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0" windowWidth="9980" windowHeight="6410" tabRatio="716" activeTab="0"/>
  </bookViews>
  <sheets>
    <sheet name="Initial LOD" sheetId="1" r:id="rId1"/>
    <sheet name="Ongoing Year 1 (Initial+Year1)" sheetId="2" r:id="rId2"/>
    <sheet name="Ongoing Year 2 (and beyond)" sheetId="3" r:id="rId3"/>
    <sheet name="NOTES" sheetId="4" r:id="rId4"/>
    <sheet name="Rev Record" sheetId="5" state="hidden" r:id="rId5"/>
  </sheets>
  <definedNames>
    <definedName name="_xlfn.AVERAGEIF" hidden="1">#NAME?</definedName>
    <definedName name="_xlfn.COUNTIFS" hidden="1">#NAME?</definedName>
    <definedName name="_xlfn.PERCENTILE.EXC" hidden="1">#NAME?</definedName>
    <definedName name="_xlfn.SINGLE" hidden="1">#NAME?</definedName>
    <definedName name="_xlfn.T.TEST" hidden="1">#NAME?</definedName>
    <definedName name="_xlnm.Print_Area" localSheetId="3">'NOTES'!$A$1:$K$38,'NOTES'!$N$1:$S$16</definedName>
  </definedNames>
  <calcPr fullCalcOnLoad="1"/>
</workbook>
</file>

<file path=xl/sharedStrings.xml><?xml version="1.0" encoding="utf-8"?>
<sst xmlns="http://schemas.openxmlformats.org/spreadsheetml/2006/main" count="414" uniqueCount="151">
  <si>
    <t>Result</t>
  </si>
  <si>
    <t>Average:</t>
  </si>
  <si>
    <t>Standard Deviation:</t>
  </si>
  <si>
    <t>mg/L</t>
  </si>
  <si>
    <t>% Recovery</t>
  </si>
  <si>
    <t>Calculated LOD:</t>
  </si>
  <si>
    <t>[Spike]</t>
  </si>
  <si>
    <t>Student's t-value to use:</t>
  </si>
  <si>
    <t>Lower Limit</t>
  </si>
  <si>
    <t>Upper Limit</t>
  </si>
  <si>
    <t>[spike]</t>
  </si>
  <si>
    <t>LOD x 10</t>
  </si>
  <si>
    <t>LOD is unrealistically low</t>
  </si>
  <si>
    <t>Date Prepped</t>
  </si>
  <si>
    <t>Date Analyzed</t>
  </si>
  <si>
    <t>Method Blanks</t>
  </si>
  <si>
    <r>
      <t>Calculated LOD</t>
    </r>
    <r>
      <rPr>
        <b/>
        <vertAlign val="subscript"/>
        <sz val="10"/>
        <color indexed="8"/>
        <rFont val="Arial"/>
        <family val="2"/>
      </rPr>
      <t>s</t>
    </r>
    <r>
      <rPr>
        <b/>
        <sz val="10"/>
        <color indexed="8"/>
        <rFont val="Arial"/>
        <family val="2"/>
      </rPr>
      <t>:</t>
    </r>
  </si>
  <si>
    <t>Were outliers rejected?</t>
  </si>
  <si>
    <t>If so, explain:</t>
  </si>
  <si>
    <r>
      <t>Calculated LOD</t>
    </r>
    <r>
      <rPr>
        <b/>
        <vertAlign val="subscript"/>
        <sz val="10"/>
        <color indexed="8"/>
        <rFont val="Arial"/>
        <family val="2"/>
      </rPr>
      <t>b:</t>
    </r>
  </si>
  <si>
    <t>Yes</t>
  </si>
  <si>
    <t>No</t>
  </si>
  <si>
    <t xml:space="preserve">Use this form if: </t>
  </si>
  <si>
    <t>Method Blank Data</t>
  </si>
  <si>
    <t>Date</t>
  </si>
  <si>
    <t>Q1 A</t>
  </si>
  <si>
    <t>Q1 B</t>
  </si>
  <si>
    <t>Q2 A</t>
  </si>
  <si>
    <t>Q2 B</t>
  </si>
  <si>
    <t>Q3 A</t>
  </si>
  <si>
    <t>Q3 B</t>
  </si>
  <si>
    <t>Q4 A</t>
  </si>
  <si>
    <t>Q4 B</t>
  </si>
  <si>
    <t>Standard Deviation</t>
  </si>
  <si>
    <t>Calculation Date:</t>
  </si>
  <si>
    <t>(only gross failures may be excluded)</t>
  </si>
  <si>
    <t>Only use data associated with passing calibrations and passing batch QC (reported data).</t>
  </si>
  <si>
    <t>( = 10/3 x LOD)</t>
  </si>
  <si>
    <t>Existing LOD:</t>
  </si>
  <si>
    <t>NOTES:</t>
  </si>
  <si>
    <r>
      <t>Method Blanks</t>
    </r>
    <r>
      <rPr>
        <sz val="10"/>
        <color indexed="8"/>
        <rFont val="Arial"/>
        <family val="2"/>
      </rPr>
      <t xml:space="preserve"> (see data to the right)</t>
    </r>
  </si>
  <si>
    <t>Spike Level (same as initial):</t>
  </si>
  <si>
    <t>Initial LOD 1</t>
  </si>
  <si>
    <t>Initial LOD 2</t>
  </si>
  <si>
    <t>Initial LOD 3</t>
  </si>
  <si>
    <t>Initial LOD 4</t>
  </si>
  <si>
    <t>Initial LOD 5</t>
  </si>
  <si>
    <t>Initial LOD 6</t>
  </si>
  <si>
    <t>Initial LOD 7</t>
  </si>
  <si>
    <t>Initial LOD 8</t>
  </si>
  <si>
    <t>Spike Level:</t>
  </si>
  <si>
    <r>
      <t>(calculated from the greater of LOD</t>
    </r>
    <r>
      <rPr>
        <vertAlign val="subscript"/>
        <sz val="10"/>
        <color indexed="8"/>
        <rFont val="Arial"/>
        <family val="2"/>
      </rPr>
      <t>s</t>
    </r>
    <r>
      <rPr>
        <sz val="10"/>
        <color indexed="8"/>
        <rFont val="Arial"/>
        <family val="2"/>
      </rPr>
      <t xml:space="preserve"> and LOD</t>
    </r>
    <r>
      <rPr>
        <vertAlign val="subscript"/>
        <sz val="10"/>
        <color indexed="8"/>
        <rFont val="Arial"/>
        <family val="2"/>
      </rPr>
      <t>b</t>
    </r>
    <r>
      <rPr>
        <sz val="10"/>
        <color indexed="8"/>
        <rFont val="Arial"/>
        <family val="2"/>
      </rPr>
      <t>)</t>
    </r>
  </si>
  <si>
    <t>If the lab thinks the sensitivity of the method has changed significantly, then the most recent data may be used (min. of 7 reps, 3 batches, over 3 days).</t>
  </si>
  <si>
    <t>Matrix:</t>
  </si>
  <si>
    <t>Calculation by Analyst:</t>
  </si>
  <si>
    <r>
      <t>LOD</t>
    </r>
    <r>
      <rPr>
        <vertAlign val="subscript"/>
        <sz val="10"/>
        <color indexed="8"/>
        <rFont val="Arial"/>
        <family val="2"/>
      </rPr>
      <t>b</t>
    </r>
    <r>
      <rPr>
        <sz val="10"/>
        <color indexed="8"/>
        <rFont val="Arial"/>
        <family val="2"/>
      </rPr>
      <t xml:space="preserve"> if 99th percentile is used:</t>
    </r>
  </si>
  <si>
    <r>
      <t>LOD</t>
    </r>
    <r>
      <rPr>
        <vertAlign val="subscript"/>
        <sz val="10"/>
        <color indexed="8"/>
        <rFont val="Arial"/>
        <family val="2"/>
      </rPr>
      <t>b</t>
    </r>
    <r>
      <rPr>
        <sz val="10"/>
        <color indexed="8"/>
        <rFont val="Arial"/>
        <family val="2"/>
      </rPr>
      <t xml:space="preserve"> if standard deviation is used:</t>
    </r>
  </si>
  <si>
    <r>
      <t>Recalculate LOD</t>
    </r>
    <r>
      <rPr>
        <vertAlign val="subscript"/>
        <sz val="10"/>
        <rFont val="Arial"/>
        <family val="2"/>
      </rPr>
      <t>s</t>
    </r>
    <r>
      <rPr>
        <sz val="10"/>
        <rFont val="Arial"/>
        <family val="2"/>
      </rPr>
      <t xml:space="preserve"> and LOD</t>
    </r>
    <r>
      <rPr>
        <vertAlign val="subscript"/>
        <sz val="10"/>
        <rFont val="Arial"/>
        <family val="2"/>
      </rPr>
      <t>b</t>
    </r>
    <r>
      <rPr>
        <sz val="10"/>
        <rFont val="Arial"/>
        <family val="2"/>
      </rPr>
      <t xml:space="preserve"> at least every 13 months.</t>
    </r>
  </si>
  <si>
    <t>Can the existing LOD be left unchanged?</t>
  </si>
  <si>
    <t>LOD</t>
  </si>
  <si>
    <r>
      <t xml:space="preserve">The existing LOD can be left unchanged if the calculated LOD is within 0.5 - 2 times the existing LOD </t>
    </r>
    <r>
      <rPr>
        <b/>
        <sz val="10"/>
        <rFont val="Arial"/>
        <family val="2"/>
      </rPr>
      <t>AND</t>
    </r>
    <r>
      <rPr>
        <sz val="10"/>
        <rFont val="Arial"/>
        <family val="2"/>
      </rPr>
      <t xml:space="preserve"> less than 3% of the method blanks are greater than the existing LOD.</t>
    </r>
  </si>
  <si>
    <t>Permit Limit</t>
  </si>
  <si>
    <t>Spiked Blanks</t>
  </si>
  <si>
    <t>If sample analysis is not performed often for a given test, only quarters with actual sample analysis (do not include PT samples) need to have the spiked blanks analyzed.  Take the last 24 months of data to generate the LOD.</t>
  </si>
  <si>
    <t>If the method is altered in a way that could be expected to change its sensitivity, then re-determine the initial LOD and restart the ongoing data collection.</t>
  </si>
  <si>
    <t>Is spike level okay (&lt;5% spiked blanks &lt;0)?</t>
  </si>
  <si>
    <t>Calculation Analyst:</t>
  </si>
  <si>
    <t>Wastewater</t>
  </si>
  <si>
    <t>LAB NOTES:</t>
  </si>
  <si>
    <t>(only obvious failures may be excluded)</t>
  </si>
  <si>
    <t>if 2/month</t>
  </si>
  <si>
    <t>12/year</t>
  </si>
  <si>
    <t>24/year</t>
  </si>
  <si>
    <t>6/6 mo</t>
  </si>
  <si>
    <t>12/6 mo</t>
  </si>
  <si>
    <t>24/2year</t>
  </si>
  <si>
    <t>48/2year</t>
  </si>
  <si>
    <t>if 1/month</t>
  </si>
  <si>
    <t>if 1/week</t>
  </si>
  <si>
    <t>52/year</t>
  </si>
  <si>
    <t>26/6 mo</t>
  </si>
  <si>
    <t>104/2year</t>
  </si>
  <si>
    <t>if 2/week</t>
  </si>
  <si>
    <t>104/year</t>
  </si>
  <si>
    <t>52/6 mo</t>
  </si>
  <si>
    <t>208/year</t>
  </si>
  <si>
    <t>if 3/week</t>
  </si>
  <si>
    <t>156/year</t>
  </si>
  <si>
    <t>78/6 mo</t>
  </si>
  <si>
    <t>if 4/week</t>
  </si>
  <si>
    <t>1/week</t>
  </si>
  <si>
    <t>1/month</t>
  </si>
  <si>
    <t>2/month</t>
  </si>
  <si>
    <t>2/week</t>
  </si>
  <si>
    <t>3/week</t>
  </si>
  <si>
    <t>4/week</t>
  </si>
  <si>
    <t>&lt;1/month</t>
  </si>
  <si>
    <t>208/2year</t>
  </si>
  <si>
    <t>312/2year</t>
  </si>
  <si>
    <t>104/6 mo</t>
  </si>
  <si>
    <t>&gt;400/2 year</t>
  </si>
  <si>
    <t>daily (5/week)</t>
  </si>
  <si>
    <r>
      <t xml:space="preserve">Spiked Blanks </t>
    </r>
    <r>
      <rPr>
        <sz val="10"/>
        <color indexed="8"/>
        <rFont val="Arial"/>
        <family val="2"/>
      </rPr>
      <t>(include all data generated within the last 2 years)</t>
    </r>
  </si>
  <si>
    <t>2 years</t>
  </si>
  <si>
    <t>50 most recent</t>
  </si>
  <si>
    <t>last 6 months</t>
  </si>
  <si>
    <r>
      <t>(calculated from the greater of LOD</t>
    </r>
    <r>
      <rPr>
        <vertAlign val="subscript"/>
        <sz val="10"/>
        <rFont val="Arial"/>
        <family val="2"/>
      </rPr>
      <t>s</t>
    </r>
    <r>
      <rPr>
        <sz val="10"/>
        <rFont val="Arial"/>
        <family val="2"/>
      </rPr>
      <t xml:space="preserve"> and LOD</t>
    </r>
    <r>
      <rPr>
        <vertAlign val="subscript"/>
        <sz val="10"/>
        <rFont val="Arial"/>
        <family val="2"/>
      </rPr>
      <t>b</t>
    </r>
    <r>
      <rPr>
        <sz val="10"/>
        <rFont val="Arial"/>
        <family val="2"/>
      </rPr>
      <t>)</t>
    </r>
  </si>
  <si>
    <t>the spiked blank concentration is changed.</t>
  </si>
  <si>
    <t>Enter the method blank data in the columns to the right.</t>
  </si>
  <si>
    <t>Number of method blanks entered:</t>
  </si>
  <si>
    <t>Select which option to use:</t>
  </si>
  <si>
    <t>Student's t-value :</t>
  </si>
  <si>
    <t>Select:</t>
  </si>
  <si>
    <t>(can only use 99th Percentile if more than 100 method blanks)</t>
  </si>
  <si>
    <t>About how often do you normally run this method?</t>
  </si>
  <si>
    <t>Analytical Method:</t>
  </si>
  <si>
    <t>if 5/week</t>
  </si>
  <si>
    <t>130/6 mo</t>
  </si>
  <si>
    <t>260/year</t>
  </si>
  <si>
    <t>&gt;500/2year</t>
  </si>
  <si>
    <t>Calculated LOQ*:</t>
  </si>
  <si>
    <t xml:space="preserve">*The 2019 NR 149 code requires the LOQ be 10/3 the LOD or at the concentration of the lowest standard in the initial calibration. </t>
  </si>
  <si>
    <t>LOD Checks</t>
  </si>
  <si>
    <t>a significant change has occurred and an initial LOD must be performed again.</t>
  </si>
  <si>
    <t>Facility:</t>
  </si>
  <si>
    <t>ARF</t>
  </si>
  <si>
    <t>(this spreadsheet can calculate up to 220 method blanks)</t>
  </si>
  <si>
    <r>
      <rPr>
        <b/>
        <u val="single"/>
        <sz val="9"/>
        <color indexed="8"/>
        <rFont val="Arial"/>
        <family val="2"/>
      </rPr>
      <t>Regulatory Limit Check</t>
    </r>
    <r>
      <rPr>
        <b/>
        <sz val="9"/>
        <color indexed="8"/>
        <rFont val="Arial"/>
        <family val="2"/>
      </rPr>
      <t xml:space="preserve">
- LOD &lt; Permit Limit? -</t>
    </r>
  </si>
  <si>
    <t>General guidelines, 
don't need to re-run study if outside limits</t>
  </si>
  <si>
    <t>If fails, you should spike at a lower concentration</t>
  </si>
  <si>
    <t>If fails, you should spike at a higher concentration</t>
  </si>
  <si>
    <t>Variability is too high, so the standard deviation is too close to the LOD</t>
  </si>
  <si>
    <r>
      <t xml:space="preserve">If fails, the method </t>
    </r>
    <r>
      <rPr>
        <b/>
        <sz val="10"/>
        <color indexed="8"/>
        <rFont val="Arial"/>
        <family val="2"/>
      </rPr>
      <t>must</t>
    </r>
    <r>
      <rPr>
        <sz val="10"/>
        <color indexed="8"/>
        <rFont val="Arial"/>
        <family val="2"/>
      </rPr>
      <t xml:space="preserve"> be optimized to be able to meet permit or regulatory limits</t>
    </r>
  </si>
  <si>
    <t>Revision Record</t>
  </si>
  <si>
    <t>Initials</t>
  </si>
  <si>
    <t>Changes</t>
  </si>
  <si>
    <r>
      <t xml:space="preserve">Include </t>
    </r>
    <r>
      <rPr>
        <b/>
        <sz val="10"/>
        <rFont val="Arial"/>
        <family val="2"/>
      </rPr>
      <t>method blank</t>
    </r>
    <r>
      <rPr>
        <sz val="10"/>
        <rFont val="Arial"/>
        <family val="2"/>
      </rPr>
      <t xml:space="preserve"> data generated within the last 2 years.  The lab has the option to use only the last 6 months or the 50 most recent method blanks, whichever yeilds the greater number of blanks.</t>
    </r>
  </si>
  <si>
    <r>
      <t xml:space="preserve">Ongoing LOD/LOQ Calculation and Verification Worksheet (Single Instrument) </t>
    </r>
    <r>
      <rPr>
        <b/>
        <sz val="9"/>
        <color indexed="8"/>
        <rFont val="Arial"/>
        <family val="2"/>
      </rPr>
      <t xml:space="preserve"> </t>
    </r>
    <r>
      <rPr>
        <b/>
        <sz val="9"/>
        <color indexed="8"/>
        <rFont val="Arial"/>
        <family val="2"/>
      </rPr>
      <t>[Version 6/30/23]</t>
    </r>
  </si>
  <si>
    <r>
      <t xml:space="preserve">Initial LOD/LOQ Calculation and Validation Worksheet (Single Instrument)  </t>
    </r>
    <r>
      <rPr>
        <b/>
        <sz val="9"/>
        <color indexed="8"/>
        <rFont val="Arial"/>
        <family val="2"/>
      </rPr>
      <t>[Version 6/30/23]</t>
    </r>
  </si>
  <si>
    <r>
      <rPr>
        <b/>
        <i/>
        <sz val="10"/>
        <color indexed="8"/>
        <rFont val="Arial"/>
        <family val="2"/>
      </rPr>
      <t>OPTIONAL CHECK - not required</t>
    </r>
    <r>
      <rPr>
        <b/>
        <sz val="9"/>
        <color indexed="8"/>
        <rFont val="Arial"/>
        <family val="2"/>
      </rPr>
      <t xml:space="preserve">
</t>
    </r>
    <r>
      <rPr>
        <b/>
        <u val="single"/>
        <sz val="9"/>
        <color indexed="8"/>
        <rFont val="Arial"/>
        <family val="2"/>
      </rPr>
      <t>Low Spike Check</t>
    </r>
    <r>
      <rPr>
        <b/>
        <sz val="9"/>
        <color indexed="8"/>
        <rFont val="Arial"/>
        <family val="2"/>
      </rPr>
      <t xml:space="preserve">
- Did you spike too low? -
- LOD &lt; Spike Concentration -</t>
    </r>
  </si>
  <si>
    <r>
      <rPr>
        <b/>
        <i/>
        <sz val="10"/>
        <color indexed="8"/>
        <rFont val="Arial"/>
        <family val="2"/>
      </rPr>
      <t>OPTIONAL CHECK - not required</t>
    </r>
    <r>
      <rPr>
        <b/>
        <u val="single"/>
        <sz val="9"/>
        <color indexed="8"/>
        <rFont val="Arial"/>
        <family val="2"/>
      </rPr>
      <t xml:space="preserve">
High Spike Check</t>
    </r>
    <r>
      <rPr>
        <b/>
        <sz val="9"/>
        <color indexed="8"/>
        <rFont val="Arial"/>
        <family val="2"/>
      </rPr>
      <t xml:space="preserve">
- Did you spike too high? -
- Spike Concentration &lt; 10 x LOD -</t>
    </r>
  </si>
  <si>
    <r>
      <rPr>
        <b/>
        <i/>
        <sz val="10"/>
        <color indexed="8"/>
        <rFont val="Arial"/>
        <family val="2"/>
      </rPr>
      <t>OPTIONAL CHECK - not required</t>
    </r>
    <r>
      <rPr>
        <b/>
        <sz val="9"/>
        <color indexed="8"/>
        <rFont val="Arial"/>
        <family val="2"/>
      </rPr>
      <t xml:space="preserve">
 - Is average recovery reasonable? -</t>
    </r>
  </si>
  <si>
    <r>
      <t xml:space="preserve">Include </t>
    </r>
    <r>
      <rPr>
        <b/>
        <sz val="10"/>
        <rFont val="Arial"/>
        <family val="2"/>
      </rPr>
      <t>spiked blank</t>
    </r>
    <r>
      <rPr>
        <sz val="10"/>
        <rFont val="Arial"/>
        <family val="2"/>
      </rPr>
      <t xml:space="preserve"> data generated within the last 2 years as long as the data all used the same spike level (include initial results if within 2 years).  ALL LINES DO NOT HAVE TO BE FILLED IN.</t>
    </r>
  </si>
  <si>
    <t>Added tab for revision record.  Added alert if more than 2 years of method blank data is entered.  Added equations to copy all dates from Initial LOD to Ongoing LOD.  Updated notes that not all lines need to be filled in and to use 2 years of method blank data.  Removed footers and changed header to include info that this is only a guide.  Editorial revisions.</t>
  </si>
  <si>
    <t>a new method is implemented.</t>
  </si>
  <si>
    <r>
      <t xml:space="preserve">Ongoing LOD/LOQ Calculation and Verification Worksheet (Single Instrument) </t>
    </r>
    <r>
      <rPr>
        <b/>
        <sz val="9"/>
        <color indexed="8"/>
        <rFont val="Arial"/>
        <family val="2"/>
      </rPr>
      <t>[Version 8/21/23]</t>
    </r>
  </si>
  <si>
    <t>Calculation Date (Annual LOD):</t>
  </si>
  <si>
    <t>Include method blank data generated within the last 2 years (but no more than 2 years).  The lab has the option to use only the last 6 months or the 50 most recent method blanks, whichever yeilds the greater number of blanks.</t>
  </si>
  <si>
    <r>
      <t xml:space="preserve">Include </t>
    </r>
    <r>
      <rPr>
        <b/>
        <sz val="10"/>
        <rFont val="Arial"/>
        <family val="2"/>
      </rPr>
      <t>method blank</t>
    </r>
    <r>
      <rPr>
        <sz val="10"/>
        <rFont val="Arial"/>
        <family val="2"/>
      </rPr>
      <t xml:space="preserve"> data generated within the last 2 years (but no more than 2 years).  The lab has the option to use only the last 6 months or the 50 most recent method blanks, whichever yeilds the greater number of blanks.  ALL SPREADSHEET LINES DO NOT HAVE TO BE FILLED IN.</t>
    </r>
  </si>
  <si>
    <r>
      <t xml:space="preserve">Include </t>
    </r>
    <r>
      <rPr>
        <b/>
        <sz val="10"/>
        <rFont val="Arial"/>
        <family val="2"/>
      </rPr>
      <t>spiked blank</t>
    </r>
    <r>
      <rPr>
        <sz val="10"/>
        <rFont val="Arial"/>
        <family val="2"/>
      </rPr>
      <t xml:space="preserve"> data generated within the last 2 years as long as the data all used the same spike level (if the initial LOD results are within 2 years of the recalculation date, use the tab "Ongoing LOD (2nd year)")</t>
    </r>
  </si>
  <si>
    <r>
      <t xml:space="preserve">Spiked Blanks </t>
    </r>
    <r>
      <rPr>
        <sz val="10"/>
        <color indexed="8"/>
        <rFont val="Arial"/>
        <family val="2"/>
      </rPr>
      <t>(include all LOD data generated within the last 2 years)</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</si>
</sst>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0.0%"/>
    <numFmt numFmtId="167" formatCode="0.00000"/>
    <numFmt numFmtId="168" formatCode="[$-409]dddd\,\ mmmm\ dd\,\ yyyy"/>
    <numFmt numFmtId="169" formatCode="0.0000"/>
    <numFmt numFmtId="170" formatCode="0.000000"/>
    <numFmt numFmtId="171" formatCode="mmm\-yyyy"/>
    <numFmt numFmtId="172" formatCode="0.0"/>
  </numFmts>
  <fonts count="74">
    <font>
      <sz val="10"/>
      <name val="Arial"/>
      <family val="0"/>
    </font>
    <font>
      <sz val="11"/>
      <color indexed="8"/>
      <name val="Calibri"/>
      <family val="2"/>
    </font>
    <font>
      <sz val="8"/>
      <name val="Arial"/>
      <family val="2"/>
    </font>
    <font>
      <sz val="10"/>
      <color indexed="8"/>
      <name val="Arial"/>
      <family val="2"/>
    </font>
    <font>
      <b/>
      <sz val="10"/>
      <color indexed="8"/>
      <name val="Arial"/>
      <family val="2"/>
    </font>
    <font>
      <b/>
      <sz val="10"/>
      <color indexed="10"/>
      <name val="Arial"/>
      <family val="2"/>
    </font>
    <font>
      <sz val="8"/>
      <color indexed="8"/>
      <name val="Arial"/>
      <family val="2"/>
    </font>
    <font>
      <b/>
      <sz val="12"/>
      <color indexed="8"/>
      <name val="Arial"/>
      <family val="2"/>
    </font>
    <font>
      <b/>
      <sz val="9"/>
      <color indexed="8"/>
      <name val="Arial"/>
      <family val="2"/>
    </font>
    <font>
      <b/>
      <vertAlign val="subscript"/>
      <sz val="10"/>
      <color indexed="8"/>
      <name val="Arial"/>
      <family val="2"/>
    </font>
    <font>
      <vertAlign val="subscript"/>
      <sz val="10"/>
      <name val="Arial"/>
      <family val="2"/>
    </font>
    <font>
      <b/>
      <sz val="10"/>
      <name val="Arial"/>
      <family val="2"/>
    </font>
    <font>
      <vertAlign val="subscript"/>
      <sz val="10"/>
      <color indexed="8"/>
      <name val="Arial"/>
      <family val="2"/>
    </font>
    <font>
      <b/>
      <u val="single"/>
      <sz val="9"/>
      <color indexed="8"/>
      <name val="Arial"/>
      <family val="2"/>
    </font>
    <font>
      <b/>
      <i/>
      <sz val="10"/>
      <color indexed="8"/>
      <name val="Arial"/>
      <family val="2"/>
    </font>
    <font>
      <b/>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9"/>
      <name val="Arial"/>
      <family val="2"/>
    </font>
    <font>
      <sz val="10"/>
      <color indexed="10"/>
      <name val="Arial"/>
      <family val="2"/>
    </font>
    <font>
      <sz val="10"/>
      <color indexed="31"/>
      <name val="Arial"/>
      <family val="2"/>
    </font>
    <font>
      <sz val="10"/>
      <color indexed="23"/>
      <name val="Arial"/>
      <family val="2"/>
    </font>
    <font>
      <b/>
      <i/>
      <sz val="10"/>
      <color indexed="10"/>
      <name val="Arial"/>
      <family val="2"/>
    </font>
    <font>
      <i/>
      <sz val="10"/>
      <color indexed="55"/>
      <name val="Arial"/>
      <family val="2"/>
    </font>
    <font>
      <i/>
      <sz val="10"/>
      <color indexed="31"/>
      <name val="Arial"/>
      <family val="2"/>
    </font>
    <font>
      <b/>
      <sz val="10"/>
      <color indexed="31"/>
      <name val="Arial"/>
      <family val="2"/>
    </font>
    <font>
      <i/>
      <sz val="10"/>
      <color indexed="10"/>
      <name val="Arial"/>
      <family val="2"/>
    </font>
    <font>
      <b/>
      <sz val="10"/>
      <color indexed="53"/>
      <name val="Arial"/>
      <family val="2"/>
    </font>
    <font>
      <b/>
      <i/>
      <sz val="10"/>
      <color indexed="31"/>
      <name val="Arial"/>
      <family val="2"/>
    </font>
    <font>
      <b/>
      <sz val="11"/>
      <color indexed="1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sz val="10"/>
      <color theme="4" tint="0.7999799847602844"/>
      <name val="Arial"/>
      <family val="2"/>
    </font>
    <font>
      <sz val="10"/>
      <color theme="1" tint="0.49998000264167786"/>
      <name val="Arial"/>
      <family val="2"/>
    </font>
    <font>
      <b/>
      <i/>
      <sz val="10"/>
      <color rgb="FFFF0000"/>
      <name val="Arial"/>
      <family val="2"/>
    </font>
    <font>
      <sz val="10"/>
      <color theme="1"/>
      <name val="Arial"/>
      <family val="2"/>
    </font>
    <font>
      <i/>
      <sz val="10"/>
      <color theme="0" tint="-0.24997000396251678"/>
      <name val="Arial"/>
      <family val="2"/>
    </font>
    <font>
      <i/>
      <sz val="10"/>
      <color theme="4" tint="0.7999799847602844"/>
      <name val="Arial"/>
      <family val="2"/>
    </font>
    <font>
      <b/>
      <sz val="10"/>
      <color theme="4" tint="0.7999799847602844"/>
      <name val="Arial"/>
      <family val="2"/>
    </font>
    <font>
      <b/>
      <sz val="10"/>
      <color rgb="FFFF0000"/>
      <name val="Arial"/>
      <family val="2"/>
    </font>
    <font>
      <i/>
      <sz val="10"/>
      <color rgb="FFFF0000"/>
      <name val="Arial"/>
      <family val="2"/>
    </font>
    <font>
      <b/>
      <sz val="10"/>
      <color theme="9" tint="-0.24997000396251678"/>
      <name val="Arial"/>
      <family val="2"/>
    </font>
    <font>
      <b/>
      <i/>
      <sz val="10"/>
      <color theme="4" tint="0.7999799847602844"/>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FF9F"/>
        <bgColor indexed="64"/>
      </patternFill>
    </fill>
    <fill>
      <patternFill patternType="solid">
        <fgColor indexed="9"/>
        <bgColor indexed="64"/>
      </patternFill>
    </fill>
    <fill>
      <patternFill patternType="solid">
        <fgColor rgb="FFE7EEF5"/>
        <bgColor indexed="64"/>
      </patternFill>
    </fill>
    <fill>
      <patternFill patternType="solid">
        <fgColor rgb="FFA9C6E9"/>
        <bgColor indexed="64"/>
      </patternFill>
    </fill>
    <fill>
      <patternFill patternType="solid">
        <fgColor rgb="FF00B0F0"/>
        <bgColor indexed="64"/>
      </patternFill>
    </fill>
  </fills>
  <borders count="1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ck"/>
      <right/>
      <top style="thin"/>
      <bottom style="thin"/>
    </border>
    <border>
      <left/>
      <right style="thick"/>
      <top style="thin"/>
      <bottom style="thin"/>
    </border>
    <border>
      <left/>
      <right style="thick"/>
      <top/>
      <bottom style="thin"/>
    </border>
    <border>
      <left/>
      <right style="thick"/>
      <top/>
      <bottom/>
    </border>
    <border>
      <left style="thin"/>
      <right style="thin"/>
      <top style="thin"/>
      <bottom style="thick"/>
    </border>
    <border>
      <left style="thin"/>
      <right style="thin"/>
      <top style="medium"/>
      <bottom style="thin"/>
    </border>
    <border>
      <left style="thin"/>
      <right style="thin"/>
      <top style="thin"/>
      <bottom style="medium"/>
    </border>
    <border>
      <left style="thin"/>
      <right>
        <color indexed="63"/>
      </right>
      <top>
        <color indexed="63"/>
      </top>
      <bottom>
        <color indexed="63"/>
      </bottom>
    </border>
    <border>
      <left style="thin"/>
      <right style="thin"/>
      <top/>
      <bottom>
        <color indexed="63"/>
      </bottom>
    </border>
    <border>
      <left/>
      <right style="thin">
        <color indexed="8"/>
      </right>
      <top/>
      <bottom/>
    </border>
    <border>
      <left style="thick"/>
      <right style="thin"/>
      <top/>
      <bottom>
        <color indexed="63"/>
      </bottom>
    </border>
    <border>
      <left style="thin">
        <color indexed="8"/>
      </left>
      <right style="thin"/>
      <top style="medium"/>
      <bottom style="thin"/>
    </border>
    <border>
      <left/>
      <right style="thick"/>
      <top/>
      <bottom style="thin">
        <color indexed="8"/>
      </bottom>
    </border>
    <border>
      <left style="thin">
        <color indexed="8"/>
      </left>
      <right style="thin"/>
      <top style="thin"/>
      <bottom style="thin"/>
    </border>
    <border>
      <left style="thick"/>
      <right style="thin"/>
      <top style="thin"/>
      <bottom style="thin"/>
    </border>
    <border>
      <left style="thin"/>
      <right style="thin"/>
      <top style="thin"/>
      <bottom style="thin"/>
    </border>
    <border>
      <left style="thick"/>
      <right/>
      <top/>
      <bottom/>
    </border>
    <border>
      <left style="thin"/>
      <right style="thick"/>
      <top style="thin"/>
      <bottom style="thin"/>
    </border>
    <border>
      <left style="thick"/>
      <right style="thin"/>
      <top style="thin"/>
      <bottom style="medium"/>
    </border>
    <border>
      <left style="medium"/>
      <right/>
      <top style="medium"/>
      <bottom style="medium"/>
    </border>
    <border>
      <left style="medium"/>
      <right style="thick"/>
      <top style="medium"/>
      <bottom style="medium"/>
    </border>
    <border>
      <left/>
      <right style="thin"/>
      <top>
        <color indexed="63"/>
      </top>
      <bottom style="thin"/>
    </border>
    <border>
      <left style="thin"/>
      <right style="thick"/>
      <top>
        <color indexed="63"/>
      </top>
      <bottom style="thin"/>
    </border>
    <border>
      <left style="thin"/>
      <right style="thin"/>
      <top/>
      <bottom style="thin"/>
    </border>
    <border>
      <left/>
      <right style="thin"/>
      <top style="thin"/>
      <bottom style="thin"/>
    </border>
    <border>
      <left style="thick"/>
      <right/>
      <top style="thick"/>
      <bottom/>
    </border>
    <border>
      <left/>
      <right/>
      <top style="thick"/>
      <bottom/>
    </border>
    <border>
      <left style="thin"/>
      <right style="thin"/>
      <top style="thick"/>
      <bottom style="thin"/>
    </border>
    <border>
      <left/>
      <right style="thick"/>
      <top style="thick"/>
      <bottom/>
    </border>
    <border>
      <left style="medium"/>
      <right style="medium"/>
      <top style="medium"/>
      <bottom style="medium"/>
    </border>
    <border>
      <left style="thick"/>
      <right/>
      <top/>
      <bottom style="thick"/>
    </border>
    <border>
      <left style="thin"/>
      <right/>
      <top style="thin"/>
      <bottom style="thick"/>
    </border>
    <border>
      <left/>
      <right/>
      <top style="thin"/>
      <bottom style="thick"/>
    </border>
    <border>
      <left style="medium"/>
      <right/>
      <top/>
      <bottom/>
    </border>
    <border>
      <left style="medium"/>
      <right style="medium"/>
      <top style="thick"/>
      <bottom style="medium"/>
    </border>
    <border>
      <left style="thick"/>
      <right style="thin"/>
      <top/>
      <bottom style="thin"/>
    </border>
    <border>
      <left style="thick"/>
      <right style="thin"/>
      <top style="thin"/>
      <bottom style="thick"/>
    </border>
    <border>
      <left style="thick"/>
      <right>
        <color indexed="63"/>
      </right>
      <top/>
      <bottom style="thin">
        <color indexed="8"/>
      </bottom>
    </border>
    <border>
      <left>
        <color indexed="63"/>
      </left>
      <right style="medium"/>
      <top style="medium"/>
      <bottom style="thin"/>
    </border>
    <border>
      <left/>
      <right style="medium"/>
      <top style="thin"/>
      <bottom style="thin"/>
    </border>
    <border>
      <left style="medium"/>
      <right style="thin">
        <color indexed="8"/>
      </right>
      <top style="thin">
        <color indexed="8"/>
      </top>
      <bottom style="medium"/>
    </border>
    <border>
      <left style="thin">
        <color indexed="8"/>
      </left>
      <right style="thin">
        <color indexed="8"/>
      </right>
      <top style="thin">
        <color indexed="8"/>
      </top>
      <bottom style="medium"/>
    </border>
    <border>
      <left/>
      <right style="medium"/>
      <top style="thin"/>
      <bottom style="medium"/>
    </border>
    <border>
      <left style="thin"/>
      <right style="thick"/>
      <top style="thin"/>
      <bottom style="thick"/>
    </border>
    <border>
      <left style="thick"/>
      <right/>
      <top style="thick"/>
      <bottom style="thin"/>
    </border>
    <border>
      <left/>
      <right/>
      <top style="thick"/>
      <bottom style="thin"/>
    </border>
    <border>
      <left/>
      <right style="thick"/>
      <top style="thick"/>
      <bottom style="thin"/>
    </border>
    <border>
      <left/>
      <right/>
      <top/>
      <bottom style="thick"/>
    </border>
    <border>
      <left style="medium"/>
      <right style="medium"/>
      <top style="medium"/>
      <bottom style="thick"/>
    </border>
    <border>
      <left/>
      <right style="thick"/>
      <top/>
      <bottom style="thick"/>
    </border>
    <border>
      <left style="medium"/>
      <right style="medium"/>
      <top style="thick"/>
      <bottom style="thin"/>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color indexed="63"/>
      </left>
      <right style="thin">
        <color indexed="8"/>
      </right>
      <top style="medium"/>
      <bottom style="thin">
        <color indexed="8"/>
      </bottom>
    </border>
    <border>
      <left>
        <color indexed="63"/>
      </left>
      <right style="thin">
        <color indexed="8"/>
      </right>
      <top/>
      <bottom style="thin">
        <color indexed="8"/>
      </bottom>
    </border>
    <border>
      <left>
        <color indexed="63"/>
      </left>
      <right style="thin">
        <color indexed="8"/>
      </right>
      <top style="thin">
        <color indexed="8"/>
      </top>
      <bottom style="thin">
        <color indexed="8"/>
      </bottom>
    </border>
    <border>
      <left style="medium"/>
      <right style="thin"/>
      <top style="medium"/>
      <bottom style="thin">
        <color indexed="8"/>
      </bottom>
    </border>
    <border>
      <left style="medium"/>
      <right style="thin"/>
      <top/>
      <bottom style="thin">
        <color indexed="8"/>
      </bottom>
    </border>
    <border>
      <left style="medium"/>
      <right style="thin"/>
      <top/>
      <bottom>
        <color indexed="63"/>
      </bottom>
    </border>
    <border>
      <left style="medium"/>
      <right style="thin"/>
      <top style="thin">
        <color indexed="8"/>
      </top>
      <bottom style="thin">
        <color indexed="8"/>
      </bottom>
    </border>
    <border>
      <left style="thick"/>
      <right style="thin">
        <color indexed="8"/>
      </right>
      <top style="medium"/>
      <bottom style="medium"/>
    </border>
    <border>
      <left/>
      <right style="thick"/>
      <top style="medium"/>
      <bottom style="medium"/>
    </border>
    <border>
      <left style="thick"/>
      <right style="thin">
        <color indexed="8"/>
      </right>
      <top style="medium"/>
      <bottom style="thin">
        <color indexed="8"/>
      </bottom>
    </border>
    <border>
      <left style="thin"/>
      <right style="thin">
        <color indexed="8"/>
      </right>
      <top style="medium"/>
      <bottom style="thin"/>
    </border>
    <border>
      <left style="thin">
        <color indexed="8"/>
      </left>
      <right style="medium"/>
      <top style="medium"/>
      <bottom style="thin">
        <color indexed="8"/>
      </bottom>
    </border>
    <border>
      <left style="thin"/>
      <right style="thin">
        <color indexed="8"/>
      </right>
      <top style="thin"/>
      <bottom style="thin"/>
    </border>
    <border>
      <left style="thin">
        <color indexed="8"/>
      </left>
      <right style="medium"/>
      <top style="thin">
        <color indexed="8"/>
      </top>
      <bottom style="thin">
        <color indexed="8"/>
      </bottom>
    </border>
    <border>
      <left style="thick"/>
      <right style="thin"/>
      <top style="thin">
        <color indexed="8"/>
      </top>
      <bottom style="thin"/>
    </border>
    <border>
      <left style="thin"/>
      <right style="medium"/>
      <top style="thin"/>
      <bottom style="thin"/>
    </border>
    <border>
      <left style="thin"/>
      <right style="medium"/>
      <top style="thin"/>
      <bottom style="medium"/>
    </border>
    <border>
      <left style="thick"/>
      <right style="thin"/>
      <top style="medium"/>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color indexed="8"/>
      </right>
      <top style="thin">
        <color indexed="8"/>
      </top>
      <bottom style="thin"/>
    </border>
    <border>
      <left style="thin">
        <color indexed="8"/>
      </left>
      <right style="thin">
        <color indexed="8"/>
      </right>
      <top style="thin"/>
      <bottom style="medium"/>
    </border>
    <border>
      <left/>
      <right/>
      <top style="medium"/>
      <bottom style="medium"/>
    </border>
    <border>
      <left style="thin"/>
      <right/>
      <top/>
      <bottom style="thin"/>
    </border>
    <border>
      <left style="thick"/>
      <right/>
      <top style="medium"/>
      <bottom/>
    </border>
    <border>
      <left/>
      <right style="medium"/>
      <top/>
      <bottom style="thick"/>
    </border>
    <border>
      <left style="medium"/>
      <right/>
      <top/>
      <bottom style="thick"/>
    </border>
    <border>
      <left style="thick"/>
      <right/>
      <top style="thick"/>
      <bottom style="medium"/>
    </border>
    <border>
      <left/>
      <right/>
      <top style="thick"/>
      <bottom style="medium"/>
    </border>
    <border>
      <left/>
      <right style="thick"/>
      <top style="thick"/>
      <bottom style="medium"/>
    </border>
    <border>
      <left style="medium"/>
      <right/>
      <top style="medium"/>
      <bottom/>
    </border>
    <border>
      <left style="medium"/>
      <right/>
      <top style="thin"/>
      <bottom style="thick"/>
    </border>
    <border>
      <left/>
      <right style="medium"/>
      <top style="thin"/>
      <bottom style="thick"/>
    </border>
    <border>
      <left style="medium"/>
      <right/>
      <top style="thin">
        <color indexed="8"/>
      </top>
      <bottom style="thin">
        <color indexed="8"/>
      </bottom>
    </border>
    <border>
      <left>
        <color indexed="63"/>
      </left>
      <right style="thin"/>
      <top style="thin">
        <color indexed="8"/>
      </top>
      <bottom style="thin">
        <color indexed="8"/>
      </bottom>
    </border>
    <border>
      <left>
        <color indexed="63"/>
      </left>
      <right style="medium"/>
      <top style="thick"/>
      <bottom style="thin"/>
    </border>
    <border>
      <left style="medium"/>
      <right>
        <color indexed="63"/>
      </right>
      <top style="thick"/>
      <bottom style="thick"/>
    </border>
    <border>
      <left/>
      <right/>
      <top style="thick"/>
      <bottom style="thick"/>
    </border>
    <border>
      <left/>
      <right style="thick"/>
      <top style="thick"/>
      <bottom style="thick"/>
    </border>
    <border>
      <left style="medium"/>
      <right style="thin"/>
      <top style="thick"/>
      <bottom style="thin"/>
    </border>
    <border>
      <left style="thin"/>
      <right style="medium"/>
      <top style="thick"/>
      <bottom style="thin"/>
    </border>
    <border>
      <left/>
      <right style="thin"/>
      <top style="thick"/>
      <bottom style="thin"/>
    </border>
    <border>
      <left style="thin"/>
      <right/>
      <top style="thick"/>
      <bottom style="thin"/>
    </border>
    <border>
      <left style="thin"/>
      <right style="thick"/>
      <top style="thick"/>
      <bottom style="thin"/>
    </border>
    <border>
      <left style="thin"/>
      <right>
        <color indexed="63"/>
      </right>
      <top style="medium"/>
      <bottom>
        <color indexed="63"/>
      </bottom>
    </border>
    <border>
      <left>
        <color indexed="63"/>
      </left>
      <right style="thick"/>
      <top style="medium"/>
      <bottom>
        <color indexed="63"/>
      </bottom>
    </border>
    <border>
      <left style="thin"/>
      <right>
        <color indexed="63"/>
      </right>
      <top>
        <color indexed="63"/>
      </top>
      <bottom style="thick"/>
    </border>
    <border>
      <left style="thin"/>
      <right style="thick"/>
      <top style="medium"/>
      <bottom style="thin"/>
    </border>
    <border>
      <left style="thin"/>
      <right style="thick"/>
      <top style="thin"/>
      <bottom style="medium"/>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style="thin"/>
      <top style="thick"/>
      <bottom style="medium"/>
    </border>
    <border>
      <left style="thin"/>
      <right style="thin"/>
      <top style="thick"/>
      <bottom style="medium"/>
    </border>
    <border>
      <left style="thin"/>
      <right style="thick"/>
      <top style="thick"/>
      <bottom style="medium"/>
    </border>
    <border>
      <left style="thick"/>
      <right style="thin"/>
      <top style="thick"/>
      <bottom style="thin"/>
    </border>
    <border>
      <left/>
      <right style="thin"/>
      <top/>
      <bottom style="thick"/>
    </border>
    <border>
      <left/>
      <right style="thin"/>
      <top style="thin"/>
      <bottom style="thick"/>
    </border>
    <border>
      <left style="medium"/>
      <right style="thin"/>
      <top style="thin"/>
      <bottom style="thick"/>
    </border>
    <border>
      <left style="medium"/>
      <right style="thin"/>
      <top>
        <color indexed="63"/>
      </top>
      <bottom style="thick"/>
    </border>
    <border>
      <left style="thin"/>
      <right style="thin"/>
      <top style="medium"/>
      <bottom style="thick"/>
    </border>
    <border>
      <left style="thin"/>
      <right style="thick"/>
      <top style="medium"/>
      <bottom style="thick"/>
    </border>
    <border>
      <left style="medium"/>
      <right>
        <color indexed="63"/>
      </right>
      <top style="thin">
        <color indexed="8"/>
      </top>
      <bottom style="medium"/>
    </border>
    <border>
      <left>
        <color indexed="63"/>
      </left>
      <right style="thin"/>
      <top style="thin">
        <color indexed="8"/>
      </top>
      <bottom style="medium"/>
    </border>
    <border>
      <left>
        <color indexed="63"/>
      </left>
      <right style="thin"/>
      <top style="medium"/>
      <bottom>
        <color indexed="63"/>
      </bottom>
    </border>
    <border>
      <left style="medium"/>
      <right>
        <color indexed="63"/>
      </right>
      <top style="medium"/>
      <bottom style="thin">
        <color indexed="8"/>
      </bottom>
    </border>
    <border>
      <left>
        <color indexed="63"/>
      </left>
      <right style="thin"/>
      <top style="medium"/>
      <bottom style="thin">
        <color indexed="8"/>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thin"/>
      <right style="medium"/>
      <top style="thin"/>
      <bottom style="thick"/>
    </border>
    <border>
      <left style="medium"/>
      <right/>
      <top style="medium"/>
      <bottom style="thick"/>
    </border>
    <border>
      <left/>
      <right/>
      <top style="medium"/>
      <bottom style="thick"/>
    </border>
    <border>
      <left/>
      <right style="thick"/>
      <top style="medium"/>
      <bottom style="thick"/>
    </border>
    <border>
      <left style="thin"/>
      <right style="thin"/>
      <top style="thin"/>
      <bottom/>
    </border>
    <border>
      <left style="thin"/>
      <right>
        <color indexed="63"/>
      </right>
      <top style="thin"/>
      <bottom/>
    </border>
    <border>
      <left style="thin"/>
      <right/>
      <top style="thin"/>
      <bottom style="thin"/>
    </border>
    <border>
      <left style="thick"/>
      <right>
        <color indexed="63"/>
      </right>
      <top style="thin"/>
      <bottom>
        <color indexed="63"/>
      </bottom>
    </border>
    <border>
      <left/>
      <right/>
      <top style="thin"/>
      <bottom/>
    </border>
    <border>
      <left/>
      <right style="thick"/>
      <top style="thin"/>
      <bottom/>
    </border>
    <border>
      <left/>
      <right style="medium"/>
      <top style="medium"/>
      <bottom style="medium"/>
    </border>
    <border>
      <left/>
      <right/>
      <top/>
      <bottom style="thin"/>
    </border>
    <border>
      <left style="thick"/>
      <right/>
      <top style="medium"/>
      <bottom style="thin"/>
    </border>
    <border>
      <left/>
      <right style="thick"/>
      <top style="medium"/>
      <bottom style="thin"/>
    </border>
    <border>
      <left style="thick"/>
      <right style="thin"/>
      <top style="thick"/>
      <bottom style="thick"/>
    </border>
    <border>
      <left style="thin"/>
      <right style="medium"/>
      <top style="thick"/>
      <bottom style="thick"/>
    </border>
    <border>
      <left/>
      <right style="thin"/>
      <top style="thick"/>
      <bottom style="thick"/>
    </border>
    <border>
      <left style="thin"/>
      <right style="thin"/>
      <top style="thick"/>
      <bottom style="thick"/>
    </border>
    <border>
      <left style="thin"/>
      <right style="thick"/>
      <top style="thick"/>
      <bottom style="thick"/>
    </border>
    <border>
      <left style="thin"/>
      <right style="medium"/>
      <top/>
      <bottom style="thin"/>
    </border>
    <border>
      <left style="medium"/>
      <right style="thin"/>
      <top/>
      <bottom style="thin"/>
    </border>
    <border>
      <left style="thin">
        <color indexed="8"/>
      </left>
      <right style="medium"/>
      <top style="thin">
        <color indexed="8"/>
      </top>
      <bottom style="thin"/>
    </border>
    <border>
      <left style="thin">
        <color indexed="8"/>
      </left>
      <right style="medium"/>
      <top/>
      <bottom style="thin">
        <color indexed="8"/>
      </bottom>
    </border>
    <border>
      <left style="thin">
        <color indexed="8"/>
      </left>
      <right style="medium"/>
      <top/>
      <bottom/>
    </border>
    <border>
      <left style="thin">
        <color indexed="8"/>
      </left>
      <right style="medium"/>
      <top style="thin">
        <color indexed="8"/>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604">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0" fillId="0" borderId="0" xfId="0" applyAlignment="1" applyProtection="1">
      <alignment/>
      <protection locked="0"/>
    </xf>
    <xf numFmtId="164" fontId="3" fillId="0" borderId="0" xfId="0" applyNumberFormat="1" applyFont="1" applyAlignment="1">
      <alignment/>
    </xf>
    <xf numFmtId="0" fontId="3" fillId="0" borderId="0" xfId="0" applyFont="1" applyFill="1" applyAlignment="1">
      <alignment/>
    </xf>
    <xf numFmtId="0" fontId="3" fillId="2" borderId="0" xfId="0" applyFont="1" applyFill="1" applyAlignment="1">
      <alignment/>
    </xf>
    <xf numFmtId="0" fontId="3" fillId="2" borderId="0" xfId="0" applyFont="1" applyFill="1" applyAlignment="1">
      <alignment horizontal="center"/>
    </xf>
    <xf numFmtId="9" fontId="3" fillId="2" borderId="0" xfId="0" applyNumberFormat="1" applyFont="1" applyFill="1" applyBorder="1" applyAlignment="1">
      <alignment/>
    </xf>
    <xf numFmtId="0" fontId="3" fillId="2" borderId="0" xfId="0" applyFont="1" applyFill="1" applyBorder="1" applyAlignment="1">
      <alignment/>
    </xf>
    <xf numFmtId="0" fontId="3" fillId="2" borderId="0" xfId="0" applyFont="1" applyFill="1" applyBorder="1" applyAlignment="1">
      <alignment horizontal="center"/>
    </xf>
    <xf numFmtId="0" fontId="3" fillId="2" borderId="10" xfId="0" applyFont="1" applyFill="1" applyBorder="1" applyAlignment="1" applyProtection="1">
      <alignment horizontal="left" vertical="center" wrapText="1"/>
      <protection/>
    </xf>
    <xf numFmtId="0" fontId="0" fillId="2" borderId="0" xfId="0" applyFill="1" applyAlignment="1" applyProtection="1">
      <alignment/>
      <protection/>
    </xf>
    <xf numFmtId="0" fontId="61" fillId="2" borderId="0" xfId="0" applyFont="1" applyFill="1" applyAlignment="1" applyProtection="1">
      <alignment/>
      <protection/>
    </xf>
    <xf numFmtId="0" fontId="61" fillId="2" borderId="0" xfId="0" applyFont="1" applyFill="1" applyAlignment="1">
      <alignment/>
    </xf>
    <xf numFmtId="0" fontId="62" fillId="2" borderId="0" xfId="0" applyFont="1" applyFill="1" applyAlignment="1" applyProtection="1">
      <alignment/>
      <protection/>
    </xf>
    <xf numFmtId="0" fontId="0" fillId="2" borderId="0" xfId="0" applyFont="1" applyFill="1" applyAlignment="1" applyProtection="1">
      <alignment/>
      <protection/>
    </xf>
    <xf numFmtId="0" fontId="61" fillId="2" borderId="0" xfId="0" applyFont="1" applyFill="1" applyBorder="1" applyAlignment="1" applyProtection="1">
      <alignment/>
      <protection/>
    </xf>
    <xf numFmtId="0" fontId="3" fillId="2" borderId="11" xfId="0" applyFont="1" applyFill="1" applyBorder="1" applyAlignment="1" applyProtection="1">
      <alignment horizontal="left" vertical="center" wrapText="1"/>
      <protection/>
    </xf>
    <xf numFmtId="0" fontId="3" fillId="2" borderId="12" xfId="0" applyFont="1" applyFill="1" applyBorder="1" applyAlignment="1" applyProtection="1">
      <alignment horizontal="left" vertical="center" wrapText="1"/>
      <protection/>
    </xf>
    <xf numFmtId="167" fontId="61" fillId="2" borderId="13" xfId="0" applyNumberFormat="1" applyFont="1" applyFill="1" applyBorder="1" applyAlignment="1" applyProtection="1">
      <alignment horizontal="center" vertical="center"/>
      <protection/>
    </xf>
    <xf numFmtId="0" fontId="61" fillId="2" borderId="14" xfId="0" applyFont="1" applyFill="1" applyBorder="1" applyAlignment="1" applyProtection="1">
      <alignment/>
      <protection/>
    </xf>
    <xf numFmtId="0" fontId="63" fillId="2" borderId="14" xfId="0" applyFont="1" applyFill="1" applyBorder="1" applyAlignment="1" applyProtection="1">
      <alignment horizontal="center" vertical="center"/>
      <protection/>
    </xf>
    <xf numFmtId="0" fontId="63" fillId="2" borderId="0" xfId="0" applyFont="1" applyFill="1" applyAlignment="1" applyProtection="1">
      <alignment/>
      <protection/>
    </xf>
    <xf numFmtId="0" fontId="63" fillId="2" borderId="0" xfId="0" applyFont="1" applyFill="1" applyAlignment="1" applyProtection="1">
      <alignment horizontal="right"/>
      <protection/>
    </xf>
    <xf numFmtId="164" fontId="3" fillId="2" borderId="0" xfId="0" applyNumberFormat="1" applyFont="1" applyFill="1" applyBorder="1" applyAlignment="1" applyProtection="1">
      <alignment horizontal="center"/>
      <protection locked="0"/>
    </xf>
    <xf numFmtId="9" fontId="3" fillId="0" borderId="15"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protection locked="0"/>
    </xf>
    <xf numFmtId="0" fontId="3" fillId="2" borderId="0" xfId="0" applyFont="1" applyFill="1" applyBorder="1" applyAlignment="1" applyProtection="1">
      <alignment horizontal="center"/>
      <protection locked="0"/>
    </xf>
    <xf numFmtId="0" fontId="3" fillId="2" borderId="0" xfId="0" applyFont="1" applyFill="1" applyBorder="1" applyAlignment="1" applyProtection="1">
      <alignment/>
      <protection locked="0"/>
    </xf>
    <xf numFmtId="164" fontId="3" fillId="2" borderId="0" xfId="0" applyNumberFormat="1" applyFont="1" applyFill="1" applyBorder="1" applyAlignment="1" applyProtection="1">
      <alignment/>
      <protection locked="0"/>
    </xf>
    <xf numFmtId="0" fontId="4" fillId="33" borderId="16" xfId="0" applyFont="1" applyFill="1" applyBorder="1" applyAlignment="1">
      <alignment horizontal="center"/>
    </xf>
    <xf numFmtId="164" fontId="4" fillId="33" borderId="16" xfId="0" applyNumberFormat="1" applyFont="1" applyFill="1" applyBorder="1" applyAlignment="1">
      <alignment horizontal="center"/>
    </xf>
    <xf numFmtId="0" fontId="4" fillId="33" borderId="16" xfId="0" applyFont="1" applyFill="1" applyBorder="1" applyAlignment="1">
      <alignment horizontal="center" vertical="center"/>
    </xf>
    <xf numFmtId="164" fontId="3" fillId="2" borderId="17" xfId="0" applyNumberFormat="1" applyFont="1" applyFill="1" applyBorder="1" applyAlignment="1">
      <alignment horizontal="center" vertical="center" wrapText="1"/>
    </xf>
    <xf numFmtId="0" fontId="63" fillId="2" borderId="14" xfId="0" applyFont="1" applyFill="1" applyBorder="1" applyAlignment="1">
      <alignment horizontal="center" vertical="center"/>
    </xf>
    <xf numFmtId="0" fontId="63" fillId="0" borderId="0" xfId="0" applyFont="1" applyAlignment="1">
      <alignment/>
    </xf>
    <xf numFmtId="0" fontId="63" fillId="0" borderId="0" xfId="0" applyFont="1" applyFill="1" applyBorder="1" applyAlignment="1">
      <alignment/>
    </xf>
    <xf numFmtId="0" fontId="0" fillId="0" borderId="0" xfId="0" applyFill="1" applyAlignment="1">
      <alignment/>
    </xf>
    <xf numFmtId="0" fontId="0" fillId="0" borderId="0" xfId="0" applyFill="1" applyAlignment="1" applyProtection="1">
      <alignment/>
      <protection locked="0"/>
    </xf>
    <xf numFmtId="0" fontId="4" fillId="33" borderId="18" xfId="0"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4" fillId="33" borderId="13" xfId="0" applyFont="1" applyFill="1" applyBorder="1" applyAlignment="1">
      <alignment horizontal="center" vertical="center"/>
    </xf>
    <xf numFmtId="0" fontId="4" fillId="33" borderId="11" xfId="0" applyFont="1" applyFill="1" applyBorder="1" applyAlignment="1" applyProtection="1">
      <alignment horizontal="right" vertical="center"/>
      <protection/>
    </xf>
    <xf numFmtId="0" fontId="3" fillId="2" borderId="0" xfId="0" applyFont="1" applyFill="1" applyBorder="1" applyAlignment="1" applyProtection="1">
      <alignment horizontal="right" vertical="center"/>
      <protection/>
    </xf>
    <xf numFmtId="0" fontId="3" fillId="2" borderId="0" xfId="0" applyFont="1" applyFill="1" applyBorder="1" applyAlignment="1" applyProtection="1">
      <alignment horizontal="center" vertical="center"/>
      <protection/>
    </xf>
    <xf numFmtId="0" fontId="3" fillId="2" borderId="0" xfId="0" applyFont="1" applyFill="1" applyAlignment="1" applyProtection="1">
      <alignment horizontal="center" vertical="center"/>
      <protection/>
    </xf>
    <xf numFmtId="0" fontId="4" fillId="33" borderId="21" xfId="0" applyFont="1" applyFill="1" applyBorder="1" applyAlignment="1">
      <alignment horizontal="center" vertical="center"/>
    </xf>
    <xf numFmtId="0" fontId="4" fillId="2" borderId="0" xfId="0" applyFont="1" applyFill="1" applyBorder="1" applyAlignment="1" applyProtection="1">
      <alignment horizontal="center" vertical="center"/>
      <protection/>
    </xf>
    <xf numFmtId="165" fontId="3" fillId="0" borderId="22" xfId="0" applyNumberFormat="1" applyFont="1" applyFill="1" applyBorder="1" applyAlignment="1" applyProtection="1">
      <alignment horizontal="center" vertical="center"/>
      <protection locked="0"/>
    </xf>
    <xf numFmtId="9" fontId="3" fillId="2" borderId="23" xfId="0" applyNumberFormat="1" applyFont="1" applyFill="1" applyBorder="1" applyAlignment="1" applyProtection="1">
      <alignment horizontal="center" vertical="center"/>
      <protection/>
    </xf>
    <xf numFmtId="9" fontId="3" fillId="2" borderId="0" xfId="0" applyNumberFormat="1" applyFont="1" applyFill="1" applyBorder="1" applyAlignment="1" applyProtection="1">
      <alignment vertical="center"/>
      <protection/>
    </xf>
    <xf numFmtId="0" fontId="3" fillId="2" borderId="12" xfId="0" applyFont="1" applyFill="1" applyBorder="1" applyAlignment="1" applyProtection="1">
      <alignment vertical="center"/>
      <protection/>
    </xf>
    <xf numFmtId="165" fontId="3" fillId="0" borderId="24"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vertical="center"/>
      <protection/>
    </xf>
    <xf numFmtId="0" fontId="3" fillId="0" borderId="25" xfId="0" applyFont="1" applyFill="1" applyBorder="1" applyAlignment="1" applyProtection="1">
      <alignment horizontal="center" vertical="center"/>
      <protection locked="0"/>
    </xf>
    <xf numFmtId="165" fontId="3" fillId="0" borderId="26" xfId="0" applyNumberFormat="1" applyFont="1" applyFill="1" applyBorder="1" applyAlignment="1" applyProtection="1">
      <alignment horizontal="center" vertical="center"/>
      <protection locked="0"/>
    </xf>
    <xf numFmtId="164" fontId="3" fillId="2" borderId="0" xfId="0" applyNumberFormat="1" applyFont="1" applyFill="1" applyBorder="1" applyAlignment="1" applyProtection="1">
      <alignment horizontal="center" vertical="center"/>
      <protection/>
    </xf>
    <xf numFmtId="0" fontId="64" fillId="2" borderId="27" xfId="0" applyFont="1" applyFill="1" applyBorder="1" applyAlignment="1" applyProtection="1">
      <alignment horizontal="left" vertical="center"/>
      <protection/>
    </xf>
    <xf numFmtId="165" fontId="64" fillId="2" borderId="0" xfId="0" applyNumberFormat="1" applyFont="1" applyFill="1" applyBorder="1" applyAlignment="1" applyProtection="1">
      <alignment horizontal="center" vertical="center"/>
      <protection/>
    </xf>
    <xf numFmtId="165" fontId="64" fillId="2" borderId="14" xfId="0" applyNumberFormat="1" applyFont="1" applyFill="1" applyBorder="1" applyAlignment="1" applyProtection="1">
      <alignment horizontal="center" vertical="center"/>
      <protection/>
    </xf>
    <xf numFmtId="1" fontId="64" fillId="2" borderId="0" xfId="0" applyNumberFormat="1" applyFont="1" applyFill="1" applyBorder="1" applyAlignment="1" applyProtection="1">
      <alignment horizontal="center" vertical="center"/>
      <protection/>
    </xf>
    <xf numFmtId="1" fontId="0" fillId="2" borderId="26" xfId="0" applyNumberFormat="1" applyFont="1" applyFill="1" applyBorder="1" applyAlignment="1" applyProtection="1">
      <alignment horizontal="center" vertical="center"/>
      <protection/>
    </xf>
    <xf numFmtId="9" fontId="0" fillId="2" borderId="12" xfId="0" applyNumberFormat="1" applyFont="1" applyFill="1" applyBorder="1" applyAlignment="1" applyProtection="1">
      <alignment horizontal="center" vertical="center"/>
      <protection/>
    </xf>
    <xf numFmtId="164" fontId="3" fillId="2" borderId="26" xfId="0" applyNumberFormat="1" applyFont="1" applyFill="1" applyBorder="1" applyAlignment="1" applyProtection="1">
      <alignment horizontal="center" vertical="center"/>
      <protection/>
    </xf>
    <xf numFmtId="165" fontId="3" fillId="2" borderId="28" xfId="0" applyNumberFormat="1"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locked="0"/>
    </xf>
    <xf numFmtId="165" fontId="3" fillId="0" borderId="17" xfId="0" applyNumberFormat="1" applyFont="1" applyFill="1" applyBorder="1" applyAlignment="1" applyProtection="1">
      <alignment horizontal="center" vertical="center"/>
      <protection locked="0"/>
    </xf>
    <xf numFmtId="165" fontId="65" fillId="2" borderId="27" xfId="0" applyNumberFormat="1" applyFont="1" applyFill="1" applyBorder="1" applyAlignment="1" applyProtection="1">
      <alignment horizontal="left" vertical="center"/>
      <protection/>
    </xf>
    <xf numFmtId="165" fontId="65" fillId="2" borderId="0" xfId="0" applyNumberFormat="1" applyFont="1" applyFill="1" applyBorder="1" applyAlignment="1" applyProtection="1">
      <alignment horizontal="left" vertical="center"/>
      <protection/>
    </xf>
    <xf numFmtId="165" fontId="3" fillId="2" borderId="0" xfId="0" applyNumberFormat="1" applyFont="1" applyFill="1" applyBorder="1" applyAlignment="1" applyProtection="1">
      <alignment horizontal="center" vertical="center"/>
      <protection/>
    </xf>
    <xf numFmtId="9" fontId="3" fillId="2" borderId="14" xfId="0" applyNumberFormat="1" applyFont="1" applyFill="1" applyBorder="1" applyAlignment="1" applyProtection="1">
      <alignment horizontal="center" vertical="center"/>
      <protection/>
    </xf>
    <xf numFmtId="164" fontId="3" fillId="0" borderId="30" xfId="0" applyNumberFormat="1" applyFont="1" applyFill="1" applyBorder="1" applyAlignment="1" applyProtection="1">
      <alignment horizontal="center" vertical="center"/>
      <protection locked="0"/>
    </xf>
    <xf numFmtId="164" fontId="3" fillId="0" borderId="31" xfId="0" applyNumberFormat="1" applyFont="1" applyFill="1" applyBorder="1" applyAlignment="1" applyProtection="1">
      <alignment horizontal="center" vertical="center"/>
      <protection locked="0"/>
    </xf>
    <xf numFmtId="164" fontId="3" fillId="2" borderId="32" xfId="0" applyNumberFormat="1" applyFont="1" applyFill="1" applyBorder="1" applyAlignment="1" applyProtection="1">
      <alignment horizontal="center" vertical="center"/>
      <protection/>
    </xf>
    <xf numFmtId="9" fontId="3" fillId="2" borderId="33" xfId="0" applyNumberFormat="1" applyFont="1" applyFill="1" applyBorder="1" applyAlignment="1" applyProtection="1">
      <alignment horizontal="center" vertical="center"/>
      <protection/>
    </xf>
    <xf numFmtId="167" fontId="3" fillId="2" borderId="34" xfId="0" applyNumberFormat="1" applyFont="1" applyFill="1" applyBorder="1" applyAlignment="1" applyProtection="1">
      <alignment horizontal="center" vertical="center"/>
      <protection/>
    </xf>
    <xf numFmtId="165" fontId="3" fillId="2" borderId="14" xfId="0" applyNumberFormat="1" applyFont="1" applyFill="1" applyBorder="1" applyAlignment="1" applyProtection="1">
      <alignment horizontal="right" vertical="center"/>
      <protection/>
    </xf>
    <xf numFmtId="164" fontId="3" fillId="2" borderId="35" xfId="0" applyNumberFormat="1" applyFont="1" applyFill="1" applyBorder="1" applyAlignment="1" applyProtection="1">
      <alignment horizontal="center" vertical="center"/>
      <protection/>
    </xf>
    <xf numFmtId="0" fontId="3" fillId="2" borderId="14" xfId="0" applyFont="1" applyFill="1" applyBorder="1" applyAlignment="1" applyProtection="1">
      <alignment horizontal="center" vertical="center"/>
      <protection/>
    </xf>
    <xf numFmtId="167" fontId="3" fillId="2" borderId="26" xfId="0" applyNumberFormat="1" applyFont="1" applyFill="1" applyBorder="1" applyAlignment="1" applyProtection="1">
      <alignment horizontal="center" vertical="center"/>
      <protection/>
    </xf>
    <xf numFmtId="164" fontId="66" fillId="2" borderId="26" xfId="0" applyNumberFormat="1" applyFont="1" applyFill="1" applyBorder="1" applyAlignment="1" applyProtection="1">
      <alignment horizontal="center" vertical="center"/>
      <protection/>
    </xf>
    <xf numFmtId="0" fontId="4" fillId="2" borderId="0" xfId="0" applyFont="1" applyFill="1" applyBorder="1" applyAlignment="1" applyProtection="1">
      <alignment vertical="center"/>
      <protection/>
    </xf>
    <xf numFmtId="164" fontId="3" fillId="2" borderId="0" xfId="0" applyNumberFormat="1" applyFont="1" applyFill="1" applyBorder="1" applyAlignment="1" applyProtection="1">
      <alignment vertical="center"/>
      <protection/>
    </xf>
    <xf numFmtId="0" fontId="11" fillId="2" borderId="36" xfId="0" applyFont="1" applyFill="1" applyBorder="1" applyAlignment="1" applyProtection="1">
      <alignment vertical="center"/>
      <protection/>
    </xf>
    <xf numFmtId="0" fontId="11" fillId="2" borderId="37" xfId="0" applyFont="1" applyFill="1" applyBorder="1" applyAlignment="1" applyProtection="1">
      <alignment vertical="center"/>
      <protection/>
    </xf>
    <xf numFmtId="164" fontId="4" fillId="34" borderId="38" xfId="0" applyNumberFormat="1" applyFont="1" applyFill="1" applyBorder="1" applyAlignment="1" applyProtection="1">
      <alignment horizontal="center" vertical="center"/>
      <protection/>
    </xf>
    <xf numFmtId="0" fontId="0" fillId="2" borderId="37" xfId="0" applyFont="1" applyFill="1" applyBorder="1" applyAlignment="1" applyProtection="1">
      <alignment vertical="center"/>
      <protection/>
    </xf>
    <xf numFmtId="164" fontId="0" fillId="2" borderId="37" xfId="0" applyNumberFormat="1" applyFont="1" applyFill="1" applyBorder="1" applyAlignment="1" applyProtection="1">
      <alignment vertical="center"/>
      <protection/>
    </xf>
    <xf numFmtId="0" fontId="0" fillId="2" borderId="37" xfId="0" applyFont="1" applyFill="1" applyBorder="1" applyAlignment="1" applyProtection="1">
      <alignment horizontal="center" vertical="center"/>
      <protection/>
    </xf>
    <xf numFmtId="0" fontId="0" fillId="2" borderId="39" xfId="0" applyFont="1" applyFill="1" applyBorder="1" applyAlignment="1" applyProtection="1">
      <alignment vertical="center"/>
      <protection/>
    </xf>
    <xf numFmtId="0" fontId="11" fillId="2" borderId="27" xfId="0" applyFont="1" applyFill="1" applyBorder="1" applyAlignment="1" applyProtection="1">
      <alignment vertical="center"/>
      <protection/>
    </xf>
    <xf numFmtId="0" fontId="11" fillId="2" borderId="0" xfId="0" applyFont="1" applyFill="1" applyBorder="1" applyAlignment="1" applyProtection="1">
      <alignment vertical="center"/>
      <protection/>
    </xf>
    <xf numFmtId="164" fontId="4" fillId="34" borderId="26" xfId="0" applyNumberFormat="1" applyFont="1" applyFill="1" applyBorder="1" applyAlignment="1" applyProtection="1">
      <alignment horizontal="center" vertical="center"/>
      <protection/>
    </xf>
    <xf numFmtId="0" fontId="0" fillId="2" borderId="0" xfId="0" applyFont="1" applyFill="1" applyBorder="1" applyAlignment="1" applyProtection="1">
      <alignment vertical="center"/>
      <protection/>
    </xf>
    <xf numFmtId="164" fontId="0" fillId="2" borderId="0" xfId="0" applyNumberFormat="1" applyFont="1" applyFill="1" applyBorder="1" applyAlignment="1" applyProtection="1">
      <alignment vertical="center"/>
      <protection/>
    </xf>
    <xf numFmtId="0" fontId="0" fillId="2" borderId="0" xfId="0" applyFont="1" applyFill="1" applyBorder="1" applyAlignment="1" applyProtection="1">
      <alignment horizontal="center" vertical="center"/>
      <protection/>
    </xf>
    <xf numFmtId="0" fontId="0" fillId="2" borderId="14" xfId="0" applyFont="1" applyFill="1" applyBorder="1" applyAlignment="1" applyProtection="1">
      <alignment vertical="center"/>
      <protection/>
    </xf>
    <xf numFmtId="0" fontId="4" fillId="2" borderId="0" xfId="0" applyFont="1" applyFill="1" applyBorder="1" applyAlignment="1" applyProtection="1">
      <alignment horizontal="right" vertical="center"/>
      <protection/>
    </xf>
    <xf numFmtId="0" fontId="3" fillId="0" borderId="40" xfId="0" applyFont="1" applyFill="1" applyBorder="1" applyAlignment="1" applyProtection="1">
      <alignment horizontal="center" vertical="center"/>
      <protection locked="0"/>
    </xf>
    <xf numFmtId="0" fontId="4" fillId="2" borderId="27" xfId="0" applyFont="1" applyFill="1" applyBorder="1" applyAlignment="1" applyProtection="1">
      <alignment vertical="center"/>
      <protection/>
    </xf>
    <xf numFmtId="0" fontId="4" fillId="2" borderId="41" xfId="0" applyFont="1" applyFill="1" applyBorder="1" applyAlignment="1" applyProtection="1">
      <alignment vertical="center"/>
      <protection/>
    </xf>
    <xf numFmtId="0" fontId="4" fillId="33" borderId="42" xfId="0" applyFont="1" applyFill="1" applyBorder="1" applyAlignment="1" applyProtection="1">
      <alignment horizontal="right" vertical="center"/>
      <protection/>
    </xf>
    <xf numFmtId="0" fontId="4" fillId="33" borderId="43" xfId="0" applyFont="1" applyFill="1" applyBorder="1" applyAlignment="1" applyProtection="1">
      <alignment horizontal="right" vertical="center"/>
      <protection/>
    </xf>
    <xf numFmtId="0" fontId="4" fillId="2" borderId="44" xfId="0" applyFont="1" applyFill="1" applyBorder="1" applyAlignment="1" applyProtection="1">
      <alignment vertical="center"/>
      <protection/>
    </xf>
    <xf numFmtId="1" fontId="67" fillId="2" borderId="0" xfId="0" applyNumberFormat="1" applyFont="1" applyFill="1" applyBorder="1" applyAlignment="1" applyProtection="1">
      <alignment vertical="center"/>
      <protection/>
    </xf>
    <xf numFmtId="9" fontId="67" fillId="2" borderId="0" xfId="0" applyNumberFormat="1" applyFont="1" applyFill="1" applyBorder="1" applyAlignment="1" applyProtection="1">
      <alignment horizontal="center" vertical="center"/>
      <protection/>
    </xf>
    <xf numFmtId="0" fontId="3" fillId="0" borderId="45" xfId="0" applyFont="1" applyFill="1" applyBorder="1" applyAlignment="1" applyProtection="1">
      <alignment horizontal="center" vertical="center"/>
      <protection locked="0"/>
    </xf>
    <xf numFmtId="164" fontId="3" fillId="2" borderId="37" xfId="0" applyNumberFormat="1" applyFont="1" applyFill="1" applyBorder="1" applyAlignment="1" applyProtection="1">
      <alignment horizontal="left" vertical="center"/>
      <protection/>
    </xf>
    <xf numFmtId="0" fontId="3" fillId="2" borderId="37" xfId="0" applyFont="1" applyFill="1" applyBorder="1" applyAlignment="1" applyProtection="1">
      <alignment horizontal="center" vertical="center"/>
      <protection/>
    </xf>
    <xf numFmtId="0" fontId="3" fillId="2" borderId="37" xfId="0" applyFont="1" applyFill="1" applyBorder="1" applyAlignment="1" applyProtection="1">
      <alignment vertical="center"/>
      <protection/>
    </xf>
    <xf numFmtId="0" fontId="4" fillId="2" borderId="37" xfId="0" applyFont="1" applyFill="1" applyBorder="1" applyAlignment="1" applyProtection="1">
      <alignment vertical="center"/>
      <protection/>
    </xf>
    <xf numFmtId="164" fontId="3" fillId="2" borderId="37" xfId="0" applyNumberFormat="1" applyFont="1" applyFill="1" applyBorder="1" applyAlignment="1" applyProtection="1">
      <alignment vertical="center"/>
      <protection/>
    </xf>
    <xf numFmtId="0" fontId="3" fillId="2" borderId="39" xfId="0" applyFont="1" applyFill="1" applyBorder="1" applyAlignment="1" applyProtection="1">
      <alignment vertical="center"/>
      <protection/>
    </xf>
    <xf numFmtId="0" fontId="0" fillId="2" borderId="0" xfId="0" applyFill="1" applyAlignment="1" applyProtection="1">
      <alignment vertical="center"/>
      <protection/>
    </xf>
    <xf numFmtId="0" fontId="0" fillId="2" borderId="0" xfId="0" applyFill="1" applyAlignment="1">
      <alignment vertical="center"/>
    </xf>
    <xf numFmtId="0" fontId="0" fillId="0" borderId="0" xfId="0" applyAlignment="1">
      <alignment vertical="center"/>
    </xf>
    <xf numFmtId="165" fontId="3" fillId="0" borderId="46" xfId="0" applyNumberFormat="1" applyFont="1" applyFill="1" applyBorder="1" applyAlignment="1" applyProtection="1">
      <alignment horizontal="center" vertical="center"/>
      <protection locked="0"/>
    </xf>
    <xf numFmtId="167" fontId="3" fillId="0" borderId="33" xfId="0" applyNumberFormat="1" applyFont="1" applyFill="1" applyBorder="1" applyAlignment="1" applyProtection="1">
      <alignment horizontal="center" vertical="center"/>
      <protection locked="0"/>
    </xf>
    <xf numFmtId="167" fontId="3" fillId="0" borderId="28" xfId="0" applyNumberFormat="1" applyFont="1" applyFill="1" applyBorder="1" applyAlignment="1" applyProtection="1">
      <alignment horizontal="center" vertical="center"/>
      <protection locked="0"/>
    </xf>
    <xf numFmtId="165" fontId="3" fillId="0" borderId="25" xfId="0" applyNumberFormat="1" applyFont="1" applyFill="1" applyBorder="1" applyAlignment="1" applyProtection="1">
      <alignment horizontal="center" vertical="center"/>
      <protection locked="0"/>
    </xf>
    <xf numFmtId="165" fontId="3" fillId="0" borderId="47" xfId="0" applyNumberFormat="1" applyFont="1" applyFill="1" applyBorder="1" applyAlignment="1" applyProtection="1">
      <alignment horizontal="center" vertical="center"/>
      <protection locked="0"/>
    </xf>
    <xf numFmtId="165" fontId="3" fillId="2" borderId="0" xfId="0" applyNumberFormat="1" applyFont="1" applyFill="1" applyBorder="1" applyAlignment="1" applyProtection="1">
      <alignment horizontal="center" vertical="center"/>
      <protection locked="0"/>
    </xf>
    <xf numFmtId="164" fontId="3" fillId="2" borderId="0" xfId="0" applyNumberFormat="1" applyFont="1" applyFill="1" applyBorder="1" applyAlignment="1" applyProtection="1">
      <alignment horizontal="center" vertical="center"/>
      <protection locked="0"/>
    </xf>
    <xf numFmtId="165" fontId="3" fillId="0" borderId="0"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center" vertical="center"/>
      <protection locked="0"/>
    </xf>
    <xf numFmtId="165" fontId="0" fillId="0" borderId="0" xfId="0" applyNumberFormat="1" applyAlignment="1">
      <alignment vertical="center"/>
    </xf>
    <xf numFmtId="0" fontId="63" fillId="2" borderId="27" xfId="0" applyFont="1" applyFill="1" applyBorder="1" applyAlignment="1" applyProtection="1">
      <alignment horizontal="left" vertical="center"/>
      <protection/>
    </xf>
    <xf numFmtId="165" fontId="63" fillId="2" borderId="0" xfId="0" applyNumberFormat="1" applyFont="1" applyFill="1" applyBorder="1" applyAlignment="1" applyProtection="1">
      <alignment horizontal="center" vertical="center"/>
      <protection/>
    </xf>
    <xf numFmtId="165" fontId="63" fillId="2" borderId="14" xfId="0" applyNumberFormat="1" applyFont="1" applyFill="1" applyBorder="1" applyAlignment="1" applyProtection="1">
      <alignment horizontal="center" vertical="center"/>
      <protection/>
    </xf>
    <xf numFmtId="1" fontId="63" fillId="2" borderId="0" xfId="0" applyNumberFormat="1" applyFont="1" applyFill="1" applyBorder="1" applyAlignment="1" applyProtection="1">
      <alignment horizontal="center" vertical="center"/>
      <protection/>
    </xf>
    <xf numFmtId="0" fontId="63" fillId="2" borderId="0" xfId="0" applyFont="1" applyFill="1" applyBorder="1" applyAlignment="1" applyProtection="1">
      <alignment horizontal="right" vertical="center"/>
      <protection/>
    </xf>
    <xf numFmtId="0" fontId="63" fillId="2" borderId="0" xfId="0" applyFont="1" applyFill="1" applyBorder="1" applyAlignment="1" applyProtection="1">
      <alignment horizontal="center" vertical="center"/>
      <protection/>
    </xf>
    <xf numFmtId="1" fontId="68" fillId="2" borderId="27" xfId="0" applyNumberFormat="1" applyFont="1" applyFill="1" applyBorder="1" applyAlignment="1" applyProtection="1">
      <alignment vertical="center"/>
      <protection/>
    </xf>
    <xf numFmtId="1" fontId="68" fillId="2" borderId="0" xfId="0" applyNumberFormat="1" applyFont="1" applyFill="1" applyBorder="1" applyAlignment="1" applyProtection="1">
      <alignment vertical="center"/>
      <protection/>
    </xf>
    <xf numFmtId="9" fontId="68" fillId="2" borderId="0" xfId="0" applyNumberFormat="1" applyFont="1" applyFill="1" applyBorder="1" applyAlignment="1" applyProtection="1">
      <alignment horizontal="center" vertical="center"/>
      <protection/>
    </xf>
    <xf numFmtId="0" fontId="68" fillId="2" borderId="0" xfId="0" applyFont="1" applyFill="1" applyBorder="1" applyAlignment="1" applyProtection="1">
      <alignment vertical="center"/>
      <protection/>
    </xf>
    <xf numFmtId="164" fontId="68" fillId="2" borderId="0" xfId="0" applyNumberFormat="1" applyFont="1" applyFill="1" applyBorder="1" applyAlignment="1" applyProtection="1">
      <alignment vertical="center"/>
      <protection/>
    </xf>
    <xf numFmtId="0" fontId="68" fillId="2" borderId="0" xfId="0" applyFont="1" applyFill="1" applyBorder="1" applyAlignment="1" applyProtection="1">
      <alignment horizontal="center" vertical="center"/>
      <protection/>
    </xf>
    <xf numFmtId="0" fontId="63" fillId="2" borderId="14" xfId="0" applyFont="1" applyFill="1" applyBorder="1" applyAlignment="1" applyProtection="1">
      <alignment vertical="center"/>
      <protection/>
    </xf>
    <xf numFmtId="166" fontId="68" fillId="2" borderId="0" xfId="0" applyNumberFormat="1" applyFont="1" applyFill="1" applyBorder="1" applyAlignment="1" applyProtection="1">
      <alignment horizontal="center" vertical="center"/>
      <protection/>
    </xf>
    <xf numFmtId="0" fontId="68" fillId="2" borderId="14" xfId="0" applyFont="1" applyFill="1" applyBorder="1" applyAlignment="1" applyProtection="1">
      <alignment vertical="center"/>
      <protection/>
    </xf>
    <xf numFmtId="0" fontId="0" fillId="2" borderId="27" xfId="0" applyFont="1" applyFill="1" applyBorder="1" applyAlignment="1" applyProtection="1">
      <alignment vertical="center"/>
      <protection/>
    </xf>
    <xf numFmtId="167" fontId="0" fillId="2" borderId="14" xfId="0" applyNumberFormat="1" applyFont="1" applyFill="1" applyBorder="1" applyAlignment="1" applyProtection="1">
      <alignment horizontal="center" vertical="center"/>
      <protection/>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horizontal="right" vertical="center"/>
    </xf>
    <xf numFmtId="0" fontId="3" fillId="2" borderId="0" xfId="0" applyFont="1" applyFill="1" applyAlignment="1">
      <alignment horizontal="center" vertical="center"/>
    </xf>
    <xf numFmtId="9" fontId="3" fillId="2" borderId="0" xfId="0" applyNumberFormat="1" applyFont="1" applyFill="1" applyBorder="1" applyAlignment="1">
      <alignment horizontal="center" vertical="center"/>
    </xf>
    <xf numFmtId="0" fontId="63" fillId="2" borderId="0" xfId="0" applyFont="1" applyFill="1" applyAlignment="1">
      <alignment horizontal="center" vertical="center"/>
    </xf>
    <xf numFmtId="0" fontId="4" fillId="33" borderId="46"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69" fillId="2" borderId="0" xfId="0" applyFont="1" applyFill="1" applyBorder="1" applyAlignment="1">
      <alignment horizontal="center" vertical="center"/>
    </xf>
    <xf numFmtId="9" fontId="3" fillId="2" borderId="14" xfId="0" applyNumberFormat="1" applyFont="1" applyFill="1" applyBorder="1" applyAlignment="1">
      <alignment horizontal="center" vertical="center"/>
    </xf>
    <xf numFmtId="0" fontId="3" fillId="33" borderId="48" xfId="0" applyFont="1" applyFill="1" applyBorder="1" applyAlignment="1" applyProtection="1">
      <alignment horizontal="center" vertical="center"/>
      <protection locked="0"/>
    </xf>
    <xf numFmtId="9" fontId="3" fillId="2" borderId="23" xfId="0" applyNumberFormat="1" applyFont="1" applyFill="1" applyBorder="1" applyAlignment="1">
      <alignment horizontal="center" vertical="center"/>
    </xf>
    <xf numFmtId="9" fontId="3" fillId="2" borderId="0" xfId="0" applyNumberFormat="1" applyFont="1" applyFill="1" applyBorder="1" applyAlignment="1">
      <alignment vertical="center"/>
    </xf>
    <xf numFmtId="167" fontId="3" fillId="0" borderId="49" xfId="0" applyNumberFormat="1" applyFont="1" applyFill="1" applyBorder="1" applyAlignment="1" applyProtection="1">
      <alignment horizontal="center" vertical="center"/>
      <protection locked="0"/>
    </xf>
    <xf numFmtId="167" fontId="3" fillId="0" borderId="50" xfId="0" applyNumberFormat="1" applyFont="1" applyFill="1" applyBorder="1" applyAlignment="1" applyProtection="1">
      <alignment horizontal="center" vertical="center"/>
      <protection locked="0"/>
    </xf>
    <xf numFmtId="9" fontId="63" fillId="2" borderId="14" xfId="0" applyNumberFormat="1" applyFont="1" applyFill="1" applyBorder="1" applyAlignment="1">
      <alignment horizontal="center" vertical="center"/>
    </xf>
    <xf numFmtId="1" fontId="63" fillId="2" borderId="14" xfId="0" applyNumberFormat="1" applyFont="1" applyFill="1" applyBorder="1" applyAlignment="1">
      <alignment horizontal="center" vertical="center"/>
    </xf>
    <xf numFmtId="0" fontId="63" fillId="2" borderId="14" xfId="0" applyFont="1" applyFill="1" applyBorder="1" applyAlignment="1">
      <alignment vertical="center"/>
    </xf>
    <xf numFmtId="165" fontId="3" fillId="0" borderId="51" xfId="0" applyNumberFormat="1" applyFont="1" applyFill="1" applyBorder="1" applyAlignment="1" applyProtection="1">
      <alignment horizontal="center" vertical="center"/>
      <protection locked="0"/>
    </xf>
    <xf numFmtId="165" fontId="3" fillId="0" borderId="52" xfId="0" applyNumberFormat="1" applyFont="1" applyFill="1" applyBorder="1" applyAlignment="1" applyProtection="1">
      <alignment horizontal="center" vertical="center"/>
      <protection locked="0"/>
    </xf>
    <xf numFmtId="167" fontId="3" fillId="0" borderId="53" xfId="0" applyNumberFormat="1" applyFont="1" applyFill="1" applyBorder="1" applyAlignment="1" applyProtection="1">
      <alignment horizontal="center" vertical="center"/>
      <protection locked="0"/>
    </xf>
    <xf numFmtId="0" fontId="70" fillId="2" borderId="27" xfId="0" applyFont="1" applyFill="1" applyBorder="1" applyAlignment="1">
      <alignment horizontal="left" vertical="center"/>
    </xf>
    <xf numFmtId="2" fontId="61" fillId="2" borderId="0" xfId="0" applyNumberFormat="1" applyFont="1" applyFill="1" applyBorder="1" applyAlignment="1">
      <alignment horizontal="center" vertical="center"/>
    </xf>
    <xf numFmtId="2" fontId="71" fillId="2" borderId="0" xfId="0" applyNumberFormat="1" applyFont="1" applyFill="1" applyBorder="1" applyAlignment="1">
      <alignment horizontal="center" vertical="center"/>
    </xf>
    <xf numFmtId="164" fontId="65" fillId="2" borderId="0" xfId="0" applyNumberFormat="1" applyFont="1" applyFill="1" applyBorder="1" applyAlignment="1">
      <alignment horizontal="center" vertical="center"/>
    </xf>
    <xf numFmtId="0" fontId="3" fillId="2" borderId="27" xfId="0" applyFont="1" applyFill="1" applyBorder="1" applyAlignment="1">
      <alignment horizontal="center" vertical="center"/>
    </xf>
    <xf numFmtId="0" fontId="71" fillId="2" borderId="0" xfId="0" applyFont="1" applyFill="1" applyBorder="1" applyAlignment="1">
      <alignment horizontal="left" vertical="center"/>
    </xf>
    <xf numFmtId="0" fontId="3" fillId="2" borderId="0" xfId="0" applyFont="1" applyFill="1" applyBorder="1" applyAlignment="1">
      <alignment horizontal="center" vertical="center"/>
    </xf>
    <xf numFmtId="164" fontId="72" fillId="2" borderId="0" xfId="0" applyNumberFormat="1" applyFont="1" applyFill="1" applyBorder="1" applyAlignment="1">
      <alignment horizontal="center" vertical="center"/>
    </xf>
    <xf numFmtId="0" fontId="63" fillId="2" borderId="27" xfId="0" applyFont="1" applyFill="1" applyBorder="1" applyAlignment="1">
      <alignment vertical="center"/>
    </xf>
    <xf numFmtId="0" fontId="63" fillId="2" borderId="0" xfId="0" applyFont="1" applyFill="1" applyBorder="1" applyAlignment="1">
      <alignment vertical="center"/>
    </xf>
    <xf numFmtId="164" fontId="63" fillId="2" borderId="14" xfId="0" applyNumberFormat="1" applyFont="1" applyFill="1" applyBorder="1" applyAlignment="1">
      <alignment horizontal="center" vertical="center"/>
    </xf>
    <xf numFmtId="9" fontId="3" fillId="2" borderId="33" xfId="0" applyNumberFormat="1" applyFont="1" applyFill="1" applyBorder="1" applyAlignment="1">
      <alignment horizontal="center" vertical="center"/>
    </xf>
    <xf numFmtId="167" fontId="3" fillId="2" borderId="26" xfId="0" applyNumberFormat="1" applyFont="1" applyFill="1" applyBorder="1" applyAlignment="1">
      <alignment horizontal="center" vertical="center"/>
    </xf>
    <xf numFmtId="164" fontId="3" fillId="2" borderId="35" xfId="0" applyNumberFormat="1" applyFont="1" applyFill="1" applyBorder="1" applyAlignment="1">
      <alignment horizontal="center" vertical="center"/>
    </xf>
    <xf numFmtId="0" fontId="3" fillId="2" borderId="0" xfId="0" applyFont="1" applyFill="1" applyBorder="1" applyAlignment="1">
      <alignment vertical="center"/>
    </xf>
    <xf numFmtId="164" fontId="3" fillId="35" borderId="54" xfId="0" applyNumberFormat="1" applyFont="1" applyFill="1" applyBorder="1" applyAlignment="1">
      <alignment horizontal="center" vertical="center"/>
    </xf>
    <xf numFmtId="0" fontId="71" fillId="2" borderId="0" xfId="0" applyFont="1" applyFill="1" applyBorder="1" applyAlignment="1">
      <alignment horizontal="right" vertical="center"/>
    </xf>
    <xf numFmtId="0" fontId="4" fillId="2" borderId="0" xfId="0" applyFont="1" applyFill="1" applyBorder="1" applyAlignment="1">
      <alignment vertical="center"/>
    </xf>
    <xf numFmtId="164" fontId="3" fillId="2" borderId="0" xfId="0" applyNumberFormat="1" applyFont="1" applyFill="1" applyBorder="1" applyAlignment="1">
      <alignment vertical="center"/>
    </xf>
    <xf numFmtId="0" fontId="4" fillId="2" borderId="55" xfId="0" applyFont="1" applyFill="1" applyBorder="1" applyAlignment="1">
      <alignment vertical="center"/>
    </xf>
    <xf numFmtId="0" fontId="4" fillId="2" borderId="56" xfId="0" applyFont="1" applyFill="1" applyBorder="1" applyAlignment="1">
      <alignment vertical="center"/>
    </xf>
    <xf numFmtId="164" fontId="4" fillId="34" borderId="45" xfId="0" applyNumberFormat="1" applyFont="1" applyFill="1" applyBorder="1" applyAlignment="1">
      <alignment horizontal="center" vertical="center"/>
    </xf>
    <xf numFmtId="0" fontId="3" fillId="2" borderId="56" xfId="0" applyFont="1" applyFill="1" applyBorder="1" applyAlignment="1">
      <alignment vertical="center"/>
    </xf>
    <xf numFmtId="164" fontId="3" fillId="2" borderId="56" xfId="0" applyNumberFormat="1" applyFont="1" applyFill="1" applyBorder="1" applyAlignment="1">
      <alignment vertical="center"/>
    </xf>
    <xf numFmtId="0" fontId="3" fillId="2" borderId="56" xfId="0" applyFont="1" applyFill="1" applyBorder="1" applyAlignment="1">
      <alignment horizontal="center" vertical="center"/>
    </xf>
    <xf numFmtId="0" fontId="3" fillId="2" borderId="57" xfId="0" applyFont="1" applyFill="1" applyBorder="1" applyAlignment="1">
      <alignment vertical="center"/>
    </xf>
    <xf numFmtId="0" fontId="4" fillId="2" borderId="41" xfId="0" applyFont="1" applyFill="1" applyBorder="1" applyAlignment="1">
      <alignment vertical="center"/>
    </xf>
    <xf numFmtId="0" fontId="4" fillId="2" borderId="58" xfId="0" applyFont="1" applyFill="1" applyBorder="1" applyAlignment="1">
      <alignment vertical="center"/>
    </xf>
    <xf numFmtId="164" fontId="4" fillId="34" borderId="59" xfId="0" applyNumberFormat="1" applyFont="1" applyFill="1" applyBorder="1" applyAlignment="1">
      <alignment horizontal="center" vertical="center"/>
    </xf>
    <xf numFmtId="0" fontId="3" fillId="2" borderId="58" xfId="0" applyFont="1" applyFill="1" applyBorder="1" applyAlignment="1">
      <alignment vertical="center"/>
    </xf>
    <xf numFmtId="164" fontId="3" fillId="2" borderId="58" xfId="0" applyNumberFormat="1" applyFont="1" applyFill="1" applyBorder="1" applyAlignment="1">
      <alignment vertical="center"/>
    </xf>
    <xf numFmtId="0" fontId="3" fillId="2" borderId="58" xfId="0" applyFont="1" applyFill="1" applyBorder="1" applyAlignment="1">
      <alignment horizontal="center" vertical="center"/>
    </xf>
    <xf numFmtId="0" fontId="3" fillId="2" borderId="60" xfId="0" applyFont="1" applyFill="1" applyBorder="1" applyAlignment="1">
      <alignment vertical="center"/>
    </xf>
    <xf numFmtId="0" fontId="69" fillId="2" borderId="0" xfId="0" applyFont="1" applyFill="1" applyBorder="1" applyAlignment="1">
      <alignment vertical="center"/>
    </xf>
    <xf numFmtId="164" fontId="3" fillId="2" borderId="0" xfId="0" applyNumberFormat="1" applyFont="1" applyFill="1" applyBorder="1" applyAlignment="1">
      <alignment horizontal="center" vertical="center"/>
    </xf>
    <xf numFmtId="0" fontId="3" fillId="0" borderId="61" xfId="0" applyFont="1" applyFill="1" applyBorder="1" applyAlignment="1" applyProtection="1">
      <alignment horizontal="center" vertical="center"/>
      <protection locked="0"/>
    </xf>
    <xf numFmtId="164" fontId="3" fillId="2" borderId="37" xfId="0" applyNumberFormat="1" applyFont="1" applyFill="1" applyBorder="1" applyAlignment="1">
      <alignment horizontal="left" vertical="center"/>
    </xf>
    <xf numFmtId="0" fontId="3" fillId="2" borderId="37" xfId="0" applyFont="1" applyFill="1" applyBorder="1" applyAlignment="1">
      <alignment horizontal="center" vertical="center"/>
    </xf>
    <xf numFmtId="0" fontId="3" fillId="2" borderId="37" xfId="0" applyFont="1" applyFill="1" applyBorder="1" applyAlignment="1">
      <alignment vertical="center"/>
    </xf>
    <xf numFmtId="0" fontId="4" fillId="2" borderId="37" xfId="0" applyFont="1" applyFill="1" applyBorder="1" applyAlignment="1">
      <alignment vertical="center"/>
    </xf>
    <xf numFmtId="164" fontId="3" fillId="2" borderId="37" xfId="0" applyNumberFormat="1" applyFont="1" applyFill="1" applyBorder="1" applyAlignment="1">
      <alignment vertical="center"/>
    </xf>
    <xf numFmtId="0" fontId="3" fillId="2" borderId="39" xfId="0" applyFont="1" applyFill="1" applyBorder="1" applyAlignment="1">
      <alignment vertical="center"/>
    </xf>
    <xf numFmtId="0" fontId="0" fillId="0" borderId="62" xfId="0" applyFont="1" applyFill="1" applyBorder="1" applyAlignment="1" applyProtection="1">
      <alignment vertical="center"/>
      <protection locked="0"/>
    </xf>
    <xf numFmtId="0" fontId="0" fillId="0" borderId="63" xfId="0" applyFont="1" applyFill="1" applyBorder="1" applyAlignment="1" applyProtection="1">
      <alignment vertical="center"/>
      <protection locked="0"/>
    </xf>
    <xf numFmtId="0" fontId="0" fillId="0" borderId="44"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64" xfId="0" applyFont="1" applyFill="1" applyBorder="1" applyAlignment="1" applyProtection="1">
      <alignment vertical="center"/>
      <protection locked="0"/>
    </xf>
    <xf numFmtId="0" fontId="4" fillId="36" borderId="65" xfId="0" applyFont="1" applyFill="1" applyBorder="1" applyAlignment="1" applyProtection="1">
      <alignment vertical="center"/>
      <protection locked="0"/>
    </xf>
    <xf numFmtId="0" fontId="4" fillId="36" borderId="66" xfId="0" applyFont="1" applyFill="1" applyBorder="1" applyAlignment="1" applyProtection="1">
      <alignment vertical="center"/>
      <protection locked="0"/>
    </xf>
    <xf numFmtId="0" fontId="4" fillId="0" borderId="66" xfId="0" applyFont="1" applyFill="1" applyBorder="1" applyAlignment="1" applyProtection="1">
      <alignment vertical="center"/>
      <protection locked="0"/>
    </xf>
    <xf numFmtId="164" fontId="3" fillId="0" borderId="66" xfId="0" applyNumberFormat="1"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36" borderId="66" xfId="0" applyFont="1" applyFill="1" applyBorder="1" applyAlignment="1" applyProtection="1">
      <alignment horizontal="center" vertical="center"/>
      <protection locked="0"/>
    </xf>
    <xf numFmtId="0" fontId="3" fillId="36" borderId="66" xfId="0" applyFont="1" applyFill="1" applyBorder="1" applyAlignment="1" applyProtection="1">
      <alignment vertical="center"/>
      <protection locked="0"/>
    </xf>
    <xf numFmtId="164" fontId="3" fillId="36" borderId="66" xfId="0" applyNumberFormat="1" applyFont="1" applyFill="1" applyBorder="1" applyAlignment="1" applyProtection="1">
      <alignment vertical="center"/>
      <protection locked="0"/>
    </xf>
    <xf numFmtId="0" fontId="3" fillId="0" borderId="67" xfId="0" applyFont="1" applyBorder="1" applyAlignment="1" applyProtection="1">
      <alignment vertical="center"/>
      <protection locked="0"/>
    </xf>
    <xf numFmtId="164" fontId="3" fillId="35" borderId="15" xfId="0" applyNumberFormat="1" applyFont="1" applyFill="1" applyBorder="1" applyAlignment="1" applyProtection="1">
      <alignment horizontal="center" vertical="center"/>
      <protection/>
    </xf>
    <xf numFmtId="164" fontId="3" fillId="35" borderId="54" xfId="0" applyNumberFormat="1" applyFont="1" applyFill="1" applyBorder="1" applyAlignment="1" applyProtection="1">
      <alignment horizontal="center" vertical="center"/>
      <protection/>
    </xf>
    <xf numFmtId="164" fontId="3" fillId="35" borderId="60" xfId="0" applyNumberFormat="1" applyFont="1" applyFill="1" applyBorder="1" applyAlignment="1" applyProtection="1">
      <alignment horizontal="center" vertical="center"/>
      <protection/>
    </xf>
    <xf numFmtId="0" fontId="0" fillId="2" borderId="0" xfId="0" applyFont="1" applyFill="1" applyAlignment="1">
      <alignment/>
    </xf>
    <xf numFmtId="0" fontId="0" fillId="2" borderId="0" xfId="0" applyFont="1" applyFill="1" applyBorder="1" applyAlignment="1">
      <alignment/>
    </xf>
    <xf numFmtId="165" fontId="3" fillId="0" borderId="68" xfId="0" applyNumberFormat="1" applyFont="1" applyFill="1" applyBorder="1" applyAlignment="1" applyProtection="1">
      <alignment horizontal="center" vertical="center"/>
      <protection locked="0"/>
    </xf>
    <xf numFmtId="165" fontId="3" fillId="0" borderId="69" xfId="0" applyNumberFormat="1" applyFont="1" applyFill="1" applyBorder="1" applyAlignment="1" applyProtection="1">
      <alignment horizontal="center" vertical="center"/>
      <protection locked="0"/>
    </xf>
    <xf numFmtId="165" fontId="3" fillId="0" borderId="20" xfId="0" applyNumberFormat="1" applyFont="1" applyFill="1" applyBorder="1" applyAlignment="1" applyProtection="1">
      <alignment horizontal="center" vertical="center"/>
      <protection locked="0"/>
    </xf>
    <xf numFmtId="165" fontId="3" fillId="0" borderId="70" xfId="0" applyNumberFormat="1" applyFont="1" applyFill="1" applyBorder="1" applyAlignment="1" applyProtection="1">
      <alignment horizontal="center" vertical="center"/>
      <protection locked="0"/>
    </xf>
    <xf numFmtId="165" fontId="3" fillId="0" borderId="71" xfId="0" applyNumberFormat="1" applyFont="1" applyFill="1" applyBorder="1" applyAlignment="1" applyProtection="1">
      <alignment horizontal="center" vertical="center"/>
      <protection locked="0"/>
    </xf>
    <xf numFmtId="165" fontId="3" fillId="0" borderId="72" xfId="0" applyNumberFormat="1" applyFont="1" applyFill="1" applyBorder="1" applyAlignment="1" applyProtection="1">
      <alignment horizontal="center" vertical="center"/>
      <protection locked="0"/>
    </xf>
    <xf numFmtId="165" fontId="3" fillId="0" borderId="73" xfId="0" applyNumberFormat="1" applyFont="1" applyFill="1" applyBorder="1" applyAlignment="1" applyProtection="1">
      <alignment horizontal="center" vertical="center"/>
      <protection locked="0"/>
    </xf>
    <xf numFmtId="165" fontId="3" fillId="0" borderId="74" xfId="0" applyNumberFormat="1" applyFont="1" applyFill="1" applyBorder="1" applyAlignment="1" applyProtection="1">
      <alignment horizontal="center" vertical="center"/>
      <protection locked="0"/>
    </xf>
    <xf numFmtId="0" fontId="0" fillId="0" borderId="0" xfId="0" applyFill="1" applyAlignment="1" applyProtection="1">
      <alignment/>
      <protection/>
    </xf>
    <xf numFmtId="0" fontId="65" fillId="2" borderId="0" xfId="0" applyFont="1" applyFill="1" applyBorder="1" applyAlignment="1" applyProtection="1">
      <alignment vertical="center"/>
      <protection/>
    </xf>
    <xf numFmtId="0" fontId="63" fillId="2" borderId="0" xfId="0" applyFont="1" applyFill="1" applyBorder="1" applyAlignment="1" applyProtection="1">
      <alignment vertical="center"/>
      <protection/>
    </xf>
    <xf numFmtId="164" fontId="3" fillId="2" borderId="26" xfId="0" applyNumberFormat="1" applyFont="1" applyFill="1" applyBorder="1" applyAlignment="1" applyProtection="1">
      <alignment horizontal="center" vertical="top"/>
      <protection/>
    </xf>
    <xf numFmtId="165" fontId="3" fillId="2" borderId="28" xfId="0" applyNumberFormat="1" applyFont="1" applyFill="1" applyBorder="1" applyAlignment="1" applyProtection="1">
      <alignment horizontal="center" vertical="top"/>
      <protection/>
    </xf>
    <xf numFmtId="0" fontId="61" fillId="2" borderId="0" xfId="0" applyFont="1" applyFill="1" applyAlignment="1" applyProtection="1">
      <alignment vertical="top"/>
      <protection/>
    </xf>
    <xf numFmtId="0" fontId="4" fillId="33" borderId="75" xfId="0" applyFont="1" applyFill="1" applyBorder="1" applyAlignment="1">
      <alignment horizontal="center" vertical="center"/>
    </xf>
    <xf numFmtId="0" fontId="63" fillId="2" borderId="0" xfId="0" applyFont="1" applyFill="1" applyAlignment="1" applyProtection="1">
      <alignment vertical="center" wrapText="1"/>
      <protection/>
    </xf>
    <xf numFmtId="0" fontId="0" fillId="2" borderId="0" xfId="0" applyFont="1" applyFill="1" applyAlignment="1" applyProtection="1">
      <alignment vertical="center" wrapText="1"/>
      <protection/>
    </xf>
    <xf numFmtId="0" fontId="0" fillId="0" borderId="0" xfId="0" applyFont="1" applyAlignment="1" applyProtection="1">
      <alignment vertical="center" wrapText="1"/>
      <protection/>
    </xf>
    <xf numFmtId="0" fontId="0" fillId="0" borderId="0" xfId="0" applyAlignment="1" applyProtection="1">
      <alignment/>
      <protection/>
    </xf>
    <xf numFmtId="0" fontId="0" fillId="0" borderId="0" xfId="0" applyAlignment="1" applyProtection="1">
      <alignment vertical="center" wrapText="1"/>
      <protection/>
    </xf>
    <xf numFmtId="0" fontId="3" fillId="33" borderId="75" xfId="0" applyFont="1" applyFill="1" applyBorder="1" applyAlignment="1" applyProtection="1">
      <alignment horizontal="center" vertical="center"/>
      <protection/>
    </xf>
    <xf numFmtId="0" fontId="4" fillId="33" borderId="76" xfId="0" applyFont="1" applyFill="1" applyBorder="1" applyAlignment="1" applyProtection="1">
      <alignment horizontal="center" vertical="center"/>
      <protection/>
    </xf>
    <xf numFmtId="0" fontId="0" fillId="0" borderId="0" xfId="0" applyFill="1" applyAlignment="1" applyProtection="1">
      <alignment vertical="center" wrapText="1"/>
      <protection/>
    </xf>
    <xf numFmtId="165" fontId="3" fillId="0" borderId="46" xfId="0" applyNumberFormat="1" applyFont="1" applyFill="1" applyBorder="1" applyAlignment="1" applyProtection="1">
      <alignment horizontal="center" vertical="center"/>
      <protection/>
    </xf>
    <xf numFmtId="167" fontId="3" fillId="0" borderId="33" xfId="0" applyNumberFormat="1"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6" fillId="0" borderId="77" xfId="0" applyFont="1" applyFill="1" applyBorder="1" applyAlignment="1" applyProtection="1">
      <alignment horizontal="center" vertical="center"/>
      <protection/>
    </xf>
    <xf numFmtId="165" fontId="3" fillId="0" borderId="22" xfId="0" applyNumberFormat="1" applyFont="1" applyFill="1" applyBorder="1" applyAlignment="1" applyProtection="1">
      <alignment horizontal="center" vertical="center"/>
      <protection/>
    </xf>
    <xf numFmtId="165" fontId="3" fillId="0" borderId="78" xfId="0" applyNumberFormat="1" applyFont="1" applyFill="1" applyBorder="1" applyAlignment="1" applyProtection="1">
      <alignment horizontal="center" vertical="center"/>
      <protection/>
    </xf>
    <xf numFmtId="164" fontId="3" fillId="0" borderId="79" xfId="0" applyNumberFormat="1" applyFont="1" applyFill="1" applyBorder="1" applyAlignment="1" applyProtection="1">
      <alignment horizontal="center" vertical="center"/>
      <protection/>
    </xf>
    <xf numFmtId="0" fontId="6" fillId="0" borderId="48" xfId="0" applyFont="1" applyFill="1" applyBorder="1" applyAlignment="1" applyProtection="1">
      <alignment horizontal="center" vertical="center"/>
      <protection/>
    </xf>
    <xf numFmtId="165" fontId="3" fillId="0" borderId="24" xfId="0" applyNumberFormat="1" applyFont="1" applyFill="1" applyBorder="1" applyAlignment="1" applyProtection="1">
      <alignment horizontal="center" vertical="center"/>
      <protection/>
    </xf>
    <xf numFmtId="165" fontId="3" fillId="0" borderId="80" xfId="0" applyNumberFormat="1" applyFont="1" applyFill="1" applyBorder="1" applyAlignment="1" applyProtection="1">
      <alignment horizontal="center" vertical="center"/>
      <protection/>
    </xf>
    <xf numFmtId="164" fontId="3" fillId="0" borderId="81" xfId="0" applyNumberFormat="1" applyFont="1" applyFill="1" applyBorder="1" applyAlignment="1" applyProtection="1">
      <alignment horizontal="center" vertical="center"/>
      <protection/>
    </xf>
    <xf numFmtId="0" fontId="6" fillId="0" borderId="82" xfId="0" applyFont="1" applyFill="1" applyBorder="1" applyAlignment="1" applyProtection="1">
      <alignment horizontal="center" vertical="center"/>
      <protection/>
    </xf>
    <xf numFmtId="167" fontId="3" fillId="0" borderId="28" xfId="0" applyNumberFormat="1"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165" fontId="3" fillId="0" borderId="26" xfId="0" applyNumberFormat="1" applyFont="1" applyFill="1" applyBorder="1" applyAlignment="1" applyProtection="1">
      <alignment horizontal="center" vertical="center"/>
      <protection/>
    </xf>
    <xf numFmtId="164" fontId="3" fillId="0" borderId="83" xfId="0" applyNumberFormat="1"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165" fontId="3" fillId="0" borderId="17" xfId="0" applyNumberFormat="1" applyFont="1" applyFill="1" applyBorder="1" applyAlignment="1" applyProtection="1">
      <alignment horizontal="center" vertical="center"/>
      <protection/>
    </xf>
    <xf numFmtId="164" fontId="3" fillId="0" borderId="84" xfId="0" applyNumberFormat="1" applyFont="1" applyFill="1" applyBorder="1" applyAlignment="1" applyProtection="1">
      <alignment horizontal="center" vertical="center"/>
      <protection/>
    </xf>
    <xf numFmtId="164" fontId="3" fillId="0" borderId="30" xfId="0" applyNumberFormat="1" applyFont="1" applyFill="1" applyBorder="1" applyAlignment="1" applyProtection="1">
      <alignment horizontal="center" vertical="center"/>
      <protection/>
    </xf>
    <xf numFmtId="164" fontId="3" fillId="0" borderId="31" xfId="0" applyNumberFormat="1"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3" fillId="0" borderId="45" xfId="0" applyFont="1" applyFill="1" applyBorder="1" applyAlignment="1" applyProtection="1">
      <alignment horizontal="center" vertical="center"/>
      <protection/>
    </xf>
    <xf numFmtId="165" fontId="3" fillId="0" borderId="25" xfId="0" applyNumberFormat="1" applyFont="1" applyFill="1" applyBorder="1" applyAlignment="1" applyProtection="1">
      <alignment horizontal="center" vertical="center"/>
      <protection/>
    </xf>
    <xf numFmtId="164" fontId="3" fillId="0" borderId="28" xfId="0" applyNumberFormat="1" applyFont="1" applyFill="1" applyBorder="1" applyAlignment="1" applyProtection="1">
      <alignment horizontal="center" vertical="center"/>
      <protection/>
    </xf>
    <xf numFmtId="165" fontId="3" fillId="0" borderId="47" xfId="0" applyNumberFormat="1" applyFont="1" applyFill="1" applyBorder="1" applyAlignment="1" applyProtection="1">
      <alignment horizontal="center" vertical="center"/>
      <protection/>
    </xf>
    <xf numFmtId="164" fontId="3" fillId="0" borderId="54" xfId="0" applyNumberFormat="1" applyFont="1" applyFill="1" applyBorder="1" applyAlignment="1" applyProtection="1">
      <alignment horizontal="center" vertical="center"/>
      <protection/>
    </xf>
    <xf numFmtId="165" fontId="3" fillId="0" borderId="34" xfId="0" applyNumberFormat="1" applyFont="1" applyFill="1" applyBorder="1" applyAlignment="1" applyProtection="1">
      <alignment horizontal="center" vertical="center"/>
      <protection/>
    </xf>
    <xf numFmtId="164" fontId="3" fillId="0" borderId="34" xfId="0" applyNumberFormat="1" applyFont="1" applyFill="1" applyBorder="1" applyAlignment="1" applyProtection="1">
      <alignment horizontal="center" vertical="center"/>
      <protection/>
    </xf>
    <xf numFmtId="164" fontId="3" fillId="0" borderId="26" xfId="0" applyNumberFormat="1" applyFont="1" applyFill="1" applyBorder="1" applyAlignment="1" applyProtection="1">
      <alignment horizontal="center" vertical="center"/>
      <protection/>
    </xf>
    <xf numFmtId="0" fontId="0" fillId="0" borderId="0" xfId="0" applyAlignment="1" applyProtection="1">
      <alignment vertical="center"/>
      <protection/>
    </xf>
    <xf numFmtId="165" fontId="3" fillId="0" borderId="0" xfId="0" applyNumberFormat="1" applyFont="1" applyFill="1" applyBorder="1" applyAlignment="1" applyProtection="1">
      <alignment horizontal="center" vertical="center"/>
      <protection/>
    </xf>
    <xf numFmtId="164" fontId="3" fillId="0" borderId="0" xfId="0" applyNumberFormat="1" applyFont="1" applyFill="1" applyBorder="1" applyAlignment="1" applyProtection="1">
      <alignment horizontal="center" vertical="center"/>
      <protection/>
    </xf>
    <xf numFmtId="165" fontId="0" fillId="0" borderId="0" xfId="0" applyNumberFormat="1" applyAlignment="1" applyProtection="1">
      <alignment vertical="center"/>
      <protection/>
    </xf>
    <xf numFmtId="0" fontId="3" fillId="0" borderId="46" xfId="0" applyFont="1" applyFill="1" applyBorder="1" applyAlignment="1" applyProtection="1">
      <alignment horizontal="center" vertical="center"/>
      <protection locked="0"/>
    </xf>
    <xf numFmtId="165" fontId="3" fillId="0" borderId="34" xfId="0" applyNumberFormat="1" applyFont="1" applyFill="1" applyBorder="1" applyAlignment="1" applyProtection="1">
      <alignment horizontal="center" vertical="center"/>
      <protection locked="0"/>
    </xf>
    <xf numFmtId="0" fontId="3" fillId="0" borderId="85" xfId="0" applyFont="1" applyFill="1" applyBorder="1" applyAlignment="1" applyProtection="1">
      <alignment horizontal="center" vertical="center"/>
      <protection locked="0"/>
    </xf>
    <xf numFmtId="0" fontId="63" fillId="2" borderId="0" xfId="0" applyNumberFormat="1" applyFont="1" applyFill="1" applyBorder="1" applyAlignment="1" applyProtection="1">
      <alignment vertical="center"/>
      <protection/>
    </xf>
    <xf numFmtId="0" fontId="69" fillId="2" borderId="0" xfId="0" applyNumberFormat="1" applyFont="1" applyFill="1" applyBorder="1" applyAlignment="1" applyProtection="1">
      <alignment vertical="center"/>
      <protection/>
    </xf>
    <xf numFmtId="165" fontId="69" fillId="2" borderId="0" xfId="0" applyNumberFormat="1" applyFont="1" applyFill="1" applyBorder="1" applyAlignment="1" applyProtection="1">
      <alignment vertical="center"/>
      <protection/>
    </xf>
    <xf numFmtId="165" fontId="3" fillId="0" borderId="86" xfId="0" applyNumberFormat="1" applyFont="1" applyFill="1" applyBorder="1" applyAlignment="1" applyProtection="1">
      <alignment horizontal="center"/>
      <protection locked="0"/>
    </xf>
    <xf numFmtId="165" fontId="3" fillId="0" borderId="87" xfId="0" applyNumberFormat="1" applyFont="1" applyFill="1" applyBorder="1" applyAlignment="1" applyProtection="1">
      <alignment horizontal="center"/>
      <protection locked="0"/>
    </xf>
    <xf numFmtId="0" fontId="4" fillId="33" borderId="88" xfId="0" applyFont="1" applyFill="1" applyBorder="1" applyAlignment="1" applyProtection="1">
      <alignment horizontal="center" vertical="center"/>
      <protection/>
    </xf>
    <xf numFmtId="0" fontId="0" fillId="0" borderId="0" xfId="0" applyFill="1" applyAlignment="1">
      <alignment vertical="center"/>
    </xf>
    <xf numFmtId="0" fontId="61" fillId="0" borderId="0" xfId="0" applyFont="1" applyFill="1" applyAlignment="1">
      <alignment/>
    </xf>
    <xf numFmtId="165" fontId="0" fillId="0" borderId="0" xfId="0" applyNumberFormat="1" applyFill="1" applyAlignment="1" applyProtection="1">
      <alignment vertical="center"/>
      <protection locked="0"/>
    </xf>
    <xf numFmtId="0" fontId="0" fillId="0" borderId="0" xfId="0" applyFill="1" applyAlignment="1" applyProtection="1">
      <alignment vertical="center"/>
      <protection locked="0"/>
    </xf>
    <xf numFmtId="165" fontId="0" fillId="0" borderId="0" xfId="0" applyNumberFormat="1" applyFill="1" applyAlignment="1">
      <alignment vertical="center"/>
    </xf>
    <xf numFmtId="0" fontId="65" fillId="2" borderId="27" xfId="0" applyFont="1" applyFill="1" applyBorder="1" applyAlignment="1" applyProtection="1">
      <alignment vertical="center"/>
      <protection/>
    </xf>
    <xf numFmtId="0" fontId="15" fillId="0" borderId="0" xfId="55" applyFont="1" applyAlignment="1">
      <alignment vertical="center"/>
      <protection/>
    </xf>
    <xf numFmtId="0" fontId="0" fillId="0" borderId="0" xfId="55">
      <alignment/>
      <protection/>
    </xf>
    <xf numFmtId="0" fontId="11" fillId="2" borderId="89" xfId="55" applyFont="1" applyFill="1" applyBorder="1" applyAlignment="1">
      <alignment horizontal="center" vertical="center"/>
      <protection/>
    </xf>
    <xf numFmtId="0" fontId="11" fillId="2" borderId="88" xfId="55" applyFont="1" applyFill="1" applyBorder="1" applyAlignment="1">
      <alignment horizontal="center" vertical="center"/>
      <protection/>
    </xf>
    <xf numFmtId="0" fontId="11" fillId="2" borderId="90" xfId="55" applyFont="1" applyFill="1" applyBorder="1" applyAlignment="1">
      <alignment vertical="center"/>
      <protection/>
    </xf>
    <xf numFmtId="165" fontId="0" fillId="0" borderId="34" xfId="55" applyNumberFormat="1" applyBorder="1" applyAlignment="1">
      <alignment horizontal="center" vertical="center" wrapText="1"/>
      <protection/>
    </xf>
    <xf numFmtId="0" fontId="0" fillId="0" borderId="34" xfId="55" applyBorder="1" applyAlignment="1">
      <alignment horizontal="center" vertical="center" wrapText="1"/>
      <protection/>
    </xf>
    <xf numFmtId="0" fontId="0" fillId="0" borderId="34" xfId="55" applyBorder="1" applyAlignment="1">
      <alignment vertical="center" wrapText="1"/>
      <protection/>
    </xf>
    <xf numFmtId="165" fontId="0" fillId="0" borderId="26" xfId="55" applyNumberFormat="1" applyBorder="1" applyAlignment="1" applyProtection="1">
      <alignment horizontal="center" vertical="center" wrapText="1"/>
      <protection locked="0"/>
    </xf>
    <xf numFmtId="0" fontId="0" fillId="0" borderId="26" xfId="55" applyBorder="1" applyAlignment="1" applyProtection="1">
      <alignment horizontal="center" vertical="center" wrapText="1"/>
      <protection locked="0"/>
    </xf>
    <xf numFmtId="0" fontId="0" fillId="0" borderId="26" xfId="55" applyBorder="1" applyAlignment="1" applyProtection="1">
      <alignment vertical="center" wrapText="1"/>
      <protection locked="0"/>
    </xf>
    <xf numFmtId="0" fontId="0" fillId="2" borderId="0" xfId="0" applyFont="1" applyFill="1" applyAlignment="1" applyProtection="1">
      <alignment vertical="center"/>
      <protection/>
    </xf>
    <xf numFmtId="0" fontId="63" fillId="2" borderId="0" xfId="0" applyFont="1" applyFill="1" applyAlignment="1" applyProtection="1">
      <alignment vertical="center"/>
      <protection/>
    </xf>
    <xf numFmtId="0" fontId="0" fillId="0" borderId="0" xfId="0" applyBorder="1" applyAlignment="1" applyProtection="1">
      <alignment/>
      <protection/>
    </xf>
    <xf numFmtId="0" fontId="0" fillId="0" borderId="0" xfId="0" applyFill="1" applyBorder="1" applyAlignment="1" applyProtection="1">
      <alignment/>
      <protection/>
    </xf>
    <xf numFmtId="0" fontId="4" fillId="33" borderId="11" xfId="0" applyFont="1" applyFill="1" applyBorder="1" applyAlignment="1" applyProtection="1">
      <alignment horizontal="right" vertical="center"/>
      <protection/>
    </xf>
    <xf numFmtId="0" fontId="62" fillId="2" borderId="10" xfId="0" applyFont="1" applyFill="1" applyBorder="1" applyAlignment="1" applyProtection="1">
      <alignment horizontal="left" vertical="center" wrapText="1"/>
      <protection/>
    </xf>
    <xf numFmtId="165" fontId="3" fillId="0" borderId="91" xfId="0" applyNumberFormat="1" applyFont="1" applyFill="1" applyBorder="1" applyAlignment="1" applyProtection="1">
      <alignment horizontal="center" vertical="center"/>
      <protection locked="0"/>
    </xf>
    <xf numFmtId="165" fontId="3" fillId="0" borderId="92" xfId="0" applyNumberFormat="1" applyFont="1" applyFill="1" applyBorder="1" applyAlignment="1" applyProtection="1">
      <alignment horizontal="center"/>
      <protection locked="0"/>
    </xf>
    <xf numFmtId="0" fontId="63" fillId="2" borderId="12" xfId="0" applyFont="1" applyFill="1" applyBorder="1" applyAlignment="1" applyProtection="1">
      <alignment horizontal="left" vertical="center" wrapText="1"/>
      <protection/>
    </xf>
    <xf numFmtId="167" fontId="3" fillId="0" borderId="54" xfId="0" applyNumberFormat="1" applyFont="1" applyFill="1" applyBorder="1" applyAlignment="1" applyProtection="1">
      <alignment horizontal="center" vertical="center"/>
      <protection locked="0"/>
    </xf>
    <xf numFmtId="0" fontId="69" fillId="2" borderId="36" xfId="0" applyFont="1" applyFill="1" applyBorder="1" applyAlignment="1" applyProtection="1">
      <alignment vertical="center"/>
      <protection/>
    </xf>
    <xf numFmtId="0" fontId="69" fillId="2" borderId="37" xfId="0" applyFont="1" applyFill="1" applyBorder="1" applyAlignment="1" applyProtection="1">
      <alignment vertical="center"/>
      <protection/>
    </xf>
    <xf numFmtId="0" fontId="73" fillId="2" borderId="37" xfId="0" applyFont="1" applyFill="1" applyBorder="1" applyAlignment="1" applyProtection="1">
      <alignment horizontal="right" vertical="center"/>
      <protection/>
    </xf>
    <xf numFmtId="0" fontId="69" fillId="2" borderId="27" xfId="0" applyFont="1" applyFill="1" applyBorder="1" applyAlignment="1" applyProtection="1">
      <alignment vertical="center"/>
      <protection/>
    </xf>
    <xf numFmtId="0" fontId="0" fillId="2" borderId="0" xfId="0" applyFill="1" applyAlignment="1">
      <alignment vertical="center" wrapText="1"/>
    </xf>
    <xf numFmtId="0" fontId="0" fillId="2" borderId="0" xfId="0" applyFill="1" applyAlignment="1">
      <alignment/>
    </xf>
    <xf numFmtId="0" fontId="0" fillId="2" borderId="0" xfId="0" applyFill="1" applyAlignment="1" applyProtection="1">
      <alignment/>
      <protection locked="0"/>
    </xf>
    <xf numFmtId="0" fontId="4" fillId="33" borderId="93" xfId="0" applyFont="1" applyFill="1" applyBorder="1" applyAlignment="1">
      <alignment horizontal="center" vertical="center"/>
    </xf>
    <xf numFmtId="167" fontId="3" fillId="0" borderId="94" xfId="0" applyNumberFormat="1" applyFont="1" applyFill="1" applyBorder="1" applyAlignment="1" applyProtection="1">
      <alignment horizontal="center" vertical="center"/>
      <protection locked="0"/>
    </xf>
    <xf numFmtId="0" fontId="63" fillId="2" borderId="0" xfId="0" applyFont="1" applyFill="1" applyAlignment="1">
      <alignment/>
    </xf>
    <xf numFmtId="164" fontId="3" fillId="37" borderId="31" xfId="0" applyNumberFormat="1" applyFont="1" applyFill="1" applyBorder="1" applyAlignment="1" applyProtection="1">
      <alignment horizontal="center" vertical="center"/>
      <protection locked="0"/>
    </xf>
    <xf numFmtId="164" fontId="3" fillId="0" borderId="17" xfId="0" applyNumberFormat="1" applyFont="1" applyFill="1" applyBorder="1" applyAlignment="1" applyProtection="1">
      <alignment horizontal="center" vertical="center"/>
      <protection locked="0"/>
    </xf>
    <xf numFmtId="0" fontId="4" fillId="38" borderId="95" xfId="0" applyFont="1" applyFill="1" applyBorder="1" applyAlignment="1">
      <alignment horizontal="right" vertical="center"/>
    </xf>
    <xf numFmtId="0" fontId="4" fillId="38" borderId="63" xfId="0" applyFont="1" applyFill="1" applyBorder="1" applyAlignment="1">
      <alignment horizontal="right" vertical="center"/>
    </xf>
    <xf numFmtId="0" fontId="4" fillId="38" borderId="27" xfId="0" applyFont="1" applyFill="1" applyBorder="1" applyAlignment="1">
      <alignment horizontal="right" vertical="center"/>
    </xf>
    <xf numFmtId="0" fontId="4" fillId="38" borderId="64" xfId="0" applyFont="1" applyFill="1" applyBorder="1" applyAlignment="1">
      <alignment horizontal="right" vertical="center"/>
    </xf>
    <xf numFmtId="0" fontId="4" fillId="38" borderId="41" xfId="0" applyFont="1" applyFill="1" applyBorder="1" applyAlignment="1">
      <alignment horizontal="right" vertical="center"/>
    </xf>
    <xf numFmtId="0" fontId="4" fillId="38" borderId="96" xfId="0" applyFont="1" applyFill="1" applyBorder="1" applyAlignment="1">
      <alignment horizontal="right" vertical="center"/>
    </xf>
    <xf numFmtId="0" fontId="4" fillId="38" borderId="30" xfId="0" applyFont="1" applyFill="1" applyBorder="1" applyAlignment="1">
      <alignment horizontal="left" vertical="center"/>
    </xf>
    <xf numFmtId="0" fontId="4" fillId="38" borderId="93" xfId="0" applyFont="1" applyFill="1" applyBorder="1" applyAlignment="1">
      <alignment horizontal="left" vertical="center"/>
    </xf>
    <xf numFmtId="0" fontId="4" fillId="38" borderId="76" xfId="0" applyFont="1" applyFill="1" applyBorder="1" applyAlignment="1">
      <alignment horizontal="left" vertical="center"/>
    </xf>
    <xf numFmtId="0" fontId="4" fillId="38" borderId="97" xfId="0" applyFont="1" applyFill="1" applyBorder="1" applyAlignment="1">
      <alignment horizontal="left" vertical="center"/>
    </xf>
    <xf numFmtId="0" fontId="4" fillId="38" borderId="58" xfId="0" applyFont="1" applyFill="1" applyBorder="1" applyAlignment="1">
      <alignment horizontal="left" vertical="center"/>
    </xf>
    <xf numFmtId="0" fontId="4" fillId="38" borderId="60" xfId="0" applyFont="1" applyFill="1" applyBorder="1" applyAlignment="1">
      <alignment horizontal="left" vertical="center"/>
    </xf>
    <xf numFmtId="0" fontId="7" fillId="39" borderId="98" xfId="0" applyFont="1" applyFill="1" applyBorder="1" applyAlignment="1">
      <alignment horizontal="center" vertical="center"/>
    </xf>
    <xf numFmtId="0" fontId="7" fillId="39" borderId="99" xfId="0" applyFont="1" applyFill="1" applyBorder="1" applyAlignment="1">
      <alignment horizontal="center" vertical="center"/>
    </xf>
    <xf numFmtId="0" fontId="7" fillId="39" borderId="100" xfId="0" applyFont="1" applyFill="1" applyBorder="1" applyAlignment="1">
      <alignment horizontal="center" vertical="center"/>
    </xf>
    <xf numFmtId="0" fontId="11" fillId="0" borderId="101" xfId="0" applyFont="1" applyFill="1" applyBorder="1" applyAlignment="1" applyProtection="1">
      <alignment horizontal="left" vertical="center"/>
      <protection/>
    </xf>
    <xf numFmtId="0" fontId="11" fillId="0" borderId="62" xfId="0" applyFont="1" applyFill="1" applyBorder="1" applyAlignment="1" applyProtection="1">
      <alignment horizontal="left" vertical="center"/>
      <protection/>
    </xf>
    <xf numFmtId="0" fontId="4" fillId="38" borderId="47" xfId="0" applyFont="1" applyFill="1" applyBorder="1" applyAlignment="1">
      <alignment horizontal="right" vertical="center"/>
    </xf>
    <xf numFmtId="0" fontId="4" fillId="38" borderId="42" xfId="0" applyFont="1" applyFill="1" applyBorder="1" applyAlignment="1">
      <alignment horizontal="right" vertical="center"/>
    </xf>
    <xf numFmtId="0" fontId="3" fillId="0" borderId="102" xfId="0" applyFont="1" applyFill="1" applyBorder="1" applyAlignment="1" applyProtection="1">
      <alignment horizontal="left" vertical="center"/>
      <protection locked="0"/>
    </xf>
    <xf numFmtId="0" fontId="3" fillId="0" borderId="43" xfId="0" applyFont="1" applyFill="1" applyBorder="1" applyAlignment="1" applyProtection="1">
      <alignment horizontal="left" vertical="center"/>
      <protection locked="0"/>
    </xf>
    <xf numFmtId="0" fontId="3" fillId="0" borderId="103" xfId="0" applyFont="1" applyFill="1" applyBorder="1" applyAlignment="1" applyProtection="1">
      <alignment horizontal="left" vertical="center"/>
      <protection locked="0"/>
    </xf>
    <xf numFmtId="165" fontId="3" fillId="0" borderId="104" xfId="0" applyNumberFormat="1" applyFont="1" applyFill="1" applyBorder="1" applyAlignment="1" applyProtection="1">
      <alignment horizontal="center" vertical="center"/>
      <protection locked="0"/>
    </xf>
    <xf numFmtId="165" fontId="3" fillId="0" borderId="105" xfId="0" applyNumberFormat="1" applyFont="1" applyFill="1" applyBorder="1" applyAlignment="1" applyProtection="1">
      <alignment horizontal="center" vertical="center"/>
      <protection locked="0"/>
    </xf>
    <xf numFmtId="0" fontId="4" fillId="38" borderId="55" xfId="0" applyFont="1" applyFill="1" applyBorder="1" applyAlignment="1">
      <alignment horizontal="right" vertical="center"/>
    </xf>
    <xf numFmtId="0" fontId="4" fillId="38" borderId="106" xfId="0" applyFont="1" applyFill="1" applyBorder="1" applyAlignment="1">
      <alignment horizontal="right" vertical="center"/>
    </xf>
    <xf numFmtId="0" fontId="4" fillId="0" borderId="107" xfId="0" applyFont="1" applyFill="1" applyBorder="1" applyAlignment="1" applyProtection="1">
      <alignment horizontal="left" vertical="center"/>
      <protection locked="0"/>
    </xf>
    <xf numFmtId="0" fontId="4" fillId="0" borderId="108" xfId="0" applyFont="1" applyFill="1" applyBorder="1" applyAlignment="1" applyProtection="1">
      <alignment horizontal="left" vertical="center"/>
      <protection locked="0"/>
    </xf>
    <xf numFmtId="0" fontId="4" fillId="0" borderId="109" xfId="0" applyFont="1" applyFill="1" applyBorder="1" applyAlignment="1" applyProtection="1">
      <alignment horizontal="left" vertical="center"/>
      <protection locked="0"/>
    </xf>
    <xf numFmtId="0" fontId="3" fillId="0" borderId="110"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111" xfId="0" applyFont="1" applyFill="1" applyBorder="1" applyAlignment="1" applyProtection="1">
      <alignment horizontal="left" vertical="center"/>
      <protection locked="0"/>
    </xf>
    <xf numFmtId="0" fontId="4" fillId="38" borderId="112" xfId="0" applyFont="1" applyFill="1" applyBorder="1" applyAlignment="1">
      <alignment horizontal="right" vertical="center"/>
    </xf>
    <xf numFmtId="0" fontId="4" fillId="38" borderId="38" xfId="0" applyFont="1" applyFill="1" applyBorder="1" applyAlignment="1">
      <alignment horizontal="right" vertical="center"/>
    </xf>
    <xf numFmtId="0" fontId="4" fillId="38" borderId="113" xfId="0" applyFont="1" applyFill="1" applyBorder="1" applyAlignment="1">
      <alignment horizontal="right" vertical="center"/>
    </xf>
    <xf numFmtId="14" fontId="3" fillId="0" borderId="110" xfId="0" applyNumberFormat="1" applyFont="1" applyFill="1" applyBorder="1" applyAlignment="1" applyProtection="1">
      <alignment horizontal="left" vertical="center"/>
      <protection locked="0"/>
    </xf>
    <xf numFmtId="0" fontId="3" fillId="0" borderId="114" xfId="0" applyFont="1" applyFill="1" applyBorder="1" applyAlignment="1" applyProtection="1">
      <alignment horizontal="left" vertical="center"/>
      <protection locked="0"/>
    </xf>
    <xf numFmtId="0" fontId="8" fillId="33" borderId="85" xfId="0" applyFont="1" applyFill="1" applyBorder="1" applyAlignment="1">
      <alignment horizontal="center" vertical="center" wrapText="1"/>
    </xf>
    <xf numFmtId="0" fontId="8" fillId="33" borderId="16" xfId="0" applyFont="1" applyFill="1" applyBorder="1" applyAlignment="1">
      <alignment horizontal="center" vertical="center"/>
    </xf>
    <xf numFmtId="0" fontId="8" fillId="33" borderId="47" xfId="0" applyFont="1" applyFill="1" applyBorder="1" applyAlignment="1">
      <alignment horizontal="center" vertical="center"/>
    </xf>
    <xf numFmtId="0" fontId="8" fillId="33" borderId="15" xfId="0" applyFont="1" applyFill="1" applyBorder="1" applyAlignment="1">
      <alignment horizontal="center" vertical="center"/>
    </xf>
    <xf numFmtId="0" fontId="5" fillId="34" borderId="16"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3" fillId="2" borderId="115"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2" borderId="116" xfId="0" applyFont="1" applyFill="1" applyBorder="1" applyAlignment="1">
      <alignment horizontal="center" vertical="center" wrapText="1"/>
    </xf>
    <xf numFmtId="0" fontId="3" fillId="2" borderId="117"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8" fillId="33" borderId="85" xfId="0" applyFont="1" applyFill="1" applyBorder="1" applyAlignment="1" quotePrefix="1">
      <alignment horizontal="center" vertical="center" wrapText="1"/>
    </xf>
    <xf numFmtId="0" fontId="8" fillId="33" borderId="16" xfId="0" applyFont="1" applyFill="1" applyBorder="1" applyAlignment="1" quotePrefix="1">
      <alignment horizontal="center" vertical="center" wrapText="1"/>
    </xf>
    <xf numFmtId="0" fontId="8" fillId="33" borderId="29" xfId="0" applyFont="1" applyFill="1" applyBorder="1" applyAlignment="1" quotePrefix="1">
      <alignment horizontal="center" vertical="center" wrapText="1"/>
    </xf>
    <xf numFmtId="0" fontId="8" fillId="33" borderId="17" xfId="0" applyFont="1" applyFill="1" applyBorder="1" applyAlignment="1" quotePrefix="1">
      <alignment horizontal="center" vertical="center" wrapText="1"/>
    </xf>
    <xf numFmtId="0" fontId="5" fillId="34" borderId="17"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18" xfId="0" applyFont="1" applyFill="1" applyBorder="1" applyAlignment="1">
      <alignment horizontal="center" vertical="center" wrapText="1"/>
    </xf>
    <xf numFmtId="0" fontId="3" fillId="2" borderId="119" xfId="0" applyFont="1" applyFill="1" applyBorder="1" applyAlignment="1">
      <alignment horizontal="center" vertical="center" wrapText="1"/>
    </xf>
    <xf numFmtId="0" fontId="4" fillId="33" borderId="25" xfId="0" applyFont="1" applyFill="1" applyBorder="1" applyAlignment="1">
      <alignment horizontal="right" vertical="center"/>
    </xf>
    <xf numFmtId="0" fontId="4" fillId="33" borderId="26" xfId="0" applyFont="1" applyFill="1" applyBorder="1" applyAlignment="1">
      <alignment horizontal="right" vertical="center"/>
    </xf>
    <xf numFmtId="0" fontId="8" fillId="33" borderId="16"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4" fillId="38" borderId="98" xfId="0" applyFont="1" applyFill="1" applyBorder="1" applyAlignment="1">
      <alignment horizontal="left"/>
    </xf>
    <xf numFmtId="0" fontId="4" fillId="38" borderId="99" xfId="0" applyFont="1" applyFill="1" applyBorder="1" applyAlignment="1">
      <alignment horizontal="left"/>
    </xf>
    <xf numFmtId="0" fontId="4" fillId="38" borderId="100" xfId="0" applyFont="1" applyFill="1" applyBorder="1" applyAlignment="1">
      <alignment horizontal="left"/>
    </xf>
    <xf numFmtId="0" fontId="4" fillId="38" borderId="98" xfId="0" applyFont="1" applyFill="1" applyBorder="1" applyAlignment="1">
      <alignment horizontal="center" vertical="center"/>
    </xf>
    <xf numFmtId="0" fontId="4" fillId="38" borderId="99" xfId="0" applyFont="1" applyFill="1" applyBorder="1" applyAlignment="1">
      <alignment horizontal="center" vertical="center"/>
    </xf>
    <xf numFmtId="0" fontId="4" fillId="38" borderId="100" xfId="0" applyFont="1" applyFill="1" applyBorder="1" applyAlignment="1">
      <alignment horizontal="center" vertical="center"/>
    </xf>
    <xf numFmtId="0" fontId="0" fillId="2" borderId="120" xfId="0" applyFont="1" applyFill="1" applyBorder="1" applyAlignment="1">
      <alignment vertical="center"/>
    </xf>
    <xf numFmtId="0" fontId="0" fillId="2" borderId="121" xfId="0" applyFont="1" applyFill="1" applyBorder="1" applyAlignment="1">
      <alignment vertical="center"/>
    </xf>
    <xf numFmtId="0" fontId="0" fillId="2" borderId="122" xfId="0" applyFont="1" applyFill="1" applyBorder="1" applyAlignment="1">
      <alignment vertical="center"/>
    </xf>
    <xf numFmtId="0" fontId="11" fillId="33" borderId="123" xfId="0" applyFont="1" applyFill="1" applyBorder="1" applyAlignment="1">
      <alignment vertical="center"/>
    </xf>
    <xf numFmtId="0" fontId="11" fillId="33" borderId="124" xfId="0" applyFont="1" applyFill="1" applyBorder="1" applyAlignment="1">
      <alignment vertical="center"/>
    </xf>
    <xf numFmtId="0" fontId="11" fillId="33" borderId="125" xfId="0" applyFont="1" applyFill="1" applyBorder="1" applyAlignment="1">
      <alignment vertical="center"/>
    </xf>
    <xf numFmtId="0" fontId="4" fillId="38" borderId="126" xfId="0" applyFont="1" applyFill="1" applyBorder="1" applyAlignment="1">
      <alignment horizontal="right" vertical="center"/>
    </xf>
    <xf numFmtId="0" fontId="4" fillId="33" borderId="41" xfId="0" applyFont="1" applyFill="1" applyBorder="1" applyAlignment="1">
      <alignment horizontal="right" vertical="center"/>
    </xf>
    <xf numFmtId="0" fontId="4" fillId="33" borderId="58" xfId="0" applyFont="1" applyFill="1" applyBorder="1" applyAlignment="1">
      <alignment horizontal="right" vertical="center"/>
    </xf>
    <xf numFmtId="0" fontId="4" fillId="33" borderId="127" xfId="0" applyFont="1" applyFill="1" applyBorder="1" applyAlignment="1">
      <alignment horizontal="right" vertical="center"/>
    </xf>
    <xf numFmtId="0" fontId="0" fillId="2" borderId="46" xfId="0" applyFont="1" applyFill="1" applyBorder="1" applyAlignment="1">
      <alignment vertical="center"/>
    </xf>
    <xf numFmtId="0" fontId="0" fillId="2" borderId="34" xfId="0" applyFont="1" applyFill="1" applyBorder="1" applyAlignment="1">
      <alignment vertical="center"/>
    </xf>
    <xf numFmtId="0" fontId="0" fillId="2" borderId="33" xfId="0" applyFont="1" applyFill="1" applyBorder="1" applyAlignment="1">
      <alignment vertical="center"/>
    </xf>
    <xf numFmtId="165" fontId="4" fillId="33" borderId="11" xfId="0" applyNumberFormat="1" applyFont="1" applyFill="1" applyBorder="1" applyAlignment="1">
      <alignment horizontal="right" vertical="center"/>
    </xf>
    <xf numFmtId="165" fontId="4" fillId="33" borderId="10" xfId="0" applyNumberFormat="1" applyFont="1" applyFill="1" applyBorder="1" applyAlignment="1">
      <alignment horizontal="right" vertical="center"/>
    </xf>
    <xf numFmtId="0" fontId="4" fillId="38" borderId="128" xfId="0" applyFont="1" applyFill="1" applyBorder="1" applyAlignment="1">
      <alignment horizontal="right" vertical="center"/>
    </xf>
    <xf numFmtId="0" fontId="4" fillId="38" borderId="15" xfId="0" applyFont="1" applyFill="1" applyBorder="1" applyAlignment="1">
      <alignment horizontal="right" vertical="center"/>
    </xf>
    <xf numFmtId="0" fontId="3" fillId="0" borderId="129"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130" xfId="0" applyFont="1" applyFill="1" applyBorder="1" applyAlignment="1" applyProtection="1">
      <alignment horizontal="left" vertical="center"/>
      <protection locked="0"/>
    </xf>
    <xf numFmtId="0" fontId="3" fillId="0" borderId="131" xfId="0" applyFont="1" applyFill="1" applyBorder="1" applyAlignment="1" applyProtection="1">
      <alignment horizontal="left" vertical="center"/>
      <protection locked="0"/>
    </xf>
    <xf numFmtId="0" fontId="3" fillId="0" borderId="132" xfId="0" applyFont="1" applyFill="1" applyBorder="1" applyAlignment="1" applyProtection="1">
      <alignment horizontal="left" vertical="center"/>
      <protection locked="0"/>
    </xf>
    <xf numFmtId="0" fontId="4" fillId="38" borderId="45" xfId="0" applyFont="1" applyFill="1" applyBorder="1" applyAlignment="1">
      <alignment horizontal="right" vertical="center"/>
    </xf>
    <xf numFmtId="0" fontId="4" fillId="38" borderId="59" xfId="0" applyFont="1" applyFill="1" applyBorder="1" applyAlignment="1">
      <alignment horizontal="right" vertical="center"/>
    </xf>
    <xf numFmtId="0" fontId="4" fillId="33" borderId="11" xfId="0" applyFont="1" applyFill="1" applyBorder="1" applyAlignment="1">
      <alignment horizontal="right" vertical="center"/>
    </xf>
    <xf numFmtId="0" fontId="4" fillId="33" borderId="10" xfId="0" applyFont="1" applyFill="1" applyBorder="1" applyAlignment="1">
      <alignment horizontal="right" vertical="center"/>
    </xf>
    <xf numFmtId="0" fontId="4" fillId="33" borderId="35" xfId="0" applyFont="1" applyFill="1" applyBorder="1" applyAlignment="1">
      <alignment horizontal="right" vertical="center"/>
    </xf>
    <xf numFmtId="0" fontId="0" fillId="2" borderId="0" xfId="0" applyFont="1" applyFill="1" applyBorder="1" applyAlignment="1">
      <alignment vertical="center"/>
    </xf>
    <xf numFmtId="165" fontId="3" fillId="0" borderId="133" xfId="0" applyNumberFormat="1" applyFont="1" applyFill="1" applyBorder="1" applyAlignment="1" applyProtection="1">
      <alignment horizontal="center" vertical="center"/>
      <protection locked="0"/>
    </xf>
    <xf numFmtId="165" fontId="3" fillId="0" borderId="134" xfId="0" applyNumberFormat="1" applyFont="1" applyFill="1" applyBorder="1" applyAlignment="1" applyProtection="1">
      <alignment horizontal="center" vertical="center"/>
      <protection locked="0"/>
    </xf>
    <xf numFmtId="0" fontId="4" fillId="33" borderId="115" xfId="0" applyFont="1" applyFill="1" applyBorder="1" applyAlignment="1">
      <alignment horizontal="center" vertical="center"/>
    </xf>
    <xf numFmtId="0" fontId="4" fillId="33" borderId="135" xfId="0" applyFont="1" applyFill="1" applyBorder="1" applyAlignment="1">
      <alignment horizontal="center" vertical="center"/>
    </xf>
    <xf numFmtId="165" fontId="3" fillId="0" borderId="136" xfId="0" applyNumberFormat="1" applyFont="1" applyFill="1" applyBorder="1" applyAlignment="1" applyProtection="1">
      <alignment horizontal="center" vertical="center"/>
      <protection locked="0"/>
    </xf>
    <xf numFmtId="165" fontId="3" fillId="0" borderId="137" xfId="0" applyNumberFormat="1" applyFont="1" applyFill="1" applyBorder="1" applyAlignment="1" applyProtection="1">
      <alignment horizontal="center" vertical="center"/>
      <protection locked="0"/>
    </xf>
    <xf numFmtId="0" fontId="0" fillId="2" borderId="138" xfId="0" applyFont="1" applyFill="1" applyBorder="1" applyAlignment="1" applyProtection="1">
      <alignment horizontal="left" vertical="center"/>
      <protection/>
    </xf>
    <xf numFmtId="0" fontId="0" fillId="2" borderId="10" xfId="0" applyFont="1" applyFill="1" applyBorder="1" applyAlignment="1" applyProtection="1">
      <alignment horizontal="left" vertical="center"/>
      <protection/>
    </xf>
    <xf numFmtId="0" fontId="0" fillId="2" borderId="50" xfId="0" applyFont="1" applyFill="1" applyBorder="1" applyAlignment="1" applyProtection="1">
      <alignment horizontal="left" vertical="center"/>
      <protection/>
    </xf>
    <xf numFmtId="0" fontId="0" fillId="2" borderId="139" xfId="0" applyFont="1" applyFill="1" applyBorder="1" applyAlignment="1" applyProtection="1">
      <alignment horizontal="left" vertical="center"/>
      <protection/>
    </xf>
    <xf numFmtId="0" fontId="0" fillId="2" borderId="140" xfId="0" applyFont="1" applyFill="1" applyBorder="1" applyAlignment="1" applyProtection="1">
      <alignment horizontal="left" vertical="center"/>
      <protection/>
    </xf>
    <xf numFmtId="0" fontId="0" fillId="2" borderId="53" xfId="0" applyFont="1" applyFill="1" applyBorder="1" applyAlignment="1" applyProtection="1">
      <alignment horizontal="left" vertical="center"/>
      <protection/>
    </xf>
    <xf numFmtId="0" fontId="0" fillId="2" borderId="141" xfId="0" applyFont="1" applyFill="1" applyBorder="1" applyAlignment="1" applyProtection="1">
      <alignment horizontal="left" vertical="center"/>
      <protection/>
    </xf>
    <xf numFmtId="0" fontId="0" fillId="2" borderId="142" xfId="0" applyFont="1" applyFill="1" applyBorder="1" applyAlignment="1" applyProtection="1">
      <alignment horizontal="left" vertical="center"/>
      <protection/>
    </xf>
    <xf numFmtId="0" fontId="0" fillId="2" borderId="49" xfId="0" applyFont="1" applyFill="1" applyBorder="1" applyAlignment="1" applyProtection="1">
      <alignment horizontal="left" vertical="center"/>
      <protection/>
    </xf>
    <xf numFmtId="0" fontId="0" fillId="2" borderId="138" xfId="0" applyFont="1" applyFill="1" applyBorder="1" applyAlignment="1" applyProtection="1">
      <alignment horizontal="left" vertical="center" wrapText="1"/>
      <protection/>
    </xf>
    <xf numFmtId="0" fontId="0" fillId="2" borderId="10" xfId="0" applyFont="1" applyFill="1" applyBorder="1" applyAlignment="1" applyProtection="1">
      <alignment horizontal="left" vertical="center" wrapText="1"/>
      <protection/>
    </xf>
    <xf numFmtId="0" fontId="0" fillId="2" borderId="50" xfId="0" applyFont="1" applyFill="1" applyBorder="1" applyAlignment="1" applyProtection="1">
      <alignment horizontal="left" vertical="center" wrapText="1"/>
      <protection/>
    </xf>
    <xf numFmtId="164" fontId="3" fillId="34" borderId="42" xfId="0" applyNumberFormat="1" applyFont="1" applyFill="1" applyBorder="1" applyAlignment="1" applyProtection="1">
      <alignment horizontal="center" vertical="center"/>
      <protection/>
    </xf>
    <xf numFmtId="164" fontId="3" fillId="34" borderId="128" xfId="0" applyNumberFormat="1" applyFont="1" applyFill="1" applyBorder="1" applyAlignment="1" applyProtection="1">
      <alignment horizontal="center" vertical="center"/>
      <protection/>
    </xf>
    <xf numFmtId="1" fontId="70" fillId="2" borderId="58" xfId="0" applyNumberFormat="1" applyFont="1" applyFill="1" applyBorder="1" applyAlignment="1" applyProtection="1">
      <alignment horizontal="left" vertical="center"/>
      <protection/>
    </xf>
    <xf numFmtId="1" fontId="70" fillId="2" borderId="60" xfId="0" applyNumberFormat="1" applyFont="1" applyFill="1" applyBorder="1" applyAlignment="1" applyProtection="1">
      <alignment horizontal="left" vertical="center"/>
      <protection/>
    </xf>
    <xf numFmtId="0" fontId="4" fillId="33" borderId="126" xfId="0" applyFont="1" applyFill="1" applyBorder="1" applyAlignment="1" applyProtection="1">
      <alignment horizontal="right" vertical="center"/>
      <protection/>
    </xf>
    <xf numFmtId="0" fontId="4" fillId="33" borderId="111" xfId="0" applyFont="1" applyFill="1" applyBorder="1" applyAlignment="1" applyProtection="1">
      <alignment horizontal="right" vertical="center"/>
      <protection/>
    </xf>
    <xf numFmtId="0" fontId="4" fillId="33" borderId="47" xfId="0" applyFont="1" applyFill="1" applyBorder="1" applyAlignment="1" applyProtection="1">
      <alignment horizontal="right" vertical="center"/>
      <protection/>
    </xf>
    <xf numFmtId="0" fontId="4" fillId="33" borderId="143" xfId="0" applyFont="1" applyFill="1" applyBorder="1" applyAlignment="1" applyProtection="1">
      <alignment horizontal="right" vertical="center"/>
      <protection/>
    </xf>
    <xf numFmtId="0" fontId="3" fillId="0" borderId="144" xfId="0" applyFont="1" applyFill="1" applyBorder="1" applyAlignment="1" applyProtection="1">
      <alignment horizontal="left" vertical="center"/>
      <protection locked="0"/>
    </xf>
    <xf numFmtId="0" fontId="3" fillId="0" borderId="145" xfId="0" applyFont="1" applyFill="1" applyBorder="1" applyAlignment="1" applyProtection="1">
      <alignment horizontal="left" vertical="center"/>
      <protection locked="0"/>
    </xf>
    <xf numFmtId="0" fontId="3" fillId="0" borderId="146" xfId="0" applyFont="1" applyFill="1" applyBorder="1" applyAlignment="1" applyProtection="1">
      <alignment horizontal="left" vertical="center"/>
      <protection locked="0"/>
    </xf>
    <xf numFmtId="0" fontId="11" fillId="33" borderId="89" xfId="0" applyFont="1" applyFill="1" applyBorder="1" applyAlignment="1" applyProtection="1">
      <alignment vertical="center"/>
      <protection/>
    </xf>
    <xf numFmtId="0" fontId="11" fillId="33" borderId="88" xfId="0" applyFont="1" applyFill="1" applyBorder="1" applyAlignment="1" applyProtection="1">
      <alignment vertical="center"/>
      <protection/>
    </xf>
    <xf numFmtId="0" fontId="11" fillId="33" borderId="90" xfId="0" applyFont="1" applyFill="1" applyBorder="1" applyAlignment="1" applyProtection="1">
      <alignment vertical="center"/>
      <protection/>
    </xf>
    <xf numFmtId="0" fontId="4" fillId="33" borderId="15" xfId="0" applyFont="1" applyFill="1" applyBorder="1" applyAlignment="1" applyProtection="1">
      <alignment horizontal="right" vertical="center"/>
      <protection/>
    </xf>
    <xf numFmtId="0" fontId="4" fillId="33" borderId="41" xfId="0" applyFont="1" applyFill="1" applyBorder="1" applyAlignment="1" applyProtection="1">
      <alignment horizontal="right" vertical="center"/>
      <protection/>
    </xf>
    <xf numFmtId="0" fontId="4" fillId="33" borderId="58" xfId="0" applyFont="1" applyFill="1" applyBorder="1" applyAlignment="1" applyProtection="1">
      <alignment horizontal="right" vertical="center"/>
      <protection/>
    </xf>
    <xf numFmtId="0" fontId="4" fillId="33" borderId="127" xfId="0" applyFont="1" applyFill="1" applyBorder="1" applyAlignment="1" applyProtection="1">
      <alignment horizontal="right" vertical="center"/>
      <protection/>
    </xf>
    <xf numFmtId="0" fontId="4" fillId="33" borderId="38" xfId="0" applyFont="1" applyFill="1" applyBorder="1" applyAlignment="1" applyProtection="1">
      <alignment horizontal="right" vertical="center"/>
      <protection/>
    </xf>
    <xf numFmtId="0" fontId="4" fillId="33" borderId="26" xfId="0" applyFont="1" applyFill="1" applyBorder="1" applyAlignment="1" applyProtection="1">
      <alignment horizontal="right" vertical="center"/>
      <protection/>
    </xf>
    <xf numFmtId="0" fontId="4" fillId="33" borderId="147" xfId="0" applyFont="1" applyFill="1" applyBorder="1" applyAlignment="1" applyProtection="1">
      <alignment horizontal="right" vertical="center"/>
      <protection/>
    </xf>
    <xf numFmtId="0" fontId="4" fillId="33" borderId="148" xfId="0" applyFont="1" applyFill="1" applyBorder="1" applyAlignment="1" applyProtection="1">
      <alignment horizontal="right" vertical="center"/>
      <protection/>
    </xf>
    <xf numFmtId="0" fontId="4" fillId="33" borderId="149" xfId="0" applyFont="1" applyFill="1" applyBorder="1" applyAlignment="1" applyProtection="1">
      <alignment horizontal="right" vertical="center"/>
      <protection/>
    </xf>
    <xf numFmtId="0" fontId="4" fillId="33" borderId="10" xfId="0" applyFont="1" applyFill="1" applyBorder="1" applyAlignment="1" applyProtection="1">
      <alignment horizontal="right" vertical="center"/>
      <protection/>
    </xf>
    <xf numFmtId="164" fontId="3" fillId="34" borderId="94" xfId="0" applyNumberFormat="1" applyFont="1" applyFill="1" applyBorder="1" applyAlignment="1" applyProtection="1">
      <alignment horizontal="center" vertical="center"/>
      <protection/>
    </xf>
    <xf numFmtId="164" fontId="3" fillId="34" borderId="32" xfId="0" applyNumberFormat="1" applyFont="1" applyFill="1" applyBorder="1" applyAlignment="1" applyProtection="1">
      <alignment horizontal="center" vertical="center"/>
      <protection/>
    </xf>
    <xf numFmtId="1" fontId="70" fillId="2" borderId="18" xfId="0" applyNumberFormat="1" applyFont="1" applyFill="1" applyBorder="1" applyAlignment="1" applyProtection="1">
      <alignment horizontal="left" vertical="center"/>
      <protection/>
    </xf>
    <xf numFmtId="1" fontId="70" fillId="2" borderId="0" xfId="0" applyNumberFormat="1" applyFont="1" applyFill="1" applyBorder="1" applyAlignment="1" applyProtection="1">
      <alignment horizontal="left" vertical="center"/>
      <protection/>
    </xf>
    <xf numFmtId="1" fontId="70" fillId="2" borderId="14" xfId="0" applyNumberFormat="1" applyFont="1" applyFill="1" applyBorder="1" applyAlignment="1" applyProtection="1">
      <alignment horizontal="left" vertical="center"/>
      <protection/>
    </xf>
    <xf numFmtId="0" fontId="4" fillId="33" borderId="25" xfId="0" applyFont="1" applyFill="1" applyBorder="1" applyAlignment="1" applyProtection="1">
      <alignment horizontal="right" vertical="center"/>
      <protection/>
    </xf>
    <xf numFmtId="0" fontId="3" fillId="33" borderId="25" xfId="0" applyFont="1" applyFill="1" applyBorder="1" applyAlignment="1" applyProtection="1">
      <alignment horizontal="right" vertical="center"/>
      <protection/>
    </xf>
    <xf numFmtId="0" fontId="3" fillId="33" borderId="26" xfId="0" applyFont="1" applyFill="1" applyBorder="1" applyAlignment="1" applyProtection="1">
      <alignment horizontal="right" vertical="center"/>
      <protection/>
    </xf>
    <xf numFmtId="165" fontId="3" fillId="2" borderId="150" xfId="0" applyNumberFormat="1" applyFont="1" applyFill="1" applyBorder="1" applyAlignment="1" applyProtection="1">
      <alignment horizontal="center" vertical="center"/>
      <protection/>
    </xf>
    <xf numFmtId="165" fontId="3" fillId="2" borderId="151" xfId="0" applyNumberFormat="1" applyFont="1" applyFill="1" applyBorder="1" applyAlignment="1" applyProtection="1">
      <alignment horizontal="center" vertical="center"/>
      <protection/>
    </xf>
    <xf numFmtId="165" fontId="3" fillId="2" borderId="152" xfId="0" applyNumberFormat="1" applyFont="1" applyFill="1" applyBorder="1" applyAlignment="1" applyProtection="1">
      <alignment horizontal="center" vertical="center"/>
      <protection/>
    </xf>
    <xf numFmtId="165" fontId="3" fillId="2" borderId="11" xfId="0" applyNumberFormat="1" applyFont="1" applyFill="1" applyBorder="1" applyAlignment="1" applyProtection="1">
      <alignment horizontal="center" vertical="center"/>
      <protection/>
    </xf>
    <xf numFmtId="165" fontId="3" fillId="2" borderId="10" xfId="0" applyNumberFormat="1" applyFont="1" applyFill="1" applyBorder="1" applyAlignment="1" applyProtection="1">
      <alignment horizontal="center" vertical="center"/>
      <protection/>
    </xf>
    <xf numFmtId="165" fontId="4" fillId="33" borderId="11" xfId="0" applyNumberFormat="1" applyFont="1" applyFill="1" applyBorder="1" applyAlignment="1" applyProtection="1">
      <alignment horizontal="right" vertical="center"/>
      <protection/>
    </xf>
    <xf numFmtId="165" fontId="4" fillId="33" borderId="10" xfId="0" applyNumberFormat="1" applyFont="1" applyFill="1" applyBorder="1" applyAlignment="1" applyProtection="1">
      <alignment horizontal="right" vertical="center"/>
      <protection/>
    </xf>
    <xf numFmtId="0" fontId="4" fillId="33" borderId="11" xfId="0" applyFont="1" applyFill="1" applyBorder="1" applyAlignment="1" applyProtection="1">
      <alignment horizontal="right" vertical="center"/>
      <protection/>
    </xf>
    <xf numFmtId="0" fontId="3" fillId="0" borderId="30" xfId="0" applyFont="1" applyFill="1" applyBorder="1" applyAlignment="1" applyProtection="1">
      <alignment horizontal="center" vertical="center"/>
      <protection locked="0"/>
    </xf>
    <xf numFmtId="0" fontId="3" fillId="0" borderId="76"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3" fillId="0" borderId="153" xfId="0" applyFont="1" applyFill="1" applyBorder="1" applyAlignment="1" applyProtection="1">
      <alignment horizontal="center" vertical="center"/>
      <protection locked="0"/>
    </xf>
    <xf numFmtId="0" fontId="4" fillId="35" borderId="11" xfId="0" applyFont="1" applyFill="1" applyBorder="1" applyAlignment="1" applyProtection="1">
      <alignment horizontal="left" vertical="center" wrapText="1"/>
      <protection/>
    </xf>
    <xf numFmtId="0" fontId="4" fillId="35" borderId="154" xfId="0" applyFont="1" applyFill="1" applyBorder="1" applyAlignment="1" applyProtection="1">
      <alignment horizontal="left" vertical="center" wrapText="1"/>
      <protection/>
    </xf>
    <xf numFmtId="0" fontId="4" fillId="35" borderId="12" xfId="0" applyFont="1" applyFill="1" applyBorder="1" applyAlignment="1" applyProtection="1">
      <alignment horizontal="left" vertical="center" wrapText="1"/>
      <protection/>
    </xf>
    <xf numFmtId="0" fontId="0" fillId="0" borderId="4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64" xfId="0" applyFont="1" applyFill="1" applyBorder="1" applyAlignment="1" applyProtection="1">
      <alignment horizontal="left" vertical="center" wrapText="1"/>
      <protection/>
    </xf>
    <xf numFmtId="0" fontId="0" fillId="0" borderId="65" xfId="0" applyFont="1" applyFill="1" applyBorder="1" applyAlignment="1" applyProtection="1">
      <alignment horizontal="left" vertical="center" wrapText="1"/>
      <protection/>
    </xf>
    <xf numFmtId="0" fontId="0" fillId="0" borderId="66" xfId="0" applyFont="1" applyFill="1" applyBorder="1" applyAlignment="1" applyProtection="1">
      <alignment horizontal="left" vertical="center" wrapText="1"/>
      <protection/>
    </xf>
    <xf numFmtId="0" fontId="0" fillId="0" borderId="67" xfId="0" applyFont="1" applyFill="1" applyBorder="1" applyAlignment="1" applyProtection="1">
      <alignment horizontal="left" vertical="center" wrapText="1"/>
      <protection/>
    </xf>
    <xf numFmtId="0" fontId="3" fillId="33" borderId="11" xfId="0" applyFont="1" applyFill="1" applyBorder="1" applyAlignment="1" applyProtection="1">
      <alignment horizontal="left" vertical="center" wrapText="1"/>
      <protection/>
    </xf>
    <xf numFmtId="0" fontId="3" fillId="33" borderId="10" xfId="0" applyFont="1" applyFill="1" applyBorder="1" applyAlignment="1" applyProtection="1">
      <alignment horizontal="left" vertical="center" wrapText="1"/>
      <protection/>
    </xf>
    <xf numFmtId="0" fontId="3" fillId="33" borderId="12" xfId="0" applyFont="1" applyFill="1" applyBorder="1" applyAlignment="1" applyProtection="1">
      <alignment horizontal="left" vertical="center" wrapText="1"/>
      <protection/>
    </xf>
    <xf numFmtId="0" fontId="0" fillId="33" borderId="11" xfId="0" applyFont="1" applyFill="1" applyBorder="1" applyAlignment="1" applyProtection="1">
      <alignment horizontal="right" vertical="center"/>
      <protection/>
    </xf>
    <xf numFmtId="0" fontId="0" fillId="33" borderId="10" xfId="0" applyFont="1" applyFill="1" applyBorder="1" applyAlignment="1" applyProtection="1">
      <alignment horizontal="right" vertical="center"/>
      <protection/>
    </xf>
    <xf numFmtId="0" fontId="3" fillId="0" borderId="128" xfId="0" applyFont="1" applyFill="1" applyBorder="1" applyAlignment="1" applyProtection="1">
      <alignment horizontal="left" vertical="center"/>
      <protection locked="0"/>
    </xf>
    <xf numFmtId="0" fontId="3" fillId="0" borderId="42" xfId="0" applyFont="1" applyFill="1" applyBorder="1" applyAlignment="1" applyProtection="1">
      <alignment horizontal="left" vertical="center"/>
      <protection locked="0"/>
    </xf>
    <xf numFmtId="0" fontId="3" fillId="38" borderId="129" xfId="0" applyFont="1" applyFill="1" applyBorder="1" applyAlignment="1" applyProtection="1">
      <alignment horizontal="right" vertical="center"/>
      <protection/>
    </xf>
    <xf numFmtId="0" fontId="3" fillId="38" borderId="15" xfId="0" applyFont="1" applyFill="1" applyBorder="1" applyAlignment="1" applyProtection="1">
      <alignment horizontal="right" vertical="center"/>
      <protection/>
    </xf>
    <xf numFmtId="0" fontId="3" fillId="38" borderId="143" xfId="0" applyFont="1" applyFill="1" applyBorder="1" applyAlignment="1" applyProtection="1">
      <alignment horizontal="right" vertical="center"/>
      <protection/>
    </xf>
    <xf numFmtId="0" fontId="4" fillId="38" borderId="98" xfId="0" applyFont="1" applyFill="1" applyBorder="1" applyAlignment="1" applyProtection="1">
      <alignment horizontal="center" vertical="center"/>
      <protection/>
    </xf>
    <xf numFmtId="0" fontId="4" fillId="38" borderId="99" xfId="0" applyFont="1" applyFill="1" applyBorder="1" applyAlignment="1" applyProtection="1">
      <alignment horizontal="center" vertical="center"/>
      <protection/>
    </xf>
    <xf numFmtId="0" fontId="4" fillId="38" borderId="100" xfId="0" applyFont="1" applyFill="1" applyBorder="1" applyAlignment="1" applyProtection="1">
      <alignment horizontal="center" vertical="center"/>
      <protection/>
    </xf>
    <xf numFmtId="0" fontId="4" fillId="38" borderId="123" xfId="0" applyFont="1" applyFill="1" applyBorder="1" applyAlignment="1" applyProtection="1">
      <alignment horizontal="center" vertical="center"/>
      <protection/>
    </xf>
    <xf numFmtId="0" fontId="4" fillId="38" borderId="124" xfId="0" applyFont="1" applyFill="1" applyBorder="1" applyAlignment="1" applyProtection="1">
      <alignment horizontal="center" vertical="center"/>
      <protection/>
    </xf>
    <xf numFmtId="0" fontId="4" fillId="38" borderId="125" xfId="0" applyFont="1" applyFill="1" applyBorder="1" applyAlignment="1" applyProtection="1">
      <alignment horizontal="center" vertical="center"/>
      <protection/>
    </xf>
    <xf numFmtId="0" fontId="11" fillId="33" borderId="155" xfId="0" applyFont="1" applyFill="1" applyBorder="1" applyAlignment="1" applyProtection="1">
      <alignment horizontal="left" vertical="center"/>
      <protection/>
    </xf>
    <xf numFmtId="0" fontId="11" fillId="33" borderId="62" xfId="0" applyFont="1" applyFill="1" applyBorder="1" applyAlignment="1" applyProtection="1">
      <alignment horizontal="left" vertical="center"/>
      <protection/>
    </xf>
    <xf numFmtId="0" fontId="11" fillId="33" borderId="156" xfId="0" applyFont="1" applyFill="1" applyBorder="1" applyAlignment="1" applyProtection="1">
      <alignment horizontal="left" vertical="center"/>
      <protection/>
    </xf>
    <xf numFmtId="0" fontId="7" fillId="39" borderId="98" xfId="0" applyFont="1" applyFill="1" applyBorder="1" applyAlignment="1" applyProtection="1">
      <alignment horizontal="center" vertical="center"/>
      <protection/>
    </xf>
    <xf numFmtId="0" fontId="7" fillId="39" borderId="99" xfId="0" applyFont="1" applyFill="1" applyBorder="1" applyAlignment="1" applyProtection="1">
      <alignment horizontal="center" vertical="center"/>
      <protection/>
    </xf>
    <xf numFmtId="0" fontId="7" fillId="39" borderId="100" xfId="0" applyFont="1" applyFill="1" applyBorder="1" applyAlignment="1" applyProtection="1">
      <alignment horizontal="center" vertical="center"/>
      <protection/>
    </xf>
    <xf numFmtId="0" fontId="0" fillId="0" borderId="101" xfId="0" applyFont="1" applyBorder="1" applyAlignment="1" applyProtection="1">
      <alignment horizontal="left" vertical="center" wrapText="1"/>
      <protection/>
    </xf>
    <xf numFmtId="0" fontId="0" fillId="0" borderId="62" xfId="0" applyFont="1" applyBorder="1" applyAlignment="1" applyProtection="1">
      <alignment horizontal="left" vertical="center" wrapText="1"/>
      <protection/>
    </xf>
    <xf numFmtId="0" fontId="0" fillId="0" borderId="63" xfId="0" applyFont="1" applyBorder="1" applyAlignment="1" applyProtection="1">
      <alignment horizontal="left" vertical="center" wrapText="1"/>
      <protection/>
    </xf>
    <xf numFmtId="0" fontId="0" fillId="0" borderId="44"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64" xfId="0" applyFont="1" applyBorder="1" applyAlignment="1" applyProtection="1">
      <alignment horizontal="left" vertical="center" wrapText="1"/>
      <protection/>
    </xf>
    <xf numFmtId="0" fontId="0" fillId="0" borderId="65" xfId="0" applyFont="1" applyBorder="1" applyAlignment="1" applyProtection="1">
      <alignment horizontal="left" vertical="center" wrapText="1"/>
      <protection/>
    </xf>
    <xf numFmtId="0" fontId="0" fillId="0" borderId="66" xfId="0" applyFont="1" applyBorder="1" applyAlignment="1" applyProtection="1">
      <alignment horizontal="left" vertical="center" wrapText="1"/>
      <protection/>
    </xf>
    <xf numFmtId="0" fontId="0" fillId="0" borderId="67" xfId="0" applyFont="1" applyBorder="1" applyAlignment="1" applyProtection="1">
      <alignment horizontal="left" vertical="center" wrapText="1"/>
      <protection/>
    </xf>
    <xf numFmtId="0" fontId="4" fillId="38" borderId="157" xfId="0" applyFont="1" applyFill="1" applyBorder="1" applyAlignment="1">
      <alignment horizontal="right" vertical="center"/>
    </xf>
    <xf numFmtId="0" fontId="4" fillId="38" borderId="158" xfId="0" applyFont="1" applyFill="1" applyBorder="1" applyAlignment="1">
      <alignment horizontal="right" vertical="center"/>
    </xf>
    <xf numFmtId="0" fontId="4" fillId="0" borderId="159" xfId="0" applyFont="1" applyFill="1" applyBorder="1" applyAlignment="1" applyProtection="1">
      <alignment horizontal="left" vertical="center"/>
      <protection locked="0"/>
    </xf>
    <xf numFmtId="0" fontId="4" fillId="0" borderId="160" xfId="0" applyFont="1" applyFill="1" applyBorder="1" applyAlignment="1" applyProtection="1">
      <alignment horizontal="left" vertical="center"/>
      <protection locked="0"/>
    </xf>
    <xf numFmtId="0" fontId="4" fillId="0" borderId="161" xfId="0" applyFont="1" applyFill="1" applyBorder="1" applyAlignment="1" applyProtection="1">
      <alignment horizontal="left" vertical="center"/>
      <protection locked="0"/>
    </xf>
    <xf numFmtId="0" fontId="4" fillId="38" borderId="46" xfId="0" applyFont="1" applyFill="1" applyBorder="1" applyAlignment="1">
      <alignment horizontal="right" vertical="center"/>
    </xf>
    <xf numFmtId="0" fontId="4" fillId="38" borderId="162" xfId="0" applyFont="1" applyFill="1" applyBorder="1" applyAlignment="1">
      <alignment horizontal="right" vertical="center"/>
    </xf>
    <xf numFmtId="0" fontId="3" fillId="0" borderId="32"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94" xfId="0" applyFont="1" applyFill="1" applyBorder="1" applyAlignment="1" applyProtection="1">
      <alignment horizontal="left" vertical="center"/>
      <protection locked="0"/>
    </xf>
    <xf numFmtId="0" fontId="3" fillId="38" borderId="163" xfId="0" applyFont="1" applyFill="1" applyBorder="1" applyAlignment="1" applyProtection="1">
      <alignment horizontal="right" vertical="center"/>
      <protection/>
    </xf>
    <xf numFmtId="0" fontId="3" fillId="38" borderId="34" xfId="0" applyFont="1" applyFill="1" applyBorder="1" applyAlignment="1" applyProtection="1">
      <alignment horizontal="right" vertical="center"/>
      <protection/>
    </xf>
    <xf numFmtId="0" fontId="3" fillId="38" borderId="162" xfId="0" applyFont="1" applyFill="1" applyBorder="1" applyAlignment="1" applyProtection="1">
      <alignment horizontal="right" vertical="center"/>
      <protection/>
    </xf>
    <xf numFmtId="14" fontId="3" fillId="0" borderId="32" xfId="0" applyNumberFormat="1"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4" fillId="38" borderId="47" xfId="0" applyFont="1" applyFill="1" applyBorder="1" applyAlignment="1" applyProtection="1">
      <alignment horizontal="right" vertical="center"/>
      <protection/>
    </xf>
    <xf numFmtId="0" fontId="4" fillId="38" borderId="143" xfId="0" applyFont="1" applyFill="1" applyBorder="1" applyAlignment="1" applyProtection="1">
      <alignment horizontal="right" vertical="center"/>
      <protection/>
    </xf>
    <xf numFmtId="0" fontId="3" fillId="0" borderId="144" xfId="0" applyFont="1" applyFill="1" applyBorder="1" applyAlignment="1" applyProtection="1">
      <alignment horizontal="left" vertical="center"/>
      <protection/>
    </xf>
    <xf numFmtId="0" fontId="3" fillId="0" borderId="145" xfId="0" applyFont="1" applyFill="1" applyBorder="1" applyAlignment="1" applyProtection="1">
      <alignment horizontal="left" vertical="center"/>
      <protection/>
    </xf>
    <xf numFmtId="0" fontId="3" fillId="0" borderId="146" xfId="0" applyFont="1" applyFill="1" applyBorder="1" applyAlignment="1" applyProtection="1">
      <alignment horizontal="left" vertical="center"/>
      <protection/>
    </xf>
    <xf numFmtId="0" fontId="3" fillId="0" borderId="128" xfId="0" applyFont="1" applyFill="1" applyBorder="1" applyAlignment="1" applyProtection="1">
      <alignment horizontal="left" vertical="center"/>
      <protection/>
    </xf>
    <xf numFmtId="0" fontId="3" fillId="0" borderId="15" xfId="0" applyFont="1" applyFill="1" applyBorder="1" applyAlignment="1" applyProtection="1">
      <alignment horizontal="left" vertical="center"/>
      <protection/>
    </xf>
    <xf numFmtId="0" fontId="3" fillId="0" borderId="42" xfId="0" applyFont="1" applyFill="1" applyBorder="1" applyAlignment="1" applyProtection="1">
      <alignment horizontal="left" vertical="center"/>
      <protection/>
    </xf>
    <xf numFmtId="0" fontId="3" fillId="0" borderId="54" xfId="0" applyFont="1" applyFill="1" applyBorder="1" applyAlignment="1" applyProtection="1">
      <alignment horizontal="left" vertical="center"/>
      <protection/>
    </xf>
    <xf numFmtId="0" fontId="3" fillId="0" borderId="32" xfId="0" applyFont="1" applyFill="1" applyBorder="1" applyAlignment="1" applyProtection="1">
      <alignment horizontal="left" vertical="center"/>
      <protection/>
    </xf>
    <xf numFmtId="0" fontId="3" fillId="0" borderId="34" xfId="0" applyFont="1" applyFill="1" applyBorder="1" applyAlignment="1" applyProtection="1">
      <alignment horizontal="left" vertical="center"/>
      <protection/>
    </xf>
    <xf numFmtId="0" fontId="3" fillId="0" borderId="94" xfId="0" applyFont="1" applyFill="1" applyBorder="1" applyAlignment="1" applyProtection="1">
      <alignment horizontal="left" vertical="center"/>
      <protection/>
    </xf>
    <xf numFmtId="0" fontId="4" fillId="38" borderId="157" xfId="0" applyFont="1" applyFill="1" applyBorder="1" applyAlignment="1" applyProtection="1">
      <alignment horizontal="right" vertical="center"/>
      <protection/>
    </xf>
    <xf numFmtId="0" fontId="4" fillId="38" borderId="158" xfId="0" applyFont="1" applyFill="1" applyBorder="1" applyAlignment="1" applyProtection="1">
      <alignment horizontal="right" vertical="center"/>
      <protection/>
    </xf>
    <xf numFmtId="1" fontId="11" fillId="2" borderId="18" xfId="0" applyNumberFormat="1" applyFont="1" applyFill="1" applyBorder="1" applyAlignment="1" applyProtection="1">
      <alignment horizontal="left" vertical="center"/>
      <protection/>
    </xf>
    <xf numFmtId="1" fontId="11" fillId="2" borderId="0" xfId="0" applyNumberFormat="1" applyFont="1" applyFill="1" applyBorder="1" applyAlignment="1" applyProtection="1">
      <alignment horizontal="left" vertical="center"/>
      <protection/>
    </xf>
    <xf numFmtId="1" fontId="11" fillId="2" borderId="14" xfId="0" applyNumberFormat="1" applyFont="1" applyFill="1" applyBorder="1" applyAlignment="1" applyProtection="1">
      <alignment horizontal="left" vertical="center"/>
      <protection/>
    </xf>
    <xf numFmtId="0" fontId="0" fillId="0" borderId="27" xfId="0" applyFont="1" applyBorder="1" applyAlignment="1" applyProtection="1">
      <alignment horizontal="left" vertical="center" wrapText="1"/>
      <protection/>
    </xf>
    <xf numFmtId="0" fontId="0" fillId="0" borderId="0" xfId="0" applyFont="1" applyAlignment="1" applyProtection="1">
      <alignment horizontal="left" vertical="center" wrapText="1"/>
      <protection/>
    </xf>
    <xf numFmtId="0" fontId="4" fillId="0" borderId="159" xfId="0" applyFont="1" applyFill="1" applyBorder="1" applyAlignment="1" applyProtection="1">
      <alignment horizontal="left" vertical="center"/>
      <protection/>
    </xf>
    <xf numFmtId="0" fontId="4" fillId="0" borderId="160" xfId="0" applyFont="1" applyFill="1" applyBorder="1" applyAlignment="1" applyProtection="1">
      <alignment horizontal="left" vertical="center"/>
      <protection/>
    </xf>
    <xf numFmtId="0" fontId="4" fillId="0" borderId="161" xfId="0" applyFont="1" applyFill="1" applyBorder="1" applyAlignment="1" applyProtection="1">
      <alignment horizontal="left" vertical="center"/>
      <protection/>
    </xf>
    <xf numFmtId="0" fontId="3" fillId="0" borderId="30" xfId="0" applyFont="1" applyFill="1" applyBorder="1" applyAlignment="1" applyProtection="1">
      <alignment horizontal="center" vertical="center"/>
      <protection/>
    </xf>
    <xf numFmtId="0" fontId="3" fillId="0" borderId="76" xfId="0" applyFont="1" applyFill="1" applyBorder="1" applyAlignment="1" applyProtection="1">
      <alignment horizontal="center" vertical="center"/>
      <protection/>
    </xf>
    <xf numFmtId="0" fontId="3" fillId="0" borderId="93" xfId="0" applyFont="1" applyFill="1" applyBorder="1" applyAlignment="1" applyProtection="1">
      <alignment horizontal="center" vertical="center"/>
      <protection/>
    </xf>
    <xf numFmtId="0" fontId="3" fillId="0" borderId="153" xfId="0" applyFont="1" applyFill="1" applyBorder="1" applyAlignment="1" applyProtection="1">
      <alignment horizontal="center" vertical="center"/>
      <protection/>
    </xf>
    <xf numFmtId="14" fontId="3" fillId="0" borderId="32" xfId="0" applyNumberFormat="1" applyFont="1" applyFill="1" applyBorder="1" applyAlignment="1" applyProtection="1">
      <alignment horizontal="left" vertical="center"/>
      <protection/>
    </xf>
    <xf numFmtId="0" fontId="3" fillId="0" borderId="33" xfId="0" applyFont="1" applyFill="1" applyBorder="1" applyAlignment="1" applyProtection="1">
      <alignment horizontal="left" vertical="center"/>
      <protection/>
    </xf>
    <xf numFmtId="1" fontId="11" fillId="2" borderId="58" xfId="0" applyNumberFormat="1" applyFont="1" applyFill="1" applyBorder="1" applyAlignment="1" applyProtection="1">
      <alignment horizontal="left" vertical="center"/>
      <protection/>
    </xf>
    <xf numFmtId="1" fontId="11" fillId="2" borderId="60" xfId="0" applyNumberFormat="1" applyFont="1" applyFill="1" applyBorder="1" applyAlignment="1" applyProtection="1">
      <alignment horizontal="left" vertical="center"/>
      <protection/>
    </xf>
    <xf numFmtId="0" fontId="4" fillId="38" borderId="46" xfId="0" applyFont="1" applyFill="1" applyBorder="1" applyAlignment="1" applyProtection="1">
      <alignment horizontal="right" vertical="center"/>
      <protection/>
    </xf>
    <xf numFmtId="0" fontId="4" fillId="38" borderId="162" xfId="0" applyFont="1" applyFill="1" applyBorder="1" applyAlignment="1" applyProtection="1">
      <alignment horizontal="right" vertical="center"/>
      <protection/>
    </xf>
    <xf numFmtId="0" fontId="6" fillId="0" borderId="85"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169" fontId="3" fillId="35" borderId="15" xfId="0" applyNumberFormat="1" applyFont="1" applyFill="1" applyBorder="1" applyAlignment="1" applyProtection="1">
      <alignment horizontal="center" vertical="center"/>
      <protection/>
    </xf>
    <xf numFmtId="167" fontId="3" fillId="0" borderId="79" xfId="0" applyNumberFormat="1" applyFont="1" applyFill="1" applyBorder="1" applyAlignment="1" applyProtection="1">
      <alignment horizontal="center" vertical="center"/>
      <protection locked="0"/>
    </xf>
    <xf numFmtId="167" fontId="3" fillId="0" borderId="81" xfId="0" applyNumberFormat="1" applyFont="1" applyFill="1" applyBorder="1" applyAlignment="1" applyProtection="1">
      <alignment horizontal="center" vertical="center"/>
      <protection locked="0"/>
    </xf>
    <xf numFmtId="167" fontId="3" fillId="0" borderId="84" xfId="0" applyNumberFormat="1" applyFont="1" applyFill="1" applyBorder="1" applyAlignment="1" applyProtection="1">
      <alignment horizontal="center" vertical="center"/>
      <protection locked="0"/>
    </xf>
    <xf numFmtId="167" fontId="3" fillId="0" borderId="162" xfId="0" applyNumberFormat="1" applyFont="1" applyFill="1" applyBorder="1" applyAlignment="1" applyProtection="1">
      <alignment horizontal="center" vertical="center"/>
      <protection locked="0"/>
    </xf>
    <xf numFmtId="167" fontId="3" fillId="0" borderId="83" xfId="0" applyNumberFormat="1" applyFont="1" applyFill="1" applyBorder="1" applyAlignment="1" applyProtection="1">
      <alignment horizontal="center" vertical="center"/>
      <protection locked="0"/>
    </xf>
    <xf numFmtId="167" fontId="3" fillId="37" borderId="30" xfId="0" applyNumberFormat="1" applyFont="1" applyFill="1" applyBorder="1" applyAlignment="1" applyProtection="1">
      <alignment horizontal="center" vertical="center"/>
      <protection locked="0"/>
    </xf>
    <xf numFmtId="167" fontId="3" fillId="2" borderId="32" xfId="0" applyNumberFormat="1" applyFont="1" applyFill="1" applyBorder="1" applyAlignment="1" applyProtection="1">
      <alignment horizontal="center" vertical="center"/>
      <protection/>
    </xf>
    <xf numFmtId="167" fontId="3" fillId="2" borderId="35" xfId="0" applyNumberFormat="1" applyFont="1" applyFill="1" applyBorder="1" applyAlignment="1" applyProtection="1">
      <alignment horizontal="center" vertical="center"/>
      <protection/>
    </xf>
    <xf numFmtId="167" fontId="3" fillId="0" borderId="164" xfId="0" applyNumberFormat="1" applyFont="1" applyFill="1" applyBorder="1" applyAlignment="1" applyProtection="1">
      <alignment horizontal="center" vertical="center"/>
      <protection locked="0"/>
    </xf>
    <xf numFmtId="167" fontId="3" fillId="0" borderId="165" xfId="0" applyNumberFormat="1" applyFont="1" applyFill="1" applyBorder="1" applyAlignment="1" applyProtection="1">
      <alignment horizontal="center" vertical="center"/>
      <protection locked="0"/>
    </xf>
    <xf numFmtId="167" fontId="3" fillId="0" borderId="166" xfId="0" applyNumberFormat="1" applyFont="1" applyFill="1" applyBorder="1" applyAlignment="1" applyProtection="1">
      <alignment horizontal="center" vertical="center"/>
      <protection locked="0"/>
    </xf>
    <xf numFmtId="167" fontId="3" fillId="0" borderId="167" xfId="0" applyNumberFormat="1" applyFont="1" applyFill="1" applyBorder="1" applyAlignment="1" applyProtection="1">
      <alignment horizontal="center" vertical="center"/>
      <protection locked="0"/>
    </xf>
    <xf numFmtId="167" fontId="3" fillId="0" borderId="40" xfId="0" applyNumberFormat="1" applyFont="1" applyFill="1" applyBorder="1" applyAlignment="1" applyProtection="1">
      <alignment horizontal="center" vertical="center"/>
      <protection locked="0"/>
    </xf>
    <xf numFmtId="167" fontId="3" fillId="2" borderId="32" xfId="0" applyNumberFormat="1" applyFont="1" applyFill="1" applyBorder="1" applyAlignment="1">
      <alignment horizontal="center" vertical="center"/>
    </xf>
    <xf numFmtId="167" fontId="3" fillId="2" borderId="35" xfId="0" applyNumberFormat="1" applyFont="1" applyFill="1" applyBorder="1" applyAlignment="1">
      <alignment horizontal="center" vertical="center"/>
    </xf>
    <xf numFmtId="169" fontId="3" fillId="35" borderId="15" xfId="0" applyNumberFormat="1"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4">
    <dxf>
      <fill>
        <patternFill>
          <bgColor rgb="FFFFFF00"/>
        </patternFill>
      </fill>
    </dxf>
    <dxf>
      <font>
        <b/>
        <i val="0"/>
      </font>
    </dxf>
    <dxf>
      <font>
        <b/>
        <i val="0"/>
        <color theme="1"/>
      </font>
      <fill>
        <patternFill>
          <bgColor rgb="FFFF0000"/>
        </patternFill>
      </fill>
    </dxf>
    <dxf>
      <fill>
        <patternFill patternType="none">
          <bgColor indexed="65"/>
        </patternFill>
      </fill>
    </dxf>
    <dxf>
      <fill>
        <patternFill>
          <bgColor theme="4" tint="0.7999799847602844"/>
        </patternFill>
      </fill>
    </dxf>
    <dxf>
      <fill>
        <patternFill>
          <bgColor rgb="FFFFFF00"/>
        </patternFill>
      </fill>
    </dxf>
    <dxf>
      <font>
        <b/>
        <i val="0"/>
      </font>
    </dxf>
    <dxf>
      <font>
        <b/>
        <i val="0"/>
        <color theme="1"/>
      </font>
      <fill>
        <patternFill>
          <bgColor rgb="FFFF0000"/>
        </patternFill>
      </fill>
    </dxf>
    <dxf>
      <fill>
        <patternFill patternType="none">
          <bgColor indexed="65"/>
        </patternFill>
      </fill>
    </dxf>
    <dxf>
      <fill>
        <patternFill>
          <bgColor theme="4" tint="0.7999799847602844"/>
        </patternFill>
      </fill>
    </dxf>
    <dxf>
      <fill>
        <patternFill>
          <bgColor rgb="FFFFFF00"/>
        </patternFill>
      </fill>
    </dxf>
    <dxf>
      <font>
        <b/>
        <i val="0"/>
      </font>
    </dxf>
    <dxf>
      <font>
        <b/>
        <i val="0"/>
        <color theme="1"/>
      </font>
      <fill>
        <patternFill>
          <bgColor rgb="FFFF0000"/>
        </patternFill>
      </fill>
    </dxf>
    <dxf>
      <fill>
        <patternFill patternType="none">
          <bgColor indexed="65"/>
        </patternFill>
      </fill>
    </dxf>
    <dxf>
      <fill>
        <patternFill>
          <bgColor theme="4" tint="0.7999799847602844"/>
        </patternFill>
      </fill>
    </dxf>
    <dxf>
      <fill>
        <patternFill patternType="solid">
          <bgColor rgb="FFFFFFCD"/>
        </patternFill>
      </fill>
    </dxf>
    <dxf>
      <fill>
        <patternFill patternType="solid">
          <bgColor rgb="FFFFFFCD"/>
        </patternFill>
      </fill>
    </dxf>
    <dxf>
      <fill>
        <patternFill patternType="solid">
          <bgColor rgb="FFFFFFCD"/>
        </patternFill>
      </fill>
    </dxf>
    <dxf>
      <fill>
        <patternFill patternType="solid">
          <bgColor rgb="FFFFFFCD"/>
        </patternFill>
      </fill>
    </dxf>
    <dxf>
      <font>
        <color rgb="FF006100"/>
      </font>
      <fill>
        <patternFill patternType="solid">
          <bgColor rgb="FFFFFF9F"/>
        </patternFill>
      </fill>
    </dxf>
    <dxf>
      <font>
        <color rgb="FF9C0006"/>
      </font>
      <fill>
        <patternFill>
          <bgColor rgb="FFFFC7CE"/>
        </patternFill>
      </fill>
    </dxf>
    <dxf>
      <font>
        <color rgb="FF006100"/>
      </font>
      <fill>
        <patternFill patternType="solid">
          <bgColor rgb="FFFFFF9F"/>
        </patternFill>
      </fill>
    </dxf>
    <dxf>
      <font>
        <color rgb="FF9C0006"/>
      </font>
      <fill>
        <patternFill>
          <bgColor rgb="FFFFC7CE"/>
        </patternFill>
      </fill>
    </dxf>
    <dxf>
      <fill>
        <patternFill>
          <bgColor theme="4"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0</xdr:row>
      <xdr:rowOff>190500</xdr:rowOff>
    </xdr:from>
    <xdr:to>
      <xdr:col>7</xdr:col>
      <xdr:colOff>542925</xdr:colOff>
      <xdr:row>3</xdr:row>
      <xdr:rowOff>66675</xdr:rowOff>
    </xdr:to>
    <xdr:sp>
      <xdr:nvSpPr>
        <xdr:cNvPr id="1" name="TextBox 3"/>
        <xdr:cNvSpPr txBox="1">
          <a:spLocks noChangeArrowheads="1"/>
        </xdr:cNvSpPr>
      </xdr:nvSpPr>
      <xdr:spPr>
        <a:xfrm>
          <a:off x="3409950" y="190500"/>
          <a:ext cx="2457450" cy="457200"/>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Fill in the </a:t>
          </a:r>
          <a:r>
            <a:rPr lang="en-US" cap="none" sz="1100" b="1" i="0" u="none" baseline="0">
              <a:solidFill>
                <a:srgbClr val="000000"/>
              </a:solidFill>
              <a:latin typeface="Calibri"/>
              <a:ea typeface="Calibri"/>
              <a:cs typeface="Calibri"/>
            </a:rPr>
            <a:t>white</a:t>
          </a:r>
          <a:r>
            <a:rPr lang="en-US" cap="none" sz="1100" b="0" i="0" u="none" baseline="0">
              <a:solidFill>
                <a:srgbClr val="000000"/>
              </a:solidFill>
              <a:latin typeface="Calibri"/>
              <a:ea typeface="Calibri"/>
              <a:cs typeface="Calibri"/>
            </a:rPr>
            <a:t> (or empty)</a:t>
          </a:r>
          <a:r>
            <a:rPr lang="en-US" cap="none" sz="1100" b="0" i="0" u="none" baseline="0">
              <a:solidFill>
                <a:srgbClr val="000000"/>
              </a:solidFill>
              <a:latin typeface="Calibri"/>
              <a:ea typeface="Calibri"/>
              <a:cs typeface="Calibri"/>
            </a:rPr>
            <a:t> spots as needed</a:t>
          </a:r>
          <a:r>
            <a:rPr lang="en-US" cap="none" sz="1100" b="0" i="0" u="none" baseline="0">
              <a:solidFill>
                <a:srgbClr val="000000"/>
              </a:solidFill>
              <a:latin typeface="Calibri"/>
              <a:ea typeface="Calibri"/>
              <a:cs typeface="Calibri"/>
            </a:rPr>
            <a:t>.</a:t>
          </a:r>
        </a:p>
      </xdr:txBody>
    </xdr:sp>
    <xdr:clientData/>
  </xdr:twoCellAnchor>
  <xdr:twoCellAnchor>
    <xdr:from>
      <xdr:col>0</xdr:col>
      <xdr:colOff>95250</xdr:colOff>
      <xdr:row>1</xdr:row>
      <xdr:rowOff>47625</xdr:rowOff>
    </xdr:from>
    <xdr:to>
      <xdr:col>3</xdr:col>
      <xdr:colOff>76200</xdr:colOff>
      <xdr:row>4</xdr:row>
      <xdr:rowOff>85725</xdr:rowOff>
    </xdr:to>
    <xdr:sp>
      <xdr:nvSpPr>
        <xdr:cNvPr id="2" name="TextBox 4"/>
        <xdr:cNvSpPr txBox="1">
          <a:spLocks noChangeArrowheads="1"/>
        </xdr:cNvSpPr>
      </xdr:nvSpPr>
      <xdr:spPr>
        <a:xfrm>
          <a:off x="95250" y="257175"/>
          <a:ext cx="2419350" cy="581025"/>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 spiked</a:t>
          </a:r>
          <a:r>
            <a:rPr lang="en-US" cap="none" sz="1100" b="0" i="0" u="none" baseline="0">
              <a:solidFill>
                <a:srgbClr val="000000"/>
              </a:solidFill>
              <a:latin typeface="Calibri"/>
              <a:ea typeface="Calibri"/>
              <a:cs typeface="Calibri"/>
            </a:rPr>
            <a:t> blank</a:t>
          </a:r>
          <a:r>
            <a:rPr lang="en-US" cap="none" sz="1100" b="0" i="0" u="none" baseline="0">
              <a:solidFill>
                <a:srgbClr val="000000"/>
              </a:solidFill>
              <a:latin typeface="Calibri"/>
              <a:ea typeface="Calibri"/>
              <a:cs typeface="Calibri"/>
            </a:rPr>
            <a:t> may be prepped and analyzed</a:t>
          </a:r>
          <a:r>
            <a:rPr lang="en-US" cap="none" sz="1100" b="0" i="0" u="none" baseline="0">
              <a:solidFill>
                <a:srgbClr val="000000"/>
              </a:solidFill>
              <a:latin typeface="Calibri"/>
              <a:ea typeface="Calibri"/>
              <a:cs typeface="Calibri"/>
            </a:rPr>
            <a:t> the same day</a:t>
          </a:r>
          <a:r>
            <a:rPr lang="en-US" cap="none" sz="1100" b="0" i="0" u="none" baseline="0">
              <a:solidFill>
                <a:srgbClr val="000000"/>
              </a:solidFill>
              <a:latin typeface="Calibri"/>
              <a:ea typeface="Calibri"/>
              <a:cs typeface="Calibri"/>
            </a:rPr>
            <a:t>.</a:t>
          </a:r>
        </a:p>
      </xdr:txBody>
    </xdr:sp>
    <xdr:clientData/>
  </xdr:twoCellAnchor>
  <xdr:twoCellAnchor>
    <xdr:from>
      <xdr:col>3</xdr:col>
      <xdr:colOff>95250</xdr:colOff>
      <xdr:row>12</xdr:row>
      <xdr:rowOff>47625</xdr:rowOff>
    </xdr:from>
    <xdr:to>
      <xdr:col>6</xdr:col>
      <xdr:colOff>28575</xdr:colOff>
      <xdr:row>15</xdr:row>
      <xdr:rowOff>0</xdr:rowOff>
    </xdr:to>
    <xdr:sp>
      <xdr:nvSpPr>
        <xdr:cNvPr id="3" name="TextBox 5"/>
        <xdr:cNvSpPr txBox="1">
          <a:spLocks noChangeArrowheads="1"/>
        </xdr:cNvSpPr>
      </xdr:nvSpPr>
      <xdr:spPr>
        <a:xfrm>
          <a:off x="2533650" y="2019300"/>
          <a:ext cx="2314575" cy="409575"/>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For</a:t>
          </a:r>
          <a:r>
            <a:rPr lang="en-US" cap="none" sz="1100" b="0" i="0" u="none" baseline="0">
              <a:solidFill>
                <a:srgbClr val="000000"/>
              </a:solidFill>
              <a:latin typeface="Calibri"/>
              <a:ea typeface="Calibri"/>
              <a:cs typeface="Calibri"/>
            </a:rPr>
            <a:t> the intial LOD, t</a:t>
          </a:r>
          <a:r>
            <a:rPr lang="en-US" cap="none" sz="1100" b="0" i="0" u="none" baseline="0">
              <a:solidFill>
                <a:srgbClr val="000000"/>
              </a:solidFill>
              <a:latin typeface="Calibri"/>
              <a:ea typeface="Calibri"/>
              <a:cs typeface="Calibri"/>
            </a:rPr>
            <a:t>here must be at least three different preparation dates and at</a:t>
          </a:r>
          <a:r>
            <a:rPr lang="en-US" cap="none" sz="1100" b="0" i="0" u="none" baseline="0">
              <a:solidFill>
                <a:srgbClr val="000000"/>
              </a:solidFill>
              <a:latin typeface="Calibri"/>
              <a:ea typeface="Calibri"/>
              <a:cs typeface="Calibri"/>
            </a:rPr>
            <a:t> least three different analysis dates</a:t>
          </a:r>
          <a:r>
            <a:rPr lang="en-US" cap="none" sz="1100" b="0" i="0" u="none" baseline="0">
              <a:solidFill>
                <a:srgbClr val="000000"/>
              </a:solidFill>
              <a:latin typeface="Calibri"/>
              <a:ea typeface="Calibri"/>
              <a:cs typeface="Calibri"/>
            </a:rPr>
            <a:t>.</a:t>
          </a:r>
        </a:p>
      </xdr:txBody>
    </xdr:sp>
    <xdr:clientData/>
  </xdr:twoCellAnchor>
  <xdr:twoCellAnchor>
    <xdr:from>
      <xdr:col>7</xdr:col>
      <xdr:colOff>790575</xdr:colOff>
      <xdr:row>15</xdr:row>
      <xdr:rowOff>57150</xdr:rowOff>
    </xdr:from>
    <xdr:to>
      <xdr:col>10</xdr:col>
      <xdr:colOff>676275</xdr:colOff>
      <xdr:row>21</xdr:row>
      <xdr:rowOff>9525</xdr:rowOff>
    </xdr:to>
    <xdr:sp>
      <xdr:nvSpPr>
        <xdr:cNvPr id="4" name="TextBox 6"/>
        <xdr:cNvSpPr txBox="1">
          <a:spLocks noChangeArrowheads="1"/>
        </xdr:cNvSpPr>
      </xdr:nvSpPr>
      <xdr:spPr>
        <a:xfrm>
          <a:off x="6115050" y="2486025"/>
          <a:ext cx="2400300" cy="885825"/>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Click</a:t>
          </a:r>
          <a:r>
            <a:rPr lang="en-US" cap="none" sz="1100" b="0" i="0" u="none" baseline="0">
              <a:solidFill>
                <a:srgbClr val="000000"/>
              </a:solidFill>
              <a:latin typeface="Calibri"/>
              <a:ea typeface="Calibri"/>
              <a:cs typeface="Calibri"/>
            </a:rPr>
            <a:t> on the cell and select either "99th percentile" (if more than 100 method blanks are entered) or "Standard Deviation</a:t>
          </a:r>
          <a:r>
            <a:rPr lang="en-US" cap="none" sz="1100" b="0" i="0" u="none" baseline="0">
              <a:solidFill>
                <a:srgbClr val="000000"/>
              </a:solidFill>
              <a:latin typeface="Calibri"/>
              <a:ea typeface="Calibri"/>
              <a:cs typeface="Calibri"/>
            </a:rPr>
            <a:t>."</a:t>
          </a:r>
        </a:p>
      </xdr:txBody>
    </xdr:sp>
    <xdr:clientData/>
  </xdr:twoCellAnchor>
  <xdr:twoCellAnchor>
    <xdr:from>
      <xdr:col>14</xdr:col>
      <xdr:colOff>228600</xdr:colOff>
      <xdr:row>4</xdr:row>
      <xdr:rowOff>38100</xdr:rowOff>
    </xdr:from>
    <xdr:to>
      <xdr:col>17</xdr:col>
      <xdr:colOff>95250</xdr:colOff>
      <xdr:row>11</xdr:row>
      <xdr:rowOff>95250</xdr:rowOff>
    </xdr:to>
    <xdr:sp>
      <xdr:nvSpPr>
        <xdr:cNvPr id="5" name="TextBox 8"/>
        <xdr:cNvSpPr txBox="1">
          <a:spLocks noChangeArrowheads="1"/>
        </xdr:cNvSpPr>
      </xdr:nvSpPr>
      <xdr:spPr>
        <a:xfrm>
          <a:off x="10839450" y="790575"/>
          <a:ext cx="1666875" cy="1123950"/>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It is up to the lab how they want to populate the method blank data</a:t>
          </a:r>
          <a:r>
            <a:rPr lang="en-US" cap="none" sz="1100" b="0" i="0" u="none" baseline="0">
              <a:solidFill>
                <a:srgbClr val="000000"/>
              </a:solidFill>
              <a:latin typeface="Calibri"/>
              <a:ea typeface="Calibri"/>
              <a:cs typeface="Calibri"/>
            </a:rPr>
            <a:t> (fill it in with each method blank analyzed, fill it in quarterly, upload from WIMS, etc.).</a:t>
          </a:r>
        </a:p>
      </xdr:txBody>
    </xdr:sp>
    <xdr:clientData/>
  </xdr:twoCellAnchor>
  <xdr:twoCellAnchor>
    <xdr:from>
      <xdr:col>3</xdr:col>
      <xdr:colOff>66675</xdr:colOff>
      <xdr:row>19</xdr:row>
      <xdr:rowOff>85725</xdr:rowOff>
    </xdr:from>
    <xdr:to>
      <xdr:col>6</xdr:col>
      <xdr:colOff>323850</xdr:colOff>
      <xdr:row>23</xdr:row>
      <xdr:rowOff>104775</xdr:rowOff>
    </xdr:to>
    <xdr:sp>
      <xdr:nvSpPr>
        <xdr:cNvPr id="6" name="TextBox 9"/>
        <xdr:cNvSpPr txBox="1">
          <a:spLocks noChangeArrowheads="1"/>
        </xdr:cNvSpPr>
      </xdr:nvSpPr>
      <xdr:spPr>
        <a:xfrm>
          <a:off x="2505075" y="3124200"/>
          <a:ext cx="2638425" cy="676275"/>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For the initial LODs only, the message, "</a:t>
          </a:r>
          <a:r>
            <a:rPr lang="en-US" cap="none" sz="1100" b="1" i="0" u="none" baseline="0">
              <a:solidFill>
                <a:srgbClr val="FF0000"/>
              </a:solidFill>
              <a:latin typeface="Calibri"/>
              <a:ea typeface="Calibri"/>
              <a:cs typeface="Calibri"/>
            </a:rPr>
            <a:t>repeat at a higher spike concentration</a:t>
          </a:r>
          <a:r>
            <a:rPr lang="en-US" cap="none" sz="1100" b="0" i="0" u="none" baseline="0">
              <a:solidFill>
                <a:srgbClr val="000000"/>
              </a:solidFill>
              <a:latin typeface="Calibri"/>
              <a:ea typeface="Calibri"/>
              <a:cs typeface="Calibri"/>
            </a:rPr>
            <a:t>," will appear if a result is negative.</a:t>
          </a:r>
        </a:p>
      </xdr:txBody>
    </xdr:sp>
    <xdr:clientData/>
  </xdr:twoCellAnchor>
  <xdr:twoCellAnchor>
    <xdr:from>
      <xdr:col>4</xdr:col>
      <xdr:colOff>190500</xdr:colOff>
      <xdr:row>38</xdr:row>
      <xdr:rowOff>66675</xdr:rowOff>
    </xdr:from>
    <xdr:to>
      <xdr:col>7</xdr:col>
      <xdr:colOff>361950</xdr:colOff>
      <xdr:row>42</xdr:row>
      <xdr:rowOff>133350</xdr:rowOff>
    </xdr:to>
    <xdr:sp>
      <xdr:nvSpPr>
        <xdr:cNvPr id="7" name="TextBox 10"/>
        <xdr:cNvSpPr txBox="1">
          <a:spLocks noChangeArrowheads="1"/>
        </xdr:cNvSpPr>
      </xdr:nvSpPr>
      <xdr:spPr>
        <a:xfrm>
          <a:off x="3409950" y="6191250"/>
          <a:ext cx="2276475" cy="695325"/>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Click</a:t>
          </a:r>
          <a:r>
            <a:rPr lang="en-US" cap="none" sz="1100" b="0" i="0" u="none" baseline="0">
              <a:solidFill>
                <a:srgbClr val="000000"/>
              </a:solidFill>
              <a:latin typeface="Calibri"/>
              <a:ea typeface="Calibri"/>
              <a:cs typeface="Calibri"/>
            </a:rPr>
            <a:t> on the cell and select either "Yes" or "No."  If yes, you must explain why the data was rejected.</a:t>
          </a:r>
        </a:p>
      </xdr:txBody>
    </xdr:sp>
    <xdr:clientData/>
  </xdr:twoCellAnchor>
  <xdr:twoCellAnchor>
    <xdr:from>
      <xdr:col>1</xdr:col>
      <xdr:colOff>561975</xdr:colOff>
      <xdr:row>8</xdr:row>
      <xdr:rowOff>57150</xdr:rowOff>
    </xdr:from>
    <xdr:to>
      <xdr:col>3</xdr:col>
      <xdr:colOff>95250</xdr:colOff>
      <xdr:row>14</xdr:row>
      <xdr:rowOff>114300</xdr:rowOff>
    </xdr:to>
    <xdr:sp>
      <xdr:nvSpPr>
        <xdr:cNvPr id="8" name="Straight Arrow Connector 27"/>
        <xdr:cNvSpPr>
          <a:spLocks/>
        </xdr:cNvSpPr>
      </xdr:nvSpPr>
      <xdr:spPr>
        <a:xfrm flipH="1" flipV="1">
          <a:off x="1143000" y="1419225"/>
          <a:ext cx="1390650" cy="971550"/>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542925</xdr:colOff>
      <xdr:row>10</xdr:row>
      <xdr:rowOff>57150</xdr:rowOff>
    </xdr:from>
    <xdr:to>
      <xdr:col>3</xdr:col>
      <xdr:colOff>95250</xdr:colOff>
      <xdr:row>14</xdr:row>
      <xdr:rowOff>114300</xdr:rowOff>
    </xdr:to>
    <xdr:sp>
      <xdr:nvSpPr>
        <xdr:cNvPr id="9" name="Straight Arrow Connector 29"/>
        <xdr:cNvSpPr>
          <a:spLocks/>
        </xdr:cNvSpPr>
      </xdr:nvSpPr>
      <xdr:spPr>
        <a:xfrm flipH="1" flipV="1">
          <a:off x="1123950" y="1724025"/>
          <a:ext cx="1409700" cy="666750"/>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561975</xdr:colOff>
      <xdr:row>12</xdr:row>
      <xdr:rowOff>38100</xdr:rowOff>
    </xdr:from>
    <xdr:to>
      <xdr:col>3</xdr:col>
      <xdr:colOff>95250</xdr:colOff>
      <xdr:row>14</xdr:row>
      <xdr:rowOff>114300</xdr:rowOff>
    </xdr:to>
    <xdr:sp>
      <xdr:nvSpPr>
        <xdr:cNvPr id="10" name="Straight Arrow Connector 31"/>
        <xdr:cNvSpPr>
          <a:spLocks/>
        </xdr:cNvSpPr>
      </xdr:nvSpPr>
      <xdr:spPr>
        <a:xfrm flipH="1" flipV="1">
          <a:off x="1143000" y="2009775"/>
          <a:ext cx="1390650" cy="381000"/>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523875</xdr:colOff>
      <xdr:row>21</xdr:row>
      <xdr:rowOff>95250</xdr:rowOff>
    </xdr:from>
    <xdr:to>
      <xdr:col>3</xdr:col>
      <xdr:colOff>66675</xdr:colOff>
      <xdr:row>23</xdr:row>
      <xdr:rowOff>76200</xdr:rowOff>
    </xdr:to>
    <xdr:sp>
      <xdr:nvSpPr>
        <xdr:cNvPr id="11" name="Straight Arrow Connector 37"/>
        <xdr:cNvSpPr>
          <a:spLocks/>
        </xdr:cNvSpPr>
      </xdr:nvSpPr>
      <xdr:spPr>
        <a:xfrm flipH="1">
          <a:off x="2009775" y="3457575"/>
          <a:ext cx="495300" cy="314325"/>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676275</xdr:colOff>
      <xdr:row>18</xdr:row>
      <xdr:rowOff>38100</xdr:rowOff>
    </xdr:from>
    <xdr:to>
      <xdr:col>10</xdr:col>
      <xdr:colOff>847725</xdr:colOff>
      <xdr:row>24</xdr:row>
      <xdr:rowOff>95250</xdr:rowOff>
    </xdr:to>
    <xdr:sp>
      <xdr:nvSpPr>
        <xdr:cNvPr id="12" name="Straight Arrow Connector 39"/>
        <xdr:cNvSpPr>
          <a:spLocks/>
        </xdr:cNvSpPr>
      </xdr:nvSpPr>
      <xdr:spPr>
        <a:xfrm>
          <a:off x="8515350" y="2924175"/>
          <a:ext cx="171450" cy="1019175"/>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819150</xdr:colOff>
      <xdr:row>37</xdr:row>
      <xdr:rowOff>104775</xdr:rowOff>
    </xdr:from>
    <xdr:to>
      <xdr:col>4</xdr:col>
      <xdr:colOff>190500</xdr:colOff>
      <xdr:row>40</xdr:row>
      <xdr:rowOff>133350</xdr:rowOff>
    </xdr:to>
    <xdr:sp>
      <xdr:nvSpPr>
        <xdr:cNvPr id="13" name="Straight Arrow Connector 46"/>
        <xdr:cNvSpPr>
          <a:spLocks/>
        </xdr:cNvSpPr>
      </xdr:nvSpPr>
      <xdr:spPr>
        <a:xfrm flipH="1" flipV="1">
          <a:off x="2305050" y="6057900"/>
          <a:ext cx="1104900" cy="523875"/>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590550</xdr:colOff>
      <xdr:row>7</xdr:row>
      <xdr:rowOff>66675</xdr:rowOff>
    </xdr:from>
    <xdr:to>
      <xdr:col>4</xdr:col>
      <xdr:colOff>476250</xdr:colOff>
      <xdr:row>12</xdr:row>
      <xdr:rowOff>47625</xdr:rowOff>
    </xdr:to>
    <xdr:sp>
      <xdr:nvSpPr>
        <xdr:cNvPr id="14" name="Straight Arrow Connector 13"/>
        <xdr:cNvSpPr>
          <a:spLocks/>
        </xdr:cNvSpPr>
      </xdr:nvSpPr>
      <xdr:spPr>
        <a:xfrm flipH="1" flipV="1">
          <a:off x="2076450" y="1276350"/>
          <a:ext cx="1619250" cy="742950"/>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590550</xdr:colOff>
      <xdr:row>9</xdr:row>
      <xdr:rowOff>57150</xdr:rowOff>
    </xdr:from>
    <xdr:to>
      <xdr:col>4</xdr:col>
      <xdr:colOff>476250</xdr:colOff>
      <xdr:row>12</xdr:row>
      <xdr:rowOff>47625</xdr:rowOff>
    </xdr:to>
    <xdr:sp>
      <xdr:nvSpPr>
        <xdr:cNvPr id="15" name="Straight Arrow Connector 17"/>
        <xdr:cNvSpPr>
          <a:spLocks/>
        </xdr:cNvSpPr>
      </xdr:nvSpPr>
      <xdr:spPr>
        <a:xfrm flipH="1" flipV="1">
          <a:off x="2076450" y="1571625"/>
          <a:ext cx="1619250" cy="447675"/>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590550</xdr:colOff>
      <xdr:row>11</xdr:row>
      <xdr:rowOff>57150</xdr:rowOff>
    </xdr:from>
    <xdr:to>
      <xdr:col>4</xdr:col>
      <xdr:colOff>476250</xdr:colOff>
      <xdr:row>12</xdr:row>
      <xdr:rowOff>47625</xdr:rowOff>
    </xdr:to>
    <xdr:sp>
      <xdr:nvSpPr>
        <xdr:cNvPr id="16" name="Straight Arrow Connector 21"/>
        <xdr:cNvSpPr>
          <a:spLocks/>
        </xdr:cNvSpPr>
      </xdr:nvSpPr>
      <xdr:spPr>
        <a:xfrm flipH="1" flipV="1">
          <a:off x="2076450" y="1876425"/>
          <a:ext cx="1619250" cy="142875"/>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542925</xdr:colOff>
      <xdr:row>4</xdr:row>
      <xdr:rowOff>85725</xdr:rowOff>
    </xdr:from>
    <xdr:to>
      <xdr:col>1</xdr:col>
      <xdr:colOff>542925</xdr:colOff>
      <xdr:row>7</xdr:row>
      <xdr:rowOff>76200</xdr:rowOff>
    </xdr:to>
    <xdr:sp>
      <xdr:nvSpPr>
        <xdr:cNvPr id="17" name="Straight Arrow Connector 30"/>
        <xdr:cNvSpPr>
          <a:spLocks/>
        </xdr:cNvSpPr>
      </xdr:nvSpPr>
      <xdr:spPr>
        <a:xfrm>
          <a:off x="1123950" y="838200"/>
          <a:ext cx="0" cy="447675"/>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542925</xdr:colOff>
      <xdr:row>4</xdr:row>
      <xdr:rowOff>85725</xdr:rowOff>
    </xdr:from>
    <xdr:to>
      <xdr:col>2</xdr:col>
      <xdr:colOff>161925</xdr:colOff>
      <xdr:row>7</xdr:row>
      <xdr:rowOff>76200</xdr:rowOff>
    </xdr:to>
    <xdr:sp>
      <xdr:nvSpPr>
        <xdr:cNvPr id="18" name="Straight Arrow Connector 33"/>
        <xdr:cNvSpPr>
          <a:spLocks/>
        </xdr:cNvSpPr>
      </xdr:nvSpPr>
      <xdr:spPr>
        <a:xfrm>
          <a:off x="1123950" y="838200"/>
          <a:ext cx="523875" cy="447675"/>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714375</xdr:colOff>
      <xdr:row>9</xdr:row>
      <xdr:rowOff>19050</xdr:rowOff>
    </xdr:from>
    <xdr:to>
      <xdr:col>10</xdr:col>
      <xdr:colOff>866775</xdr:colOff>
      <xdr:row>15</xdr:row>
      <xdr:rowOff>19050</xdr:rowOff>
    </xdr:to>
    <xdr:sp>
      <xdr:nvSpPr>
        <xdr:cNvPr id="19" name="TextBox 28"/>
        <xdr:cNvSpPr txBox="1">
          <a:spLocks noChangeArrowheads="1"/>
        </xdr:cNvSpPr>
      </xdr:nvSpPr>
      <xdr:spPr>
        <a:xfrm>
          <a:off x="6038850" y="1533525"/>
          <a:ext cx="2667000" cy="914400"/>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The lab should idealy</a:t>
          </a:r>
          <a:r>
            <a:rPr lang="en-US" cap="none" sz="1100" b="0" i="0" u="none" baseline="0">
              <a:solidFill>
                <a:srgbClr val="000000"/>
              </a:solidFill>
              <a:latin typeface="Calibri"/>
              <a:ea typeface="Calibri"/>
              <a:cs typeface="Calibri"/>
            </a:rPr>
            <a:t> use all method blank data from the last 2 years.  The lab does have the option to use the 50 most recent or the last 6 months of data--whichever yields more.  This box will indicate the minimum to use.  Do not use more than 2 years of data.</a:t>
          </a:r>
        </a:p>
      </xdr:txBody>
    </xdr:sp>
    <xdr:clientData/>
  </xdr:twoCellAnchor>
  <xdr:twoCellAnchor>
    <xdr:from>
      <xdr:col>9</xdr:col>
      <xdr:colOff>400050</xdr:colOff>
      <xdr:row>7</xdr:row>
      <xdr:rowOff>85725</xdr:rowOff>
    </xdr:from>
    <xdr:to>
      <xdr:col>9</xdr:col>
      <xdr:colOff>762000</xdr:colOff>
      <xdr:row>9</xdr:row>
      <xdr:rowOff>19050</xdr:rowOff>
    </xdr:to>
    <xdr:sp>
      <xdr:nvSpPr>
        <xdr:cNvPr id="20" name="Straight Arrow Connector 32"/>
        <xdr:cNvSpPr>
          <a:spLocks/>
        </xdr:cNvSpPr>
      </xdr:nvSpPr>
      <xdr:spPr>
        <a:xfrm flipV="1">
          <a:off x="7362825" y="1295400"/>
          <a:ext cx="352425" cy="238125"/>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657225</xdr:colOff>
      <xdr:row>34</xdr:row>
      <xdr:rowOff>38100</xdr:rowOff>
    </xdr:from>
    <xdr:to>
      <xdr:col>10</xdr:col>
      <xdr:colOff>533400</xdr:colOff>
      <xdr:row>39</xdr:row>
      <xdr:rowOff>85725</xdr:rowOff>
    </xdr:to>
    <xdr:sp>
      <xdr:nvSpPr>
        <xdr:cNvPr id="21" name="TextBox 34"/>
        <xdr:cNvSpPr txBox="1">
          <a:spLocks noChangeArrowheads="1"/>
        </xdr:cNvSpPr>
      </xdr:nvSpPr>
      <xdr:spPr>
        <a:xfrm>
          <a:off x="5981700" y="5495925"/>
          <a:ext cx="2390775" cy="885825"/>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It is acceptable to have a "NO" in this cell--that just means the</a:t>
          </a:r>
          <a:r>
            <a:rPr lang="en-US" cap="none" sz="1100" b="0" i="0" u="none" baseline="0">
              <a:solidFill>
                <a:srgbClr val="000000"/>
              </a:solidFill>
              <a:latin typeface="Calibri"/>
              <a:ea typeface="Calibri"/>
              <a:cs typeface="Calibri"/>
            </a:rPr>
            <a:t> new on-going LOD must be used instead of the existing (old) LOD.</a:t>
          </a:r>
        </a:p>
      </xdr:txBody>
    </xdr:sp>
    <xdr:clientData/>
  </xdr:twoCellAnchor>
  <xdr:twoCellAnchor>
    <xdr:from>
      <xdr:col>6</xdr:col>
      <xdr:colOff>257175</xdr:colOff>
      <xdr:row>34</xdr:row>
      <xdr:rowOff>85725</xdr:rowOff>
    </xdr:from>
    <xdr:to>
      <xdr:col>7</xdr:col>
      <xdr:colOff>657225</xdr:colOff>
      <xdr:row>36</xdr:row>
      <xdr:rowOff>104775</xdr:rowOff>
    </xdr:to>
    <xdr:sp>
      <xdr:nvSpPr>
        <xdr:cNvPr id="22" name="Straight Arrow Connector 36"/>
        <xdr:cNvSpPr>
          <a:spLocks/>
        </xdr:cNvSpPr>
      </xdr:nvSpPr>
      <xdr:spPr>
        <a:xfrm flipH="1" flipV="1">
          <a:off x="5076825" y="5543550"/>
          <a:ext cx="904875" cy="361950"/>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257175</xdr:colOff>
      <xdr:row>15</xdr:row>
      <xdr:rowOff>38100</xdr:rowOff>
    </xdr:from>
    <xdr:to>
      <xdr:col>6</xdr:col>
      <xdr:colOff>209550</xdr:colOff>
      <xdr:row>19</xdr:row>
      <xdr:rowOff>57150</xdr:rowOff>
    </xdr:to>
    <xdr:sp>
      <xdr:nvSpPr>
        <xdr:cNvPr id="23" name="TextBox 38"/>
        <xdr:cNvSpPr txBox="1">
          <a:spLocks noChangeArrowheads="1"/>
        </xdr:cNvSpPr>
      </xdr:nvSpPr>
      <xdr:spPr>
        <a:xfrm>
          <a:off x="2695575" y="2466975"/>
          <a:ext cx="2333625" cy="628650"/>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The</a:t>
          </a:r>
          <a:r>
            <a:rPr lang="en-US" cap="none" sz="1100" b="0" i="0" u="none" baseline="0">
              <a:solidFill>
                <a:srgbClr val="000000"/>
              </a:solidFill>
              <a:latin typeface="Calibri"/>
              <a:ea typeface="Calibri"/>
              <a:cs typeface="Calibri"/>
            </a:rPr>
            <a:t> two spiked blanks per quarter must be prepared and analyzed in separate batches.</a:t>
          </a:r>
        </a:p>
      </xdr:txBody>
    </xdr:sp>
    <xdr:clientData/>
  </xdr:twoCellAnchor>
  <xdr:twoCellAnchor>
    <xdr:from>
      <xdr:col>2</xdr:col>
      <xdr:colOff>771525</xdr:colOff>
      <xdr:row>16</xdr:row>
      <xdr:rowOff>57150</xdr:rowOff>
    </xdr:from>
    <xdr:to>
      <xdr:col>3</xdr:col>
      <xdr:colOff>257175</xdr:colOff>
      <xdr:row>17</xdr:row>
      <xdr:rowOff>47625</xdr:rowOff>
    </xdr:to>
    <xdr:sp>
      <xdr:nvSpPr>
        <xdr:cNvPr id="24" name="Straight Arrow Connector 40"/>
        <xdr:cNvSpPr>
          <a:spLocks/>
        </xdr:cNvSpPr>
      </xdr:nvSpPr>
      <xdr:spPr>
        <a:xfrm flipH="1" flipV="1">
          <a:off x="2257425" y="2638425"/>
          <a:ext cx="438150" cy="142875"/>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771525</xdr:colOff>
      <xdr:row>16</xdr:row>
      <xdr:rowOff>57150</xdr:rowOff>
    </xdr:from>
    <xdr:to>
      <xdr:col>3</xdr:col>
      <xdr:colOff>257175</xdr:colOff>
      <xdr:row>17</xdr:row>
      <xdr:rowOff>47625</xdr:rowOff>
    </xdr:to>
    <xdr:sp>
      <xdr:nvSpPr>
        <xdr:cNvPr id="25" name="Straight Arrow Connector 48"/>
        <xdr:cNvSpPr>
          <a:spLocks/>
        </xdr:cNvSpPr>
      </xdr:nvSpPr>
      <xdr:spPr>
        <a:xfrm flipH="1" flipV="1">
          <a:off x="2257425" y="2638425"/>
          <a:ext cx="438150" cy="142875"/>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57150</xdr:colOff>
      <xdr:row>17</xdr:row>
      <xdr:rowOff>28575</xdr:rowOff>
    </xdr:from>
    <xdr:to>
      <xdr:col>2</xdr:col>
      <xdr:colOff>885825</xdr:colOff>
      <xdr:row>20</xdr:row>
      <xdr:rowOff>76200</xdr:rowOff>
    </xdr:to>
    <xdr:sp>
      <xdr:nvSpPr>
        <xdr:cNvPr id="26" name="TextBox 1"/>
        <xdr:cNvSpPr txBox="1">
          <a:spLocks noChangeArrowheads="1"/>
        </xdr:cNvSpPr>
      </xdr:nvSpPr>
      <xdr:spPr>
        <a:xfrm>
          <a:off x="57150" y="2762250"/>
          <a:ext cx="2314575" cy="504825"/>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rPr>
            <a:t>Only include the Inital LOD data if analyzed within the last 2 years.</a:t>
          </a:r>
        </a:p>
      </xdr:txBody>
    </xdr:sp>
    <xdr:clientData/>
  </xdr:twoCellAnchor>
  <xdr:twoCellAnchor>
    <xdr:from>
      <xdr:col>0</xdr:col>
      <xdr:colOff>361950</xdr:colOff>
      <xdr:row>13</xdr:row>
      <xdr:rowOff>9525</xdr:rowOff>
    </xdr:from>
    <xdr:to>
      <xdr:col>1</xdr:col>
      <xdr:colOff>628650</xdr:colOff>
      <xdr:row>17</xdr:row>
      <xdr:rowOff>28575</xdr:rowOff>
    </xdr:to>
    <xdr:sp>
      <xdr:nvSpPr>
        <xdr:cNvPr id="27" name="Straight Arrow Connector 2"/>
        <xdr:cNvSpPr>
          <a:spLocks/>
        </xdr:cNvSpPr>
      </xdr:nvSpPr>
      <xdr:spPr>
        <a:xfrm flipH="1" flipV="1">
          <a:off x="361950" y="2133600"/>
          <a:ext cx="847725" cy="628650"/>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809625</xdr:colOff>
      <xdr:row>25</xdr:row>
      <xdr:rowOff>104775</xdr:rowOff>
    </xdr:from>
    <xdr:to>
      <xdr:col>8</xdr:col>
      <xdr:colOff>76200</xdr:colOff>
      <xdr:row>29</xdr:row>
      <xdr:rowOff>95250</xdr:rowOff>
    </xdr:to>
    <xdr:sp>
      <xdr:nvSpPr>
        <xdr:cNvPr id="28" name="TextBox 12"/>
        <xdr:cNvSpPr txBox="1">
          <a:spLocks noChangeArrowheads="1"/>
        </xdr:cNvSpPr>
      </xdr:nvSpPr>
      <xdr:spPr>
        <a:xfrm>
          <a:off x="4029075" y="4105275"/>
          <a:ext cx="2324100" cy="628650"/>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 message, "</a:t>
          </a:r>
          <a:r>
            <a:rPr lang="en-US" cap="none" sz="1100" b="1" i="0" u="none" baseline="0">
              <a:solidFill>
                <a:srgbClr val="FF0000"/>
              </a:solidFill>
              <a:latin typeface="Calibri"/>
              <a:ea typeface="Calibri"/>
              <a:cs typeface="Calibri"/>
            </a:rPr>
            <a:t>Use only the last 2 years of data</a:t>
          </a:r>
          <a:r>
            <a:rPr lang="en-US" cap="none" sz="1100" b="0" i="0" u="none" baseline="0">
              <a:solidFill>
                <a:srgbClr val="000000"/>
              </a:solidFill>
              <a:latin typeface="Calibri"/>
              <a:ea typeface="Calibri"/>
              <a:cs typeface="Calibri"/>
            </a:rPr>
            <a:t>," will appear if more than that is entered.</a:t>
          </a:r>
        </a:p>
      </xdr:txBody>
    </xdr:sp>
    <xdr:clientData/>
  </xdr:twoCellAnchor>
  <xdr:twoCellAnchor>
    <xdr:from>
      <xdr:col>1</xdr:col>
      <xdr:colOff>381000</xdr:colOff>
      <xdr:row>27</xdr:row>
      <xdr:rowOff>104775</xdr:rowOff>
    </xdr:from>
    <xdr:to>
      <xdr:col>4</xdr:col>
      <xdr:colOff>809625</xdr:colOff>
      <xdr:row>29</xdr:row>
      <xdr:rowOff>66675</xdr:rowOff>
    </xdr:to>
    <xdr:sp>
      <xdr:nvSpPr>
        <xdr:cNvPr id="29" name="Straight Arrow Connector 15"/>
        <xdr:cNvSpPr>
          <a:spLocks/>
        </xdr:cNvSpPr>
      </xdr:nvSpPr>
      <xdr:spPr>
        <a:xfrm flipH="1">
          <a:off x="962025" y="4410075"/>
          <a:ext cx="3067050" cy="295275"/>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371475</xdr:colOff>
      <xdr:row>11</xdr:row>
      <xdr:rowOff>123825</xdr:rowOff>
    </xdr:from>
    <xdr:to>
      <xdr:col>6</xdr:col>
      <xdr:colOff>371475</xdr:colOff>
      <xdr:row>25</xdr:row>
      <xdr:rowOff>104775</xdr:rowOff>
    </xdr:to>
    <xdr:sp>
      <xdr:nvSpPr>
        <xdr:cNvPr id="30" name="Straight Arrow Connector 23"/>
        <xdr:cNvSpPr>
          <a:spLocks/>
        </xdr:cNvSpPr>
      </xdr:nvSpPr>
      <xdr:spPr>
        <a:xfrm flipH="1" flipV="1">
          <a:off x="5191125" y="1943100"/>
          <a:ext cx="0" cy="2162175"/>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47625</xdr:colOff>
      <xdr:row>26</xdr:row>
      <xdr:rowOff>114300</xdr:rowOff>
    </xdr:from>
    <xdr:to>
      <xdr:col>13</xdr:col>
      <xdr:colOff>304800</xdr:colOff>
      <xdr:row>31</xdr:row>
      <xdr:rowOff>95250</xdr:rowOff>
    </xdr:to>
    <xdr:sp>
      <xdr:nvSpPr>
        <xdr:cNvPr id="31" name="TextBox 58"/>
        <xdr:cNvSpPr txBox="1">
          <a:spLocks noChangeArrowheads="1"/>
        </xdr:cNvSpPr>
      </xdr:nvSpPr>
      <xdr:spPr>
        <a:xfrm>
          <a:off x="7886700" y="4267200"/>
          <a:ext cx="2314575" cy="790575"/>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 message, "</a:t>
          </a:r>
          <a:r>
            <a:rPr lang="en-US" cap="none" sz="1100" b="1" i="0" u="none" baseline="0">
              <a:solidFill>
                <a:srgbClr val="FF0000"/>
              </a:solidFill>
              <a:latin typeface="Calibri"/>
              <a:ea typeface="Calibri"/>
              <a:cs typeface="Calibri"/>
            </a:rPr>
            <a:t>Only numeric values can be used in this spreadsheet</a:t>
          </a:r>
          <a:r>
            <a:rPr lang="en-US" cap="none" sz="1100" b="0" i="0" u="none" baseline="0">
              <a:solidFill>
                <a:srgbClr val="000000"/>
              </a:solidFill>
              <a:latin typeface="Calibri"/>
              <a:ea typeface="Calibri"/>
              <a:cs typeface="Calibri"/>
            </a:rPr>
            <a:t>," will appear if any text or symbols are entered for method blanks.</a:t>
          </a:r>
        </a:p>
      </xdr:txBody>
    </xdr:sp>
    <xdr:clientData/>
  </xdr:twoCellAnchor>
  <xdr:twoCellAnchor>
    <xdr:from>
      <xdr:col>8</xdr:col>
      <xdr:colOff>514350</xdr:colOff>
      <xdr:row>29</xdr:row>
      <xdr:rowOff>28575</xdr:rowOff>
    </xdr:from>
    <xdr:to>
      <xdr:col>10</xdr:col>
      <xdr:colOff>47625</xdr:colOff>
      <xdr:row>29</xdr:row>
      <xdr:rowOff>66675</xdr:rowOff>
    </xdr:to>
    <xdr:sp>
      <xdr:nvSpPr>
        <xdr:cNvPr id="32" name="Straight Arrow Connector 59"/>
        <xdr:cNvSpPr>
          <a:spLocks/>
        </xdr:cNvSpPr>
      </xdr:nvSpPr>
      <xdr:spPr>
        <a:xfrm flipH="1">
          <a:off x="6791325" y="4667250"/>
          <a:ext cx="1095375" cy="38100"/>
        </a:xfrm>
        <a:prstGeom prst="straightConnector1">
          <a:avLst/>
        </a:prstGeom>
        <a:noFill/>
        <a:ln w="1270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N59"/>
  <sheetViews>
    <sheetView showGridLines="0" tabSelected="1" zoomScale="90" zoomScaleNormal="90" zoomScalePageLayoutView="80" workbookViewId="0" topLeftCell="A1">
      <selection activeCell="E11" sqref="E11"/>
    </sheetView>
  </sheetViews>
  <sheetFormatPr defaultColWidth="9.140625" defaultRowHeight="12.75"/>
  <cols>
    <col min="1" max="1" width="9.7109375" style="1" customWidth="1"/>
    <col min="2" max="2" width="12.8515625" style="1" customWidth="1"/>
    <col min="3" max="3" width="13.28125" style="1" customWidth="1"/>
    <col min="4" max="4" width="10.8515625" style="1" customWidth="1"/>
    <col min="5" max="5" width="14.28125" style="2" customWidth="1"/>
    <col min="6" max="6" width="9.140625" style="2" customWidth="1"/>
    <col min="7" max="7" width="9.57421875" style="1" customWidth="1"/>
    <col min="8" max="8" width="7.7109375" style="1" customWidth="1"/>
    <col min="9" max="9" width="13.57421875" style="1" customWidth="1"/>
    <col min="10" max="10" width="13.421875" style="1" customWidth="1"/>
    <col min="11" max="11" width="9.28125" style="1" customWidth="1"/>
    <col min="12" max="13" width="9.140625" style="36" customWidth="1"/>
    <col min="14" max="16384" width="9.140625" style="1" customWidth="1"/>
  </cols>
  <sheetData>
    <row r="1" spans="1:12" ht="13.5" customHeight="1" thickBot="1">
      <c r="A1" s="337" t="s">
        <v>22</v>
      </c>
      <c r="B1" s="338"/>
      <c r="C1" s="343" t="s">
        <v>144</v>
      </c>
      <c r="D1" s="344"/>
      <c r="E1" s="344"/>
      <c r="F1" s="344"/>
      <c r="G1" s="344"/>
      <c r="H1" s="344"/>
      <c r="I1" s="344"/>
      <c r="J1" s="344"/>
      <c r="K1" s="345"/>
      <c r="L1" s="228"/>
    </row>
    <row r="2" spans="1:12" ht="13.5" customHeight="1" thickBot="1">
      <c r="A2" s="339"/>
      <c r="B2" s="340"/>
      <c r="C2" s="343" t="s">
        <v>123</v>
      </c>
      <c r="D2" s="344"/>
      <c r="E2" s="344"/>
      <c r="F2" s="344"/>
      <c r="G2" s="344"/>
      <c r="H2" s="344"/>
      <c r="I2" s="344"/>
      <c r="J2" s="344"/>
      <c r="K2" s="345"/>
      <c r="L2" s="228"/>
    </row>
    <row r="3" spans="1:12" ht="13.5" customHeight="1" thickBot="1">
      <c r="A3" s="341"/>
      <c r="B3" s="342"/>
      <c r="C3" s="346" t="s">
        <v>107</v>
      </c>
      <c r="D3" s="347"/>
      <c r="E3" s="347"/>
      <c r="F3" s="347"/>
      <c r="G3" s="347"/>
      <c r="H3" s="347"/>
      <c r="I3" s="347"/>
      <c r="J3" s="347"/>
      <c r="K3" s="348"/>
      <c r="L3" s="228"/>
    </row>
    <row r="4" spans="1:12" ht="13.5" customHeight="1" thickBot="1" thickTop="1">
      <c r="A4" s="145"/>
      <c r="B4" s="146"/>
      <c r="C4" s="146"/>
      <c r="D4" s="146"/>
      <c r="E4" s="146"/>
      <c r="F4" s="146"/>
      <c r="G4" s="146"/>
      <c r="H4" s="146"/>
      <c r="I4" s="146"/>
      <c r="J4" s="146"/>
      <c r="K4" s="147"/>
      <c r="L4" s="228"/>
    </row>
    <row r="5" spans="1:12" ht="16.5" thickBot="1" thickTop="1">
      <c r="A5" s="349" t="s">
        <v>138</v>
      </c>
      <c r="B5" s="350"/>
      <c r="C5" s="350"/>
      <c r="D5" s="350"/>
      <c r="E5" s="350"/>
      <c r="F5" s="350"/>
      <c r="G5" s="350"/>
      <c r="H5" s="350"/>
      <c r="I5" s="350"/>
      <c r="J5" s="350"/>
      <c r="K5" s="351"/>
      <c r="L5" s="228"/>
    </row>
    <row r="6" spans="1:12" ht="14.25" customHeight="1" thickBot="1" thickTop="1">
      <c r="A6" s="361" t="s">
        <v>124</v>
      </c>
      <c r="B6" s="362"/>
      <c r="C6" s="363"/>
      <c r="D6" s="364"/>
      <c r="E6" s="364"/>
      <c r="F6" s="364"/>
      <c r="G6" s="364"/>
      <c r="H6" s="364"/>
      <c r="I6" s="364"/>
      <c r="J6" s="364"/>
      <c r="K6" s="365"/>
      <c r="L6" s="228"/>
    </row>
    <row r="7" spans="1:12" ht="13.5" customHeight="1" thickTop="1">
      <c r="A7" s="361" t="s">
        <v>115</v>
      </c>
      <c r="B7" s="362"/>
      <c r="C7" s="366"/>
      <c r="D7" s="367"/>
      <c r="E7" s="368"/>
      <c r="F7" s="369" t="s">
        <v>34</v>
      </c>
      <c r="G7" s="370"/>
      <c r="H7" s="371"/>
      <c r="I7" s="372"/>
      <c r="J7" s="367"/>
      <c r="K7" s="373"/>
      <c r="L7" s="228"/>
    </row>
    <row r="8" spans="1:12" ht="13.5" customHeight="1" thickBot="1">
      <c r="A8" s="354" t="s">
        <v>53</v>
      </c>
      <c r="B8" s="355"/>
      <c r="C8" s="356" t="s">
        <v>67</v>
      </c>
      <c r="D8" s="357"/>
      <c r="E8" s="358"/>
      <c r="F8" s="421" t="s">
        <v>66</v>
      </c>
      <c r="G8" s="422"/>
      <c r="H8" s="355"/>
      <c r="I8" s="423"/>
      <c r="J8" s="424"/>
      <c r="K8" s="425"/>
      <c r="L8" s="228"/>
    </row>
    <row r="9" spans="1:12" ht="13.5" customHeight="1" thickBot="1" thickTop="1">
      <c r="A9" s="148"/>
      <c r="B9" s="148"/>
      <c r="C9" s="148"/>
      <c r="D9" s="147"/>
      <c r="E9" s="149"/>
      <c r="F9" s="149"/>
      <c r="G9" s="147"/>
      <c r="H9" s="147"/>
      <c r="I9" s="147"/>
      <c r="J9" s="147"/>
      <c r="K9" s="150"/>
      <c r="L9" s="228"/>
    </row>
    <row r="10" spans="1:12" ht="13.5" thickBot="1" thickTop="1">
      <c r="A10" s="403" t="s">
        <v>62</v>
      </c>
      <c r="B10" s="404"/>
      <c r="C10" s="404"/>
      <c r="D10" s="404"/>
      <c r="E10" s="405"/>
      <c r="F10" s="151" t="s">
        <v>20</v>
      </c>
      <c r="G10" s="403" t="s">
        <v>15</v>
      </c>
      <c r="H10" s="404"/>
      <c r="I10" s="404"/>
      <c r="J10" s="404"/>
      <c r="K10" s="405"/>
      <c r="L10" s="228"/>
    </row>
    <row r="11" spans="1:12" ht="13.5" thickBot="1">
      <c r="A11" s="152"/>
      <c r="B11" s="153" t="s">
        <v>13</v>
      </c>
      <c r="C11" s="154" t="s">
        <v>14</v>
      </c>
      <c r="D11" s="155" t="s">
        <v>0</v>
      </c>
      <c r="E11" s="43" t="s">
        <v>4</v>
      </c>
      <c r="F11" s="156" t="s">
        <v>21</v>
      </c>
      <c r="G11" s="152"/>
      <c r="H11" s="437" t="s">
        <v>14</v>
      </c>
      <c r="I11" s="438"/>
      <c r="J11" s="154" t="s">
        <v>0</v>
      </c>
      <c r="K11" s="157"/>
      <c r="L11" s="228"/>
    </row>
    <row r="12" spans="1:12" ht="12">
      <c r="A12" s="158">
        <v>1</v>
      </c>
      <c r="B12" s="234"/>
      <c r="C12" s="230"/>
      <c r="D12" s="588"/>
      <c r="E12" s="159">
        <f aca="true" t="shared" si="0" ref="E12:E19">IF(D12="","",(D12/$D$21))</f>
      </c>
      <c r="F12" s="160"/>
      <c r="G12" s="158">
        <v>1</v>
      </c>
      <c r="H12" s="439"/>
      <c r="I12" s="440"/>
      <c r="J12" s="161"/>
      <c r="K12" s="157"/>
      <c r="L12" s="228"/>
    </row>
    <row r="13" spans="1:12" ht="12">
      <c r="A13" s="158">
        <v>2</v>
      </c>
      <c r="B13" s="235"/>
      <c r="C13" s="231"/>
      <c r="D13" s="597"/>
      <c r="E13" s="159">
        <f t="shared" si="0"/>
      </c>
      <c r="F13" s="160"/>
      <c r="G13" s="158">
        <v>2</v>
      </c>
      <c r="H13" s="359"/>
      <c r="I13" s="360"/>
      <c r="J13" s="162"/>
      <c r="K13" s="157"/>
      <c r="L13" s="228"/>
    </row>
    <row r="14" spans="1:12" ht="12">
      <c r="A14" s="158">
        <v>3</v>
      </c>
      <c r="B14" s="235"/>
      <c r="C14" s="231"/>
      <c r="D14" s="597"/>
      <c r="E14" s="159">
        <f t="shared" si="0"/>
      </c>
      <c r="F14" s="160"/>
      <c r="G14" s="158">
        <v>3</v>
      </c>
      <c r="H14" s="359"/>
      <c r="I14" s="360"/>
      <c r="J14" s="162"/>
      <c r="K14" s="157"/>
      <c r="L14" s="228"/>
    </row>
    <row r="15" spans="1:12" ht="12">
      <c r="A15" s="158">
        <v>4</v>
      </c>
      <c r="B15" s="235"/>
      <c r="C15" s="231"/>
      <c r="D15" s="597"/>
      <c r="E15" s="159">
        <f t="shared" si="0"/>
      </c>
      <c r="F15" s="160"/>
      <c r="G15" s="158">
        <v>4</v>
      </c>
      <c r="H15" s="359"/>
      <c r="I15" s="360"/>
      <c r="J15" s="162"/>
      <c r="K15" s="163"/>
      <c r="L15" s="228"/>
    </row>
    <row r="16" spans="1:12" ht="12">
      <c r="A16" s="158">
        <v>5</v>
      </c>
      <c r="B16" s="236"/>
      <c r="C16" s="232"/>
      <c r="D16" s="598"/>
      <c r="E16" s="159">
        <f t="shared" si="0"/>
      </c>
      <c r="F16" s="160"/>
      <c r="G16" s="158">
        <v>5</v>
      </c>
      <c r="H16" s="359"/>
      <c r="I16" s="360"/>
      <c r="J16" s="162"/>
      <c r="K16" s="164">
        <f>(COUNT(J12:J19))+(COUNTIF(J12:J19,"*"))</f>
        <v>0</v>
      </c>
      <c r="L16" s="228"/>
    </row>
    <row r="17" spans="1:12" ht="12">
      <c r="A17" s="158">
        <v>6</v>
      </c>
      <c r="B17" s="237"/>
      <c r="C17" s="233"/>
      <c r="D17" s="589"/>
      <c r="E17" s="159">
        <f t="shared" si="0"/>
      </c>
      <c r="F17" s="160"/>
      <c r="G17" s="158">
        <v>6</v>
      </c>
      <c r="H17" s="359"/>
      <c r="I17" s="360"/>
      <c r="J17" s="162"/>
      <c r="K17" s="165"/>
      <c r="L17" s="228"/>
    </row>
    <row r="18" spans="1:14" ht="12">
      <c r="A18" s="158">
        <v>7</v>
      </c>
      <c r="B18" s="235"/>
      <c r="C18" s="231"/>
      <c r="D18" s="597"/>
      <c r="E18" s="159">
        <f t="shared" si="0"/>
      </c>
      <c r="F18" s="160"/>
      <c r="G18" s="158">
        <v>7</v>
      </c>
      <c r="H18" s="359"/>
      <c r="I18" s="360"/>
      <c r="J18" s="162"/>
      <c r="K18" s="163"/>
      <c r="L18" s="228"/>
      <c r="N18" s="4"/>
    </row>
    <row r="19" spans="1:12" ht="12.75" thickBot="1">
      <c r="A19" s="158">
        <v>8</v>
      </c>
      <c r="B19" s="166"/>
      <c r="C19" s="167"/>
      <c r="D19" s="599"/>
      <c r="E19" s="159">
        <f t="shared" si="0"/>
      </c>
      <c r="F19" s="160"/>
      <c r="G19" s="158">
        <v>8</v>
      </c>
      <c r="H19" s="435"/>
      <c r="I19" s="436"/>
      <c r="J19" s="168"/>
      <c r="K19" s="35"/>
      <c r="L19" s="228"/>
    </row>
    <row r="20" spans="1:12" ht="13.5" thickBot="1">
      <c r="A20" s="169"/>
      <c r="B20" s="170"/>
      <c r="C20" s="171"/>
      <c r="D20" s="172">
        <f>IF(OR(D12&lt;0,D13&lt;0,D14&lt;0,D15&lt;0,D16&lt;0,D17&lt;0,D18&lt;0,D19&lt;0),"Repeat at higher spike concentration","")</f>
      </c>
      <c r="E20" s="157"/>
      <c r="F20" s="160"/>
      <c r="G20" s="173"/>
      <c r="H20" s="174">
        <f>IF(J12="","",(IF(K16&lt;7,"Need at least 7 method blanks","")))</f>
      </c>
      <c r="I20" s="175"/>
      <c r="J20" s="176"/>
      <c r="K20" s="165"/>
      <c r="L20" s="228"/>
    </row>
    <row r="21" spans="1:12" ht="13.5" thickBot="1">
      <c r="A21" s="419" t="s">
        <v>50</v>
      </c>
      <c r="B21" s="420"/>
      <c r="C21" s="420"/>
      <c r="D21" s="600"/>
      <c r="E21" s="74" t="s">
        <v>3</v>
      </c>
      <c r="F21" s="149"/>
      <c r="G21" s="177"/>
      <c r="H21" s="178"/>
      <c r="I21" s="178" t="str">
        <f>IF(_xlfn.COUNTIFS(J12:J19,"&lt;&gt;"&amp;"",J12:J19,"&lt;&gt;"&amp;"*"),"At least some numbers","All text")</f>
        <v>All text</v>
      </c>
      <c r="J21" s="178">
        <f>COUNTIF(J12:J19,"*")</f>
        <v>0</v>
      </c>
      <c r="K21" s="179"/>
      <c r="L21" s="228"/>
    </row>
    <row r="22" spans="1:12" ht="12.75">
      <c r="A22" s="431" t="s">
        <v>1</v>
      </c>
      <c r="B22" s="432"/>
      <c r="C22" s="433"/>
      <c r="D22" s="601">
        <f>IF(D18="","",AVERAGE(D12:D19))</f>
      </c>
      <c r="E22" s="180">
        <f>IF(D22="","",AVERAGE(E12:E19))</f>
      </c>
      <c r="F22" s="160"/>
      <c r="G22" s="395" t="s">
        <v>1</v>
      </c>
      <c r="H22" s="396"/>
      <c r="I22" s="396"/>
      <c r="J22" s="181">
        <f>IF(J18="","",AVERAGE(J12:J19))</f>
      </c>
      <c r="K22" s="179"/>
      <c r="L22" s="228"/>
    </row>
    <row r="23" spans="1:12" ht="12.75">
      <c r="A23" s="431" t="s">
        <v>2</v>
      </c>
      <c r="B23" s="432"/>
      <c r="C23" s="433"/>
      <c r="D23" s="602">
        <f>IF(D22="","",STDEV(D12:D19))</f>
      </c>
      <c r="E23" s="35"/>
      <c r="F23" s="183"/>
      <c r="G23" s="395" t="s">
        <v>2</v>
      </c>
      <c r="H23" s="396"/>
      <c r="I23" s="396"/>
      <c r="J23" s="181">
        <f>IF(J22="","",STDEV(J12:J19))</f>
      </c>
      <c r="K23" s="165"/>
      <c r="L23" s="228"/>
    </row>
    <row r="24" spans="1:12" ht="12.75">
      <c r="A24" s="431" t="s">
        <v>7</v>
      </c>
      <c r="B24" s="432"/>
      <c r="C24" s="433"/>
      <c r="D24" s="182">
        <f>IF(D23="","",ROUND((TINV(0.02,(E24-1))),3))</f>
      </c>
      <c r="E24" s="35">
        <f>COUNT(D12:D19)</f>
        <v>0</v>
      </c>
      <c r="F24" s="175"/>
      <c r="G24" s="395" t="s">
        <v>7</v>
      </c>
      <c r="H24" s="396"/>
      <c r="I24" s="396"/>
      <c r="J24" s="182">
        <f>IF(J23="","",ROUND((TINV(0.02,(K24-1))),3))</f>
      </c>
      <c r="K24" s="35">
        <f>COUNT(J12:J19)</f>
        <v>0</v>
      </c>
      <c r="L24" s="228"/>
    </row>
    <row r="25" spans="1:12" ht="15" customHeight="1" thickBot="1">
      <c r="A25" s="413" t="s">
        <v>16</v>
      </c>
      <c r="B25" s="414"/>
      <c r="C25" s="415"/>
      <c r="D25" s="603" t="str">
        <f>IF(E24&lt;7,"&lt;7 Spk Blks",(SUM(D24*D23)))</f>
        <v>&lt;7 Spk Blks</v>
      </c>
      <c r="E25" s="184" t="str">
        <f>E21</f>
        <v>mg/L</v>
      </c>
      <c r="F25" s="175"/>
      <c r="G25" s="413" t="s">
        <v>19</v>
      </c>
      <c r="H25" s="414"/>
      <c r="I25" s="415"/>
      <c r="J25" s="603" t="str">
        <f>IF(K16&lt;7,"&lt;7 MBs",(IF(J21&gt;0.9,MAX(J12:J19),(IF(J22&lt;0,(J24*J23),(J22+(J24*J23)))))))</f>
        <v>&lt;7 MBs</v>
      </c>
      <c r="K25" s="184" t="str">
        <f>E21</f>
        <v>mg/L</v>
      </c>
      <c r="L25" s="228"/>
    </row>
    <row r="26" spans="1:12" ht="13.5" thickBot="1" thickTop="1">
      <c r="A26" s="185"/>
      <c r="B26" s="185"/>
      <c r="C26" s="185"/>
      <c r="D26" s="185"/>
      <c r="E26" s="185">
        <f>IF(D15="","",(IF(OR(A29&lt;3,B29&lt;3),"Need at least 3 separate prepped and 3 separate analyzed dates","")))</f>
      </c>
      <c r="F26" s="175"/>
      <c r="G26" s="183"/>
      <c r="H26" s="186"/>
      <c r="I26" s="187"/>
      <c r="J26" s="185">
        <f>IF(H14="","",(IF(G29&lt;3,"Need at least 3 separate analysis dates","")))</f>
      </c>
      <c r="K26" s="185"/>
      <c r="L26" s="228"/>
    </row>
    <row r="27" spans="1:12" ht="15" customHeight="1" thickBot="1" thickTop="1">
      <c r="A27" s="188"/>
      <c r="B27" s="189"/>
      <c r="C27" s="189"/>
      <c r="D27" s="429" t="s">
        <v>5</v>
      </c>
      <c r="E27" s="429"/>
      <c r="F27" s="190" t="str">
        <f>IF(OR(D25="&lt;7 Spk Blks",J25="&lt;7 MBs"),"NA",(IF(I21="All text",D25,MAX(D25,J25))))</f>
        <v>NA</v>
      </c>
      <c r="G27" s="190" t="str">
        <f>E21</f>
        <v>mg/L</v>
      </c>
      <c r="H27" s="191" t="s">
        <v>51</v>
      </c>
      <c r="I27" s="192"/>
      <c r="J27" s="193"/>
      <c r="K27" s="194"/>
      <c r="L27" s="228"/>
    </row>
    <row r="28" spans="1:12" ht="15" customHeight="1" thickBot="1">
      <c r="A28" s="195"/>
      <c r="B28" s="196"/>
      <c r="C28" s="196"/>
      <c r="D28" s="430" t="s">
        <v>120</v>
      </c>
      <c r="E28" s="430"/>
      <c r="F28" s="197" t="str">
        <f>IF(F27="NA","NA",(10/3)*F27)</f>
        <v>NA</v>
      </c>
      <c r="G28" s="197" t="str">
        <f>E21</f>
        <v>mg/L</v>
      </c>
      <c r="H28" s="198" t="s">
        <v>37</v>
      </c>
      <c r="I28" s="199"/>
      <c r="J28" s="200"/>
      <c r="K28" s="201"/>
      <c r="L28" s="228"/>
    </row>
    <row r="29" spans="1:12" ht="13.5" thickBot="1">
      <c r="A29" s="202">
        <f>SUM(IF(FREQUENCY(B12:B19,B12:B19)&gt;0,1))</f>
        <v>0</v>
      </c>
      <c r="B29" s="202">
        <f>SUM(IF(FREQUENCY(C12:C19,C12:C19)&gt;0,1))</f>
        <v>0</v>
      </c>
      <c r="C29" s="186"/>
      <c r="D29" s="203"/>
      <c r="E29" s="175"/>
      <c r="F29" s="175"/>
      <c r="G29" s="202">
        <f>SUM(IF(FREQUENCY(H12:I19,H12:I19)&gt;0,1))</f>
        <v>0</v>
      </c>
      <c r="H29" s="186"/>
      <c r="I29" s="187"/>
      <c r="J29" s="175"/>
      <c r="K29" s="183"/>
      <c r="L29" s="228"/>
    </row>
    <row r="30" spans="1:12" ht="13.5" thickBot="1" thickTop="1">
      <c r="A30" s="412" t="s">
        <v>17</v>
      </c>
      <c r="B30" s="371"/>
      <c r="C30" s="204"/>
      <c r="D30" s="205" t="s">
        <v>69</v>
      </c>
      <c r="E30" s="206"/>
      <c r="F30" s="206"/>
      <c r="G30" s="207"/>
      <c r="H30" s="208"/>
      <c r="I30" s="209"/>
      <c r="J30" s="206"/>
      <c r="K30" s="210"/>
      <c r="L30" s="228"/>
    </row>
    <row r="31" spans="1:12" ht="13.5" thickBot="1">
      <c r="A31" s="354" t="s">
        <v>18</v>
      </c>
      <c r="B31" s="355"/>
      <c r="C31" s="426"/>
      <c r="D31" s="427"/>
      <c r="E31" s="427"/>
      <c r="F31" s="427"/>
      <c r="G31" s="427"/>
      <c r="H31" s="427"/>
      <c r="I31" s="427"/>
      <c r="J31" s="427"/>
      <c r="K31" s="428"/>
      <c r="L31" s="228"/>
    </row>
    <row r="32" spans="1:12" ht="13.5" thickBot="1" thickTop="1">
      <c r="A32" s="186"/>
      <c r="B32" s="186"/>
      <c r="C32" s="186"/>
      <c r="D32" s="203"/>
      <c r="E32" s="175"/>
      <c r="F32" s="175"/>
      <c r="G32" s="183"/>
      <c r="H32" s="186"/>
      <c r="I32" s="187"/>
      <c r="J32" s="175"/>
      <c r="K32" s="183"/>
      <c r="L32" s="228"/>
    </row>
    <row r="33" spans="1:12" ht="13.5" thickBot="1" thickTop="1">
      <c r="A33" s="409" t="s">
        <v>39</v>
      </c>
      <c r="B33" s="410"/>
      <c r="C33" s="410"/>
      <c r="D33" s="410"/>
      <c r="E33" s="410"/>
      <c r="F33" s="410"/>
      <c r="G33" s="410"/>
      <c r="H33" s="410"/>
      <c r="I33" s="410"/>
      <c r="J33" s="410"/>
      <c r="K33" s="411"/>
      <c r="L33" s="228"/>
    </row>
    <row r="34" spans="1:12" ht="12">
      <c r="A34" s="416" t="s">
        <v>36</v>
      </c>
      <c r="B34" s="417"/>
      <c r="C34" s="417"/>
      <c r="D34" s="417"/>
      <c r="E34" s="417"/>
      <c r="F34" s="417"/>
      <c r="G34" s="417"/>
      <c r="H34" s="417"/>
      <c r="I34" s="417"/>
      <c r="J34" s="417"/>
      <c r="K34" s="418"/>
      <c r="L34" s="228"/>
    </row>
    <row r="35" spans="1:12" ht="12.75" thickBot="1">
      <c r="A35" s="406" t="s">
        <v>121</v>
      </c>
      <c r="B35" s="407"/>
      <c r="C35" s="407"/>
      <c r="D35" s="407"/>
      <c r="E35" s="407"/>
      <c r="F35" s="407"/>
      <c r="G35" s="407"/>
      <c r="H35" s="407"/>
      <c r="I35" s="407"/>
      <c r="J35" s="407"/>
      <c r="K35" s="408"/>
      <c r="L35" s="228"/>
    </row>
    <row r="36" spans="1:13" s="5" customFormat="1" ht="13.5" thickBot="1" thickTop="1">
      <c r="A36" s="434"/>
      <c r="B36" s="434"/>
      <c r="C36" s="434"/>
      <c r="D36" s="434"/>
      <c r="E36" s="434"/>
      <c r="F36" s="434"/>
      <c r="G36" s="434"/>
      <c r="H36" s="434"/>
      <c r="I36" s="434"/>
      <c r="J36" s="434"/>
      <c r="K36" s="434"/>
      <c r="L36" s="228"/>
      <c r="M36" s="37"/>
    </row>
    <row r="37" spans="1:12" ht="12.75">
      <c r="A37" s="352" t="s">
        <v>68</v>
      </c>
      <c r="B37" s="353"/>
      <c r="C37" s="211"/>
      <c r="D37" s="211"/>
      <c r="E37" s="211"/>
      <c r="F37" s="211"/>
      <c r="G37" s="211"/>
      <c r="H37" s="211"/>
      <c r="I37" s="211"/>
      <c r="J37" s="211"/>
      <c r="K37" s="212"/>
      <c r="L37" s="228"/>
    </row>
    <row r="38" spans="1:12" ht="12">
      <c r="A38" s="213"/>
      <c r="B38" s="214"/>
      <c r="C38" s="214"/>
      <c r="D38" s="214"/>
      <c r="E38" s="214"/>
      <c r="F38" s="214"/>
      <c r="G38" s="214"/>
      <c r="H38" s="214"/>
      <c r="I38" s="214"/>
      <c r="J38" s="214"/>
      <c r="K38" s="215"/>
      <c r="L38" s="228"/>
    </row>
    <row r="39" spans="1:12" ht="12">
      <c r="A39" s="213"/>
      <c r="B39" s="214"/>
      <c r="C39" s="214"/>
      <c r="D39" s="214"/>
      <c r="E39" s="214"/>
      <c r="F39" s="214"/>
      <c r="G39" s="214"/>
      <c r="H39" s="214"/>
      <c r="I39" s="214"/>
      <c r="J39" s="214"/>
      <c r="K39" s="215"/>
      <c r="L39" s="228"/>
    </row>
    <row r="40" spans="1:12" ht="12">
      <c r="A40" s="213"/>
      <c r="B40" s="214"/>
      <c r="C40" s="214"/>
      <c r="D40" s="214"/>
      <c r="E40" s="214"/>
      <c r="F40" s="214"/>
      <c r="G40" s="214"/>
      <c r="H40" s="214"/>
      <c r="I40" s="214"/>
      <c r="J40" s="214"/>
      <c r="K40" s="215"/>
      <c r="L40" s="228"/>
    </row>
    <row r="41" spans="1:12" ht="12">
      <c r="A41" s="213"/>
      <c r="B41" s="214"/>
      <c r="C41" s="214"/>
      <c r="D41" s="214"/>
      <c r="E41" s="214"/>
      <c r="F41" s="214"/>
      <c r="G41" s="214"/>
      <c r="H41" s="214"/>
      <c r="I41" s="214"/>
      <c r="J41" s="214"/>
      <c r="K41" s="215"/>
      <c r="L41" s="228"/>
    </row>
    <row r="42" spans="1:12" ht="12">
      <c r="A42" s="213"/>
      <c r="B42" s="214"/>
      <c r="C42" s="214"/>
      <c r="D42" s="214"/>
      <c r="E42" s="214"/>
      <c r="F42" s="214"/>
      <c r="G42" s="214"/>
      <c r="H42" s="214"/>
      <c r="I42" s="214"/>
      <c r="J42" s="214"/>
      <c r="K42" s="215"/>
      <c r="L42" s="228"/>
    </row>
    <row r="43" spans="1:12" ht="13.5" thickBot="1">
      <c r="A43" s="216"/>
      <c r="B43" s="217"/>
      <c r="C43" s="218"/>
      <c r="D43" s="219"/>
      <c r="E43" s="220"/>
      <c r="F43" s="221"/>
      <c r="G43" s="222"/>
      <c r="H43" s="217"/>
      <c r="I43" s="223"/>
      <c r="J43" s="221"/>
      <c r="K43" s="224"/>
      <c r="L43" s="228"/>
    </row>
    <row r="44" spans="1:12" ht="13.5" thickBot="1">
      <c r="A44" s="27"/>
      <c r="B44" s="27"/>
      <c r="C44" s="27"/>
      <c r="D44" s="25"/>
      <c r="E44" s="28"/>
      <c r="F44" s="28"/>
      <c r="G44" s="29"/>
      <c r="H44" s="27"/>
      <c r="I44" s="30"/>
      <c r="J44" s="28"/>
      <c r="K44" s="29"/>
      <c r="L44" s="228"/>
    </row>
    <row r="45" spans="1:12" ht="16.5" customHeight="1" thickBot="1" thickTop="1">
      <c r="A45" s="400" t="s">
        <v>122</v>
      </c>
      <c r="B45" s="401"/>
      <c r="C45" s="401"/>
      <c r="D45" s="401"/>
      <c r="E45" s="401"/>
      <c r="F45" s="401"/>
      <c r="G45" s="401"/>
      <c r="H45" s="401"/>
      <c r="I45" s="401"/>
      <c r="J45" s="401"/>
      <c r="K45" s="402"/>
      <c r="L45" s="228"/>
    </row>
    <row r="46" spans="1:12" ht="12.75">
      <c r="A46" s="386" t="s">
        <v>139</v>
      </c>
      <c r="B46" s="387"/>
      <c r="C46" s="387"/>
      <c r="D46" s="31" t="s">
        <v>59</v>
      </c>
      <c r="E46" s="31" t="s">
        <v>10</v>
      </c>
      <c r="F46" s="378">
        <f>IF(F27="NA","",(IF((D47)&lt;E47,"LOD Low Spike Check OK","Not OK--Consider repeating the LOD")))</f>
      </c>
      <c r="G46" s="378"/>
      <c r="H46" s="378"/>
      <c r="I46" s="391" t="s">
        <v>130</v>
      </c>
      <c r="J46" s="391" t="s">
        <v>131</v>
      </c>
      <c r="K46" s="393"/>
      <c r="L46" s="228"/>
    </row>
    <row r="47" spans="1:12" ht="51" customHeight="1" thickBot="1">
      <c r="A47" s="388"/>
      <c r="B47" s="389"/>
      <c r="C47" s="389"/>
      <c r="D47" s="34" t="str">
        <f>F27</f>
        <v>NA</v>
      </c>
      <c r="E47" s="34">
        <f>D21</f>
        <v>0</v>
      </c>
      <c r="F47" s="390"/>
      <c r="G47" s="390"/>
      <c r="H47" s="390"/>
      <c r="I47" s="392"/>
      <c r="J47" s="392"/>
      <c r="K47" s="394"/>
      <c r="L47" s="228"/>
    </row>
    <row r="48" spans="1:12" ht="12.75">
      <c r="A48" s="386" t="s">
        <v>140</v>
      </c>
      <c r="B48" s="387"/>
      <c r="C48" s="387"/>
      <c r="D48" s="32" t="s">
        <v>6</v>
      </c>
      <c r="E48" s="31" t="s">
        <v>11</v>
      </c>
      <c r="F48" s="378">
        <f>IF(F27="NA","",(IF(D49&lt;E49,"LOD High Spike Check OK","Not OK--Consider repeating the LOD")))</f>
      </c>
      <c r="G48" s="378"/>
      <c r="H48" s="378"/>
      <c r="I48" s="391" t="s">
        <v>129</v>
      </c>
      <c r="J48" s="391" t="s">
        <v>12</v>
      </c>
      <c r="K48" s="393"/>
      <c r="L48" s="228"/>
    </row>
    <row r="49" spans="1:12" ht="51" customHeight="1" thickBot="1">
      <c r="A49" s="388"/>
      <c r="B49" s="389"/>
      <c r="C49" s="389"/>
      <c r="D49" s="34">
        <f>D21</f>
        <v>0</v>
      </c>
      <c r="E49" s="34" t="str">
        <f>IF(F27="NA","NA",F27*10)</f>
        <v>NA</v>
      </c>
      <c r="F49" s="390"/>
      <c r="G49" s="390"/>
      <c r="H49" s="390"/>
      <c r="I49" s="392"/>
      <c r="J49" s="392"/>
      <c r="K49" s="394"/>
      <c r="L49" s="228"/>
    </row>
    <row r="50" spans="1:12" ht="12.75" customHeight="1">
      <c r="A50" s="374" t="s">
        <v>127</v>
      </c>
      <c r="B50" s="397"/>
      <c r="C50" s="397"/>
      <c r="D50" s="31" t="s">
        <v>59</v>
      </c>
      <c r="E50" s="33" t="s">
        <v>61</v>
      </c>
      <c r="F50" s="378" t="str">
        <f>IF(E51="","Enter permit limit",(IF((E51)&gt;D51,"LOD Regulatory Check OK","Not OK--Repeat the LOD")))</f>
        <v>Enter permit limit</v>
      </c>
      <c r="G50" s="378"/>
      <c r="H50" s="378"/>
      <c r="I50" s="391" t="s">
        <v>132</v>
      </c>
      <c r="J50" s="391"/>
      <c r="K50" s="393"/>
      <c r="L50" s="228"/>
    </row>
    <row r="51" spans="1:12" ht="25.5" customHeight="1" thickBot="1">
      <c r="A51" s="398"/>
      <c r="B51" s="399"/>
      <c r="C51" s="399"/>
      <c r="D51" s="34" t="str">
        <f>F27</f>
        <v>NA</v>
      </c>
      <c r="E51" s="336"/>
      <c r="F51" s="390"/>
      <c r="G51" s="390"/>
      <c r="H51" s="390"/>
      <c r="I51" s="392"/>
      <c r="J51" s="392"/>
      <c r="K51" s="394"/>
      <c r="L51" s="229"/>
    </row>
    <row r="52" spans="1:12" ht="12.75" customHeight="1">
      <c r="A52" s="374" t="s">
        <v>141</v>
      </c>
      <c r="B52" s="375"/>
      <c r="C52" s="375"/>
      <c r="D52" s="31" t="s">
        <v>8</v>
      </c>
      <c r="E52" s="31" t="s">
        <v>9</v>
      </c>
      <c r="F52" s="378">
        <f>IF(E22="","",(IF(AND(E22&gt;=D53,E22&lt;=E53),"LOD Recovery Check OK","NOT OK--Consider repeating the LOD")))</f>
      </c>
      <c r="G52" s="378"/>
      <c r="H52" s="378"/>
      <c r="I52" s="380" t="s">
        <v>128</v>
      </c>
      <c r="J52" s="381"/>
      <c r="K52" s="382"/>
      <c r="L52" s="228"/>
    </row>
    <row r="53" spans="1:12" ht="25.5" customHeight="1" thickBot="1">
      <c r="A53" s="376"/>
      <c r="B53" s="377"/>
      <c r="C53" s="377"/>
      <c r="D53" s="26">
        <v>0.8</v>
      </c>
      <c r="E53" s="26">
        <v>1.2</v>
      </c>
      <c r="F53" s="379"/>
      <c r="G53" s="379"/>
      <c r="H53" s="379"/>
      <c r="I53" s="383"/>
      <c r="J53" s="384"/>
      <c r="K53" s="385"/>
      <c r="L53" s="228"/>
    </row>
    <row r="54" spans="1:12" ht="12.75" thickTop="1">
      <c r="A54" s="9"/>
      <c r="B54" s="9"/>
      <c r="C54" s="9"/>
      <c r="D54" s="8"/>
      <c r="E54" s="10"/>
      <c r="F54" s="10"/>
      <c r="G54" s="9"/>
      <c r="H54" s="9"/>
      <c r="I54" s="9"/>
      <c r="J54" s="9"/>
      <c r="K54" s="6"/>
      <c r="L54" s="228"/>
    </row>
    <row r="55" spans="1:12" ht="12">
      <c r="A55" s="6"/>
      <c r="B55" s="6"/>
      <c r="C55" s="6"/>
      <c r="D55" s="6"/>
      <c r="E55" s="7"/>
      <c r="F55" s="7"/>
      <c r="G55" s="6"/>
      <c r="H55" s="6"/>
      <c r="I55" s="6"/>
      <c r="J55" s="6"/>
      <c r="K55" s="6"/>
      <c r="L55" s="228"/>
    </row>
    <row r="56" spans="1:12" ht="12">
      <c r="A56" s="6"/>
      <c r="B56" s="6"/>
      <c r="C56" s="6"/>
      <c r="D56" s="6"/>
      <c r="E56" s="7"/>
      <c r="F56" s="7"/>
      <c r="G56" s="6"/>
      <c r="H56" s="6"/>
      <c r="I56" s="6"/>
      <c r="J56" s="6"/>
      <c r="K56" s="6"/>
      <c r="L56" s="228"/>
    </row>
    <row r="57" spans="1:12" ht="12">
      <c r="A57" s="6"/>
      <c r="B57" s="6"/>
      <c r="C57" s="6"/>
      <c r="D57" s="6"/>
      <c r="E57" s="7"/>
      <c r="F57" s="7"/>
      <c r="G57" s="6"/>
      <c r="H57" s="6"/>
      <c r="I57" s="6"/>
      <c r="J57" s="6"/>
      <c r="K57" s="6"/>
      <c r="L57" s="228"/>
    </row>
    <row r="58" spans="1:12" ht="12">
      <c r="A58" s="6"/>
      <c r="B58" s="6"/>
      <c r="C58" s="6"/>
      <c r="D58" s="6"/>
      <c r="E58" s="7"/>
      <c r="F58" s="7"/>
      <c r="G58" s="6"/>
      <c r="H58" s="6"/>
      <c r="I58" s="6"/>
      <c r="J58" s="6"/>
      <c r="K58" s="6"/>
      <c r="L58" s="228"/>
    </row>
    <row r="59" spans="1:12" ht="12">
      <c r="A59" s="6"/>
      <c r="B59" s="6"/>
      <c r="C59" s="6"/>
      <c r="D59" s="6"/>
      <c r="E59" s="7"/>
      <c r="F59" s="7"/>
      <c r="G59" s="6"/>
      <c r="H59" s="6"/>
      <c r="I59" s="6"/>
      <c r="J59" s="6"/>
      <c r="K59" s="6"/>
      <c r="L59" s="228"/>
    </row>
  </sheetData>
  <sheetProtection password="CAB2" sheet="1"/>
  <mergeCells count="60">
    <mergeCell ref="A36:K36"/>
    <mergeCell ref="A22:C22"/>
    <mergeCell ref="H17:I17"/>
    <mergeCell ref="H19:I19"/>
    <mergeCell ref="H11:I11"/>
    <mergeCell ref="H12:I12"/>
    <mergeCell ref="A24:C24"/>
    <mergeCell ref="G23:I23"/>
    <mergeCell ref="F8:H8"/>
    <mergeCell ref="I8:K8"/>
    <mergeCell ref="A31:B31"/>
    <mergeCell ref="C31:K31"/>
    <mergeCell ref="D27:E27"/>
    <mergeCell ref="D28:E28"/>
    <mergeCell ref="A10:E10"/>
    <mergeCell ref="G24:I24"/>
    <mergeCell ref="G25:I25"/>
    <mergeCell ref="A23:C23"/>
    <mergeCell ref="G10:K10"/>
    <mergeCell ref="H15:I15"/>
    <mergeCell ref="H16:I16"/>
    <mergeCell ref="A35:K35"/>
    <mergeCell ref="A33:K33"/>
    <mergeCell ref="A30:B30"/>
    <mergeCell ref="A25:C25"/>
    <mergeCell ref="A34:K34"/>
    <mergeCell ref="H18:I18"/>
    <mergeCell ref="A21:C21"/>
    <mergeCell ref="A46:C47"/>
    <mergeCell ref="I46:I47"/>
    <mergeCell ref="J46:K47"/>
    <mergeCell ref="F46:H47"/>
    <mergeCell ref="G22:I22"/>
    <mergeCell ref="A50:C51"/>
    <mergeCell ref="F50:H51"/>
    <mergeCell ref="J48:K49"/>
    <mergeCell ref="I50:K51"/>
    <mergeCell ref="A45:K45"/>
    <mergeCell ref="A52:C53"/>
    <mergeCell ref="F52:H53"/>
    <mergeCell ref="I52:K53"/>
    <mergeCell ref="A48:C49"/>
    <mergeCell ref="F48:H49"/>
    <mergeCell ref="I48:I49"/>
    <mergeCell ref="A6:B6"/>
    <mergeCell ref="C6:K6"/>
    <mergeCell ref="A7:B7"/>
    <mergeCell ref="C7:E7"/>
    <mergeCell ref="F7:H7"/>
    <mergeCell ref="I7:K7"/>
    <mergeCell ref="A1:B3"/>
    <mergeCell ref="C1:K1"/>
    <mergeCell ref="C2:K2"/>
    <mergeCell ref="C3:K3"/>
    <mergeCell ref="A5:K5"/>
    <mergeCell ref="A37:B37"/>
    <mergeCell ref="A8:B8"/>
    <mergeCell ref="C8:E8"/>
    <mergeCell ref="H13:I13"/>
    <mergeCell ref="H14:I14"/>
  </mergeCells>
  <conditionalFormatting sqref="C31:K31">
    <cfRule type="expression" priority="14" dxfId="4">
      <formula>$C$30="No"</formula>
    </cfRule>
  </conditionalFormatting>
  <conditionalFormatting sqref="F46 F50 F52">
    <cfRule type="containsText" priority="12" dxfId="20" operator="containsText" text="Not">
      <formula>NOT(ISERROR(SEARCH("Not",F46)))</formula>
    </cfRule>
    <cfRule type="containsText" priority="13" dxfId="19" operator="containsText" text="check">
      <formula>NOT(ISERROR(SEARCH("check",F46)))</formula>
    </cfRule>
  </conditionalFormatting>
  <conditionalFormatting sqref="F48">
    <cfRule type="containsText" priority="10" dxfId="20" operator="containsText" text="Not">
      <formula>NOT(ISERROR(SEARCH("Not",F48)))</formula>
    </cfRule>
    <cfRule type="containsText" priority="11" dxfId="19" operator="containsText" text="OK">
      <formula>NOT(ISERROR(SEARCH("OK",F48)))</formula>
    </cfRule>
  </conditionalFormatting>
  <conditionalFormatting sqref="E26">
    <cfRule type="expression" priority="4" dxfId="15" stopIfTrue="1">
      <formula>$E$26&lt;&gt;""</formula>
    </cfRule>
  </conditionalFormatting>
  <conditionalFormatting sqref="A26:D26">
    <cfRule type="expression" priority="3" dxfId="15" stopIfTrue="1">
      <formula>$E$26&lt;&gt;""</formula>
    </cfRule>
  </conditionalFormatting>
  <conditionalFormatting sqref="K26">
    <cfRule type="expression" priority="2" dxfId="15" stopIfTrue="1">
      <formula>$E$26&lt;&gt;""</formula>
    </cfRule>
  </conditionalFormatting>
  <conditionalFormatting sqref="J26">
    <cfRule type="expression" priority="1" dxfId="15" stopIfTrue="1">
      <formula>$E$26&lt;&gt;""</formula>
    </cfRule>
  </conditionalFormatting>
  <dataValidations count="1">
    <dataValidation type="list" allowBlank="1" showInputMessage="1" showErrorMessage="1" sqref="C30">
      <formula1>$F$10:$F$11</formula1>
    </dataValidation>
  </dataValidations>
  <printOptions/>
  <pageMargins left="0.4947916666666667" right="0.6684027777777778" top="0.6076388888888888" bottom="0.3559027777777778" header="0.3" footer="0.3"/>
  <pageSetup horizontalDpi="600" verticalDpi="600" orientation="landscape" r:id="rId1"/>
  <headerFooter differentFirst="1" scaleWithDoc="0" alignWithMargins="0">
    <firstHeader>&amp;L&amp;8Wisconsin Department of Natural Resources Supplied Form.  This spreadsheet is only a guide, and it is the responsibility of the user to ensure that accurate results are reported.</firstHeader>
  </headerFooter>
</worksheet>
</file>

<file path=xl/worksheets/sheet2.xml><?xml version="1.0" encoding="utf-8"?>
<worksheet xmlns="http://schemas.openxmlformats.org/spreadsheetml/2006/main" xmlns:r="http://schemas.openxmlformats.org/officeDocument/2006/relationships">
  <sheetPr>
    <tabColor rgb="FF00B050"/>
  </sheetPr>
  <dimension ref="A1:DE3664"/>
  <sheetViews>
    <sheetView showGridLines="0" zoomScale="90" zoomScaleNormal="90" workbookViewId="0" topLeftCell="A1">
      <selection activeCell="E7" sqref="E7"/>
    </sheetView>
  </sheetViews>
  <sheetFormatPr defaultColWidth="9.140625" defaultRowHeight="12.75"/>
  <cols>
    <col min="1" max="1" width="8.7109375" style="117" customWidth="1"/>
    <col min="2" max="2" width="13.57421875" style="117" customWidth="1"/>
    <col min="3" max="3" width="14.28125" style="117" customWidth="1"/>
    <col min="4" max="4" width="11.7109375" style="117" customWidth="1"/>
    <col min="5" max="5" width="15.28125" style="117" bestFit="1" customWidth="1"/>
    <col min="6" max="6" width="8.7109375" style="117" customWidth="1"/>
    <col min="7" max="7" width="7.57421875" style="117" customWidth="1"/>
    <col min="8" max="8" width="14.28125" style="117" customWidth="1"/>
    <col min="9" max="9" width="10.28125" style="117" customWidth="1"/>
    <col min="10" max="10" width="13.140625" style="117" customWidth="1"/>
    <col min="11" max="11" width="13.57421875" style="117" customWidth="1"/>
    <col min="12" max="12" width="3.7109375" style="14" customWidth="1"/>
    <col min="13" max="13" width="10.140625" style="127" customWidth="1"/>
    <col min="14" max="14" width="10.7109375" style="117" customWidth="1"/>
    <col min="15" max="15" width="8.7109375" style="12" customWidth="1"/>
    <col min="16" max="17" width="9.140625" style="248" customWidth="1"/>
    <col min="20" max="109" width="8.7109375" style="3" customWidth="1"/>
  </cols>
  <sheetData>
    <row r="1" spans="1:19" s="3" customFormat="1" ht="16.5" customHeight="1" thickBot="1" thickTop="1">
      <c r="A1" s="525" t="s">
        <v>145</v>
      </c>
      <c r="B1" s="526"/>
      <c r="C1" s="526"/>
      <c r="D1" s="526"/>
      <c r="E1" s="526"/>
      <c r="F1" s="526"/>
      <c r="G1" s="526"/>
      <c r="H1" s="526"/>
      <c r="I1" s="526"/>
      <c r="J1" s="526"/>
      <c r="K1" s="527"/>
      <c r="L1" s="23" t="s">
        <v>20</v>
      </c>
      <c r="M1" s="403" t="s">
        <v>23</v>
      </c>
      <c r="N1" s="404"/>
      <c r="O1" s="528" t="s">
        <v>147</v>
      </c>
      <c r="P1" s="529"/>
      <c r="Q1" s="530"/>
      <c r="R1" s="329"/>
      <c r="S1" s="330"/>
    </row>
    <row r="2" spans="1:19" s="39" customFormat="1" ht="15.75" customHeight="1" thickBot="1" thickTop="1">
      <c r="A2" s="537" t="s">
        <v>124</v>
      </c>
      <c r="B2" s="538"/>
      <c r="C2" s="539"/>
      <c r="D2" s="540"/>
      <c r="E2" s="540"/>
      <c r="F2" s="540"/>
      <c r="G2" s="540"/>
      <c r="H2" s="540"/>
      <c r="I2" s="540"/>
      <c r="J2" s="540"/>
      <c r="K2" s="541"/>
      <c r="L2" s="23" t="s">
        <v>21</v>
      </c>
      <c r="M2" s="244" t="s">
        <v>24</v>
      </c>
      <c r="N2" s="332" t="s">
        <v>0</v>
      </c>
      <c r="O2" s="531"/>
      <c r="P2" s="532"/>
      <c r="Q2" s="533"/>
      <c r="R2" s="329"/>
      <c r="S2" s="330"/>
    </row>
    <row r="3" spans="1:19" s="3" customFormat="1" ht="13.5" customHeight="1" thickTop="1">
      <c r="A3" s="542" t="s">
        <v>115</v>
      </c>
      <c r="B3" s="543"/>
      <c r="C3" s="544"/>
      <c r="D3" s="545"/>
      <c r="E3" s="546"/>
      <c r="F3" s="547" t="s">
        <v>146</v>
      </c>
      <c r="G3" s="548"/>
      <c r="H3" s="549"/>
      <c r="I3" s="550"/>
      <c r="J3" s="545"/>
      <c r="K3" s="551"/>
      <c r="L3" s="23" t="s">
        <v>21</v>
      </c>
      <c r="M3" s="118">
        <f>IF('Initial LOD'!H12="","",'Initial LOD'!H12)</f>
      </c>
      <c r="N3" s="333"/>
      <c r="O3" s="531"/>
      <c r="P3" s="532"/>
      <c r="Q3" s="533"/>
      <c r="R3" s="329"/>
      <c r="S3" s="330"/>
    </row>
    <row r="4" spans="1:19" s="3" customFormat="1" ht="13.5" customHeight="1" thickBot="1">
      <c r="A4" s="552" t="s">
        <v>53</v>
      </c>
      <c r="B4" s="553"/>
      <c r="C4" s="511" t="str">
        <f>'Initial LOD'!C8:E8</f>
        <v>Wastewater</v>
      </c>
      <c r="D4" s="424"/>
      <c r="E4" s="512"/>
      <c r="F4" s="513" t="s">
        <v>54</v>
      </c>
      <c r="G4" s="514"/>
      <c r="H4" s="515"/>
      <c r="I4" s="511"/>
      <c r="J4" s="424"/>
      <c r="K4" s="425"/>
      <c r="L4" s="23" t="s">
        <v>21</v>
      </c>
      <c r="M4" s="118">
        <f>IF('Initial LOD'!H13="","",'Initial LOD'!H13)</f>
      </c>
      <c r="N4" s="333"/>
      <c r="O4" s="531"/>
      <c r="P4" s="532"/>
      <c r="Q4" s="533"/>
      <c r="R4" s="329"/>
      <c r="S4" s="330"/>
    </row>
    <row r="5" spans="1:19" s="3" customFormat="1" ht="12" customHeight="1" thickBot="1" thickTop="1">
      <c r="A5" s="45"/>
      <c r="B5" s="132">
        <f>SUM(IF(FREQUENCY(B8:B23,B8:B23)&gt;0,1))</f>
        <v>0</v>
      </c>
      <c r="C5" s="133">
        <f>SUM(IF(FREQUENCY(C8:C23,C8:C23)&gt;0,1))</f>
        <v>0</v>
      </c>
      <c r="D5" s="46"/>
      <c r="E5" s="46"/>
      <c r="F5" s="45"/>
      <c r="G5" s="45"/>
      <c r="H5" s="45"/>
      <c r="I5" s="46"/>
      <c r="J5" s="46"/>
      <c r="K5" s="46"/>
      <c r="L5" s="24">
        <f>IF(J19&gt;99,"99th Percentile","")</f>
      </c>
      <c r="M5" s="118">
        <f>IF('Initial LOD'!H14="","",'Initial LOD'!H14)</f>
      </c>
      <c r="N5" s="333"/>
      <c r="O5" s="531"/>
      <c r="P5" s="532"/>
      <c r="Q5" s="533"/>
      <c r="R5" s="331"/>
      <c r="S5" s="331"/>
    </row>
    <row r="6" spans="1:19" s="3" customFormat="1" ht="12" customHeight="1" thickBot="1" thickTop="1">
      <c r="A6" s="516" t="s">
        <v>150</v>
      </c>
      <c r="B6" s="517"/>
      <c r="C6" s="517"/>
      <c r="D6" s="517"/>
      <c r="E6" s="518"/>
      <c r="F6" s="47"/>
      <c r="G6" s="519" t="s">
        <v>40</v>
      </c>
      <c r="H6" s="520"/>
      <c r="I6" s="520"/>
      <c r="J6" s="520"/>
      <c r="K6" s="521"/>
      <c r="L6" s="24" t="s">
        <v>33</v>
      </c>
      <c r="M6" s="118">
        <f>IF('Initial LOD'!H15="","",'Initial LOD'!H15)</f>
      </c>
      <c r="N6" s="333"/>
      <c r="O6" s="531"/>
      <c r="P6" s="532"/>
      <c r="Q6" s="533"/>
      <c r="R6" s="331"/>
      <c r="S6" s="331"/>
    </row>
    <row r="7" spans="1:19" s="3" customFormat="1" ht="12" customHeight="1" thickBot="1">
      <c r="A7" s="48"/>
      <c r="B7" s="40" t="s">
        <v>13</v>
      </c>
      <c r="C7" s="297" t="s">
        <v>14</v>
      </c>
      <c r="D7" s="42" t="s">
        <v>0</v>
      </c>
      <c r="E7" s="43" t="s">
        <v>4</v>
      </c>
      <c r="F7" s="49"/>
      <c r="G7" s="522" t="s">
        <v>114</v>
      </c>
      <c r="H7" s="523"/>
      <c r="I7" s="523"/>
      <c r="J7" s="523"/>
      <c r="K7" s="524"/>
      <c r="L7" s="23"/>
      <c r="M7" s="118">
        <f>IF('Initial LOD'!H16="","",'Initial LOD'!H16)</f>
      </c>
      <c r="N7" s="333"/>
      <c r="O7" s="531"/>
      <c r="P7" s="532"/>
      <c r="Q7" s="533"/>
      <c r="R7" s="331"/>
      <c r="S7" s="331"/>
    </row>
    <row r="8" spans="1:19" s="3" customFormat="1" ht="12" customHeight="1" thickBot="1">
      <c r="A8" s="584" t="s">
        <v>42</v>
      </c>
      <c r="B8" s="50">
        <f>IF('Initial LOD'!B12="","",'Initial LOD'!B12)</f>
      </c>
      <c r="C8" s="50">
        <f>IF('Initial LOD'!C12="","",'Initial LOD'!C12)</f>
      </c>
      <c r="D8" s="588"/>
      <c r="E8" s="51">
        <f aca="true" t="shared" si="0" ref="E8:E23">IF(D8="","",SUM(D8/$D$25))</f>
      </c>
      <c r="F8" s="52"/>
      <c r="G8" s="319" t="s">
        <v>112</v>
      </c>
      <c r="H8" s="493"/>
      <c r="I8" s="495"/>
      <c r="J8" s="496"/>
      <c r="K8" s="53"/>
      <c r="L8" s="15"/>
      <c r="M8" s="118">
        <f>IF('Initial LOD'!H17="","",'Initial LOD'!H17)</f>
      </c>
      <c r="N8" s="333"/>
      <c r="O8" s="534"/>
      <c r="P8" s="535"/>
      <c r="Q8" s="536"/>
      <c r="R8" s="331"/>
      <c r="S8" s="331"/>
    </row>
    <row r="9" spans="1:19" s="3" customFormat="1" ht="12" customHeight="1">
      <c r="A9" s="585" t="s">
        <v>43</v>
      </c>
      <c r="B9" s="54">
        <f>IF('Initial LOD'!B13="","",'Initial LOD'!B13)</f>
      </c>
      <c r="C9" s="54">
        <f>IF('Initial LOD'!C13="","",'Initial LOD'!C13)</f>
      </c>
      <c r="D9" s="589"/>
      <c r="E9" s="51">
        <f t="shared" si="0"/>
      </c>
      <c r="F9" s="52"/>
      <c r="G9" s="497">
        <f>IF(H8="","",(IF(OR(H8="&lt;1/month",H8="1/month",H8="2/month"),"Use all method blanks from the last two years.",IF(H8="1/week","Use at least the 50 most recent method blanks.","Use at least the last 6 months of method blanks."))))</f>
      </c>
      <c r="H9" s="498"/>
      <c r="I9" s="498"/>
      <c r="J9" s="498"/>
      <c r="K9" s="499"/>
      <c r="L9" s="15"/>
      <c r="M9" s="118">
        <f>IF('Initial LOD'!H18="","",'Initial LOD'!H18)</f>
      </c>
      <c r="N9" s="333"/>
      <c r="O9" s="500" t="s">
        <v>126</v>
      </c>
      <c r="P9" s="501"/>
      <c r="Q9" s="502"/>
      <c r="R9" s="331"/>
      <c r="S9" s="331"/>
    </row>
    <row r="10" spans="1:19" s="3" customFormat="1" ht="12" customHeight="1" thickBot="1">
      <c r="A10" s="585" t="s">
        <v>44</v>
      </c>
      <c r="B10" s="54">
        <f>IF('Initial LOD'!B14="","",'Initial LOD'!B14)</f>
      </c>
      <c r="C10" s="54">
        <f>IF('Initial LOD'!C14="","",'Initial LOD'!C14)</f>
      </c>
      <c r="D10" s="589"/>
      <c r="E10" s="51">
        <f t="shared" si="0"/>
      </c>
      <c r="F10" s="52"/>
      <c r="G10" s="303">
        <f>IF(K10&gt;730,"Use only the last 2 years of data.","")</f>
      </c>
      <c r="H10" s="320"/>
      <c r="I10" s="320"/>
      <c r="J10" s="320"/>
      <c r="K10" s="323">
        <f>(MAX(M3:M222))-(MIN(M3:M222))</f>
        <v>0</v>
      </c>
      <c r="L10" s="15"/>
      <c r="M10" s="118">
        <f>IF('Initial LOD'!H19="","",'Initial LOD'!H19)</f>
      </c>
      <c r="N10" s="333"/>
      <c r="O10" s="503"/>
      <c r="P10" s="504"/>
      <c r="Q10" s="505"/>
      <c r="R10" s="331"/>
      <c r="S10" s="331"/>
    </row>
    <row r="11" spans="1:19" s="3" customFormat="1" ht="12" customHeight="1">
      <c r="A11" s="585" t="s">
        <v>45</v>
      </c>
      <c r="B11" s="54">
        <f>IF('Initial LOD'!B15="","",'Initial LOD'!B15)</f>
      </c>
      <c r="C11" s="54">
        <f>IF('Initial LOD'!C15="","",'Initial LOD'!C15)</f>
      </c>
      <c r="D11" s="589"/>
      <c r="E11" s="51">
        <f t="shared" si="0"/>
      </c>
      <c r="F11" s="52"/>
      <c r="G11" s="506" t="s">
        <v>108</v>
      </c>
      <c r="H11" s="507"/>
      <c r="I11" s="507"/>
      <c r="J11" s="507"/>
      <c r="K11" s="508"/>
      <c r="L11" s="15"/>
      <c r="M11" s="118"/>
      <c r="N11" s="120"/>
      <c r="O11" s="23"/>
      <c r="P11" s="12"/>
      <c r="Q11" s="12"/>
      <c r="R11" s="331"/>
      <c r="S11" s="331"/>
    </row>
    <row r="12" spans="1:19" s="3" customFormat="1" ht="12" customHeight="1">
      <c r="A12" s="585" t="s">
        <v>46</v>
      </c>
      <c r="B12" s="54">
        <f>IF('Initial LOD'!B16="","",'Initial LOD'!B16)</f>
      </c>
      <c r="C12" s="54">
        <f>IF('Initial LOD'!C16="","",'Initial LOD'!C16)</f>
      </c>
      <c r="D12" s="589"/>
      <c r="E12" s="51">
        <f t="shared" si="0"/>
      </c>
      <c r="F12" s="52"/>
      <c r="G12" s="128" t="s">
        <v>77</v>
      </c>
      <c r="H12" s="129" t="s">
        <v>73</v>
      </c>
      <c r="I12" s="129" t="s">
        <v>71</v>
      </c>
      <c r="J12" s="129" t="s">
        <v>75</v>
      </c>
      <c r="K12" s="130" t="s">
        <v>103</v>
      </c>
      <c r="L12" s="13"/>
      <c r="M12" s="118"/>
      <c r="N12" s="120"/>
      <c r="O12" s="23"/>
      <c r="P12" s="12"/>
      <c r="Q12" s="12"/>
      <c r="R12" s="331"/>
      <c r="S12" s="331"/>
    </row>
    <row r="13" spans="1:19" s="3" customFormat="1" ht="12" customHeight="1">
      <c r="A13" s="585" t="s">
        <v>47</v>
      </c>
      <c r="B13" s="54">
        <f>IF('Initial LOD'!B17="","",'Initial LOD'!B17)</f>
      </c>
      <c r="C13" s="54">
        <f>IF('Initial LOD'!C17="","",'Initial LOD'!C17)</f>
      </c>
      <c r="D13" s="589"/>
      <c r="E13" s="51">
        <f t="shared" si="0"/>
      </c>
      <c r="F13" s="52"/>
      <c r="G13" s="128" t="s">
        <v>70</v>
      </c>
      <c r="H13" s="129" t="s">
        <v>74</v>
      </c>
      <c r="I13" s="129" t="s">
        <v>72</v>
      </c>
      <c r="J13" s="129" t="s">
        <v>76</v>
      </c>
      <c r="K13" s="130" t="s">
        <v>103</v>
      </c>
      <c r="L13" s="13"/>
      <c r="M13" s="118"/>
      <c r="N13" s="120"/>
      <c r="O13" s="334" t="s">
        <v>96</v>
      </c>
      <c r="P13" s="12"/>
      <c r="Q13" s="12"/>
      <c r="R13" s="331"/>
      <c r="S13" s="331"/>
    </row>
    <row r="14" spans="1:19" s="3" customFormat="1" ht="12" customHeight="1">
      <c r="A14" s="585" t="s">
        <v>48</v>
      </c>
      <c r="B14" s="54">
        <f>IF('Initial LOD'!B18="","",'Initial LOD'!B18)</f>
      </c>
      <c r="C14" s="54">
        <f>IF('Initial LOD'!C18="","",'Initial LOD'!C18)</f>
      </c>
      <c r="D14" s="589"/>
      <c r="E14" s="51">
        <f t="shared" si="0"/>
      </c>
      <c r="F14" s="52"/>
      <c r="G14" s="128" t="s">
        <v>78</v>
      </c>
      <c r="H14" s="129" t="s">
        <v>80</v>
      </c>
      <c r="I14" s="129" t="s">
        <v>79</v>
      </c>
      <c r="J14" s="129" t="s">
        <v>81</v>
      </c>
      <c r="K14" s="130" t="s">
        <v>104</v>
      </c>
      <c r="L14" s="13"/>
      <c r="M14" s="118"/>
      <c r="N14" s="120"/>
      <c r="O14" s="334" t="s">
        <v>91</v>
      </c>
      <c r="P14" s="12"/>
      <c r="Q14" s="12"/>
      <c r="R14" s="331"/>
      <c r="S14" s="331"/>
    </row>
    <row r="15" spans="1:19" s="3" customFormat="1" ht="12" customHeight="1" thickBot="1">
      <c r="A15" s="586" t="s">
        <v>49</v>
      </c>
      <c r="B15" s="68">
        <f>IF('Initial LOD'!B19="","",'Initial LOD'!B19)</f>
      </c>
      <c r="C15" s="322">
        <f>IF('Initial LOD'!C19="","",'Initial LOD'!C19)</f>
      </c>
      <c r="D15" s="590"/>
      <c r="E15" s="51">
        <f t="shared" si="0"/>
      </c>
      <c r="F15" s="52"/>
      <c r="G15" s="128" t="s">
        <v>82</v>
      </c>
      <c r="H15" s="129" t="s">
        <v>84</v>
      </c>
      <c r="I15" s="129" t="s">
        <v>83</v>
      </c>
      <c r="J15" s="129" t="s">
        <v>97</v>
      </c>
      <c r="K15" s="130" t="s">
        <v>105</v>
      </c>
      <c r="L15" s="13"/>
      <c r="M15" s="118"/>
      <c r="N15" s="120"/>
      <c r="O15" s="334" t="s">
        <v>92</v>
      </c>
      <c r="P15" s="12"/>
      <c r="Q15" s="12"/>
      <c r="R15" s="331"/>
      <c r="S15" s="331"/>
    </row>
    <row r="16" spans="1:19" s="3" customFormat="1" ht="12" customHeight="1">
      <c r="A16" s="289" t="s">
        <v>25</v>
      </c>
      <c r="B16" s="290"/>
      <c r="C16" s="295"/>
      <c r="D16" s="591"/>
      <c r="E16" s="51">
        <f t="shared" si="0"/>
      </c>
      <c r="F16" s="52"/>
      <c r="G16" s="128" t="s">
        <v>86</v>
      </c>
      <c r="H16" s="129" t="s">
        <v>88</v>
      </c>
      <c r="I16" s="129" t="s">
        <v>87</v>
      </c>
      <c r="J16" s="129" t="s">
        <v>98</v>
      </c>
      <c r="K16" s="130" t="s">
        <v>105</v>
      </c>
      <c r="L16" s="13"/>
      <c r="M16" s="118"/>
      <c r="N16" s="120"/>
      <c r="O16" s="334" t="s">
        <v>90</v>
      </c>
      <c r="P16" s="12"/>
      <c r="Q16" s="12"/>
      <c r="R16" s="331"/>
      <c r="S16" s="331"/>
    </row>
    <row r="17" spans="1:19" s="3" customFormat="1" ht="12" customHeight="1">
      <c r="A17" s="56" t="s">
        <v>26</v>
      </c>
      <c r="B17" s="57"/>
      <c r="C17" s="296"/>
      <c r="D17" s="592"/>
      <c r="E17" s="51">
        <f t="shared" si="0"/>
      </c>
      <c r="F17" s="52"/>
      <c r="G17" s="128" t="s">
        <v>89</v>
      </c>
      <c r="H17" s="131" t="s">
        <v>99</v>
      </c>
      <c r="I17" s="131" t="s">
        <v>85</v>
      </c>
      <c r="J17" s="131" t="s">
        <v>100</v>
      </c>
      <c r="K17" s="130" t="s">
        <v>105</v>
      </c>
      <c r="L17" s="13"/>
      <c r="M17" s="118"/>
      <c r="N17" s="120"/>
      <c r="O17" s="334" t="s">
        <v>93</v>
      </c>
      <c r="P17" s="12"/>
      <c r="Q17" s="12"/>
      <c r="R17" s="331"/>
      <c r="S17" s="331"/>
    </row>
    <row r="18" spans="1:19" s="3" customFormat="1" ht="12" customHeight="1">
      <c r="A18" s="56" t="s">
        <v>27</v>
      </c>
      <c r="B18" s="57"/>
      <c r="C18" s="295"/>
      <c r="D18" s="592"/>
      <c r="E18" s="51">
        <f t="shared" si="0"/>
      </c>
      <c r="F18" s="52"/>
      <c r="G18" s="128" t="s">
        <v>116</v>
      </c>
      <c r="H18" s="129" t="s">
        <v>117</v>
      </c>
      <c r="I18" s="129" t="s">
        <v>118</v>
      </c>
      <c r="J18" s="129" t="s">
        <v>119</v>
      </c>
      <c r="K18" s="130" t="s">
        <v>105</v>
      </c>
      <c r="L18" s="13"/>
      <c r="M18" s="118"/>
      <c r="N18" s="120"/>
      <c r="O18" s="334" t="s">
        <v>94</v>
      </c>
      <c r="P18" s="12"/>
      <c r="Q18" s="12"/>
      <c r="R18" s="331"/>
      <c r="S18" s="331"/>
    </row>
    <row r="19" spans="1:19" s="3" customFormat="1" ht="12" customHeight="1">
      <c r="A19" s="56" t="s">
        <v>28</v>
      </c>
      <c r="B19" s="57"/>
      <c r="C19" s="57"/>
      <c r="D19" s="592"/>
      <c r="E19" s="51">
        <f t="shared" si="0"/>
      </c>
      <c r="F19" s="52"/>
      <c r="G19" s="509" t="s">
        <v>109</v>
      </c>
      <c r="H19" s="510"/>
      <c r="I19" s="510"/>
      <c r="J19" s="63">
        <f>COUNT(N3:N222)</f>
        <v>0</v>
      </c>
      <c r="K19" s="64"/>
      <c r="L19" s="13"/>
      <c r="M19" s="118"/>
      <c r="N19" s="119"/>
      <c r="O19" s="334" t="s">
        <v>95</v>
      </c>
      <c r="P19" s="12"/>
      <c r="Q19" s="12"/>
      <c r="R19" s="331"/>
      <c r="S19" s="331"/>
    </row>
    <row r="20" spans="1:19" s="3" customFormat="1" ht="12" customHeight="1">
      <c r="A20" s="56" t="s">
        <v>29</v>
      </c>
      <c r="B20" s="57"/>
      <c r="C20" s="57"/>
      <c r="D20" s="592"/>
      <c r="E20" s="51">
        <f t="shared" si="0"/>
      </c>
      <c r="F20" s="52"/>
      <c r="G20" s="59"/>
      <c r="H20" s="60"/>
      <c r="I20" s="60"/>
      <c r="J20" s="60"/>
      <c r="K20" s="61"/>
      <c r="L20" s="13"/>
      <c r="M20" s="118"/>
      <c r="N20" s="119"/>
      <c r="O20" s="334" t="s">
        <v>101</v>
      </c>
      <c r="P20" s="12"/>
      <c r="Q20" s="12"/>
      <c r="R20" s="331"/>
      <c r="S20" s="331"/>
    </row>
    <row r="21" spans="1:19" s="3" customFormat="1" ht="13.5" customHeight="1">
      <c r="A21" s="56" t="s">
        <v>30</v>
      </c>
      <c r="B21" s="57"/>
      <c r="C21" s="57"/>
      <c r="D21" s="592"/>
      <c r="E21" s="51">
        <f t="shared" si="0"/>
      </c>
      <c r="F21" s="52"/>
      <c r="G21" s="483" t="s">
        <v>56</v>
      </c>
      <c r="H21" s="484"/>
      <c r="I21" s="484"/>
      <c r="J21" s="65" t="e">
        <f>IF(J26&gt;0,(J26+(J27*J28)),(J27*J28))</f>
        <v>#DIV/0!</v>
      </c>
      <c r="K21" s="66" t="s">
        <v>3</v>
      </c>
      <c r="L21" s="13"/>
      <c r="M21" s="118"/>
      <c r="N21" s="119"/>
      <c r="O21" s="12"/>
      <c r="P21" s="12"/>
      <c r="Q21" s="12"/>
      <c r="R21" s="331"/>
      <c r="S21" s="331"/>
    </row>
    <row r="22" spans="1:19" s="3" customFormat="1" ht="13.5" customHeight="1">
      <c r="A22" s="56" t="s">
        <v>31</v>
      </c>
      <c r="B22" s="57"/>
      <c r="C22" s="57"/>
      <c r="D22" s="592"/>
      <c r="E22" s="51">
        <f t="shared" si="0"/>
      </c>
      <c r="F22" s="52"/>
      <c r="G22" s="483" t="s">
        <v>55</v>
      </c>
      <c r="H22" s="484"/>
      <c r="I22" s="484"/>
      <c r="J22" s="241" t="str">
        <f>IF(J19&gt;99,_xlfn.PERCENTILE.EXC(N3:N222,0.99),"NA")</f>
        <v>NA</v>
      </c>
      <c r="K22" s="242" t="s">
        <v>3</v>
      </c>
      <c r="L22" s="243"/>
      <c r="M22" s="118"/>
      <c r="N22" s="119"/>
      <c r="O22" s="12"/>
      <c r="P22" s="12"/>
      <c r="Q22" s="12"/>
      <c r="R22" s="331"/>
      <c r="S22" s="331"/>
    </row>
    <row r="23" spans="1:19" s="3" customFormat="1" ht="12.75" thickBot="1">
      <c r="A23" s="67" t="s">
        <v>32</v>
      </c>
      <c r="B23" s="68"/>
      <c r="C23" s="68"/>
      <c r="D23" s="590"/>
      <c r="E23" s="51">
        <f t="shared" si="0"/>
      </c>
      <c r="F23" s="52"/>
      <c r="G23" s="485" t="s">
        <v>113</v>
      </c>
      <c r="H23" s="486"/>
      <c r="I23" s="486"/>
      <c r="J23" s="486"/>
      <c r="K23" s="487"/>
      <c r="L23" s="13"/>
      <c r="M23" s="118"/>
      <c r="N23" s="119"/>
      <c r="O23" s="12"/>
      <c r="P23" s="12"/>
      <c r="Q23" s="12"/>
      <c r="R23" s="331"/>
      <c r="S23" s="331"/>
    </row>
    <row r="24" spans="1:19" s="3" customFormat="1" ht="12" customHeight="1" thickBot="1">
      <c r="A24" s="69">
        <f>IF(D8="","",(IF(OR(B5&lt;3,C5&lt;3),"Need at least 3 separate Prepped and 3 separate Analyzed dates","")))</f>
      </c>
      <c r="B24" s="70"/>
      <c r="C24" s="71"/>
      <c r="D24" s="58"/>
      <c r="E24" s="72"/>
      <c r="F24" s="52"/>
      <c r="G24" s="488"/>
      <c r="H24" s="489"/>
      <c r="I24" s="489"/>
      <c r="J24" s="486"/>
      <c r="K24" s="487"/>
      <c r="L24" s="13"/>
      <c r="M24" s="118"/>
      <c r="N24" s="119"/>
      <c r="O24" s="12"/>
      <c r="P24" s="12"/>
      <c r="Q24" s="12"/>
      <c r="R24" s="331"/>
      <c r="S24" s="331"/>
    </row>
    <row r="25" spans="1:19" s="3" customFormat="1" ht="12" customHeight="1" thickBot="1">
      <c r="A25" s="490" t="s">
        <v>41</v>
      </c>
      <c r="B25" s="491"/>
      <c r="C25" s="491"/>
      <c r="D25" s="593">
        <f>'Initial LOD'!D21</f>
        <v>0</v>
      </c>
      <c r="E25" s="335" t="str">
        <f>'Initial LOD'!E21</f>
        <v>mg/L</v>
      </c>
      <c r="F25" s="52"/>
      <c r="G25" s="492" t="s">
        <v>110</v>
      </c>
      <c r="H25" s="476"/>
      <c r="I25" s="476"/>
      <c r="J25" s="493" t="s">
        <v>33</v>
      </c>
      <c r="K25" s="494"/>
      <c r="L25" s="13"/>
      <c r="M25" s="118"/>
      <c r="N25" s="119"/>
      <c r="O25" s="12"/>
      <c r="P25" s="12"/>
      <c r="Q25" s="12"/>
      <c r="R25" s="331"/>
      <c r="S25" s="331"/>
    </row>
    <row r="26" spans="1:19" s="3" customFormat="1" ht="12" customHeight="1">
      <c r="A26" s="482" t="s">
        <v>1</v>
      </c>
      <c r="B26" s="472"/>
      <c r="C26" s="472"/>
      <c r="D26" s="594" t="e">
        <f>AVERAGE(D8:D23)</f>
        <v>#DIV/0!</v>
      </c>
      <c r="E26" s="76" t="e">
        <f>AVERAGE(E8:E23)</f>
        <v>#DIV/0!</v>
      </c>
      <c r="F26" s="52"/>
      <c r="G26" s="482" t="s">
        <v>1</v>
      </c>
      <c r="H26" s="472"/>
      <c r="I26" s="472"/>
      <c r="J26" s="77" t="e">
        <f>AVERAGE(N3:N222)</f>
        <v>#DIV/0!</v>
      </c>
      <c r="K26" s="78"/>
      <c r="L26" s="13"/>
      <c r="M26" s="118"/>
      <c r="N26" s="120"/>
      <c r="O26" s="12"/>
      <c r="P26" s="12"/>
      <c r="Q26" s="12"/>
      <c r="R26" s="331"/>
      <c r="S26" s="331"/>
    </row>
    <row r="27" spans="1:19" s="3" customFormat="1" ht="12" customHeight="1">
      <c r="A27" s="482" t="s">
        <v>2</v>
      </c>
      <c r="B27" s="472"/>
      <c r="C27" s="472"/>
      <c r="D27" s="595" t="e">
        <f>STDEV(D8:D23)</f>
        <v>#DIV/0!</v>
      </c>
      <c r="E27" s="80"/>
      <c r="F27" s="55"/>
      <c r="G27" s="482" t="s">
        <v>2</v>
      </c>
      <c r="H27" s="472"/>
      <c r="I27" s="472"/>
      <c r="J27" s="81" t="e">
        <f>STDEV(N3:N222)</f>
        <v>#DIV/0!</v>
      </c>
      <c r="K27" s="80"/>
      <c r="L27" s="13"/>
      <c r="M27" s="118"/>
      <c r="N27" s="120"/>
      <c r="O27" s="12"/>
      <c r="P27" s="12"/>
      <c r="Q27" s="12"/>
      <c r="R27" s="331"/>
      <c r="S27" s="331"/>
    </row>
    <row r="28" spans="1:19" s="3" customFormat="1" ht="12" customHeight="1">
      <c r="A28" s="482" t="s">
        <v>7</v>
      </c>
      <c r="B28" s="472"/>
      <c r="C28" s="472"/>
      <c r="D28" s="79" t="e">
        <f>ROUND((TINV(0.02,(E28-1))),3)</f>
        <v>#NUM!</v>
      </c>
      <c r="E28" s="22">
        <f>COUNT(D8:D23)</f>
        <v>0</v>
      </c>
      <c r="F28" s="46"/>
      <c r="G28" s="482" t="s">
        <v>111</v>
      </c>
      <c r="H28" s="472"/>
      <c r="I28" s="472"/>
      <c r="J28" s="82" t="e">
        <f>ROUND((TINV(0.02,(J19-1))),3)</f>
        <v>#NUM!</v>
      </c>
      <c r="K28" s="20"/>
      <c r="L28" s="13"/>
      <c r="M28" s="118"/>
      <c r="N28" s="120"/>
      <c r="O28" s="12"/>
      <c r="P28" s="12"/>
      <c r="Q28" s="12"/>
      <c r="R28" s="331"/>
      <c r="S28" s="331"/>
    </row>
    <row r="29" spans="1:19" s="3" customFormat="1" ht="14.25" customHeight="1" thickBot="1">
      <c r="A29" s="459" t="s">
        <v>16</v>
      </c>
      <c r="B29" s="467"/>
      <c r="C29" s="467"/>
      <c r="D29" s="587" t="str">
        <f>IF(E28&lt;7,"&lt;7 Spk Blks",(SUM(D28*D27)))</f>
        <v>&lt;7 Spk Blks</v>
      </c>
      <c r="E29" s="226" t="str">
        <f>E25</f>
        <v>mg/L</v>
      </c>
      <c r="F29" s="46"/>
      <c r="G29" s="468" t="s">
        <v>19</v>
      </c>
      <c r="H29" s="469"/>
      <c r="I29" s="470"/>
      <c r="J29" s="587" t="str">
        <f>IF(J19&lt;7,"&lt;7 MBs",(IF(J25="","Select option",(IF(J25="Standard Deviation",J21,J22)))))</f>
        <v>&lt;7 MBs</v>
      </c>
      <c r="K29" s="227" t="str">
        <f>E25</f>
        <v>mg/L</v>
      </c>
      <c r="L29" s="13"/>
      <c r="M29" s="118"/>
      <c r="N29" s="120"/>
      <c r="O29" s="12"/>
      <c r="P29" s="12"/>
      <c r="Q29" s="12"/>
      <c r="R29" s="331"/>
      <c r="S29" s="331"/>
    </row>
    <row r="30" spans="1:19" s="3" customFormat="1" ht="12" customHeight="1" thickBot="1" thickTop="1">
      <c r="A30" s="83"/>
      <c r="B30" s="239">
        <f>IF(OR(B32&gt;730,C32&gt;730),"Use only the last 2 years of data.","")</f>
      </c>
      <c r="C30" s="83"/>
      <c r="D30" s="58"/>
      <c r="E30" s="46"/>
      <c r="F30" s="46"/>
      <c r="G30" s="240">
        <f>COUNTIF(N11:N200,"*")</f>
        <v>0</v>
      </c>
      <c r="H30" s="239">
        <f>IF(G30&gt;0,"Only numeric values can be used in this spreadsheet","")</f>
      </c>
      <c r="I30" s="84"/>
      <c r="J30" s="46"/>
      <c r="K30" s="55"/>
      <c r="L30" s="21"/>
      <c r="M30" s="118"/>
      <c r="N30" s="120"/>
      <c r="O30" s="12"/>
      <c r="P30" s="12"/>
      <c r="Q30" s="12"/>
      <c r="R30" s="331"/>
      <c r="S30" s="331"/>
    </row>
    <row r="31" spans="1:19" s="3" customFormat="1" ht="13.5" customHeight="1" thickTop="1">
      <c r="A31" s="325"/>
      <c r="B31" s="326"/>
      <c r="C31" s="327"/>
      <c r="D31" s="471" t="s">
        <v>5</v>
      </c>
      <c r="E31" s="471"/>
      <c r="F31" s="87" t="str">
        <f>IF(OR(D29="&lt;7 Spk Blks",J29="&lt;7 MBs"),"NA",(MAX(D29,J29)))</f>
        <v>NA</v>
      </c>
      <c r="G31" s="87" t="str">
        <f>E25</f>
        <v>mg/L</v>
      </c>
      <c r="H31" s="88" t="s">
        <v>106</v>
      </c>
      <c r="I31" s="89"/>
      <c r="J31" s="90"/>
      <c r="K31" s="91"/>
      <c r="L31" s="17"/>
      <c r="M31" s="118"/>
      <c r="N31" s="120"/>
      <c r="O31" s="12"/>
      <c r="P31" s="12"/>
      <c r="Q31" s="12"/>
      <c r="R31" s="331"/>
      <c r="S31" s="331"/>
    </row>
    <row r="32" spans="1:19" s="3" customFormat="1" ht="13.5" customHeight="1">
      <c r="A32" s="328"/>
      <c r="B32" s="292">
        <f>(MAX(B8:B23))-(MIN(B8:B23))</f>
        <v>0</v>
      </c>
      <c r="C32" s="292">
        <f>(MAX(C8:C23))-(MIN(C8:C23))</f>
        <v>0</v>
      </c>
      <c r="D32" s="472" t="s">
        <v>120</v>
      </c>
      <c r="E32" s="472"/>
      <c r="F32" s="94" t="str">
        <f>IF(F31="NA","NA",(10/3)*F31)</f>
        <v>NA</v>
      </c>
      <c r="G32" s="94" t="str">
        <f>E25</f>
        <v>mg/L</v>
      </c>
      <c r="H32" s="95" t="s">
        <v>37</v>
      </c>
      <c r="I32" s="96"/>
      <c r="J32" s="97"/>
      <c r="K32" s="98"/>
      <c r="L32" s="13"/>
      <c r="M32" s="118"/>
      <c r="N32" s="120"/>
      <c r="O32" s="12"/>
      <c r="P32" s="12"/>
      <c r="Q32" s="12"/>
      <c r="R32" s="331"/>
      <c r="S32" s="331"/>
    </row>
    <row r="33" spans="1:19" s="3" customFormat="1" ht="12" customHeight="1" thickBot="1">
      <c r="A33" s="328"/>
      <c r="B33" s="293"/>
      <c r="C33" s="294"/>
      <c r="D33" s="99"/>
      <c r="E33" s="99"/>
      <c r="F33" s="58"/>
      <c r="G33" s="58"/>
      <c r="H33" s="137" t="e">
        <f>0.5*F34</f>
        <v>#VALUE!</v>
      </c>
      <c r="I33" s="138" t="e">
        <f>2*F34</f>
        <v>#VALUE!</v>
      </c>
      <c r="J33" s="139" t="e">
        <f>IF(AND(F31&gt;=H33,F31&lt;=I33),"YES","NO")</f>
        <v>#VALUE!</v>
      </c>
      <c r="K33" s="140"/>
      <c r="L33" s="13"/>
      <c r="M33" s="118"/>
      <c r="N33" s="120"/>
      <c r="O33" s="12"/>
      <c r="P33" s="12"/>
      <c r="Q33" s="12"/>
      <c r="R33" s="331"/>
      <c r="S33" s="331"/>
    </row>
    <row r="34" spans="1:19" s="3" customFormat="1" ht="13.5" customHeight="1" thickBot="1">
      <c r="A34" s="134">
        <f>COUNT(D8:D23)</f>
        <v>0</v>
      </c>
      <c r="B34" s="135">
        <f>COUNTIF(D8:D23,"&lt;0")</f>
        <v>0</v>
      </c>
      <c r="C34" s="136" t="str">
        <f>IF(A34=0,"NA",B34/A34)</f>
        <v>NA</v>
      </c>
      <c r="D34" s="473" t="s">
        <v>38</v>
      </c>
      <c r="E34" s="474"/>
      <c r="F34" s="73">
        <f>IF('Initial LOD'!F27="NA","",'Initial LOD'!F27)</f>
      </c>
      <c r="G34" s="100" t="str">
        <f>E25</f>
        <v>mg/L</v>
      </c>
      <c r="H34" s="137">
        <f>COUNT(N3:N222)</f>
        <v>0</v>
      </c>
      <c r="I34" s="135">
        <f>COUNTIF(N3:N222,"&gt;"&amp;F34)</f>
        <v>0</v>
      </c>
      <c r="J34" s="141" t="e">
        <f>I34/H34</f>
        <v>#DIV/0!</v>
      </c>
      <c r="K34" s="142" t="e">
        <f>IF(J34&lt;3%,"YES","NO")</f>
        <v>#DIV/0!</v>
      </c>
      <c r="L34" s="13"/>
      <c r="M34" s="118"/>
      <c r="N34" s="119"/>
      <c r="O34" s="12"/>
      <c r="P34" s="12"/>
      <c r="Q34" s="12"/>
      <c r="R34" s="331"/>
      <c r="S34" s="331"/>
    </row>
    <row r="35" spans="1:19" s="3" customFormat="1" ht="13.5" customHeight="1">
      <c r="A35" s="101"/>
      <c r="B35" s="475" t="s">
        <v>58</v>
      </c>
      <c r="C35" s="476"/>
      <c r="D35" s="476"/>
      <c r="E35" s="476"/>
      <c r="F35" s="477">
        <f>IF(OR(F31="NA",F34=""),"",(IF(AND(J33="Yes",K34="Yes"),"YES","NO")))</f>
      </c>
      <c r="G35" s="478"/>
      <c r="H35" s="479" t="str">
        <f>IF(F34="","Enter exisiting LOD.",(IF(OR(F35="YES",F35=""),"","Use the new calculated LOD.")))</f>
        <v>Enter exisiting LOD.</v>
      </c>
      <c r="I35" s="480"/>
      <c r="J35" s="480"/>
      <c r="K35" s="481"/>
      <c r="L35" s="13"/>
      <c r="M35" s="118"/>
      <c r="N35" s="119"/>
      <c r="O35" s="12"/>
      <c r="P35" s="12"/>
      <c r="Q35" s="12"/>
      <c r="R35" s="331"/>
      <c r="S35" s="331"/>
    </row>
    <row r="36" spans="1:19" s="3" customFormat="1" ht="13.5" customHeight="1" thickBot="1">
      <c r="A36" s="102"/>
      <c r="B36" s="103"/>
      <c r="C36" s="104"/>
      <c r="D36" s="104"/>
      <c r="E36" s="104" t="s">
        <v>65</v>
      </c>
      <c r="F36" s="453">
        <f>IF(C34="NA","",(IF(C34&gt;5%,"NO","YES")))</f>
      </c>
      <c r="G36" s="454"/>
      <c r="H36" s="455">
        <f>IF(F36="NO","If no, increase spike level and re-determine initial LOD","")</f>
      </c>
      <c r="I36" s="455"/>
      <c r="J36" s="455"/>
      <c r="K36" s="456"/>
      <c r="L36" s="13"/>
      <c r="M36" s="118"/>
      <c r="N36" s="119"/>
      <c r="O36" s="12"/>
      <c r="P36" s="12"/>
      <c r="Q36" s="12"/>
      <c r="R36" s="331"/>
      <c r="S36" s="331"/>
    </row>
    <row r="37" spans="1:19" s="3" customFormat="1" ht="12" customHeight="1" thickBot="1" thickTop="1">
      <c r="A37" s="105"/>
      <c r="B37" s="83"/>
      <c r="C37" s="83"/>
      <c r="D37" s="58"/>
      <c r="E37" s="46"/>
      <c r="F37" s="46"/>
      <c r="G37" s="55"/>
      <c r="H37" s="106"/>
      <c r="I37" s="106"/>
      <c r="J37" s="107"/>
      <c r="K37" s="55"/>
      <c r="L37" s="13"/>
      <c r="M37" s="118"/>
      <c r="N37" s="119"/>
      <c r="O37" s="12"/>
      <c r="P37" s="12"/>
      <c r="Q37" s="12"/>
      <c r="R37" s="331"/>
      <c r="S37" s="331"/>
    </row>
    <row r="38" spans="1:19" s="3" customFormat="1" ht="13.5" customHeight="1" thickBot="1" thickTop="1">
      <c r="A38" s="457" t="s">
        <v>17</v>
      </c>
      <c r="B38" s="458"/>
      <c r="C38" s="108"/>
      <c r="D38" s="109" t="s">
        <v>35</v>
      </c>
      <c r="E38" s="110"/>
      <c r="F38" s="110"/>
      <c r="G38" s="111"/>
      <c r="H38" s="112"/>
      <c r="I38" s="113"/>
      <c r="J38" s="110"/>
      <c r="K38" s="114"/>
      <c r="L38" s="17"/>
      <c r="M38" s="118"/>
      <c r="N38" s="119"/>
      <c r="O38" s="12"/>
      <c r="P38" s="12"/>
      <c r="Q38" s="12"/>
      <c r="R38" s="331"/>
      <c r="S38" s="331"/>
    </row>
    <row r="39" spans="1:19" s="3" customFormat="1" ht="13.5" customHeight="1" thickBot="1">
      <c r="A39" s="459" t="s">
        <v>18</v>
      </c>
      <c r="B39" s="460"/>
      <c r="C39" s="461"/>
      <c r="D39" s="462"/>
      <c r="E39" s="462"/>
      <c r="F39" s="462"/>
      <c r="G39" s="462"/>
      <c r="H39" s="462"/>
      <c r="I39" s="462"/>
      <c r="J39" s="462"/>
      <c r="K39" s="463"/>
      <c r="L39" s="13"/>
      <c r="M39" s="118"/>
      <c r="N39" s="119"/>
      <c r="O39" s="12"/>
      <c r="P39" s="12"/>
      <c r="Q39" s="12"/>
      <c r="R39" s="331"/>
      <c r="S39" s="331"/>
    </row>
    <row r="40" spans="1:19" s="3" customFormat="1" ht="12" customHeight="1" thickBot="1" thickTop="1">
      <c r="A40" s="115"/>
      <c r="B40" s="115"/>
      <c r="C40" s="115"/>
      <c r="D40" s="115"/>
      <c r="E40" s="115"/>
      <c r="F40" s="115"/>
      <c r="G40" s="115"/>
      <c r="H40" s="115"/>
      <c r="I40" s="115"/>
      <c r="J40" s="115"/>
      <c r="K40" s="115"/>
      <c r="L40" s="13"/>
      <c r="M40" s="118"/>
      <c r="N40" s="119"/>
      <c r="O40" s="12"/>
      <c r="P40" s="12"/>
      <c r="Q40" s="12"/>
      <c r="R40" s="331"/>
      <c r="S40" s="331"/>
    </row>
    <row r="41" spans="1:19" s="3" customFormat="1" ht="12" customHeight="1" thickBot="1">
      <c r="A41" s="464" t="s">
        <v>39</v>
      </c>
      <c r="B41" s="465"/>
      <c r="C41" s="465"/>
      <c r="D41" s="465"/>
      <c r="E41" s="465"/>
      <c r="F41" s="465"/>
      <c r="G41" s="465"/>
      <c r="H41" s="465"/>
      <c r="I41" s="465"/>
      <c r="J41" s="465"/>
      <c r="K41" s="466"/>
      <c r="L41" s="13"/>
      <c r="M41" s="118"/>
      <c r="N41" s="120"/>
      <c r="O41" s="12"/>
      <c r="P41" s="12"/>
      <c r="Q41" s="12"/>
      <c r="R41" s="331"/>
      <c r="S41" s="331"/>
    </row>
    <row r="42" spans="1:19" s="3" customFormat="1" ht="12" customHeight="1">
      <c r="A42" s="447" t="s">
        <v>57</v>
      </c>
      <c r="B42" s="448"/>
      <c r="C42" s="448"/>
      <c r="D42" s="448"/>
      <c r="E42" s="448"/>
      <c r="F42" s="448"/>
      <c r="G42" s="448"/>
      <c r="H42" s="448"/>
      <c r="I42" s="448"/>
      <c r="J42" s="448"/>
      <c r="K42" s="449"/>
      <c r="L42" s="13"/>
      <c r="M42" s="118"/>
      <c r="N42" s="120"/>
      <c r="O42" s="12"/>
      <c r="P42" s="12"/>
      <c r="Q42" s="12"/>
      <c r="R42" s="331"/>
      <c r="S42" s="331"/>
    </row>
    <row r="43" spans="1:19" s="3" customFormat="1" ht="12" customHeight="1">
      <c r="A43" s="450" t="s">
        <v>149</v>
      </c>
      <c r="B43" s="451"/>
      <c r="C43" s="451"/>
      <c r="D43" s="451"/>
      <c r="E43" s="451"/>
      <c r="F43" s="451"/>
      <c r="G43" s="451"/>
      <c r="H43" s="451"/>
      <c r="I43" s="451"/>
      <c r="J43" s="451"/>
      <c r="K43" s="452"/>
      <c r="L43" s="13"/>
      <c r="M43" s="118"/>
      <c r="N43" s="120"/>
      <c r="O43" s="12"/>
      <c r="P43" s="12"/>
      <c r="Q43" s="12"/>
      <c r="R43" s="331"/>
      <c r="S43" s="331"/>
    </row>
    <row r="44" spans="1:19" s="3" customFormat="1" ht="12" customHeight="1">
      <c r="A44" s="450"/>
      <c r="B44" s="451"/>
      <c r="C44" s="451"/>
      <c r="D44" s="451"/>
      <c r="E44" s="451"/>
      <c r="F44" s="451"/>
      <c r="G44" s="451"/>
      <c r="H44" s="451"/>
      <c r="I44" s="451"/>
      <c r="J44" s="451"/>
      <c r="K44" s="452"/>
      <c r="L44" s="13"/>
      <c r="M44" s="118"/>
      <c r="N44" s="120"/>
      <c r="O44" s="12"/>
      <c r="P44" s="12"/>
      <c r="Q44" s="12"/>
      <c r="R44" s="331"/>
      <c r="S44" s="331"/>
    </row>
    <row r="45" spans="1:19" s="3" customFormat="1" ht="12" customHeight="1">
      <c r="A45" s="441" t="s">
        <v>52</v>
      </c>
      <c r="B45" s="442"/>
      <c r="C45" s="442"/>
      <c r="D45" s="442"/>
      <c r="E45" s="442"/>
      <c r="F45" s="442"/>
      <c r="G45" s="442"/>
      <c r="H45" s="442"/>
      <c r="I45" s="442"/>
      <c r="J45" s="442"/>
      <c r="K45" s="443"/>
      <c r="L45" s="13"/>
      <c r="M45" s="118"/>
      <c r="N45" s="120"/>
      <c r="O45" s="12"/>
      <c r="P45" s="12"/>
      <c r="Q45" s="12"/>
      <c r="R45" s="331"/>
      <c r="S45" s="331"/>
    </row>
    <row r="46" spans="1:19" s="3" customFormat="1" ht="12" customHeight="1">
      <c r="A46" s="450" t="s">
        <v>148</v>
      </c>
      <c r="B46" s="451"/>
      <c r="C46" s="451"/>
      <c r="D46" s="451"/>
      <c r="E46" s="451"/>
      <c r="F46" s="451"/>
      <c r="G46" s="451"/>
      <c r="H46" s="451"/>
      <c r="I46" s="451"/>
      <c r="J46" s="451"/>
      <c r="K46" s="452"/>
      <c r="L46" s="13"/>
      <c r="M46" s="118"/>
      <c r="N46" s="120"/>
      <c r="O46" s="12"/>
      <c r="P46" s="12"/>
      <c r="Q46" s="12"/>
      <c r="R46" s="331"/>
      <c r="S46" s="331"/>
    </row>
    <row r="47" spans="1:19" s="3" customFormat="1" ht="12" customHeight="1">
      <c r="A47" s="450"/>
      <c r="B47" s="451"/>
      <c r="C47" s="451"/>
      <c r="D47" s="451"/>
      <c r="E47" s="451"/>
      <c r="F47" s="451"/>
      <c r="G47" s="451"/>
      <c r="H47" s="451"/>
      <c r="I47" s="451"/>
      <c r="J47" s="451"/>
      <c r="K47" s="452"/>
      <c r="L47" s="13"/>
      <c r="M47" s="118"/>
      <c r="N47" s="120"/>
      <c r="O47" s="12"/>
      <c r="P47" s="12"/>
      <c r="Q47" s="12"/>
      <c r="R47" s="331"/>
      <c r="S47" s="331"/>
    </row>
    <row r="48" spans="1:19" s="3" customFormat="1" ht="12" customHeight="1">
      <c r="A48" s="450" t="s">
        <v>60</v>
      </c>
      <c r="B48" s="451"/>
      <c r="C48" s="451"/>
      <c r="D48" s="451"/>
      <c r="E48" s="451"/>
      <c r="F48" s="451"/>
      <c r="G48" s="451"/>
      <c r="H48" s="451"/>
      <c r="I48" s="451"/>
      <c r="J48" s="451"/>
      <c r="K48" s="452"/>
      <c r="L48" s="13"/>
      <c r="M48" s="118"/>
      <c r="N48" s="120"/>
      <c r="O48" s="12"/>
      <c r="P48" s="12"/>
      <c r="Q48" s="12"/>
      <c r="R48" s="331"/>
      <c r="S48" s="331"/>
    </row>
    <row r="49" spans="1:19" s="3" customFormat="1" ht="12" customHeight="1">
      <c r="A49" s="450"/>
      <c r="B49" s="451"/>
      <c r="C49" s="451"/>
      <c r="D49" s="451"/>
      <c r="E49" s="451"/>
      <c r="F49" s="451"/>
      <c r="G49" s="451"/>
      <c r="H49" s="451"/>
      <c r="I49" s="451"/>
      <c r="J49" s="451"/>
      <c r="K49" s="452"/>
      <c r="L49" s="13"/>
      <c r="M49" s="118"/>
      <c r="N49" s="119"/>
      <c r="O49" s="12"/>
      <c r="P49" s="12"/>
      <c r="Q49" s="12"/>
      <c r="R49" s="331"/>
      <c r="S49" s="331"/>
    </row>
    <row r="50" spans="1:19" s="3" customFormat="1" ht="12" customHeight="1">
      <c r="A50" s="450" t="s">
        <v>63</v>
      </c>
      <c r="B50" s="451"/>
      <c r="C50" s="451"/>
      <c r="D50" s="451"/>
      <c r="E50" s="451"/>
      <c r="F50" s="451"/>
      <c r="G50" s="451"/>
      <c r="H50" s="451"/>
      <c r="I50" s="451"/>
      <c r="J50" s="451"/>
      <c r="K50" s="452"/>
      <c r="L50" s="13"/>
      <c r="M50" s="118"/>
      <c r="N50" s="119"/>
      <c r="O50" s="12"/>
      <c r="P50" s="12"/>
      <c r="Q50" s="12"/>
      <c r="R50" s="331"/>
      <c r="S50" s="331"/>
    </row>
    <row r="51" spans="1:19" s="3" customFormat="1" ht="12" customHeight="1">
      <c r="A51" s="450"/>
      <c r="B51" s="451"/>
      <c r="C51" s="451"/>
      <c r="D51" s="451"/>
      <c r="E51" s="451"/>
      <c r="F51" s="451"/>
      <c r="G51" s="451"/>
      <c r="H51" s="451"/>
      <c r="I51" s="451"/>
      <c r="J51" s="451"/>
      <c r="K51" s="452"/>
      <c r="L51" s="14"/>
      <c r="M51" s="118"/>
      <c r="N51" s="119"/>
      <c r="O51" s="12"/>
      <c r="P51" s="12"/>
      <c r="Q51" s="12"/>
      <c r="R51" s="331"/>
      <c r="S51" s="331"/>
    </row>
    <row r="52" spans="1:19" s="3" customFormat="1" ht="12" customHeight="1">
      <c r="A52" s="441" t="s">
        <v>64</v>
      </c>
      <c r="B52" s="442"/>
      <c r="C52" s="442"/>
      <c r="D52" s="442"/>
      <c r="E52" s="442"/>
      <c r="F52" s="442"/>
      <c r="G52" s="442"/>
      <c r="H52" s="442"/>
      <c r="I52" s="442"/>
      <c r="J52" s="442"/>
      <c r="K52" s="443"/>
      <c r="L52" s="14"/>
      <c r="M52" s="118"/>
      <c r="N52" s="119"/>
      <c r="O52" s="12"/>
      <c r="P52" s="12"/>
      <c r="Q52" s="12"/>
      <c r="R52" s="331"/>
      <c r="S52" s="331"/>
    </row>
    <row r="53" spans="1:19" s="3" customFormat="1" ht="12" customHeight="1">
      <c r="A53" s="441" t="s">
        <v>36</v>
      </c>
      <c r="B53" s="442"/>
      <c r="C53" s="442"/>
      <c r="D53" s="442"/>
      <c r="E53" s="442"/>
      <c r="F53" s="442"/>
      <c r="G53" s="442"/>
      <c r="H53" s="442"/>
      <c r="I53" s="442"/>
      <c r="J53" s="442"/>
      <c r="K53" s="443"/>
      <c r="L53" s="13"/>
      <c r="M53" s="118"/>
      <c r="N53" s="119"/>
      <c r="O53" s="12"/>
      <c r="P53" s="12"/>
      <c r="Q53" s="12"/>
      <c r="R53" s="331"/>
      <c r="S53" s="331"/>
    </row>
    <row r="54" spans="1:19" s="3" customFormat="1" ht="12.75" thickBot="1">
      <c r="A54" s="444" t="s">
        <v>121</v>
      </c>
      <c r="B54" s="445"/>
      <c r="C54" s="445"/>
      <c r="D54" s="445"/>
      <c r="E54" s="445"/>
      <c r="F54" s="445"/>
      <c r="G54" s="445"/>
      <c r="H54" s="445"/>
      <c r="I54" s="445"/>
      <c r="J54" s="445"/>
      <c r="K54" s="446"/>
      <c r="L54" s="14"/>
      <c r="M54" s="118"/>
      <c r="N54" s="119"/>
      <c r="O54" s="12"/>
      <c r="P54" s="12"/>
      <c r="Q54" s="12"/>
      <c r="R54" s="331"/>
      <c r="S54" s="331"/>
    </row>
    <row r="55" spans="1:19" s="3" customFormat="1" ht="12">
      <c r="A55" s="116"/>
      <c r="B55" s="116"/>
      <c r="C55" s="116"/>
      <c r="D55" s="116"/>
      <c r="E55" s="116"/>
      <c r="F55" s="116"/>
      <c r="G55" s="116"/>
      <c r="H55" s="116"/>
      <c r="I55" s="116"/>
      <c r="J55" s="116"/>
      <c r="K55" s="116"/>
      <c r="L55" s="14"/>
      <c r="M55" s="118"/>
      <c r="N55" s="119"/>
      <c r="O55" s="12"/>
      <c r="P55" s="12"/>
      <c r="Q55" s="12"/>
      <c r="R55" s="331"/>
      <c r="S55" s="331"/>
    </row>
    <row r="56" spans="1:19" s="3" customFormat="1" ht="12">
      <c r="A56" s="116"/>
      <c r="B56" s="116"/>
      <c r="C56" s="116"/>
      <c r="D56" s="116"/>
      <c r="E56" s="116"/>
      <c r="F56" s="116"/>
      <c r="G56" s="116"/>
      <c r="H56" s="116"/>
      <c r="I56" s="116"/>
      <c r="J56" s="116"/>
      <c r="K56" s="116"/>
      <c r="L56" s="14"/>
      <c r="M56" s="118"/>
      <c r="N56" s="120"/>
      <c r="O56" s="12"/>
      <c r="P56" s="12"/>
      <c r="Q56" s="12"/>
      <c r="R56" s="331"/>
      <c r="S56" s="331"/>
    </row>
    <row r="57" spans="1:19" s="3" customFormat="1" ht="12">
      <c r="A57" s="116"/>
      <c r="B57" s="116"/>
      <c r="C57" s="116"/>
      <c r="D57" s="116"/>
      <c r="E57" s="116"/>
      <c r="F57" s="116"/>
      <c r="G57" s="116"/>
      <c r="H57" s="116"/>
      <c r="I57" s="116"/>
      <c r="J57" s="116"/>
      <c r="K57" s="116"/>
      <c r="L57" s="14"/>
      <c r="M57" s="118"/>
      <c r="N57" s="120"/>
      <c r="O57" s="12"/>
      <c r="P57" s="12"/>
      <c r="Q57" s="12"/>
      <c r="R57" s="331"/>
      <c r="S57" s="331"/>
    </row>
    <row r="58" spans="1:19" s="3" customFormat="1" ht="12">
      <c r="A58" s="116"/>
      <c r="B58" s="116"/>
      <c r="C58" s="116"/>
      <c r="D58" s="116"/>
      <c r="E58" s="116"/>
      <c r="F58" s="116"/>
      <c r="G58" s="116"/>
      <c r="H58" s="116"/>
      <c r="I58" s="116"/>
      <c r="J58" s="116"/>
      <c r="K58" s="116"/>
      <c r="L58" s="14"/>
      <c r="M58" s="118"/>
      <c r="N58" s="120"/>
      <c r="O58" s="12"/>
      <c r="P58" s="12"/>
      <c r="Q58" s="12"/>
      <c r="R58" s="331"/>
      <c r="S58" s="331"/>
    </row>
    <row r="59" spans="1:19" s="3" customFormat="1" ht="12">
      <c r="A59" s="116"/>
      <c r="B59" s="116"/>
      <c r="C59" s="116"/>
      <c r="D59" s="116"/>
      <c r="E59" s="116"/>
      <c r="F59" s="116"/>
      <c r="G59" s="116"/>
      <c r="H59" s="116"/>
      <c r="I59" s="116"/>
      <c r="J59" s="116"/>
      <c r="K59" s="116"/>
      <c r="L59" s="14"/>
      <c r="M59" s="118"/>
      <c r="N59" s="120"/>
      <c r="O59" s="12"/>
      <c r="P59" s="12"/>
      <c r="Q59" s="12"/>
      <c r="R59" s="331"/>
      <c r="S59" s="331"/>
    </row>
    <row r="60" spans="1:19" s="3" customFormat="1" ht="12">
      <c r="A60" s="116"/>
      <c r="B60" s="116"/>
      <c r="C60" s="116"/>
      <c r="D60" s="116"/>
      <c r="E60" s="116"/>
      <c r="F60" s="116"/>
      <c r="G60" s="116"/>
      <c r="H60" s="116"/>
      <c r="I60" s="116"/>
      <c r="J60" s="116"/>
      <c r="K60" s="116"/>
      <c r="L60" s="14"/>
      <c r="M60" s="118"/>
      <c r="N60" s="120"/>
      <c r="O60" s="12"/>
      <c r="P60" s="12"/>
      <c r="Q60" s="12"/>
      <c r="R60" s="331"/>
      <c r="S60" s="331"/>
    </row>
    <row r="61" spans="1:19" s="3" customFormat="1" ht="12">
      <c r="A61" s="116"/>
      <c r="B61" s="116"/>
      <c r="C61" s="116"/>
      <c r="D61" s="116"/>
      <c r="E61" s="116"/>
      <c r="F61" s="116"/>
      <c r="G61" s="116"/>
      <c r="H61" s="116"/>
      <c r="I61" s="116"/>
      <c r="J61" s="116"/>
      <c r="K61" s="116"/>
      <c r="L61" s="14"/>
      <c r="M61" s="118"/>
      <c r="N61" s="120"/>
      <c r="O61" s="12"/>
      <c r="P61" s="12"/>
      <c r="Q61" s="12"/>
      <c r="R61" s="331"/>
      <c r="S61" s="331"/>
    </row>
    <row r="62" spans="1:19" s="3" customFormat="1" ht="12">
      <c r="A62" s="116"/>
      <c r="B62" s="116"/>
      <c r="C62" s="116"/>
      <c r="D62" s="116"/>
      <c r="E62" s="116"/>
      <c r="F62" s="116"/>
      <c r="G62" s="116"/>
      <c r="H62" s="116"/>
      <c r="I62" s="116"/>
      <c r="J62" s="116"/>
      <c r="K62" s="116"/>
      <c r="L62" s="14"/>
      <c r="M62" s="118"/>
      <c r="N62" s="120"/>
      <c r="O62" s="12"/>
      <c r="P62" s="12"/>
      <c r="Q62" s="12"/>
      <c r="R62" s="331"/>
      <c r="S62" s="331"/>
    </row>
    <row r="63" spans="1:19" s="3" customFormat="1" ht="12">
      <c r="A63" s="116"/>
      <c r="B63" s="116"/>
      <c r="C63" s="116"/>
      <c r="D63" s="116"/>
      <c r="E63" s="116"/>
      <c r="F63" s="116"/>
      <c r="G63" s="116"/>
      <c r="H63" s="116"/>
      <c r="I63" s="116"/>
      <c r="J63" s="116"/>
      <c r="K63" s="116"/>
      <c r="L63" s="14"/>
      <c r="M63" s="118"/>
      <c r="N63" s="120"/>
      <c r="O63" s="12"/>
      <c r="P63" s="12"/>
      <c r="Q63" s="12"/>
      <c r="R63" s="331"/>
      <c r="S63" s="331"/>
    </row>
    <row r="64" spans="1:19" s="3" customFormat="1" ht="12">
      <c r="A64" s="116"/>
      <c r="B64" s="116"/>
      <c r="C64" s="116"/>
      <c r="D64" s="116"/>
      <c r="E64" s="116"/>
      <c r="F64" s="116"/>
      <c r="G64" s="116"/>
      <c r="H64" s="116"/>
      <c r="I64" s="116"/>
      <c r="J64" s="116"/>
      <c r="K64" s="116"/>
      <c r="L64" s="14"/>
      <c r="M64" s="118"/>
      <c r="N64" s="120"/>
      <c r="O64" s="12"/>
      <c r="P64" s="12"/>
      <c r="Q64" s="12"/>
      <c r="R64" s="331"/>
      <c r="S64" s="331"/>
    </row>
    <row r="65" spans="1:19" s="3" customFormat="1" ht="12">
      <c r="A65" s="116"/>
      <c r="B65" s="116"/>
      <c r="C65" s="116"/>
      <c r="D65" s="116"/>
      <c r="E65" s="116"/>
      <c r="F65" s="116"/>
      <c r="G65" s="116"/>
      <c r="H65" s="116"/>
      <c r="I65" s="116"/>
      <c r="J65" s="116"/>
      <c r="K65" s="116"/>
      <c r="L65" s="14"/>
      <c r="M65" s="118"/>
      <c r="N65" s="120"/>
      <c r="O65" s="12"/>
      <c r="P65" s="12"/>
      <c r="Q65" s="12"/>
      <c r="R65" s="331"/>
      <c r="S65" s="331"/>
    </row>
    <row r="66" spans="1:19" s="3" customFormat="1" ht="12">
      <c r="A66" s="116"/>
      <c r="B66" s="116"/>
      <c r="C66" s="116"/>
      <c r="D66" s="116"/>
      <c r="E66" s="116"/>
      <c r="F66" s="116"/>
      <c r="G66" s="116"/>
      <c r="H66" s="116"/>
      <c r="I66" s="116"/>
      <c r="J66" s="116"/>
      <c r="K66" s="116"/>
      <c r="L66" s="14"/>
      <c r="M66" s="118"/>
      <c r="N66" s="120"/>
      <c r="O66" s="12"/>
      <c r="P66" s="12"/>
      <c r="Q66" s="12"/>
      <c r="R66" s="331"/>
      <c r="S66" s="331"/>
    </row>
    <row r="67" spans="1:19" s="3" customFormat="1" ht="12">
      <c r="A67" s="116"/>
      <c r="B67" s="116"/>
      <c r="C67" s="116"/>
      <c r="D67" s="116"/>
      <c r="E67" s="116"/>
      <c r="F67" s="116"/>
      <c r="G67" s="116"/>
      <c r="H67" s="116"/>
      <c r="I67" s="116"/>
      <c r="J67" s="116"/>
      <c r="K67" s="116"/>
      <c r="L67" s="14"/>
      <c r="M67" s="118"/>
      <c r="N67" s="120"/>
      <c r="O67" s="12"/>
      <c r="P67" s="12"/>
      <c r="Q67" s="12"/>
      <c r="R67" s="331"/>
      <c r="S67" s="331"/>
    </row>
    <row r="68" spans="1:19" s="3" customFormat="1" ht="12">
      <c r="A68" s="116"/>
      <c r="B68" s="116"/>
      <c r="C68" s="116"/>
      <c r="D68" s="116"/>
      <c r="E68" s="116"/>
      <c r="F68" s="116"/>
      <c r="G68" s="116"/>
      <c r="H68" s="116"/>
      <c r="I68" s="116"/>
      <c r="J68" s="116"/>
      <c r="K68" s="116"/>
      <c r="L68" s="14"/>
      <c r="M68" s="118"/>
      <c r="N68" s="119"/>
      <c r="O68" s="12"/>
      <c r="P68" s="12"/>
      <c r="Q68" s="12"/>
      <c r="R68" s="331"/>
      <c r="S68" s="331"/>
    </row>
    <row r="69" spans="1:19" s="3" customFormat="1" ht="12">
      <c r="A69" s="116"/>
      <c r="B69" s="116"/>
      <c r="C69" s="116"/>
      <c r="D69" s="116"/>
      <c r="E69" s="116"/>
      <c r="F69" s="116"/>
      <c r="G69" s="116"/>
      <c r="H69" s="116"/>
      <c r="I69" s="116"/>
      <c r="J69" s="116"/>
      <c r="K69" s="116"/>
      <c r="L69" s="14"/>
      <c r="M69" s="118"/>
      <c r="N69" s="119"/>
      <c r="O69" s="12"/>
      <c r="P69" s="12"/>
      <c r="Q69" s="12"/>
      <c r="R69" s="331"/>
      <c r="S69" s="331"/>
    </row>
    <row r="70" spans="1:19" s="3" customFormat="1" ht="12">
      <c r="A70" s="116"/>
      <c r="B70" s="116"/>
      <c r="C70" s="116"/>
      <c r="D70" s="116"/>
      <c r="E70" s="116"/>
      <c r="F70" s="116"/>
      <c r="G70" s="116"/>
      <c r="H70" s="116"/>
      <c r="I70" s="116"/>
      <c r="J70" s="116"/>
      <c r="K70" s="116"/>
      <c r="L70" s="14"/>
      <c r="M70" s="118"/>
      <c r="N70" s="119"/>
      <c r="O70" s="12"/>
      <c r="P70" s="12"/>
      <c r="Q70" s="12"/>
      <c r="R70" s="331"/>
      <c r="S70" s="331"/>
    </row>
    <row r="71" spans="1:19" s="3" customFormat="1" ht="12">
      <c r="A71" s="116"/>
      <c r="B71" s="116"/>
      <c r="C71" s="116"/>
      <c r="D71" s="116"/>
      <c r="E71" s="116"/>
      <c r="F71" s="116"/>
      <c r="G71" s="116"/>
      <c r="H71" s="116"/>
      <c r="I71" s="116"/>
      <c r="J71" s="116"/>
      <c r="K71" s="116"/>
      <c r="L71" s="14"/>
      <c r="M71" s="118"/>
      <c r="N71" s="120"/>
      <c r="O71" s="12"/>
      <c r="P71" s="12"/>
      <c r="Q71" s="12"/>
      <c r="R71" s="331"/>
      <c r="S71" s="331"/>
    </row>
    <row r="72" spans="1:19" s="3" customFormat="1" ht="12">
      <c r="A72" s="116"/>
      <c r="B72" s="116"/>
      <c r="C72" s="116"/>
      <c r="D72" s="116"/>
      <c r="E72" s="116"/>
      <c r="F72" s="116"/>
      <c r="G72" s="116"/>
      <c r="H72" s="116"/>
      <c r="I72" s="116"/>
      <c r="J72" s="116"/>
      <c r="K72" s="116"/>
      <c r="L72" s="14"/>
      <c r="M72" s="118"/>
      <c r="N72" s="120"/>
      <c r="O72" s="12"/>
      <c r="P72" s="12"/>
      <c r="Q72" s="12"/>
      <c r="R72" s="331"/>
      <c r="S72" s="331"/>
    </row>
    <row r="73" spans="1:19" s="3" customFormat="1" ht="12">
      <c r="A73" s="116"/>
      <c r="B73" s="116"/>
      <c r="C73" s="116"/>
      <c r="D73" s="116"/>
      <c r="E73" s="116"/>
      <c r="F73" s="116"/>
      <c r="G73" s="116"/>
      <c r="H73" s="116"/>
      <c r="I73" s="116"/>
      <c r="J73" s="116"/>
      <c r="K73" s="116"/>
      <c r="L73" s="14"/>
      <c r="M73" s="118"/>
      <c r="N73" s="120"/>
      <c r="O73" s="12"/>
      <c r="P73" s="12"/>
      <c r="Q73" s="12"/>
      <c r="R73" s="331"/>
      <c r="S73" s="331"/>
    </row>
    <row r="74" spans="1:19" s="3" customFormat="1" ht="12">
      <c r="A74" s="116"/>
      <c r="B74" s="116"/>
      <c r="C74" s="116"/>
      <c r="D74" s="116"/>
      <c r="E74" s="116"/>
      <c r="F74" s="116"/>
      <c r="G74" s="116"/>
      <c r="H74" s="116"/>
      <c r="I74" s="116"/>
      <c r="J74" s="116"/>
      <c r="K74" s="116"/>
      <c r="L74" s="14"/>
      <c r="M74" s="118"/>
      <c r="N74" s="120"/>
      <c r="O74" s="12"/>
      <c r="P74" s="12"/>
      <c r="Q74" s="12"/>
      <c r="R74" s="331"/>
      <c r="S74" s="331"/>
    </row>
    <row r="75" spans="1:19" s="3" customFormat="1" ht="12">
      <c r="A75" s="116"/>
      <c r="B75" s="116"/>
      <c r="C75" s="116"/>
      <c r="D75" s="116"/>
      <c r="E75" s="116"/>
      <c r="F75" s="116"/>
      <c r="G75" s="116"/>
      <c r="H75" s="116"/>
      <c r="I75" s="116"/>
      <c r="J75" s="116"/>
      <c r="K75" s="116"/>
      <c r="L75" s="14"/>
      <c r="M75" s="118"/>
      <c r="N75" s="120"/>
      <c r="O75" s="12"/>
      <c r="P75" s="12"/>
      <c r="Q75" s="12"/>
      <c r="R75" s="331"/>
      <c r="S75" s="331"/>
    </row>
    <row r="76" spans="1:19" s="3" customFormat="1" ht="12">
      <c r="A76" s="116"/>
      <c r="B76" s="116"/>
      <c r="C76" s="116"/>
      <c r="D76" s="116"/>
      <c r="E76" s="116"/>
      <c r="F76" s="116"/>
      <c r="G76" s="116"/>
      <c r="H76" s="116"/>
      <c r="I76" s="116"/>
      <c r="J76" s="116"/>
      <c r="K76" s="116"/>
      <c r="L76" s="14"/>
      <c r="M76" s="118"/>
      <c r="N76" s="120"/>
      <c r="O76" s="12"/>
      <c r="P76" s="12"/>
      <c r="Q76" s="12"/>
      <c r="R76" s="331"/>
      <c r="S76" s="331"/>
    </row>
    <row r="77" spans="1:19" s="3" customFormat="1" ht="12">
      <c r="A77" s="116"/>
      <c r="B77" s="116"/>
      <c r="C77" s="116"/>
      <c r="D77" s="116"/>
      <c r="E77" s="116"/>
      <c r="F77" s="116"/>
      <c r="G77" s="116"/>
      <c r="H77" s="116"/>
      <c r="I77" s="116"/>
      <c r="J77" s="116"/>
      <c r="K77" s="116"/>
      <c r="L77" s="14"/>
      <c r="M77" s="118"/>
      <c r="N77" s="120"/>
      <c r="O77" s="12"/>
      <c r="P77" s="12"/>
      <c r="Q77" s="12"/>
      <c r="R77" s="331"/>
      <c r="S77" s="331"/>
    </row>
    <row r="78" spans="1:19" s="3" customFormat="1" ht="12">
      <c r="A78" s="116"/>
      <c r="B78" s="116"/>
      <c r="C78" s="116"/>
      <c r="D78" s="116"/>
      <c r="E78" s="116"/>
      <c r="F78" s="116"/>
      <c r="G78" s="116"/>
      <c r="H78" s="116"/>
      <c r="I78" s="116"/>
      <c r="J78" s="116"/>
      <c r="K78" s="116"/>
      <c r="L78" s="14"/>
      <c r="M78" s="118"/>
      <c r="N78" s="120"/>
      <c r="O78" s="12"/>
      <c r="P78" s="12"/>
      <c r="Q78" s="12"/>
      <c r="R78" s="331"/>
      <c r="S78" s="331"/>
    </row>
    <row r="79" spans="1:19" s="3" customFormat="1" ht="12">
      <c r="A79" s="116"/>
      <c r="B79" s="116"/>
      <c r="C79" s="116"/>
      <c r="D79" s="116"/>
      <c r="E79" s="116"/>
      <c r="F79" s="116"/>
      <c r="G79" s="116"/>
      <c r="H79" s="116"/>
      <c r="I79" s="116"/>
      <c r="J79" s="116"/>
      <c r="K79" s="116"/>
      <c r="L79" s="14"/>
      <c r="M79" s="118"/>
      <c r="N79" s="119"/>
      <c r="O79" s="12"/>
      <c r="P79" s="12"/>
      <c r="Q79" s="12"/>
      <c r="R79" s="331"/>
      <c r="S79" s="331"/>
    </row>
    <row r="80" spans="1:19" s="3" customFormat="1" ht="12">
      <c r="A80" s="116"/>
      <c r="B80" s="116"/>
      <c r="C80" s="116"/>
      <c r="D80" s="116"/>
      <c r="E80" s="116"/>
      <c r="F80" s="116"/>
      <c r="G80" s="116"/>
      <c r="H80" s="116"/>
      <c r="I80" s="116"/>
      <c r="J80" s="116"/>
      <c r="K80" s="116"/>
      <c r="L80" s="14"/>
      <c r="M80" s="118"/>
      <c r="N80" s="119"/>
      <c r="O80" s="12"/>
      <c r="P80" s="12"/>
      <c r="Q80" s="12"/>
      <c r="R80" s="331"/>
      <c r="S80" s="331"/>
    </row>
    <row r="81" spans="1:19" s="3" customFormat="1" ht="12">
      <c r="A81" s="116"/>
      <c r="B81" s="116"/>
      <c r="C81" s="116"/>
      <c r="D81" s="116"/>
      <c r="E81" s="116"/>
      <c r="F81" s="116"/>
      <c r="G81" s="116"/>
      <c r="H81" s="116"/>
      <c r="I81" s="116"/>
      <c r="J81" s="116"/>
      <c r="K81" s="116"/>
      <c r="L81" s="14"/>
      <c r="M81" s="118"/>
      <c r="N81" s="119"/>
      <c r="O81" s="12"/>
      <c r="P81" s="12"/>
      <c r="Q81" s="12"/>
      <c r="R81" s="331"/>
      <c r="S81" s="331"/>
    </row>
    <row r="82" spans="1:19" s="3" customFormat="1" ht="12">
      <c r="A82" s="116"/>
      <c r="B82" s="116"/>
      <c r="C82" s="116"/>
      <c r="D82" s="116"/>
      <c r="E82" s="116"/>
      <c r="F82" s="116"/>
      <c r="G82" s="116"/>
      <c r="H82" s="116"/>
      <c r="I82" s="116"/>
      <c r="J82" s="116"/>
      <c r="K82" s="116"/>
      <c r="L82" s="14"/>
      <c r="M82" s="118"/>
      <c r="N82" s="119"/>
      <c r="O82" s="12"/>
      <c r="P82" s="12"/>
      <c r="Q82" s="12"/>
      <c r="R82" s="331"/>
      <c r="S82" s="331"/>
    </row>
    <row r="83" spans="1:19" s="3" customFormat="1" ht="12">
      <c r="A83" s="116"/>
      <c r="B83" s="116"/>
      <c r="C83" s="116"/>
      <c r="D83" s="116"/>
      <c r="E83" s="116"/>
      <c r="F83" s="116"/>
      <c r="G83" s="116"/>
      <c r="H83" s="116"/>
      <c r="I83" s="116"/>
      <c r="J83" s="116"/>
      <c r="K83" s="116"/>
      <c r="L83" s="14"/>
      <c r="M83" s="118"/>
      <c r="N83" s="119"/>
      <c r="O83" s="12"/>
      <c r="P83" s="12"/>
      <c r="Q83" s="12"/>
      <c r="R83" s="331"/>
      <c r="S83" s="331"/>
    </row>
    <row r="84" spans="1:19" s="3" customFormat="1" ht="12">
      <c r="A84" s="116"/>
      <c r="B84" s="116"/>
      <c r="C84" s="116"/>
      <c r="D84" s="116"/>
      <c r="E84" s="116"/>
      <c r="F84" s="116"/>
      <c r="G84" s="116"/>
      <c r="H84" s="116"/>
      <c r="I84" s="116"/>
      <c r="J84" s="116"/>
      <c r="K84" s="116"/>
      <c r="L84" s="14"/>
      <c r="M84" s="118"/>
      <c r="N84" s="119"/>
      <c r="O84" s="12"/>
      <c r="P84" s="12"/>
      <c r="Q84" s="12"/>
      <c r="R84" s="331"/>
      <c r="S84" s="331"/>
    </row>
    <row r="85" spans="1:19" s="3" customFormat="1" ht="12">
      <c r="A85" s="116"/>
      <c r="B85" s="116"/>
      <c r="C85" s="116"/>
      <c r="D85" s="116"/>
      <c r="E85" s="116"/>
      <c r="F85" s="116"/>
      <c r="G85" s="116"/>
      <c r="H85" s="116"/>
      <c r="I85" s="116"/>
      <c r="J85" s="116"/>
      <c r="K85" s="116"/>
      <c r="L85" s="14"/>
      <c r="M85" s="118"/>
      <c r="N85" s="119"/>
      <c r="O85" s="12"/>
      <c r="P85" s="12"/>
      <c r="Q85" s="12"/>
      <c r="R85" s="331"/>
      <c r="S85" s="331"/>
    </row>
    <row r="86" spans="1:19" s="3" customFormat="1" ht="12">
      <c r="A86" s="116"/>
      <c r="B86" s="116"/>
      <c r="C86" s="116"/>
      <c r="D86" s="116"/>
      <c r="E86" s="116"/>
      <c r="F86" s="116"/>
      <c r="G86" s="116"/>
      <c r="H86" s="116"/>
      <c r="I86" s="116"/>
      <c r="J86" s="116"/>
      <c r="K86" s="116"/>
      <c r="L86" s="14"/>
      <c r="M86" s="118"/>
      <c r="N86" s="120"/>
      <c r="O86" s="12"/>
      <c r="P86" s="12"/>
      <c r="Q86" s="12"/>
      <c r="R86" s="331"/>
      <c r="S86" s="331"/>
    </row>
    <row r="87" spans="1:19" s="3" customFormat="1" ht="12">
      <c r="A87" s="116"/>
      <c r="B87" s="116"/>
      <c r="C87" s="116"/>
      <c r="D87" s="116"/>
      <c r="E87" s="116"/>
      <c r="F87" s="116"/>
      <c r="G87" s="116"/>
      <c r="H87" s="116"/>
      <c r="I87" s="116"/>
      <c r="J87" s="116"/>
      <c r="K87" s="116"/>
      <c r="L87" s="14"/>
      <c r="M87" s="118"/>
      <c r="N87" s="120"/>
      <c r="O87" s="12"/>
      <c r="P87" s="12"/>
      <c r="Q87" s="12"/>
      <c r="R87" s="331"/>
      <c r="S87" s="331"/>
    </row>
    <row r="88" spans="1:19" s="3" customFormat="1" ht="12">
      <c r="A88" s="116"/>
      <c r="B88" s="116"/>
      <c r="C88" s="116"/>
      <c r="D88" s="116"/>
      <c r="E88" s="116"/>
      <c r="F88" s="116"/>
      <c r="G88" s="116"/>
      <c r="H88" s="116"/>
      <c r="I88" s="116"/>
      <c r="J88" s="116"/>
      <c r="K88" s="116"/>
      <c r="L88" s="14"/>
      <c r="M88" s="118"/>
      <c r="N88" s="120"/>
      <c r="O88" s="12"/>
      <c r="P88" s="12"/>
      <c r="Q88" s="12"/>
      <c r="R88" s="331"/>
      <c r="S88" s="331"/>
    </row>
    <row r="89" spans="1:19" s="3" customFormat="1" ht="12">
      <c r="A89" s="116"/>
      <c r="B89" s="116"/>
      <c r="C89" s="116"/>
      <c r="D89" s="116"/>
      <c r="E89" s="116"/>
      <c r="F89" s="116"/>
      <c r="G89" s="116"/>
      <c r="H89" s="116"/>
      <c r="I89" s="116"/>
      <c r="J89" s="116"/>
      <c r="K89" s="116"/>
      <c r="L89" s="14"/>
      <c r="M89" s="118"/>
      <c r="N89" s="120"/>
      <c r="O89" s="12"/>
      <c r="P89" s="12"/>
      <c r="Q89" s="12"/>
      <c r="R89" s="331"/>
      <c r="S89" s="331"/>
    </row>
    <row r="90" spans="1:19" s="3" customFormat="1" ht="12">
      <c r="A90" s="116"/>
      <c r="B90" s="116"/>
      <c r="C90" s="116"/>
      <c r="D90" s="116"/>
      <c r="E90" s="116"/>
      <c r="F90" s="116"/>
      <c r="G90" s="116"/>
      <c r="H90" s="116"/>
      <c r="I90" s="116"/>
      <c r="J90" s="116"/>
      <c r="K90" s="116"/>
      <c r="L90" s="14"/>
      <c r="M90" s="118"/>
      <c r="N90" s="120"/>
      <c r="O90" s="12"/>
      <c r="P90" s="12"/>
      <c r="Q90" s="12"/>
      <c r="R90" s="331"/>
      <c r="S90" s="331"/>
    </row>
    <row r="91" spans="1:19" s="3" customFormat="1" ht="12">
      <c r="A91" s="116"/>
      <c r="B91" s="116"/>
      <c r="C91" s="116"/>
      <c r="D91" s="116"/>
      <c r="E91" s="116"/>
      <c r="F91" s="116"/>
      <c r="G91" s="116"/>
      <c r="H91" s="116"/>
      <c r="I91" s="116"/>
      <c r="J91" s="116"/>
      <c r="K91" s="116"/>
      <c r="L91" s="14"/>
      <c r="M91" s="118"/>
      <c r="N91" s="120"/>
      <c r="O91" s="12"/>
      <c r="P91" s="12"/>
      <c r="Q91" s="12"/>
      <c r="R91" s="331"/>
      <c r="S91" s="331"/>
    </row>
    <row r="92" spans="1:19" s="3" customFormat="1" ht="12">
      <c r="A92" s="116"/>
      <c r="B92" s="116"/>
      <c r="C92" s="116"/>
      <c r="D92" s="116"/>
      <c r="E92" s="116"/>
      <c r="F92" s="116"/>
      <c r="G92" s="116"/>
      <c r="H92" s="116"/>
      <c r="I92" s="116"/>
      <c r="J92" s="116"/>
      <c r="K92" s="116"/>
      <c r="L92" s="14"/>
      <c r="M92" s="118"/>
      <c r="N92" s="120"/>
      <c r="O92" s="12"/>
      <c r="P92" s="12"/>
      <c r="Q92" s="12"/>
      <c r="R92" s="331"/>
      <c r="S92" s="331"/>
    </row>
    <row r="93" spans="1:19" s="3" customFormat="1" ht="12">
      <c r="A93" s="116"/>
      <c r="B93" s="116"/>
      <c r="C93" s="116"/>
      <c r="D93" s="116"/>
      <c r="E93" s="116"/>
      <c r="F93" s="116"/>
      <c r="G93" s="116"/>
      <c r="H93" s="116"/>
      <c r="I93" s="116"/>
      <c r="J93" s="116"/>
      <c r="K93" s="116"/>
      <c r="L93" s="14"/>
      <c r="M93" s="118"/>
      <c r="N93" s="120"/>
      <c r="O93" s="12"/>
      <c r="P93" s="12"/>
      <c r="Q93" s="12"/>
      <c r="R93" s="331"/>
      <c r="S93" s="331"/>
    </row>
    <row r="94" spans="1:19" s="3" customFormat="1" ht="12">
      <c r="A94" s="116"/>
      <c r="B94" s="116"/>
      <c r="C94" s="116"/>
      <c r="D94" s="116"/>
      <c r="E94" s="116"/>
      <c r="F94" s="116"/>
      <c r="G94" s="116"/>
      <c r="H94" s="116"/>
      <c r="I94" s="116"/>
      <c r="J94" s="116"/>
      <c r="K94" s="116"/>
      <c r="L94" s="14"/>
      <c r="M94" s="118"/>
      <c r="N94" s="119"/>
      <c r="O94" s="12"/>
      <c r="P94" s="12"/>
      <c r="Q94" s="12"/>
      <c r="R94" s="331"/>
      <c r="S94" s="331"/>
    </row>
    <row r="95" spans="1:19" s="3" customFormat="1" ht="12">
      <c r="A95" s="116"/>
      <c r="B95" s="116"/>
      <c r="C95" s="116"/>
      <c r="D95" s="116"/>
      <c r="E95" s="116"/>
      <c r="F95" s="116"/>
      <c r="G95" s="116"/>
      <c r="H95" s="116"/>
      <c r="I95" s="116"/>
      <c r="J95" s="116"/>
      <c r="K95" s="116"/>
      <c r="L95" s="14"/>
      <c r="M95" s="118"/>
      <c r="N95" s="119"/>
      <c r="O95" s="12"/>
      <c r="P95" s="12"/>
      <c r="Q95" s="12"/>
      <c r="R95" s="331"/>
      <c r="S95" s="331"/>
    </row>
    <row r="96" spans="1:19" s="3" customFormat="1" ht="12">
      <c r="A96" s="116"/>
      <c r="B96" s="116"/>
      <c r="C96" s="116"/>
      <c r="D96" s="116"/>
      <c r="E96" s="116"/>
      <c r="F96" s="116"/>
      <c r="G96" s="116"/>
      <c r="H96" s="116"/>
      <c r="I96" s="116"/>
      <c r="J96" s="116"/>
      <c r="K96" s="116"/>
      <c r="L96" s="14"/>
      <c r="M96" s="118"/>
      <c r="N96" s="119"/>
      <c r="O96" s="12"/>
      <c r="P96" s="12"/>
      <c r="Q96" s="12"/>
      <c r="R96" s="331"/>
      <c r="S96" s="331"/>
    </row>
    <row r="97" spans="1:19" s="3" customFormat="1" ht="12">
      <c r="A97" s="116"/>
      <c r="B97" s="116"/>
      <c r="C97" s="116"/>
      <c r="D97" s="116"/>
      <c r="E97" s="116"/>
      <c r="F97" s="116"/>
      <c r="G97" s="116"/>
      <c r="H97" s="116"/>
      <c r="I97" s="116"/>
      <c r="J97" s="116"/>
      <c r="K97" s="116"/>
      <c r="L97" s="14"/>
      <c r="M97" s="118"/>
      <c r="N97" s="119"/>
      <c r="O97" s="12"/>
      <c r="P97" s="12"/>
      <c r="Q97" s="12"/>
      <c r="R97" s="331"/>
      <c r="S97" s="331"/>
    </row>
    <row r="98" spans="1:19" s="3" customFormat="1" ht="12">
      <c r="A98" s="116"/>
      <c r="B98" s="116"/>
      <c r="C98" s="116"/>
      <c r="D98" s="116"/>
      <c r="E98" s="116"/>
      <c r="F98" s="116"/>
      <c r="G98" s="116"/>
      <c r="H98" s="116"/>
      <c r="I98" s="116"/>
      <c r="J98" s="116"/>
      <c r="K98" s="116"/>
      <c r="L98" s="14"/>
      <c r="M98" s="118"/>
      <c r="N98" s="119"/>
      <c r="O98" s="12"/>
      <c r="P98" s="12"/>
      <c r="Q98" s="12"/>
      <c r="R98" s="331"/>
      <c r="S98" s="331"/>
    </row>
    <row r="99" spans="1:19" s="3" customFormat="1" ht="12">
      <c r="A99" s="116"/>
      <c r="B99" s="116"/>
      <c r="C99" s="116"/>
      <c r="D99" s="116"/>
      <c r="E99" s="116"/>
      <c r="F99" s="116"/>
      <c r="G99" s="116"/>
      <c r="H99" s="116"/>
      <c r="I99" s="116"/>
      <c r="J99" s="116"/>
      <c r="K99" s="116"/>
      <c r="L99" s="14"/>
      <c r="M99" s="121"/>
      <c r="N99" s="119"/>
      <c r="O99" s="12"/>
      <c r="P99" s="12"/>
      <c r="Q99" s="12"/>
      <c r="R99" s="331"/>
      <c r="S99" s="331"/>
    </row>
    <row r="100" spans="1:19" s="3" customFormat="1" ht="12">
      <c r="A100" s="116"/>
      <c r="B100" s="116"/>
      <c r="C100" s="116"/>
      <c r="D100" s="116"/>
      <c r="E100" s="116"/>
      <c r="F100" s="116"/>
      <c r="G100" s="116"/>
      <c r="H100" s="116"/>
      <c r="I100" s="116"/>
      <c r="J100" s="116"/>
      <c r="K100" s="116"/>
      <c r="L100" s="14"/>
      <c r="M100" s="121"/>
      <c r="N100" s="119"/>
      <c r="O100" s="12"/>
      <c r="P100" s="12"/>
      <c r="Q100" s="12"/>
      <c r="R100" s="331"/>
      <c r="S100" s="331"/>
    </row>
    <row r="101" spans="1:19" s="3" customFormat="1" ht="12">
      <c r="A101" s="116"/>
      <c r="B101" s="116"/>
      <c r="C101" s="116"/>
      <c r="D101" s="116"/>
      <c r="E101" s="116"/>
      <c r="F101" s="116"/>
      <c r="G101" s="116"/>
      <c r="H101" s="116"/>
      <c r="I101" s="116"/>
      <c r="J101" s="116"/>
      <c r="K101" s="116"/>
      <c r="L101" s="14"/>
      <c r="M101" s="121"/>
      <c r="N101" s="120"/>
      <c r="O101" s="12"/>
      <c r="P101" s="12"/>
      <c r="Q101" s="12"/>
      <c r="R101" s="331"/>
      <c r="S101" s="331"/>
    </row>
    <row r="102" spans="1:19" s="3" customFormat="1" ht="12">
      <c r="A102" s="116"/>
      <c r="B102" s="116"/>
      <c r="C102" s="116"/>
      <c r="D102" s="116"/>
      <c r="E102" s="116"/>
      <c r="F102" s="116"/>
      <c r="G102" s="116"/>
      <c r="H102" s="116"/>
      <c r="I102" s="116"/>
      <c r="J102" s="116"/>
      <c r="K102" s="116"/>
      <c r="L102" s="14"/>
      <c r="M102" s="121"/>
      <c r="N102" s="120"/>
      <c r="O102" s="12"/>
      <c r="P102" s="12"/>
      <c r="Q102" s="12"/>
      <c r="R102" s="331"/>
      <c r="S102" s="331"/>
    </row>
    <row r="103" spans="1:19" s="3" customFormat="1" ht="12">
      <c r="A103" s="116"/>
      <c r="B103" s="116"/>
      <c r="C103" s="116"/>
      <c r="D103" s="116"/>
      <c r="E103" s="116"/>
      <c r="F103" s="116"/>
      <c r="G103" s="116"/>
      <c r="H103" s="116"/>
      <c r="I103" s="116"/>
      <c r="J103" s="116"/>
      <c r="K103" s="116"/>
      <c r="L103" s="14"/>
      <c r="M103" s="121"/>
      <c r="N103" s="120"/>
      <c r="O103" s="12"/>
      <c r="P103" s="12"/>
      <c r="Q103" s="12"/>
      <c r="R103" s="331"/>
      <c r="S103" s="331"/>
    </row>
    <row r="104" spans="1:19" s="3" customFormat="1" ht="12">
      <c r="A104" s="116"/>
      <c r="B104" s="116"/>
      <c r="C104" s="116"/>
      <c r="D104" s="116"/>
      <c r="E104" s="116"/>
      <c r="F104" s="116"/>
      <c r="G104" s="116"/>
      <c r="H104" s="116"/>
      <c r="I104" s="116"/>
      <c r="J104" s="116"/>
      <c r="K104" s="116"/>
      <c r="L104" s="14"/>
      <c r="M104" s="121"/>
      <c r="N104" s="120"/>
      <c r="O104" s="12"/>
      <c r="P104" s="12"/>
      <c r="Q104" s="12"/>
      <c r="R104" s="331"/>
      <c r="S104" s="331"/>
    </row>
    <row r="105" spans="1:19" s="3" customFormat="1" ht="12">
      <c r="A105" s="116"/>
      <c r="B105" s="116"/>
      <c r="C105" s="116"/>
      <c r="D105" s="116"/>
      <c r="E105" s="116"/>
      <c r="F105" s="116"/>
      <c r="G105" s="116"/>
      <c r="H105" s="116"/>
      <c r="I105" s="116"/>
      <c r="J105" s="116"/>
      <c r="K105" s="116"/>
      <c r="L105" s="14"/>
      <c r="M105" s="121"/>
      <c r="N105" s="120"/>
      <c r="O105" s="12"/>
      <c r="P105" s="12"/>
      <c r="Q105" s="12"/>
      <c r="R105" s="331"/>
      <c r="S105" s="331"/>
    </row>
    <row r="106" spans="1:19" s="3" customFormat="1" ht="12">
      <c r="A106" s="116"/>
      <c r="B106" s="116"/>
      <c r="C106" s="116"/>
      <c r="D106" s="116"/>
      <c r="E106" s="116"/>
      <c r="F106" s="116"/>
      <c r="G106" s="116"/>
      <c r="H106" s="116"/>
      <c r="I106" s="116"/>
      <c r="J106" s="116"/>
      <c r="K106" s="116"/>
      <c r="L106" s="14"/>
      <c r="M106" s="121"/>
      <c r="N106" s="120"/>
      <c r="O106" s="12"/>
      <c r="P106" s="12"/>
      <c r="Q106" s="12"/>
      <c r="R106" s="331"/>
      <c r="S106" s="331"/>
    </row>
    <row r="107" spans="1:19" s="3" customFormat="1" ht="12">
      <c r="A107" s="116"/>
      <c r="B107" s="116"/>
      <c r="C107" s="116"/>
      <c r="D107" s="116"/>
      <c r="E107" s="116"/>
      <c r="F107" s="116"/>
      <c r="G107" s="116"/>
      <c r="H107" s="116"/>
      <c r="I107" s="116"/>
      <c r="J107" s="116"/>
      <c r="K107" s="116"/>
      <c r="L107" s="14"/>
      <c r="M107" s="121"/>
      <c r="N107" s="120"/>
      <c r="O107" s="12"/>
      <c r="P107" s="12"/>
      <c r="Q107" s="12"/>
      <c r="R107" s="331"/>
      <c r="S107" s="331"/>
    </row>
    <row r="108" spans="1:19" s="3" customFormat="1" ht="12">
      <c r="A108" s="116"/>
      <c r="B108" s="116"/>
      <c r="C108" s="116"/>
      <c r="D108" s="116"/>
      <c r="E108" s="116"/>
      <c r="F108" s="116"/>
      <c r="G108" s="116"/>
      <c r="H108" s="116"/>
      <c r="I108" s="116"/>
      <c r="J108" s="116"/>
      <c r="K108" s="116"/>
      <c r="L108" s="14"/>
      <c r="M108" s="121"/>
      <c r="N108" s="120"/>
      <c r="O108" s="12"/>
      <c r="P108" s="12"/>
      <c r="Q108" s="12"/>
      <c r="R108" s="331"/>
      <c r="S108" s="331"/>
    </row>
    <row r="109" spans="1:19" s="3" customFormat="1" ht="12">
      <c r="A109" s="116"/>
      <c r="B109" s="116"/>
      <c r="C109" s="116"/>
      <c r="D109" s="116"/>
      <c r="E109" s="116"/>
      <c r="F109" s="116"/>
      <c r="G109" s="116"/>
      <c r="H109" s="116"/>
      <c r="I109" s="116"/>
      <c r="J109" s="116"/>
      <c r="K109" s="116"/>
      <c r="L109" s="14"/>
      <c r="M109" s="121"/>
      <c r="N109" s="119"/>
      <c r="O109" s="12"/>
      <c r="P109" s="12"/>
      <c r="Q109" s="12"/>
      <c r="R109" s="331"/>
      <c r="S109" s="331"/>
    </row>
    <row r="110" spans="1:19" s="3" customFormat="1" ht="12">
      <c r="A110" s="116"/>
      <c r="B110" s="116"/>
      <c r="C110" s="116"/>
      <c r="D110" s="116"/>
      <c r="E110" s="116"/>
      <c r="F110" s="116"/>
      <c r="G110" s="116"/>
      <c r="H110" s="116"/>
      <c r="I110" s="116"/>
      <c r="J110" s="116"/>
      <c r="K110" s="116"/>
      <c r="L110" s="14"/>
      <c r="M110" s="121"/>
      <c r="N110" s="119"/>
      <c r="O110" s="12"/>
      <c r="P110" s="12"/>
      <c r="Q110" s="12"/>
      <c r="R110" s="331"/>
      <c r="S110" s="331"/>
    </row>
    <row r="111" spans="1:19" s="3" customFormat="1" ht="12">
      <c r="A111" s="116"/>
      <c r="B111" s="116"/>
      <c r="C111" s="116"/>
      <c r="D111" s="116"/>
      <c r="E111" s="116"/>
      <c r="F111" s="116"/>
      <c r="G111" s="116"/>
      <c r="H111" s="116"/>
      <c r="I111" s="116"/>
      <c r="J111" s="116"/>
      <c r="K111" s="116"/>
      <c r="L111" s="14"/>
      <c r="M111" s="121"/>
      <c r="N111" s="119"/>
      <c r="O111" s="12"/>
      <c r="P111" s="12"/>
      <c r="Q111" s="12"/>
      <c r="R111" s="331"/>
      <c r="S111" s="331"/>
    </row>
    <row r="112" spans="1:19" s="3" customFormat="1" ht="12">
      <c r="A112" s="116"/>
      <c r="B112" s="116"/>
      <c r="C112" s="116"/>
      <c r="D112" s="116"/>
      <c r="E112" s="116"/>
      <c r="F112" s="116"/>
      <c r="G112" s="116"/>
      <c r="H112" s="116"/>
      <c r="I112" s="116"/>
      <c r="J112" s="116"/>
      <c r="K112" s="116"/>
      <c r="L112" s="14"/>
      <c r="M112" s="121"/>
      <c r="N112" s="119"/>
      <c r="O112" s="12"/>
      <c r="P112" s="12"/>
      <c r="Q112" s="12"/>
      <c r="R112" s="331"/>
      <c r="S112" s="331"/>
    </row>
    <row r="113" spans="1:19" s="3" customFormat="1" ht="12">
      <c r="A113" s="116"/>
      <c r="B113" s="116"/>
      <c r="C113" s="116"/>
      <c r="D113" s="116"/>
      <c r="E113" s="116"/>
      <c r="F113" s="116"/>
      <c r="G113" s="116"/>
      <c r="H113" s="116"/>
      <c r="I113" s="116"/>
      <c r="J113" s="116"/>
      <c r="K113" s="116"/>
      <c r="L113" s="14"/>
      <c r="M113" s="121"/>
      <c r="N113" s="119"/>
      <c r="O113" s="12"/>
      <c r="P113" s="12"/>
      <c r="Q113" s="12"/>
      <c r="R113" s="331"/>
      <c r="S113" s="331"/>
    </row>
    <row r="114" spans="1:19" s="3" customFormat="1" ht="12">
      <c r="A114" s="116"/>
      <c r="B114" s="116"/>
      <c r="C114" s="116"/>
      <c r="D114" s="116"/>
      <c r="E114" s="116"/>
      <c r="F114" s="116"/>
      <c r="G114" s="116"/>
      <c r="H114" s="116"/>
      <c r="I114" s="116"/>
      <c r="J114" s="116"/>
      <c r="K114" s="116"/>
      <c r="L114" s="14"/>
      <c r="M114" s="121"/>
      <c r="N114" s="119"/>
      <c r="O114" s="12"/>
      <c r="P114" s="12"/>
      <c r="Q114" s="12"/>
      <c r="R114" s="331"/>
      <c r="S114" s="331"/>
    </row>
    <row r="115" spans="1:19" s="3" customFormat="1" ht="12">
      <c r="A115" s="116"/>
      <c r="B115" s="116"/>
      <c r="C115" s="116"/>
      <c r="D115" s="116"/>
      <c r="E115" s="116"/>
      <c r="F115" s="116"/>
      <c r="G115" s="116"/>
      <c r="H115" s="116"/>
      <c r="I115" s="116"/>
      <c r="J115" s="116"/>
      <c r="K115" s="116"/>
      <c r="L115" s="14"/>
      <c r="M115" s="121"/>
      <c r="N115" s="119"/>
      <c r="O115" s="12"/>
      <c r="P115" s="12"/>
      <c r="Q115" s="12"/>
      <c r="R115" s="331"/>
      <c r="S115" s="331"/>
    </row>
    <row r="116" spans="1:19" s="3" customFormat="1" ht="12">
      <c r="A116" s="116"/>
      <c r="B116" s="116"/>
      <c r="C116" s="116"/>
      <c r="D116" s="116"/>
      <c r="E116" s="116"/>
      <c r="F116" s="116"/>
      <c r="G116" s="116"/>
      <c r="H116" s="116"/>
      <c r="I116" s="116"/>
      <c r="J116" s="116"/>
      <c r="K116" s="116"/>
      <c r="L116" s="14"/>
      <c r="M116" s="121"/>
      <c r="N116" s="120"/>
      <c r="O116" s="12"/>
      <c r="P116" s="12"/>
      <c r="Q116" s="12"/>
      <c r="R116" s="331"/>
      <c r="S116" s="331"/>
    </row>
    <row r="117" spans="1:19" s="3" customFormat="1" ht="12">
      <c r="A117" s="116"/>
      <c r="B117" s="116"/>
      <c r="C117" s="116"/>
      <c r="D117" s="116"/>
      <c r="E117" s="116"/>
      <c r="F117" s="116"/>
      <c r="G117" s="116"/>
      <c r="H117" s="116"/>
      <c r="I117" s="116"/>
      <c r="J117" s="116"/>
      <c r="K117" s="116"/>
      <c r="L117" s="14"/>
      <c r="M117" s="121"/>
      <c r="N117" s="120"/>
      <c r="O117" s="12"/>
      <c r="P117" s="12"/>
      <c r="Q117" s="12"/>
      <c r="R117" s="331"/>
      <c r="S117" s="331"/>
    </row>
    <row r="118" spans="1:19" s="3" customFormat="1" ht="12">
      <c r="A118" s="116"/>
      <c r="B118" s="116"/>
      <c r="C118" s="116"/>
      <c r="D118" s="116"/>
      <c r="E118" s="116"/>
      <c r="F118" s="116"/>
      <c r="G118" s="116"/>
      <c r="H118" s="116"/>
      <c r="I118" s="116"/>
      <c r="J118" s="116"/>
      <c r="K118" s="116"/>
      <c r="L118" s="14"/>
      <c r="M118" s="121"/>
      <c r="N118" s="120"/>
      <c r="O118" s="12"/>
      <c r="P118" s="12"/>
      <c r="Q118" s="12"/>
      <c r="R118" s="331"/>
      <c r="S118" s="331"/>
    </row>
    <row r="119" spans="1:19" s="3" customFormat="1" ht="12">
      <c r="A119" s="116"/>
      <c r="B119" s="116"/>
      <c r="C119" s="116"/>
      <c r="D119" s="116"/>
      <c r="E119" s="116"/>
      <c r="F119" s="116"/>
      <c r="G119" s="116"/>
      <c r="H119" s="116"/>
      <c r="I119" s="116"/>
      <c r="J119" s="116"/>
      <c r="K119" s="116"/>
      <c r="L119" s="14"/>
      <c r="M119" s="121"/>
      <c r="N119" s="120"/>
      <c r="O119" s="12"/>
      <c r="P119" s="12"/>
      <c r="Q119" s="12"/>
      <c r="R119" s="331"/>
      <c r="S119" s="331"/>
    </row>
    <row r="120" spans="1:19" s="3" customFormat="1" ht="12">
      <c r="A120" s="116"/>
      <c r="B120" s="116"/>
      <c r="C120" s="116"/>
      <c r="D120" s="116"/>
      <c r="E120" s="116"/>
      <c r="F120" s="116"/>
      <c r="G120" s="116"/>
      <c r="H120" s="116"/>
      <c r="I120" s="116"/>
      <c r="J120" s="116"/>
      <c r="K120" s="116"/>
      <c r="L120" s="14"/>
      <c r="M120" s="121"/>
      <c r="N120" s="120"/>
      <c r="O120" s="12"/>
      <c r="P120" s="12"/>
      <c r="Q120" s="12"/>
      <c r="R120" s="331"/>
      <c r="S120" s="331"/>
    </row>
    <row r="121" spans="1:19" s="3" customFormat="1" ht="12">
      <c r="A121" s="116"/>
      <c r="B121" s="116"/>
      <c r="C121" s="116"/>
      <c r="D121" s="116"/>
      <c r="E121" s="116"/>
      <c r="F121" s="116"/>
      <c r="G121" s="116"/>
      <c r="H121" s="116"/>
      <c r="I121" s="116"/>
      <c r="J121" s="116"/>
      <c r="K121" s="116"/>
      <c r="L121" s="14"/>
      <c r="M121" s="121"/>
      <c r="N121" s="120"/>
      <c r="O121" s="12"/>
      <c r="P121" s="12"/>
      <c r="Q121" s="12"/>
      <c r="R121" s="331"/>
      <c r="S121" s="331"/>
    </row>
    <row r="122" spans="1:19" s="3" customFormat="1" ht="12">
      <c r="A122" s="116"/>
      <c r="B122" s="116"/>
      <c r="C122" s="116"/>
      <c r="D122" s="116"/>
      <c r="E122" s="116"/>
      <c r="F122" s="116"/>
      <c r="G122" s="116"/>
      <c r="H122" s="116"/>
      <c r="I122" s="116"/>
      <c r="J122" s="116"/>
      <c r="K122" s="116"/>
      <c r="L122" s="14"/>
      <c r="M122" s="121"/>
      <c r="N122" s="120"/>
      <c r="O122" s="12"/>
      <c r="P122" s="12"/>
      <c r="Q122" s="12"/>
      <c r="R122" s="331"/>
      <c r="S122" s="331"/>
    </row>
    <row r="123" spans="1:19" s="3" customFormat="1" ht="12">
      <c r="A123" s="116"/>
      <c r="B123" s="116"/>
      <c r="C123" s="116"/>
      <c r="D123" s="116"/>
      <c r="E123" s="116"/>
      <c r="F123" s="116"/>
      <c r="G123" s="116"/>
      <c r="H123" s="116"/>
      <c r="I123" s="116"/>
      <c r="J123" s="116"/>
      <c r="K123" s="116"/>
      <c r="L123" s="14"/>
      <c r="M123" s="121"/>
      <c r="N123" s="120"/>
      <c r="O123" s="12"/>
      <c r="P123" s="12"/>
      <c r="Q123" s="12"/>
      <c r="R123" s="331"/>
      <c r="S123" s="331"/>
    </row>
    <row r="124" spans="1:19" s="3" customFormat="1" ht="12">
      <c r="A124" s="116"/>
      <c r="B124" s="116"/>
      <c r="C124" s="116"/>
      <c r="D124" s="116"/>
      <c r="E124" s="116"/>
      <c r="F124" s="116"/>
      <c r="G124" s="116"/>
      <c r="H124" s="116"/>
      <c r="I124" s="116"/>
      <c r="J124" s="116"/>
      <c r="K124" s="116"/>
      <c r="L124" s="14"/>
      <c r="M124" s="121"/>
      <c r="N124" s="119"/>
      <c r="O124" s="12"/>
      <c r="P124" s="12"/>
      <c r="Q124" s="12"/>
      <c r="R124" s="331"/>
      <c r="S124" s="331"/>
    </row>
    <row r="125" spans="1:19" s="3" customFormat="1" ht="12">
      <c r="A125" s="116"/>
      <c r="B125" s="116"/>
      <c r="C125" s="116"/>
      <c r="D125" s="116"/>
      <c r="E125" s="116"/>
      <c r="F125" s="116"/>
      <c r="G125" s="116"/>
      <c r="H125" s="116"/>
      <c r="I125" s="116"/>
      <c r="J125" s="116"/>
      <c r="K125" s="116"/>
      <c r="L125" s="14"/>
      <c r="M125" s="121"/>
      <c r="N125" s="119"/>
      <c r="O125" s="12"/>
      <c r="P125" s="12"/>
      <c r="Q125" s="12"/>
      <c r="R125" s="331"/>
      <c r="S125" s="331"/>
    </row>
    <row r="126" spans="1:19" s="3" customFormat="1" ht="12">
      <c r="A126" s="116"/>
      <c r="B126" s="116"/>
      <c r="C126" s="116"/>
      <c r="D126" s="116"/>
      <c r="E126" s="116"/>
      <c r="F126" s="116"/>
      <c r="G126" s="116"/>
      <c r="H126" s="116"/>
      <c r="I126" s="116"/>
      <c r="J126" s="116"/>
      <c r="K126" s="116"/>
      <c r="L126" s="14"/>
      <c r="M126" s="121"/>
      <c r="N126" s="119"/>
      <c r="O126" s="12"/>
      <c r="P126" s="12"/>
      <c r="Q126" s="12"/>
      <c r="R126" s="331"/>
      <c r="S126" s="331"/>
    </row>
    <row r="127" spans="1:19" s="3" customFormat="1" ht="12">
      <c r="A127" s="116"/>
      <c r="B127" s="116"/>
      <c r="C127" s="116"/>
      <c r="D127" s="116"/>
      <c r="E127" s="116"/>
      <c r="F127" s="116"/>
      <c r="G127" s="116"/>
      <c r="H127" s="116"/>
      <c r="I127" s="116"/>
      <c r="J127" s="116"/>
      <c r="K127" s="116"/>
      <c r="L127" s="14"/>
      <c r="M127" s="121"/>
      <c r="N127" s="119"/>
      <c r="O127" s="12"/>
      <c r="P127" s="12"/>
      <c r="Q127" s="12"/>
      <c r="R127" s="331"/>
      <c r="S127" s="331"/>
    </row>
    <row r="128" spans="1:19" s="3" customFormat="1" ht="12">
      <c r="A128" s="116"/>
      <c r="B128" s="116"/>
      <c r="C128" s="116"/>
      <c r="D128" s="116"/>
      <c r="E128" s="116"/>
      <c r="F128" s="116"/>
      <c r="G128" s="116"/>
      <c r="H128" s="116"/>
      <c r="I128" s="116"/>
      <c r="J128" s="116"/>
      <c r="K128" s="116"/>
      <c r="L128" s="14"/>
      <c r="M128" s="121"/>
      <c r="N128" s="119"/>
      <c r="O128" s="12"/>
      <c r="P128" s="12"/>
      <c r="Q128" s="12"/>
      <c r="R128" s="331"/>
      <c r="S128" s="331"/>
    </row>
    <row r="129" spans="1:19" s="3" customFormat="1" ht="12">
      <c r="A129" s="116"/>
      <c r="B129" s="116"/>
      <c r="C129" s="116"/>
      <c r="D129" s="116"/>
      <c r="E129" s="116"/>
      <c r="F129" s="116"/>
      <c r="G129" s="116"/>
      <c r="H129" s="116"/>
      <c r="I129" s="116"/>
      <c r="J129" s="116"/>
      <c r="K129" s="116"/>
      <c r="L129" s="14"/>
      <c r="M129" s="121"/>
      <c r="N129" s="119"/>
      <c r="O129" s="12"/>
      <c r="P129" s="12"/>
      <c r="Q129" s="12"/>
      <c r="R129" s="331"/>
      <c r="S129" s="331"/>
    </row>
    <row r="130" spans="1:19" s="3" customFormat="1" ht="12">
      <c r="A130" s="116"/>
      <c r="B130" s="116"/>
      <c r="C130" s="116"/>
      <c r="D130" s="116"/>
      <c r="E130" s="116"/>
      <c r="F130" s="116"/>
      <c r="G130" s="116"/>
      <c r="H130" s="116"/>
      <c r="I130" s="116"/>
      <c r="J130" s="116"/>
      <c r="K130" s="116"/>
      <c r="L130" s="14"/>
      <c r="M130" s="121"/>
      <c r="N130" s="119"/>
      <c r="O130" s="12"/>
      <c r="P130" s="12"/>
      <c r="Q130" s="12"/>
      <c r="R130" s="331"/>
      <c r="S130" s="331"/>
    </row>
    <row r="131" spans="1:19" s="3" customFormat="1" ht="12">
      <c r="A131" s="116"/>
      <c r="B131" s="116"/>
      <c r="C131" s="116"/>
      <c r="D131" s="116"/>
      <c r="E131" s="116"/>
      <c r="F131" s="116"/>
      <c r="G131" s="116"/>
      <c r="H131" s="116"/>
      <c r="I131" s="116"/>
      <c r="J131" s="116"/>
      <c r="K131" s="116"/>
      <c r="L131" s="14"/>
      <c r="M131" s="121"/>
      <c r="N131" s="120"/>
      <c r="O131" s="12"/>
      <c r="P131" s="12"/>
      <c r="Q131" s="12"/>
      <c r="R131" s="331"/>
      <c r="S131" s="331"/>
    </row>
    <row r="132" spans="1:19" s="3" customFormat="1" ht="12">
      <c r="A132" s="116"/>
      <c r="B132" s="116"/>
      <c r="C132" s="116"/>
      <c r="D132" s="116"/>
      <c r="E132" s="116"/>
      <c r="F132" s="116"/>
      <c r="G132" s="116"/>
      <c r="H132" s="116"/>
      <c r="I132" s="116"/>
      <c r="J132" s="116"/>
      <c r="K132" s="116"/>
      <c r="L132" s="14"/>
      <c r="M132" s="121"/>
      <c r="N132" s="120"/>
      <c r="O132" s="12"/>
      <c r="P132" s="12"/>
      <c r="Q132" s="12"/>
      <c r="R132" s="331"/>
      <c r="S132" s="331"/>
    </row>
    <row r="133" spans="1:19" s="3" customFormat="1" ht="12">
      <c r="A133" s="116"/>
      <c r="B133" s="116"/>
      <c r="C133" s="116"/>
      <c r="D133" s="116"/>
      <c r="E133" s="116"/>
      <c r="F133" s="116"/>
      <c r="G133" s="116"/>
      <c r="H133" s="116"/>
      <c r="I133" s="116"/>
      <c r="J133" s="116"/>
      <c r="K133" s="116"/>
      <c r="L133" s="14"/>
      <c r="M133" s="121"/>
      <c r="N133" s="120"/>
      <c r="O133" s="12"/>
      <c r="P133" s="12"/>
      <c r="Q133" s="12"/>
      <c r="R133" s="331"/>
      <c r="S133" s="331"/>
    </row>
    <row r="134" spans="1:19" s="3" customFormat="1" ht="12">
      <c r="A134" s="116"/>
      <c r="B134" s="116"/>
      <c r="C134" s="116"/>
      <c r="D134" s="116"/>
      <c r="E134" s="116"/>
      <c r="F134" s="116"/>
      <c r="G134" s="116"/>
      <c r="H134" s="116"/>
      <c r="I134" s="116"/>
      <c r="J134" s="116"/>
      <c r="K134" s="116"/>
      <c r="L134" s="14"/>
      <c r="M134" s="121"/>
      <c r="N134" s="120"/>
      <c r="O134" s="12"/>
      <c r="P134" s="12"/>
      <c r="Q134" s="12"/>
      <c r="R134" s="331"/>
      <c r="S134" s="331"/>
    </row>
    <row r="135" spans="1:19" s="3" customFormat="1" ht="12">
      <c r="A135" s="116"/>
      <c r="B135" s="116"/>
      <c r="C135" s="116"/>
      <c r="D135" s="116"/>
      <c r="E135" s="116"/>
      <c r="F135" s="116"/>
      <c r="G135" s="116"/>
      <c r="H135" s="116"/>
      <c r="I135" s="116"/>
      <c r="J135" s="116"/>
      <c r="K135" s="116"/>
      <c r="L135" s="14"/>
      <c r="M135" s="121"/>
      <c r="N135" s="120"/>
      <c r="O135" s="12"/>
      <c r="P135" s="12"/>
      <c r="Q135" s="12"/>
      <c r="R135" s="331"/>
      <c r="S135" s="331"/>
    </row>
    <row r="136" spans="1:19" s="3" customFormat="1" ht="12">
      <c r="A136" s="116"/>
      <c r="B136" s="116"/>
      <c r="C136" s="116"/>
      <c r="D136" s="116"/>
      <c r="E136" s="116"/>
      <c r="F136" s="116"/>
      <c r="G136" s="116"/>
      <c r="H136" s="116"/>
      <c r="I136" s="116"/>
      <c r="J136" s="116"/>
      <c r="K136" s="116"/>
      <c r="L136" s="14"/>
      <c r="M136" s="121"/>
      <c r="N136" s="120"/>
      <c r="O136" s="12"/>
      <c r="P136" s="12"/>
      <c r="Q136" s="12"/>
      <c r="R136" s="331"/>
      <c r="S136" s="331"/>
    </row>
    <row r="137" spans="1:19" s="3" customFormat="1" ht="12">
      <c r="A137" s="116"/>
      <c r="B137" s="116"/>
      <c r="C137" s="116"/>
      <c r="D137" s="116"/>
      <c r="E137" s="116"/>
      <c r="F137" s="116"/>
      <c r="G137" s="116"/>
      <c r="H137" s="116"/>
      <c r="I137" s="116"/>
      <c r="J137" s="116"/>
      <c r="K137" s="116"/>
      <c r="L137" s="14"/>
      <c r="M137" s="121"/>
      <c r="N137" s="120"/>
      <c r="O137" s="12"/>
      <c r="P137" s="12"/>
      <c r="Q137" s="12"/>
      <c r="R137" s="331"/>
      <c r="S137" s="331"/>
    </row>
    <row r="138" spans="1:19" s="3" customFormat="1" ht="12">
      <c r="A138" s="116"/>
      <c r="B138" s="116"/>
      <c r="C138" s="116"/>
      <c r="D138" s="116"/>
      <c r="E138" s="116"/>
      <c r="F138" s="116"/>
      <c r="G138" s="116"/>
      <c r="H138" s="116"/>
      <c r="I138" s="116"/>
      <c r="J138" s="116"/>
      <c r="K138" s="116"/>
      <c r="L138" s="14"/>
      <c r="M138" s="121"/>
      <c r="N138" s="120"/>
      <c r="O138" s="12"/>
      <c r="P138" s="12"/>
      <c r="Q138" s="12"/>
      <c r="R138" s="331"/>
      <c r="S138" s="331"/>
    </row>
    <row r="139" spans="1:19" s="3" customFormat="1" ht="12">
      <c r="A139" s="116"/>
      <c r="B139" s="116"/>
      <c r="C139" s="116"/>
      <c r="D139" s="116"/>
      <c r="E139" s="116"/>
      <c r="F139" s="116"/>
      <c r="G139" s="116"/>
      <c r="H139" s="116"/>
      <c r="I139" s="116"/>
      <c r="J139" s="116"/>
      <c r="K139" s="116"/>
      <c r="L139" s="14"/>
      <c r="M139" s="121"/>
      <c r="N139" s="119"/>
      <c r="O139" s="12"/>
      <c r="P139" s="12"/>
      <c r="Q139" s="12"/>
      <c r="R139" s="331"/>
      <c r="S139" s="331"/>
    </row>
    <row r="140" spans="1:19" s="3" customFormat="1" ht="12">
      <c r="A140" s="116"/>
      <c r="B140" s="116"/>
      <c r="C140" s="116"/>
      <c r="D140" s="116"/>
      <c r="E140" s="116"/>
      <c r="F140" s="116"/>
      <c r="G140" s="116"/>
      <c r="H140" s="116"/>
      <c r="I140" s="116"/>
      <c r="J140" s="116"/>
      <c r="K140" s="116"/>
      <c r="L140" s="14"/>
      <c r="M140" s="121"/>
      <c r="N140" s="119"/>
      <c r="O140" s="12"/>
      <c r="P140" s="12"/>
      <c r="Q140" s="12"/>
      <c r="R140" s="331"/>
      <c r="S140" s="331"/>
    </row>
    <row r="141" spans="1:19" s="3" customFormat="1" ht="12">
      <c r="A141" s="116"/>
      <c r="B141" s="116"/>
      <c r="C141" s="116"/>
      <c r="D141" s="116"/>
      <c r="E141" s="116"/>
      <c r="F141" s="116"/>
      <c r="G141" s="116"/>
      <c r="H141" s="116"/>
      <c r="I141" s="116"/>
      <c r="J141" s="116"/>
      <c r="K141" s="116"/>
      <c r="L141" s="14"/>
      <c r="M141" s="121"/>
      <c r="N141" s="119"/>
      <c r="O141" s="12"/>
      <c r="P141" s="12"/>
      <c r="Q141" s="12"/>
      <c r="R141" s="331"/>
      <c r="S141" s="331"/>
    </row>
    <row r="142" spans="1:19" s="3" customFormat="1" ht="12">
      <c r="A142" s="116"/>
      <c r="B142" s="116"/>
      <c r="C142" s="116"/>
      <c r="D142" s="116"/>
      <c r="E142" s="116"/>
      <c r="F142" s="116"/>
      <c r="G142" s="116"/>
      <c r="H142" s="116"/>
      <c r="I142" s="116"/>
      <c r="J142" s="116"/>
      <c r="K142" s="116"/>
      <c r="L142" s="14"/>
      <c r="M142" s="121"/>
      <c r="N142" s="119"/>
      <c r="O142" s="12"/>
      <c r="P142" s="12"/>
      <c r="Q142" s="12"/>
      <c r="R142" s="331"/>
      <c r="S142" s="331"/>
    </row>
    <row r="143" spans="1:19" s="3" customFormat="1" ht="12">
      <c r="A143" s="116"/>
      <c r="B143" s="116"/>
      <c r="C143" s="116"/>
      <c r="D143" s="116"/>
      <c r="E143" s="116"/>
      <c r="F143" s="116"/>
      <c r="G143" s="116"/>
      <c r="H143" s="116"/>
      <c r="I143" s="116"/>
      <c r="J143" s="116"/>
      <c r="K143" s="116"/>
      <c r="L143" s="14"/>
      <c r="M143" s="121"/>
      <c r="N143" s="119"/>
      <c r="O143" s="12"/>
      <c r="P143" s="12"/>
      <c r="Q143" s="12"/>
      <c r="R143" s="331"/>
      <c r="S143" s="331"/>
    </row>
    <row r="144" spans="1:19" s="3" customFormat="1" ht="12">
      <c r="A144" s="116"/>
      <c r="B144" s="116"/>
      <c r="C144" s="116"/>
      <c r="D144" s="116"/>
      <c r="E144" s="116"/>
      <c r="F144" s="116"/>
      <c r="G144" s="116"/>
      <c r="H144" s="116"/>
      <c r="I144" s="116"/>
      <c r="J144" s="116"/>
      <c r="K144" s="116"/>
      <c r="L144" s="14"/>
      <c r="M144" s="121"/>
      <c r="N144" s="119"/>
      <c r="O144" s="12"/>
      <c r="P144" s="12"/>
      <c r="Q144" s="12"/>
      <c r="R144" s="331"/>
      <c r="S144" s="331"/>
    </row>
    <row r="145" spans="1:19" s="3" customFormat="1" ht="12">
      <c r="A145" s="116"/>
      <c r="B145" s="116"/>
      <c r="C145" s="116"/>
      <c r="D145" s="116"/>
      <c r="E145" s="116"/>
      <c r="F145" s="116"/>
      <c r="G145" s="116"/>
      <c r="H145" s="116"/>
      <c r="I145" s="116"/>
      <c r="J145" s="116"/>
      <c r="K145" s="116"/>
      <c r="L145" s="14"/>
      <c r="M145" s="121"/>
      <c r="N145" s="119"/>
      <c r="O145" s="12"/>
      <c r="P145" s="12"/>
      <c r="Q145" s="12"/>
      <c r="R145" s="331"/>
      <c r="S145" s="331"/>
    </row>
    <row r="146" spans="1:19" s="3" customFormat="1" ht="12">
      <c r="A146" s="116"/>
      <c r="B146" s="116"/>
      <c r="C146" s="116"/>
      <c r="D146" s="116"/>
      <c r="E146" s="116"/>
      <c r="F146" s="116"/>
      <c r="G146" s="116"/>
      <c r="H146" s="116"/>
      <c r="I146" s="116"/>
      <c r="J146" s="116"/>
      <c r="K146" s="116"/>
      <c r="L146" s="14"/>
      <c r="M146" s="121"/>
      <c r="N146" s="120"/>
      <c r="O146" s="12"/>
      <c r="P146" s="12"/>
      <c r="Q146" s="12"/>
      <c r="R146" s="331"/>
      <c r="S146" s="331"/>
    </row>
    <row r="147" spans="1:19" s="3" customFormat="1" ht="12">
      <c r="A147" s="116"/>
      <c r="B147" s="116"/>
      <c r="C147" s="116"/>
      <c r="D147" s="116"/>
      <c r="E147" s="116"/>
      <c r="F147" s="116"/>
      <c r="G147" s="116"/>
      <c r="H147" s="116"/>
      <c r="I147" s="116"/>
      <c r="J147" s="116"/>
      <c r="K147" s="116"/>
      <c r="L147" s="14"/>
      <c r="M147" s="121"/>
      <c r="N147" s="120"/>
      <c r="O147" s="12"/>
      <c r="P147" s="12"/>
      <c r="Q147" s="12"/>
      <c r="R147" s="331"/>
      <c r="S147" s="331"/>
    </row>
    <row r="148" spans="1:19" s="3" customFormat="1" ht="12">
      <c r="A148" s="116"/>
      <c r="B148" s="116"/>
      <c r="C148" s="116"/>
      <c r="D148" s="116"/>
      <c r="E148" s="116"/>
      <c r="F148" s="116"/>
      <c r="G148" s="116"/>
      <c r="H148" s="116"/>
      <c r="I148" s="116"/>
      <c r="J148" s="116"/>
      <c r="K148" s="116"/>
      <c r="L148" s="14"/>
      <c r="M148" s="121"/>
      <c r="N148" s="120"/>
      <c r="O148" s="12"/>
      <c r="P148" s="12"/>
      <c r="Q148" s="12"/>
      <c r="R148" s="331"/>
      <c r="S148" s="331"/>
    </row>
    <row r="149" spans="1:19" s="3" customFormat="1" ht="12">
      <c r="A149" s="116"/>
      <c r="B149" s="116"/>
      <c r="C149" s="116"/>
      <c r="D149" s="116"/>
      <c r="E149" s="116"/>
      <c r="F149" s="116"/>
      <c r="G149" s="116"/>
      <c r="H149" s="116"/>
      <c r="I149" s="116"/>
      <c r="J149" s="116"/>
      <c r="K149" s="116"/>
      <c r="L149" s="14"/>
      <c r="M149" s="121"/>
      <c r="N149" s="120"/>
      <c r="O149" s="12"/>
      <c r="P149" s="12"/>
      <c r="Q149" s="12"/>
      <c r="R149" s="331"/>
      <c r="S149" s="331"/>
    </row>
    <row r="150" spans="1:19" s="3" customFormat="1" ht="12">
      <c r="A150" s="116"/>
      <c r="B150" s="116"/>
      <c r="C150" s="116"/>
      <c r="D150" s="116"/>
      <c r="E150" s="116"/>
      <c r="F150" s="116"/>
      <c r="G150" s="116"/>
      <c r="H150" s="116"/>
      <c r="I150" s="116"/>
      <c r="J150" s="116"/>
      <c r="K150" s="116"/>
      <c r="L150" s="14"/>
      <c r="M150" s="121"/>
      <c r="N150" s="120"/>
      <c r="O150" s="12"/>
      <c r="P150" s="12"/>
      <c r="Q150" s="12"/>
      <c r="R150" s="331"/>
      <c r="S150" s="331"/>
    </row>
    <row r="151" spans="1:19" s="3" customFormat="1" ht="12">
      <c r="A151" s="116"/>
      <c r="B151" s="116"/>
      <c r="C151" s="116"/>
      <c r="D151" s="116"/>
      <c r="E151" s="116"/>
      <c r="F151" s="116"/>
      <c r="G151" s="116"/>
      <c r="H151" s="116"/>
      <c r="I151" s="116"/>
      <c r="J151" s="116"/>
      <c r="K151" s="116"/>
      <c r="L151" s="14"/>
      <c r="M151" s="121"/>
      <c r="N151" s="120"/>
      <c r="O151" s="12"/>
      <c r="P151" s="12"/>
      <c r="Q151" s="12"/>
      <c r="R151" s="331"/>
      <c r="S151" s="331"/>
    </row>
    <row r="152" spans="1:19" s="3" customFormat="1" ht="12">
      <c r="A152" s="116"/>
      <c r="B152" s="116"/>
      <c r="C152" s="116"/>
      <c r="D152" s="116"/>
      <c r="E152" s="116"/>
      <c r="F152" s="116"/>
      <c r="G152" s="116"/>
      <c r="H152" s="116"/>
      <c r="I152" s="116"/>
      <c r="J152" s="116"/>
      <c r="K152" s="116"/>
      <c r="L152" s="14"/>
      <c r="M152" s="121"/>
      <c r="N152" s="120"/>
      <c r="O152" s="12"/>
      <c r="P152" s="12"/>
      <c r="Q152" s="12"/>
      <c r="R152" s="331"/>
      <c r="S152" s="331"/>
    </row>
    <row r="153" spans="1:19" s="3" customFormat="1" ht="12">
      <c r="A153" s="116"/>
      <c r="B153" s="116"/>
      <c r="C153" s="116"/>
      <c r="D153" s="116"/>
      <c r="E153" s="116"/>
      <c r="F153" s="116"/>
      <c r="G153" s="116"/>
      <c r="H153" s="116"/>
      <c r="I153" s="116"/>
      <c r="J153" s="116"/>
      <c r="K153" s="116"/>
      <c r="L153" s="14"/>
      <c r="M153" s="121"/>
      <c r="N153" s="120"/>
      <c r="O153" s="12"/>
      <c r="P153" s="12"/>
      <c r="Q153" s="12"/>
      <c r="R153" s="331"/>
      <c r="S153" s="331"/>
    </row>
    <row r="154" spans="1:19" s="3" customFormat="1" ht="12">
      <c r="A154" s="116"/>
      <c r="B154" s="116"/>
      <c r="C154" s="116"/>
      <c r="D154" s="116"/>
      <c r="E154" s="116"/>
      <c r="F154" s="116"/>
      <c r="G154" s="116"/>
      <c r="H154" s="116"/>
      <c r="I154" s="116"/>
      <c r="J154" s="116"/>
      <c r="K154" s="116"/>
      <c r="L154" s="14"/>
      <c r="M154" s="121"/>
      <c r="N154" s="119"/>
      <c r="O154" s="12"/>
      <c r="P154" s="12"/>
      <c r="Q154" s="12"/>
      <c r="R154" s="331"/>
      <c r="S154" s="331"/>
    </row>
    <row r="155" spans="1:19" s="3" customFormat="1" ht="12">
      <c r="A155" s="116"/>
      <c r="B155" s="116"/>
      <c r="C155" s="116"/>
      <c r="D155" s="116"/>
      <c r="E155" s="116"/>
      <c r="F155" s="116"/>
      <c r="G155" s="116"/>
      <c r="H155" s="116"/>
      <c r="I155" s="116"/>
      <c r="J155" s="116"/>
      <c r="K155" s="116"/>
      <c r="L155" s="14"/>
      <c r="M155" s="121"/>
      <c r="N155" s="119"/>
      <c r="O155" s="12"/>
      <c r="P155" s="12"/>
      <c r="Q155" s="12"/>
      <c r="R155" s="331"/>
      <c r="S155" s="331"/>
    </row>
    <row r="156" spans="1:19" s="3" customFormat="1" ht="12">
      <c r="A156" s="116"/>
      <c r="B156" s="116"/>
      <c r="C156" s="116"/>
      <c r="D156" s="116"/>
      <c r="E156" s="116"/>
      <c r="F156" s="116"/>
      <c r="G156" s="116"/>
      <c r="H156" s="116"/>
      <c r="I156" s="116"/>
      <c r="J156" s="116"/>
      <c r="K156" s="116"/>
      <c r="L156" s="14"/>
      <c r="M156" s="121"/>
      <c r="N156" s="119"/>
      <c r="O156" s="12"/>
      <c r="P156" s="12"/>
      <c r="Q156" s="12"/>
      <c r="R156" s="331"/>
      <c r="S156" s="331"/>
    </row>
    <row r="157" spans="1:19" s="3" customFormat="1" ht="12">
      <c r="A157" s="116"/>
      <c r="B157" s="116"/>
      <c r="C157" s="116"/>
      <c r="D157" s="116"/>
      <c r="E157" s="116"/>
      <c r="F157" s="116"/>
      <c r="G157" s="116"/>
      <c r="H157" s="116"/>
      <c r="I157" s="116"/>
      <c r="J157" s="116"/>
      <c r="K157" s="116"/>
      <c r="L157" s="14"/>
      <c r="M157" s="121"/>
      <c r="N157" s="119"/>
      <c r="O157" s="12"/>
      <c r="P157" s="12"/>
      <c r="Q157" s="12"/>
      <c r="R157" s="331"/>
      <c r="S157" s="331"/>
    </row>
    <row r="158" spans="1:19" s="3" customFormat="1" ht="12">
      <c r="A158" s="116"/>
      <c r="B158" s="116"/>
      <c r="C158" s="116"/>
      <c r="D158" s="116"/>
      <c r="E158" s="116"/>
      <c r="F158" s="116"/>
      <c r="G158" s="116"/>
      <c r="H158" s="116"/>
      <c r="I158" s="116"/>
      <c r="J158" s="116"/>
      <c r="K158" s="116"/>
      <c r="L158" s="14"/>
      <c r="M158" s="121"/>
      <c r="N158" s="119"/>
      <c r="O158" s="12"/>
      <c r="P158" s="12"/>
      <c r="Q158" s="12"/>
      <c r="R158" s="331"/>
      <c r="S158" s="331"/>
    </row>
    <row r="159" spans="1:19" s="3" customFormat="1" ht="12">
      <c r="A159" s="116"/>
      <c r="B159" s="116"/>
      <c r="C159" s="116"/>
      <c r="D159" s="116"/>
      <c r="E159" s="116"/>
      <c r="F159" s="116"/>
      <c r="G159" s="116"/>
      <c r="H159" s="116"/>
      <c r="I159" s="116"/>
      <c r="J159" s="116"/>
      <c r="K159" s="116"/>
      <c r="L159" s="14"/>
      <c r="M159" s="121"/>
      <c r="N159" s="119"/>
      <c r="O159" s="12"/>
      <c r="P159" s="12"/>
      <c r="Q159" s="12"/>
      <c r="R159" s="331"/>
      <c r="S159" s="331"/>
    </row>
    <row r="160" spans="1:19" s="3" customFormat="1" ht="12">
      <c r="A160" s="116"/>
      <c r="B160" s="116"/>
      <c r="C160" s="116"/>
      <c r="D160" s="116"/>
      <c r="E160" s="116"/>
      <c r="F160" s="116"/>
      <c r="G160" s="116"/>
      <c r="H160" s="116"/>
      <c r="I160" s="116"/>
      <c r="J160" s="116"/>
      <c r="K160" s="116"/>
      <c r="L160" s="14"/>
      <c r="M160" s="121"/>
      <c r="N160" s="119"/>
      <c r="O160" s="12"/>
      <c r="P160" s="12"/>
      <c r="Q160" s="12"/>
      <c r="R160" s="331"/>
      <c r="S160" s="331"/>
    </row>
    <row r="161" spans="1:19" s="3" customFormat="1" ht="12">
      <c r="A161" s="116"/>
      <c r="B161" s="116"/>
      <c r="C161" s="116"/>
      <c r="D161" s="116"/>
      <c r="E161" s="116"/>
      <c r="F161" s="116"/>
      <c r="G161" s="116"/>
      <c r="H161" s="116"/>
      <c r="I161" s="116"/>
      <c r="J161" s="116"/>
      <c r="K161" s="116"/>
      <c r="L161" s="14"/>
      <c r="M161" s="121"/>
      <c r="N161" s="120"/>
      <c r="O161" s="12"/>
      <c r="P161" s="12"/>
      <c r="Q161" s="12"/>
      <c r="R161" s="331"/>
      <c r="S161" s="331"/>
    </row>
    <row r="162" spans="1:19" s="3" customFormat="1" ht="12">
      <c r="A162" s="116"/>
      <c r="B162" s="116"/>
      <c r="C162" s="116"/>
      <c r="D162" s="116"/>
      <c r="E162" s="116"/>
      <c r="F162" s="116"/>
      <c r="G162" s="116"/>
      <c r="H162" s="116"/>
      <c r="I162" s="116"/>
      <c r="J162" s="116"/>
      <c r="K162" s="116"/>
      <c r="L162" s="14"/>
      <c r="M162" s="121"/>
      <c r="N162" s="120"/>
      <c r="O162" s="12"/>
      <c r="P162" s="12"/>
      <c r="Q162" s="12"/>
      <c r="R162" s="331"/>
      <c r="S162" s="331"/>
    </row>
    <row r="163" spans="1:19" s="3" customFormat="1" ht="12">
      <c r="A163" s="116"/>
      <c r="B163" s="116"/>
      <c r="C163" s="116"/>
      <c r="D163" s="116"/>
      <c r="E163" s="116"/>
      <c r="F163" s="116"/>
      <c r="G163" s="116"/>
      <c r="H163" s="116"/>
      <c r="I163" s="116"/>
      <c r="J163" s="116"/>
      <c r="K163" s="116"/>
      <c r="L163" s="14"/>
      <c r="M163" s="121"/>
      <c r="N163" s="120"/>
      <c r="O163" s="12"/>
      <c r="P163" s="12"/>
      <c r="Q163" s="12"/>
      <c r="R163" s="331"/>
      <c r="S163" s="331"/>
    </row>
    <row r="164" spans="1:19" s="3" customFormat="1" ht="12">
      <c r="A164" s="116"/>
      <c r="B164" s="116"/>
      <c r="C164" s="116"/>
      <c r="D164" s="116"/>
      <c r="E164" s="116"/>
      <c r="F164" s="116"/>
      <c r="G164" s="116"/>
      <c r="H164" s="116"/>
      <c r="I164" s="116"/>
      <c r="J164" s="116"/>
      <c r="K164" s="116"/>
      <c r="L164" s="14"/>
      <c r="M164" s="121"/>
      <c r="N164" s="120"/>
      <c r="O164" s="12"/>
      <c r="P164" s="12"/>
      <c r="Q164" s="12"/>
      <c r="R164" s="331"/>
      <c r="S164" s="331"/>
    </row>
    <row r="165" spans="1:19" s="3" customFormat="1" ht="12">
      <c r="A165" s="116"/>
      <c r="B165" s="116"/>
      <c r="C165" s="116"/>
      <c r="D165" s="116"/>
      <c r="E165" s="116"/>
      <c r="F165" s="116"/>
      <c r="G165" s="116"/>
      <c r="H165" s="116"/>
      <c r="I165" s="116"/>
      <c r="J165" s="116"/>
      <c r="K165" s="116"/>
      <c r="L165" s="14"/>
      <c r="M165" s="121"/>
      <c r="N165" s="120"/>
      <c r="O165" s="12"/>
      <c r="P165" s="12"/>
      <c r="Q165" s="12"/>
      <c r="R165" s="331"/>
      <c r="S165" s="331"/>
    </row>
    <row r="166" spans="1:19" s="3" customFormat="1" ht="12">
      <c r="A166" s="116"/>
      <c r="B166" s="116"/>
      <c r="C166" s="116"/>
      <c r="D166" s="116"/>
      <c r="E166" s="116"/>
      <c r="F166" s="116"/>
      <c r="G166" s="116"/>
      <c r="H166" s="116"/>
      <c r="I166" s="116"/>
      <c r="J166" s="116"/>
      <c r="K166" s="116"/>
      <c r="L166" s="14"/>
      <c r="M166" s="121"/>
      <c r="N166" s="120"/>
      <c r="O166" s="12"/>
      <c r="P166" s="12"/>
      <c r="Q166" s="12"/>
      <c r="R166" s="331"/>
      <c r="S166" s="331"/>
    </row>
    <row r="167" spans="1:19" s="3" customFormat="1" ht="12">
      <c r="A167" s="116"/>
      <c r="B167" s="116"/>
      <c r="C167" s="116"/>
      <c r="D167" s="116"/>
      <c r="E167" s="116"/>
      <c r="F167" s="116"/>
      <c r="G167" s="116"/>
      <c r="H167" s="116"/>
      <c r="I167" s="116"/>
      <c r="J167" s="116"/>
      <c r="K167" s="116"/>
      <c r="L167" s="14"/>
      <c r="M167" s="121"/>
      <c r="N167" s="120"/>
      <c r="O167" s="12"/>
      <c r="P167" s="12"/>
      <c r="Q167" s="12"/>
      <c r="R167" s="331"/>
      <c r="S167" s="331"/>
    </row>
    <row r="168" spans="1:19" s="3" customFormat="1" ht="12">
      <c r="A168" s="116"/>
      <c r="B168" s="116"/>
      <c r="C168" s="116"/>
      <c r="D168" s="116"/>
      <c r="E168" s="116"/>
      <c r="F168" s="116"/>
      <c r="G168" s="116"/>
      <c r="H168" s="116"/>
      <c r="I168" s="116"/>
      <c r="J168" s="116"/>
      <c r="K168" s="116"/>
      <c r="L168" s="14"/>
      <c r="M168" s="121"/>
      <c r="N168" s="120"/>
      <c r="O168" s="12"/>
      <c r="P168" s="12"/>
      <c r="Q168" s="12"/>
      <c r="R168" s="331"/>
      <c r="S168" s="331"/>
    </row>
    <row r="169" spans="1:19" s="3" customFormat="1" ht="12">
      <c r="A169" s="116"/>
      <c r="B169" s="116"/>
      <c r="C169" s="116"/>
      <c r="D169" s="116"/>
      <c r="E169" s="116"/>
      <c r="F169" s="116"/>
      <c r="G169" s="116"/>
      <c r="H169" s="116"/>
      <c r="I169" s="116"/>
      <c r="J169" s="116"/>
      <c r="K169" s="116"/>
      <c r="L169" s="14"/>
      <c r="M169" s="121"/>
      <c r="N169" s="119"/>
      <c r="O169" s="12"/>
      <c r="P169" s="12"/>
      <c r="Q169" s="12"/>
      <c r="R169" s="331"/>
      <c r="S169" s="331"/>
    </row>
    <row r="170" spans="1:19" s="3" customFormat="1" ht="12">
      <c r="A170" s="116"/>
      <c r="B170" s="116"/>
      <c r="C170" s="116"/>
      <c r="D170" s="116"/>
      <c r="E170" s="116"/>
      <c r="F170" s="116"/>
      <c r="G170" s="116"/>
      <c r="H170" s="116"/>
      <c r="I170" s="116"/>
      <c r="J170" s="116"/>
      <c r="K170" s="116"/>
      <c r="L170" s="14"/>
      <c r="M170" s="121"/>
      <c r="N170" s="119"/>
      <c r="O170" s="12"/>
      <c r="P170" s="12"/>
      <c r="Q170" s="12"/>
      <c r="R170" s="331"/>
      <c r="S170" s="331"/>
    </row>
    <row r="171" spans="1:19" s="3" customFormat="1" ht="12">
      <c r="A171" s="116"/>
      <c r="B171" s="116"/>
      <c r="C171" s="116"/>
      <c r="D171" s="116"/>
      <c r="E171" s="116"/>
      <c r="F171" s="116"/>
      <c r="G171" s="116"/>
      <c r="H171" s="116"/>
      <c r="I171" s="116"/>
      <c r="J171" s="116"/>
      <c r="K171" s="116"/>
      <c r="L171" s="14"/>
      <c r="M171" s="121"/>
      <c r="N171" s="119"/>
      <c r="O171" s="12"/>
      <c r="P171" s="12"/>
      <c r="Q171" s="12"/>
      <c r="R171" s="331"/>
      <c r="S171" s="331"/>
    </row>
    <row r="172" spans="1:19" s="3" customFormat="1" ht="12">
      <c r="A172" s="116"/>
      <c r="B172" s="116"/>
      <c r="C172" s="116"/>
      <c r="D172" s="116"/>
      <c r="E172" s="116"/>
      <c r="F172" s="116"/>
      <c r="G172" s="116"/>
      <c r="H172" s="116"/>
      <c r="I172" s="116"/>
      <c r="J172" s="116"/>
      <c r="K172" s="116"/>
      <c r="L172" s="14"/>
      <c r="M172" s="121"/>
      <c r="N172" s="119"/>
      <c r="O172" s="12"/>
      <c r="P172" s="12"/>
      <c r="Q172" s="12"/>
      <c r="R172" s="331"/>
      <c r="S172" s="331"/>
    </row>
    <row r="173" spans="1:19" s="3" customFormat="1" ht="12">
      <c r="A173" s="116"/>
      <c r="B173" s="116"/>
      <c r="C173" s="116"/>
      <c r="D173" s="116"/>
      <c r="E173" s="116"/>
      <c r="F173" s="116"/>
      <c r="G173" s="116"/>
      <c r="H173" s="116"/>
      <c r="I173" s="116"/>
      <c r="J173" s="116"/>
      <c r="K173" s="116"/>
      <c r="L173" s="14"/>
      <c r="M173" s="121"/>
      <c r="N173" s="119"/>
      <c r="O173" s="12"/>
      <c r="P173" s="12"/>
      <c r="Q173" s="12"/>
      <c r="R173" s="331"/>
      <c r="S173" s="331"/>
    </row>
    <row r="174" spans="1:19" s="3" customFormat="1" ht="12">
      <c r="A174" s="116"/>
      <c r="B174" s="116"/>
      <c r="C174" s="116"/>
      <c r="D174" s="116"/>
      <c r="E174" s="116"/>
      <c r="F174" s="116"/>
      <c r="G174" s="116"/>
      <c r="H174" s="116"/>
      <c r="I174" s="116"/>
      <c r="J174" s="116"/>
      <c r="K174" s="116"/>
      <c r="L174" s="14"/>
      <c r="M174" s="121"/>
      <c r="N174" s="119"/>
      <c r="O174" s="12"/>
      <c r="P174" s="12"/>
      <c r="Q174" s="12"/>
      <c r="R174" s="331"/>
      <c r="S174" s="331"/>
    </row>
    <row r="175" spans="1:19" s="3" customFormat="1" ht="12">
      <c r="A175" s="116"/>
      <c r="B175" s="116"/>
      <c r="C175" s="116"/>
      <c r="D175" s="116"/>
      <c r="E175" s="116"/>
      <c r="F175" s="116"/>
      <c r="G175" s="116"/>
      <c r="H175" s="116"/>
      <c r="I175" s="116"/>
      <c r="J175" s="116"/>
      <c r="K175" s="116"/>
      <c r="L175" s="14"/>
      <c r="M175" s="121"/>
      <c r="N175" s="119"/>
      <c r="O175" s="12"/>
      <c r="P175" s="12"/>
      <c r="Q175" s="12"/>
      <c r="R175" s="331"/>
      <c r="S175" s="331"/>
    </row>
    <row r="176" spans="1:19" s="3" customFormat="1" ht="12">
      <c r="A176" s="116"/>
      <c r="B176" s="116"/>
      <c r="C176" s="116"/>
      <c r="D176" s="116"/>
      <c r="E176" s="116"/>
      <c r="F176" s="116"/>
      <c r="G176" s="116"/>
      <c r="H176" s="116"/>
      <c r="I176" s="116"/>
      <c r="J176" s="116"/>
      <c r="K176" s="116"/>
      <c r="L176" s="14"/>
      <c r="M176" s="121"/>
      <c r="N176" s="120"/>
      <c r="O176" s="12"/>
      <c r="P176" s="12"/>
      <c r="Q176" s="12"/>
      <c r="R176" s="331"/>
      <c r="S176" s="331"/>
    </row>
    <row r="177" spans="1:19" s="3" customFormat="1" ht="12">
      <c r="A177" s="116"/>
      <c r="B177" s="116"/>
      <c r="C177" s="116"/>
      <c r="D177" s="116"/>
      <c r="E177" s="116"/>
      <c r="F177" s="116"/>
      <c r="G177" s="116"/>
      <c r="H177" s="116"/>
      <c r="I177" s="116"/>
      <c r="J177" s="116"/>
      <c r="K177" s="116"/>
      <c r="L177" s="14"/>
      <c r="M177" s="121"/>
      <c r="N177" s="120"/>
      <c r="O177" s="12"/>
      <c r="P177" s="12"/>
      <c r="Q177" s="12"/>
      <c r="R177" s="331"/>
      <c r="S177" s="331"/>
    </row>
    <row r="178" spans="1:19" s="3" customFormat="1" ht="12">
      <c r="A178" s="116"/>
      <c r="B178" s="116"/>
      <c r="C178" s="116"/>
      <c r="D178" s="116"/>
      <c r="E178" s="116"/>
      <c r="F178" s="116"/>
      <c r="G178" s="116"/>
      <c r="H178" s="116"/>
      <c r="I178" s="116"/>
      <c r="J178" s="116"/>
      <c r="K178" s="116"/>
      <c r="L178" s="14"/>
      <c r="M178" s="121"/>
      <c r="N178" s="120"/>
      <c r="O178" s="12"/>
      <c r="P178" s="12"/>
      <c r="Q178" s="12"/>
      <c r="R178" s="331"/>
      <c r="S178" s="331"/>
    </row>
    <row r="179" spans="1:19" s="3" customFormat="1" ht="12">
      <c r="A179" s="116"/>
      <c r="B179" s="116"/>
      <c r="C179" s="116"/>
      <c r="D179" s="116"/>
      <c r="E179" s="116"/>
      <c r="F179" s="116"/>
      <c r="G179" s="116"/>
      <c r="H179" s="116"/>
      <c r="I179" s="116"/>
      <c r="J179" s="116"/>
      <c r="K179" s="116"/>
      <c r="L179" s="14"/>
      <c r="M179" s="121"/>
      <c r="N179" s="120"/>
      <c r="O179" s="12"/>
      <c r="P179" s="12"/>
      <c r="Q179" s="12"/>
      <c r="R179" s="331"/>
      <c r="S179" s="331"/>
    </row>
    <row r="180" spans="1:19" s="3" customFormat="1" ht="12">
      <c r="A180" s="116"/>
      <c r="B180" s="116"/>
      <c r="C180" s="116"/>
      <c r="D180" s="116"/>
      <c r="E180" s="116"/>
      <c r="F180" s="116"/>
      <c r="G180" s="116"/>
      <c r="H180" s="116"/>
      <c r="I180" s="116"/>
      <c r="J180" s="116"/>
      <c r="K180" s="116"/>
      <c r="L180" s="14"/>
      <c r="M180" s="121"/>
      <c r="N180" s="120"/>
      <c r="O180" s="12"/>
      <c r="P180" s="12"/>
      <c r="Q180" s="12"/>
      <c r="R180" s="331"/>
      <c r="S180" s="331"/>
    </row>
    <row r="181" spans="1:19" s="3" customFormat="1" ht="12">
      <c r="A181" s="116"/>
      <c r="B181" s="116"/>
      <c r="C181" s="116"/>
      <c r="D181" s="116"/>
      <c r="E181" s="116"/>
      <c r="F181" s="116"/>
      <c r="G181" s="116"/>
      <c r="H181" s="116"/>
      <c r="I181" s="116"/>
      <c r="J181" s="116"/>
      <c r="K181" s="116"/>
      <c r="L181" s="14"/>
      <c r="M181" s="121"/>
      <c r="N181" s="120"/>
      <c r="O181" s="12"/>
      <c r="P181" s="12"/>
      <c r="Q181" s="12"/>
      <c r="R181" s="331"/>
      <c r="S181" s="331"/>
    </row>
    <row r="182" spans="1:19" s="3" customFormat="1" ht="12">
      <c r="A182" s="116"/>
      <c r="B182" s="116"/>
      <c r="C182" s="116"/>
      <c r="D182" s="116"/>
      <c r="E182" s="116"/>
      <c r="F182" s="116"/>
      <c r="G182" s="116"/>
      <c r="H182" s="116"/>
      <c r="I182" s="116"/>
      <c r="J182" s="116"/>
      <c r="K182" s="116"/>
      <c r="L182" s="14"/>
      <c r="M182" s="121"/>
      <c r="N182" s="120"/>
      <c r="O182" s="12"/>
      <c r="P182" s="12"/>
      <c r="Q182" s="12"/>
      <c r="R182" s="331"/>
      <c r="S182" s="331"/>
    </row>
    <row r="183" spans="1:19" s="3" customFormat="1" ht="12">
      <c r="A183" s="116"/>
      <c r="B183" s="116"/>
      <c r="C183" s="116"/>
      <c r="D183" s="116"/>
      <c r="E183" s="116"/>
      <c r="F183" s="116"/>
      <c r="G183" s="116"/>
      <c r="H183" s="116"/>
      <c r="I183" s="116"/>
      <c r="J183" s="116"/>
      <c r="K183" s="116"/>
      <c r="L183" s="14"/>
      <c r="M183" s="121"/>
      <c r="N183" s="120"/>
      <c r="O183" s="12"/>
      <c r="P183" s="12"/>
      <c r="Q183" s="12"/>
      <c r="R183" s="331"/>
      <c r="S183" s="331"/>
    </row>
    <row r="184" spans="1:19" s="3" customFormat="1" ht="12">
      <c r="A184" s="116"/>
      <c r="B184" s="116"/>
      <c r="C184" s="116"/>
      <c r="D184" s="116"/>
      <c r="E184" s="116"/>
      <c r="F184" s="116"/>
      <c r="G184" s="116"/>
      <c r="H184" s="116"/>
      <c r="I184" s="116"/>
      <c r="J184" s="116"/>
      <c r="K184" s="116"/>
      <c r="L184" s="14"/>
      <c r="M184" s="121"/>
      <c r="N184" s="119"/>
      <c r="O184" s="12"/>
      <c r="P184" s="12"/>
      <c r="Q184" s="12"/>
      <c r="R184" s="331"/>
      <c r="S184" s="331"/>
    </row>
    <row r="185" spans="1:19" s="3" customFormat="1" ht="12">
      <c r="A185" s="116"/>
      <c r="B185" s="116"/>
      <c r="C185" s="116"/>
      <c r="D185" s="116"/>
      <c r="E185" s="116"/>
      <c r="F185" s="116"/>
      <c r="G185" s="116"/>
      <c r="H185" s="116"/>
      <c r="I185" s="116"/>
      <c r="J185" s="116"/>
      <c r="K185" s="116"/>
      <c r="L185" s="14"/>
      <c r="M185" s="121"/>
      <c r="N185" s="119"/>
      <c r="O185" s="12"/>
      <c r="P185" s="12"/>
      <c r="Q185" s="12"/>
      <c r="R185" s="331"/>
      <c r="S185" s="331"/>
    </row>
    <row r="186" spans="1:19" s="3" customFormat="1" ht="12">
      <c r="A186" s="116"/>
      <c r="B186" s="116"/>
      <c r="C186" s="116"/>
      <c r="D186" s="116"/>
      <c r="E186" s="116"/>
      <c r="F186" s="116"/>
      <c r="G186" s="116"/>
      <c r="H186" s="116"/>
      <c r="I186" s="116"/>
      <c r="J186" s="116"/>
      <c r="K186" s="116"/>
      <c r="L186" s="14"/>
      <c r="M186" s="121"/>
      <c r="N186" s="119"/>
      <c r="O186" s="12"/>
      <c r="P186" s="12"/>
      <c r="Q186" s="12"/>
      <c r="R186" s="331"/>
      <c r="S186" s="331"/>
    </row>
    <row r="187" spans="1:19" s="3" customFormat="1" ht="12">
      <c r="A187" s="116"/>
      <c r="B187" s="116"/>
      <c r="C187" s="116"/>
      <c r="D187" s="116"/>
      <c r="E187" s="116"/>
      <c r="F187" s="116"/>
      <c r="G187" s="116"/>
      <c r="H187" s="116"/>
      <c r="I187" s="116"/>
      <c r="J187" s="116"/>
      <c r="K187" s="116"/>
      <c r="L187" s="14"/>
      <c r="M187" s="121"/>
      <c r="N187" s="119"/>
      <c r="O187" s="12"/>
      <c r="P187" s="12"/>
      <c r="Q187" s="12"/>
      <c r="R187" s="331"/>
      <c r="S187" s="331"/>
    </row>
    <row r="188" spans="1:19" s="3" customFormat="1" ht="12">
      <c r="A188" s="116"/>
      <c r="B188" s="116"/>
      <c r="C188" s="116"/>
      <c r="D188" s="116"/>
      <c r="E188" s="116"/>
      <c r="F188" s="116"/>
      <c r="G188" s="116"/>
      <c r="H188" s="116"/>
      <c r="I188" s="116"/>
      <c r="J188" s="116"/>
      <c r="K188" s="116"/>
      <c r="L188" s="14"/>
      <c r="M188" s="121"/>
      <c r="N188" s="119"/>
      <c r="O188" s="12"/>
      <c r="P188" s="12"/>
      <c r="Q188" s="12"/>
      <c r="R188" s="331"/>
      <c r="S188" s="331"/>
    </row>
    <row r="189" spans="1:19" s="3" customFormat="1" ht="12">
      <c r="A189" s="116"/>
      <c r="B189" s="116"/>
      <c r="C189" s="116"/>
      <c r="D189" s="116"/>
      <c r="E189" s="116"/>
      <c r="F189" s="116"/>
      <c r="G189" s="116"/>
      <c r="H189" s="116"/>
      <c r="I189" s="116"/>
      <c r="J189" s="116"/>
      <c r="K189" s="116"/>
      <c r="L189" s="14"/>
      <c r="M189" s="121"/>
      <c r="N189" s="119"/>
      <c r="O189" s="12"/>
      <c r="P189" s="12"/>
      <c r="Q189" s="12"/>
      <c r="R189" s="331"/>
      <c r="S189" s="331"/>
    </row>
    <row r="190" spans="1:19" s="3" customFormat="1" ht="12">
      <c r="A190" s="116"/>
      <c r="B190" s="116"/>
      <c r="C190" s="116"/>
      <c r="D190" s="116"/>
      <c r="E190" s="116"/>
      <c r="F190" s="116"/>
      <c r="G190" s="116"/>
      <c r="H190" s="116"/>
      <c r="I190" s="116"/>
      <c r="J190" s="116"/>
      <c r="K190" s="116"/>
      <c r="L190" s="14"/>
      <c r="M190" s="121"/>
      <c r="N190" s="119"/>
      <c r="O190" s="12"/>
      <c r="P190" s="12"/>
      <c r="Q190" s="12"/>
      <c r="R190" s="331"/>
      <c r="S190" s="331"/>
    </row>
    <row r="191" spans="1:19" s="3" customFormat="1" ht="12">
      <c r="A191" s="116"/>
      <c r="B191" s="116"/>
      <c r="C191" s="116"/>
      <c r="D191" s="116"/>
      <c r="E191" s="116"/>
      <c r="F191" s="116"/>
      <c r="G191" s="116"/>
      <c r="H191" s="116"/>
      <c r="I191" s="116"/>
      <c r="J191" s="116"/>
      <c r="K191" s="116"/>
      <c r="L191" s="14"/>
      <c r="M191" s="121"/>
      <c r="N191" s="120"/>
      <c r="O191" s="12"/>
      <c r="P191" s="12"/>
      <c r="Q191" s="12"/>
      <c r="R191" s="331"/>
      <c r="S191" s="331"/>
    </row>
    <row r="192" spans="1:19" s="3" customFormat="1" ht="12">
      <c r="A192" s="116"/>
      <c r="B192" s="116"/>
      <c r="C192" s="116"/>
      <c r="D192" s="116"/>
      <c r="E192" s="116"/>
      <c r="F192" s="116"/>
      <c r="G192" s="116"/>
      <c r="H192" s="116"/>
      <c r="I192" s="116"/>
      <c r="J192" s="116"/>
      <c r="K192" s="116"/>
      <c r="L192" s="14"/>
      <c r="M192" s="121"/>
      <c r="N192" s="120"/>
      <c r="O192" s="12"/>
      <c r="P192" s="12"/>
      <c r="Q192" s="12"/>
      <c r="R192" s="331"/>
      <c r="S192" s="331"/>
    </row>
    <row r="193" spans="1:19" s="3" customFormat="1" ht="12">
      <c r="A193" s="116"/>
      <c r="B193" s="116"/>
      <c r="C193" s="116"/>
      <c r="D193" s="116"/>
      <c r="E193" s="116"/>
      <c r="F193" s="116"/>
      <c r="G193" s="116"/>
      <c r="H193" s="116"/>
      <c r="I193" s="116"/>
      <c r="J193" s="116"/>
      <c r="K193" s="116"/>
      <c r="L193" s="14"/>
      <c r="M193" s="121"/>
      <c r="N193" s="120"/>
      <c r="O193" s="12"/>
      <c r="P193" s="12"/>
      <c r="Q193" s="12"/>
      <c r="R193" s="331"/>
      <c r="S193" s="331"/>
    </row>
    <row r="194" spans="1:19" s="3" customFormat="1" ht="12">
      <c r="A194" s="116"/>
      <c r="B194" s="116"/>
      <c r="C194" s="116"/>
      <c r="D194" s="116"/>
      <c r="E194" s="116"/>
      <c r="F194" s="116"/>
      <c r="G194" s="116"/>
      <c r="H194" s="116"/>
      <c r="I194" s="116"/>
      <c r="J194" s="116"/>
      <c r="K194" s="116"/>
      <c r="L194" s="14"/>
      <c r="M194" s="121"/>
      <c r="N194" s="120"/>
      <c r="O194" s="12"/>
      <c r="P194" s="12"/>
      <c r="Q194" s="12"/>
      <c r="R194" s="331"/>
      <c r="S194" s="331"/>
    </row>
    <row r="195" spans="1:19" s="3" customFormat="1" ht="12">
      <c r="A195" s="116"/>
      <c r="B195" s="116"/>
      <c r="C195" s="116"/>
      <c r="D195" s="116"/>
      <c r="E195" s="116"/>
      <c r="F195" s="116"/>
      <c r="G195" s="116"/>
      <c r="H195" s="116"/>
      <c r="I195" s="116"/>
      <c r="J195" s="116"/>
      <c r="K195" s="116"/>
      <c r="L195" s="14"/>
      <c r="M195" s="121"/>
      <c r="N195" s="120"/>
      <c r="O195" s="12"/>
      <c r="P195" s="12"/>
      <c r="Q195" s="12"/>
      <c r="R195" s="331"/>
      <c r="S195" s="331"/>
    </row>
    <row r="196" spans="1:19" s="3" customFormat="1" ht="12">
      <c r="A196" s="116"/>
      <c r="B196" s="116"/>
      <c r="C196" s="116"/>
      <c r="D196" s="116"/>
      <c r="E196" s="116"/>
      <c r="F196" s="116"/>
      <c r="G196" s="116"/>
      <c r="H196" s="116"/>
      <c r="I196" s="116"/>
      <c r="J196" s="116"/>
      <c r="K196" s="116"/>
      <c r="L196" s="14"/>
      <c r="M196" s="121"/>
      <c r="N196" s="120"/>
      <c r="O196" s="12"/>
      <c r="P196" s="12"/>
      <c r="Q196" s="12"/>
      <c r="R196" s="331"/>
      <c r="S196" s="331"/>
    </row>
    <row r="197" spans="1:19" s="3" customFormat="1" ht="12">
      <c r="A197" s="116"/>
      <c r="B197" s="116"/>
      <c r="C197" s="116"/>
      <c r="D197" s="116"/>
      <c r="E197" s="116"/>
      <c r="F197" s="116"/>
      <c r="G197" s="116"/>
      <c r="H197" s="116"/>
      <c r="I197" s="116"/>
      <c r="J197" s="116"/>
      <c r="K197" s="116"/>
      <c r="L197" s="14"/>
      <c r="M197" s="121"/>
      <c r="N197" s="120"/>
      <c r="O197" s="12"/>
      <c r="P197" s="12"/>
      <c r="Q197" s="12"/>
      <c r="R197" s="331"/>
      <c r="S197" s="331"/>
    </row>
    <row r="198" spans="1:19" s="3" customFormat="1" ht="12">
      <c r="A198" s="116"/>
      <c r="B198" s="116"/>
      <c r="C198" s="116"/>
      <c r="D198" s="116"/>
      <c r="E198" s="116"/>
      <c r="F198" s="116"/>
      <c r="G198" s="116"/>
      <c r="H198" s="116"/>
      <c r="I198" s="116"/>
      <c r="J198" s="116"/>
      <c r="K198" s="116"/>
      <c r="L198" s="14"/>
      <c r="M198" s="121"/>
      <c r="N198" s="120"/>
      <c r="O198" s="12"/>
      <c r="P198" s="12"/>
      <c r="Q198" s="12"/>
      <c r="R198" s="331"/>
      <c r="S198" s="331"/>
    </row>
    <row r="199" spans="1:19" s="3" customFormat="1" ht="12">
      <c r="A199" s="116"/>
      <c r="B199" s="116"/>
      <c r="C199" s="116"/>
      <c r="D199" s="116"/>
      <c r="E199" s="116"/>
      <c r="F199" s="116"/>
      <c r="G199" s="116"/>
      <c r="H199" s="116"/>
      <c r="I199" s="116"/>
      <c r="J199" s="116"/>
      <c r="K199" s="116"/>
      <c r="L199" s="14"/>
      <c r="M199" s="121"/>
      <c r="N199" s="119"/>
      <c r="O199" s="12"/>
      <c r="P199" s="12"/>
      <c r="Q199" s="12"/>
      <c r="R199" s="331"/>
      <c r="S199" s="331"/>
    </row>
    <row r="200" spans="1:19" s="3" customFormat="1" ht="12">
      <c r="A200" s="116"/>
      <c r="B200" s="116"/>
      <c r="C200" s="116"/>
      <c r="D200" s="116"/>
      <c r="E200" s="116"/>
      <c r="F200" s="116"/>
      <c r="G200" s="116"/>
      <c r="H200" s="116"/>
      <c r="I200" s="116"/>
      <c r="J200" s="116"/>
      <c r="K200" s="116"/>
      <c r="L200" s="14"/>
      <c r="M200" s="121"/>
      <c r="N200" s="119"/>
      <c r="O200" s="12"/>
      <c r="P200" s="12"/>
      <c r="Q200" s="12"/>
      <c r="R200" s="331"/>
      <c r="S200" s="331"/>
    </row>
    <row r="201" spans="1:19" s="3" customFormat="1" ht="12">
      <c r="A201" s="116"/>
      <c r="B201" s="116"/>
      <c r="C201" s="116"/>
      <c r="D201" s="116"/>
      <c r="E201" s="116"/>
      <c r="F201" s="116"/>
      <c r="G201" s="116"/>
      <c r="H201" s="116"/>
      <c r="I201" s="116"/>
      <c r="J201" s="116"/>
      <c r="K201" s="116"/>
      <c r="L201" s="14"/>
      <c r="M201" s="121"/>
      <c r="N201" s="119"/>
      <c r="O201" s="12"/>
      <c r="P201" s="12"/>
      <c r="Q201" s="12"/>
      <c r="R201" s="331"/>
      <c r="S201" s="331"/>
    </row>
    <row r="202" spans="1:19" s="3" customFormat="1" ht="12">
      <c r="A202" s="116"/>
      <c r="B202" s="116"/>
      <c r="C202" s="116"/>
      <c r="D202" s="116"/>
      <c r="E202" s="116"/>
      <c r="F202" s="116"/>
      <c r="G202" s="116"/>
      <c r="H202" s="116"/>
      <c r="I202" s="116"/>
      <c r="J202" s="116"/>
      <c r="K202" s="116"/>
      <c r="L202" s="14"/>
      <c r="M202" s="121"/>
      <c r="N202" s="119"/>
      <c r="O202" s="12"/>
      <c r="P202" s="12"/>
      <c r="Q202" s="12"/>
      <c r="R202" s="331"/>
      <c r="S202" s="331"/>
    </row>
    <row r="203" spans="1:19" s="3" customFormat="1" ht="12">
      <c r="A203" s="116"/>
      <c r="B203" s="116"/>
      <c r="C203" s="116"/>
      <c r="D203" s="116"/>
      <c r="E203" s="116"/>
      <c r="F203" s="116"/>
      <c r="G203" s="116"/>
      <c r="H203" s="116"/>
      <c r="I203" s="116"/>
      <c r="J203" s="116"/>
      <c r="K203" s="116"/>
      <c r="L203" s="14"/>
      <c r="M203" s="121"/>
      <c r="N203" s="119"/>
      <c r="O203" s="12"/>
      <c r="P203" s="12"/>
      <c r="Q203" s="12"/>
      <c r="R203" s="331"/>
      <c r="S203" s="331"/>
    </row>
    <row r="204" spans="1:19" s="3" customFormat="1" ht="12">
      <c r="A204" s="116"/>
      <c r="B204" s="116"/>
      <c r="C204" s="116"/>
      <c r="D204" s="116"/>
      <c r="E204" s="116"/>
      <c r="F204" s="116"/>
      <c r="G204" s="116"/>
      <c r="H204" s="116"/>
      <c r="I204" s="116"/>
      <c r="J204" s="116"/>
      <c r="K204" s="116"/>
      <c r="L204" s="14"/>
      <c r="M204" s="121"/>
      <c r="N204" s="119"/>
      <c r="O204" s="12"/>
      <c r="P204" s="12"/>
      <c r="Q204" s="12"/>
      <c r="R204" s="331"/>
      <c r="S204" s="331"/>
    </row>
    <row r="205" spans="1:19" s="3" customFormat="1" ht="12">
      <c r="A205" s="116"/>
      <c r="B205" s="116"/>
      <c r="C205" s="116"/>
      <c r="D205" s="116"/>
      <c r="E205" s="116"/>
      <c r="F205" s="116"/>
      <c r="G205" s="116"/>
      <c r="H205" s="116"/>
      <c r="I205" s="116"/>
      <c r="J205" s="116"/>
      <c r="K205" s="116"/>
      <c r="L205" s="14"/>
      <c r="M205" s="121"/>
      <c r="N205" s="119"/>
      <c r="O205" s="12"/>
      <c r="P205" s="12"/>
      <c r="Q205" s="12"/>
      <c r="R205" s="331"/>
      <c r="S205" s="331"/>
    </row>
    <row r="206" spans="1:19" s="3" customFormat="1" ht="12">
      <c r="A206" s="116"/>
      <c r="B206" s="116"/>
      <c r="C206" s="116"/>
      <c r="D206" s="116"/>
      <c r="E206" s="116"/>
      <c r="F206" s="116"/>
      <c r="G206" s="116"/>
      <c r="H206" s="116"/>
      <c r="I206" s="116"/>
      <c r="J206" s="116"/>
      <c r="K206" s="116"/>
      <c r="L206" s="14"/>
      <c r="M206" s="121"/>
      <c r="N206" s="120"/>
      <c r="O206" s="12"/>
      <c r="P206" s="12"/>
      <c r="Q206" s="12"/>
      <c r="R206" s="331"/>
      <c r="S206" s="331"/>
    </row>
    <row r="207" spans="1:19" s="3" customFormat="1" ht="12">
      <c r="A207" s="116"/>
      <c r="B207" s="116"/>
      <c r="C207" s="116"/>
      <c r="D207" s="116"/>
      <c r="E207" s="116"/>
      <c r="F207" s="116"/>
      <c r="G207" s="116"/>
      <c r="H207" s="116"/>
      <c r="I207" s="116"/>
      <c r="J207" s="116"/>
      <c r="K207" s="116"/>
      <c r="L207" s="14"/>
      <c r="M207" s="121"/>
      <c r="N207" s="120"/>
      <c r="O207" s="12"/>
      <c r="P207" s="12"/>
      <c r="Q207" s="12"/>
      <c r="R207" s="331"/>
      <c r="S207" s="331"/>
    </row>
    <row r="208" spans="1:19" s="3" customFormat="1" ht="12">
      <c r="A208" s="116"/>
      <c r="B208" s="116"/>
      <c r="C208" s="116"/>
      <c r="D208" s="116"/>
      <c r="E208" s="116"/>
      <c r="F208" s="116"/>
      <c r="G208" s="116"/>
      <c r="H208" s="116"/>
      <c r="I208" s="116"/>
      <c r="J208" s="116"/>
      <c r="K208" s="116"/>
      <c r="L208" s="14"/>
      <c r="M208" s="121"/>
      <c r="N208" s="120"/>
      <c r="O208" s="12"/>
      <c r="P208" s="12"/>
      <c r="Q208" s="12"/>
      <c r="R208" s="331"/>
      <c r="S208" s="331"/>
    </row>
    <row r="209" spans="1:19" s="3" customFormat="1" ht="12">
      <c r="A209" s="116"/>
      <c r="B209" s="116"/>
      <c r="C209" s="116"/>
      <c r="D209" s="116"/>
      <c r="E209" s="116"/>
      <c r="F209" s="116"/>
      <c r="G209" s="116"/>
      <c r="H209" s="116"/>
      <c r="I209" s="116"/>
      <c r="J209" s="116"/>
      <c r="K209" s="116"/>
      <c r="L209" s="14"/>
      <c r="M209" s="121"/>
      <c r="N209" s="120"/>
      <c r="O209" s="12"/>
      <c r="P209" s="12"/>
      <c r="Q209" s="12"/>
      <c r="R209" s="331"/>
      <c r="S209" s="331"/>
    </row>
    <row r="210" spans="1:19" s="3" customFormat="1" ht="12">
      <c r="A210" s="116"/>
      <c r="B210" s="116"/>
      <c r="C210" s="116"/>
      <c r="D210" s="116"/>
      <c r="E210" s="116"/>
      <c r="F210" s="116"/>
      <c r="G210" s="116"/>
      <c r="H210" s="116"/>
      <c r="I210" s="116"/>
      <c r="J210" s="116"/>
      <c r="K210" s="116"/>
      <c r="L210" s="14"/>
      <c r="M210" s="121"/>
      <c r="N210" s="120"/>
      <c r="O210" s="12"/>
      <c r="P210" s="12"/>
      <c r="Q210" s="12"/>
      <c r="R210" s="331"/>
      <c r="S210" s="331"/>
    </row>
    <row r="211" spans="1:19" s="3" customFormat="1" ht="12">
      <c r="A211" s="116"/>
      <c r="B211" s="116"/>
      <c r="C211" s="116"/>
      <c r="D211" s="116"/>
      <c r="E211" s="116"/>
      <c r="F211" s="116"/>
      <c r="G211" s="116"/>
      <c r="H211" s="116"/>
      <c r="I211" s="116"/>
      <c r="J211" s="116"/>
      <c r="K211" s="116"/>
      <c r="L211" s="14"/>
      <c r="M211" s="121"/>
      <c r="N211" s="120"/>
      <c r="O211" s="12"/>
      <c r="P211" s="12"/>
      <c r="Q211" s="12"/>
      <c r="R211" s="331"/>
      <c r="S211" s="331"/>
    </row>
    <row r="212" spans="1:19" s="3" customFormat="1" ht="12">
      <c r="A212" s="116"/>
      <c r="B212" s="116"/>
      <c r="C212" s="116"/>
      <c r="D212" s="116"/>
      <c r="E212" s="116"/>
      <c r="F212" s="116"/>
      <c r="G212" s="116"/>
      <c r="H212" s="116"/>
      <c r="I212" s="116"/>
      <c r="J212" s="116"/>
      <c r="K212" s="116"/>
      <c r="L212" s="14"/>
      <c r="M212" s="121"/>
      <c r="N212" s="120"/>
      <c r="O212" s="12"/>
      <c r="P212" s="12"/>
      <c r="Q212" s="12"/>
      <c r="R212" s="331"/>
      <c r="S212" s="331"/>
    </row>
    <row r="213" spans="1:19" s="3" customFormat="1" ht="12">
      <c r="A213" s="116"/>
      <c r="B213" s="116"/>
      <c r="C213" s="116"/>
      <c r="D213" s="116"/>
      <c r="E213" s="116"/>
      <c r="F213" s="116"/>
      <c r="G213" s="116"/>
      <c r="H213" s="116"/>
      <c r="I213" s="116"/>
      <c r="J213" s="116"/>
      <c r="K213" s="116"/>
      <c r="L213" s="14"/>
      <c r="M213" s="121"/>
      <c r="N213" s="120"/>
      <c r="O213" s="12"/>
      <c r="P213" s="12"/>
      <c r="Q213" s="12"/>
      <c r="R213" s="331"/>
      <c r="S213" s="331"/>
    </row>
    <row r="214" spans="1:19" s="3" customFormat="1" ht="12">
      <c r="A214" s="116"/>
      <c r="B214" s="116"/>
      <c r="C214" s="116"/>
      <c r="D214" s="116"/>
      <c r="E214" s="116"/>
      <c r="F214" s="116"/>
      <c r="G214" s="116"/>
      <c r="H214" s="116"/>
      <c r="I214" s="116"/>
      <c r="J214" s="116"/>
      <c r="K214" s="116"/>
      <c r="L214" s="14"/>
      <c r="M214" s="121"/>
      <c r="N214" s="120"/>
      <c r="O214" s="12"/>
      <c r="P214" s="12"/>
      <c r="Q214" s="12"/>
      <c r="R214" s="331"/>
      <c r="S214" s="331"/>
    </row>
    <row r="215" spans="1:19" s="3" customFormat="1" ht="12">
      <c r="A215" s="116"/>
      <c r="B215" s="116"/>
      <c r="C215" s="116"/>
      <c r="D215" s="116"/>
      <c r="E215" s="116"/>
      <c r="F215" s="116"/>
      <c r="G215" s="116"/>
      <c r="H215" s="116"/>
      <c r="I215" s="116"/>
      <c r="J215" s="116"/>
      <c r="K215" s="116"/>
      <c r="L215" s="14"/>
      <c r="M215" s="121"/>
      <c r="N215" s="120"/>
      <c r="O215" s="12"/>
      <c r="P215" s="12"/>
      <c r="Q215" s="12"/>
      <c r="R215" s="331"/>
      <c r="S215" s="331"/>
    </row>
    <row r="216" spans="1:19" s="3" customFormat="1" ht="12">
      <c r="A216" s="116"/>
      <c r="B216" s="116"/>
      <c r="C216" s="116"/>
      <c r="D216" s="116"/>
      <c r="E216" s="116"/>
      <c r="F216" s="116"/>
      <c r="G216" s="116"/>
      <c r="H216" s="116"/>
      <c r="I216" s="116"/>
      <c r="J216" s="116"/>
      <c r="K216" s="116"/>
      <c r="L216" s="14"/>
      <c r="M216" s="121"/>
      <c r="N216" s="120"/>
      <c r="O216" s="12"/>
      <c r="P216" s="12"/>
      <c r="Q216" s="12"/>
      <c r="R216" s="331"/>
      <c r="S216" s="331"/>
    </row>
    <row r="217" spans="1:19" s="3" customFormat="1" ht="12">
      <c r="A217" s="116"/>
      <c r="B217" s="116"/>
      <c r="C217" s="116"/>
      <c r="D217" s="116"/>
      <c r="E217" s="116"/>
      <c r="F217" s="116"/>
      <c r="G217" s="116"/>
      <c r="H217" s="116"/>
      <c r="I217" s="116"/>
      <c r="J217" s="116"/>
      <c r="K217" s="116"/>
      <c r="L217" s="14"/>
      <c r="M217" s="121"/>
      <c r="N217" s="120"/>
      <c r="O217" s="12"/>
      <c r="P217" s="12"/>
      <c r="Q217" s="12"/>
      <c r="R217" s="331"/>
      <c r="S217" s="331"/>
    </row>
    <row r="218" spans="1:19" s="3" customFormat="1" ht="12">
      <c r="A218" s="116"/>
      <c r="B218" s="116"/>
      <c r="C218" s="116"/>
      <c r="D218" s="116"/>
      <c r="E218" s="116"/>
      <c r="F218" s="116"/>
      <c r="G218" s="116"/>
      <c r="H218" s="116"/>
      <c r="I218" s="116"/>
      <c r="J218" s="116"/>
      <c r="K218" s="116"/>
      <c r="L218" s="14"/>
      <c r="M218" s="121"/>
      <c r="N218" s="120"/>
      <c r="O218" s="12"/>
      <c r="P218" s="12"/>
      <c r="Q218" s="12"/>
      <c r="R218" s="331"/>
      <c r="S218" s="331"/>
    </row>
    <row r="219" spans="1:19" s="3" customFormat="1" ht="12">
      <c r="A219" s="116"/>
      <c r="B219" s="116"/>
      <c r="C219" s="116"/>
      <c r="D219" s="116"/>
      <c r="E219" s="116"/>
      <c r="F219" s="116"/>
      <c r="G219" s="116"/>
      <c r="H219" s="116"/>
      <c r="I219" s="116"/>
      <c r="J219" s="116"/>
      <c r="K219" s="116"/>
      <c r="L219" s="14"/>
      <c r="M219" s="121"/>
      <c r="N219" s="120"/>
      <c r="O219" s="12"/>
      <c r="P219" s="12"/>
      <c r="Q219" s="12"/>
      <c r="R219" s="331"/>
      <c r="S219" s="331"/>
    </row>
    <row r="220" spans="1:19" s="3" customFormat="1" ht="12">
      <c r="A220" s="116"/>
      <c r="B220" s="116"/>
      <c r="C220" s="116"/>
      <c r="D220" s="116"/>
      <c r="E220" s="116"/>
      <c r="F220" s="116"/>
      <c r="G220" s="116"/>
      <c r="H220" s="116"/>
      <c r="I220" s="116"/>
      <c r="J220" s="116"/>
      <c r="K220" s="116"/>
      <c r="L220" s="14"/>
      <c r="M220" s="121"/>
      <c r="N220" s="120"/>
      <c r="O220" s="12"/>
      <c r="P220" s="12"/>
      <c r="Q220" s="12"/>
      <c r="R220" s="331"/>
      <c r="S220" s="331"/>
    </row>
    <row r="221" spans="1:19" s="3" customFormat="1" ht="12">
      <c r="A221" s="116"/>
      <c r="B221" s="116"/>
      <c r="C221" s="116"/>
      <c r="D221" s="116"/>
      <c r="E221" s="116"/>
      <c r="F221" s="116"/>
      <c r="G221" s="116"/>
      <c r="H221" s="116"/>
      <c r="I221" s="116"/>
      <c r="J221" s="116"/>
      <c r="K221" s="116"/>
      <c r="L221" s="14"/>
      <c r="M221" s="121"/>
      <c r="N221" s="120"/>
      <c r="O221" s="12"/>
      <c r="P221" s="12"/>
      <c r="Q221" s="12"/>
      <c r="R221" s="331"/>
      <c r="S221" s="331"/>
    </row>
    <row r="222" spans="1:19" s="3" customFormat="1" ht="12.75" thickBot="1">
      <c r="A222" s="116"/>
      <c r="B222" s="116"/>
      <c r="C222" s="116"/>
      <c r="D222" s="116"/>
      <c r="E222" s="116"/>
      <c r="F222" s="116"/>
      <c r="G222" s="116"/>
      <c r="H222" s="116"/>
      <c r="I222" s="116"/>
      <c r="J222" s="116"/>
      <c r="K222" s="116"/>
      <c r="L222" s="14"/>
      <c r="M222" s="122"/>
      <c r="N222" s="324"/>
      <c r="O222" s="12"/>
      <c r="P222" s="12"/>
      <c r="Q222" s="12"/>
      <c r="R222" s="331"/>
      <c r="S222" s="331"/>
    </row>
    <row r="223" spans="1:19" s="3" customFormat="1" ht="12.75" thickTop="1">
      <c r="A223" s="116"/>
      <c r="B223" s="116"/>
      <c r="C223" s="116"/>
      <c r="D223" s="116"/>
      <c r="E223" s="116"/>
      <c r="F223" s="116"/>
      <c r="G223" s="116"/>
      <c r="H223" s="116"/>
      <c r="I223" s="116"/>
      <c r="J223" s="116"/>
      <c r="K223" s="116"/>
      <c r="L223" s="14"/>
      <c r="M223" s="123"/>
      <c r="N223" s="124"/>
      <c r="O223" s="12"/>
      <c r="P223" s="12"/>
      <c r="Q223" s="12"/>
      <c r="R223" s="331"/>
      <c r="S223" s="331"/>
    </row>
    <row r="224" spans="1:19" s="3" customFormat="1" ht="12">
      <c r="A224" s="116"/>
      <c r="B224" s="116"/>
      <c r="C224" s="116"/>
      <c r="D224" s="116"/>
      <c r="E224" s="116"/>
      <c r="F224" s="116"/>
      <c r="G224" s="116"/>
      <c r="H224" s="116"/>
      <c r="I224" s="116"/>
      <c r="J224" s="116"/>
      <c r="K224" s="116"/>
      <c r="L224" s="14"/>
      <c r="M224" s="123"/>
      <c r="N224" s="124"/>
      <c r="O224" s="12"/>
      <c r="P224" s="12"/>
      <c r="Q224" s="12"/>
      <c r="R224" s="331"/>
      <c r="S224" s="331"/>
    </row>
    <row r="225" spans="1:19" s="3" customFormat="1" ht="12">
      <c r="A225" s="116"/>
      <c r="B225" s="116"/>
      <c r="C225" s="116"/>
      <c r="D225" s="116"/>
      <c r="E225" s="116"/>
      <c r="F225" s="116"/>
      <c r="G225" s="116"/>
      <c r="H225" s="116"/>
      <c r="I225" s="116"/>
      <c r="J225" s="116"/>
      <c r="K225" s="116"/>
      <c r="L225" s="14"/>
      <c r="M225" s="123"/>
      <c r="N225" s="124"/>
      <c r="O225" s="12"/>
      <c r="P225" s="12"/>
      <c r="Q225" s="12"/>
      <c r="R225" s="331"/>
      <c r="S225" s="331"/>
    </row>
    <row r="226" spans="1:19" s="3" customFormat="1" ht="12">
      <c r="A226" s="116"/>
      <c r="B226" s="116"/>
      <c r="C226" s="116"/>
      <c r="D226" s="116"/>
      <c r="E226" s="116"/>
      <c r="F226" s="116"/>
      <c r="G226" s="116"/>
      <c r="H226" s="116"/>
      <c r="I226" s="116"/>
      <c r="J226" s="116"/>
      <c r="K226" s="116"/>
      <c r="L226" s="14"/>
      <c r="M226" s="123"/>
      <c r="N226" s="124"/>
      <c r="O226" s="12"/>
      <c r="P226" s="12"/>
      <c r="Q226" s="12"/>
      <c r="R226" s="331"/>
      <c r="S226" s="331"/>
    </row>
    <row r="227" spans="1:19" s="3" customFormat="1" ht="12">
      <c r="A227" s="116"/>
      <c r="B227" s="116"/>
      <c r="C227" s="116"/>
      <c r="D227" s="116"/>
      <c r="E227" s="116"/>
      <c r="F227" s="116"/>
      <c r="G227" s="116"/>
      <c r="H227" s="116"/>
      <c r="I227" s="116"/>
      <c r="J227" s="116"/>
      <c r="K227" s="116"/>
      <c r="L227" s="14"/>
      <c r="M227" s="123"/>
      <c r="N227" s="124"/>
      <c r="O227" s="12"/>
      <c r="P227" s="12"/>
      <c r="Q227" s="12"/>
      <c r="R227" s="331"/>
      <c r="S227" s="331"/>
    </row>
    <row r="228" spans="1:19" s="3" customFormat="1" ht="12">
      <c r="A228" s="116"/>
      <c r="B228" s="116"/>
      <c r="C228" s="116"/>
      <c r="D228" s="116"/>
      <c r="E228" s="116"/>
      <c r="F228" s="116"/>
      <c r="G228" s="116"/>
      <c r="H228" s="116"/>
      <c r="I228" s="116"/>
      <c r="J228" s="116"/>
      <c r="K228" s="116"/>
      <c r="L228" s="14"/>
      <c r="M228" s="123"/>
      <c r="N228" s="124"/>
      <c r="O228" s="12"/>
      <c r="P228" s="12"/>
      <c r="Q228" s="12"/>
      <c r="R228" s="331"/>
      <c r="S228" s="331"/>
    </row>
    <row r="229" spans="1:19" s="3" customFormat="1" ht="12">
      <c r="A229" s="116"/>
      <c r="B229" s="116"/>
      <c r="C229" s="116"/>
      <c r="D229" s="116"/>
      <c r="E229" s="116"/>
      <c r="F229" s="116"/>
      <c r="G229" s="116"/>
      <c r="H229" s="116"/>
      <c r="I229" s="116"/>
      <c r="J229" s="116"/>
      <c r="K229" s="116"/>
      <c r="L229" s="14"/>
      <c r="M229" s="123"/>
      <c r="N229" s="124"/>
      <c r="O229" s="12"/>
      <c r="P229" s="12"/>
      <c r="Q229" s="12"/>
      <c r="R229" s="331"/>
      <c r="S229" s="331"/>
    </row>
    <row r="230" spans="1:19" s="3" customFormat="1" ht="12">
      <c r="A230" s="116"/>
      <c r="B230" s="116"/>
      <c r="C230" s="116"/>
      <c r="D230" s="116"/>
      <c r="E230" s="116"/>
      <c r="F230" s="116"/>
      <c r="G230" s="116"/>
      <c r="H230" s="116"/>
      <c r="I230" s="116"/>
      <c r="J230" s="116"/>
      <c r="K230" s="116"/>
      <c r="L230" s="14"/>
      <c r="M230" s="123"/>
      <c r="N230" s="124"/>
      <c r="O230" s="12"/>
      <c r="P230" s="12"/>
      <c r="Q230" s="12"/>
      <c r="R230" s="331"/>
      <c r="S230" s="331"/>
    </row>
    <row r="231" spans="1:19" s="3" customFormat="1" ht="12">
      <c r="A231" s="116"/>
      <c r="B231" s="116"/>
      <c r="C231" s="116"/>
      <c r="D231" s="116"/>
      <c r="E231" s="116"/>
      <c r="F231" s="116"/>
      <c r="G231" s="116"/>
      <c r="H231" s="116"/>
      <c r="I231" s="116"/>
      <c r="J231" s="116"/>
      <c r="K231" s="116"/>
      <c r="L231" s="14"/>
      <c r="M231" s="123"/>
      <c r="N231" s="124"/>
      <c r="O231" s="12"/>
      <c r="P231" s="12"/>
      <c r="Q231" s="12"/>
      <c r="R231" s="331"/>
      <c r="S231" s="331"/>
    </row>
    <row r="232" spans="1:19" s="3" customFormat="1" ht="12">
      <c r="A232" s="116"/>
      <c r="B232" s="116"/>
      <c r="C232" s="116"/>
      <c r="D232" s="116"/>
      <c r="E232" s="116"/>
      <c r="F232" s="116"/>
      <c r="G232" s="116"/>
      <c r="H232" s="116"/>
      <c r="I232" s="116"/>
      <c r="J232" s="116"/>
      <c r="K232" s="116"/>
      <c r="L232" s="14"/>
      <c r="M232" s="123"/>
      <c r="N232" s="124"/>
      <c r="O232" s="12"/>
      <c r="P232" s="12"/>
      <c r="Q232" s="12"/>
      <c r="R232" s="331"/>
      <c r="S232" s="331"/>
    </row>
    <row r="233" spans="1:19" s="3" customFormat="1" ht="12">
      <c r="A233" s="116"/>
      <c r="B233" s="116"/>
      <c r="C233" s="116"/>
      <c r="D233" s="116"/>
      <c r="E233" s="116"/>
      <c r="F233" s="116"/>
      <c r="G233" s="116"/>
      <c r="H233" s="116"/>
      <c r="I233" s="116"/>
      <c r="J233" s="116"/>
      <c r="K233" s="116"/>
      <c r="L233" s="14"/>
      <c r="M233" s="123"/>
      <c r="N233" s="124"/>
      <c r="O233" s="12"/>
      <c r="P233" s="12"/>
      <c r="Q233" s="12"/>
      <c r="R233" s="331"/>
      <c r="S233" s="331"/>
    </row>
    <row r="234" spans="1:19" s="3" customFormat="1" ht="12">
      <c r="A234" s="116"/>
      <c r="B234" s="116"/>
      <c r="C234" s="116"/>
      <c r="D234" s="116"/>
      <c r="E234" s="116"/>
      <c r="F234" s="116"/>
      <c r="G234" s="116"/>
      <c r="H234" s="116"/>
      <c r="I234" s="116"/>
      <c r="J234" s="116"/>
      <c r="K234" s="116"/>
      <c r="L234" s="14"/>
      <c r="M234" s="123"/>
      <c r="N234" s="124"/>
      <c r="O234" s="12"/>
      <c r="P234" s="12"/>
      <c r="Q234" s="12"/>
      <c r="R234" s="331"/>
      <c r="S234" s="331"/>
    </row>
    <row r="235" spans="1:19" s="3" customFormat="1" ht="12">
      <c r="A235" s="116"/>
      <c r="B235" s="116"/>
      <c r="C235" s="116"/>
      <c r="D235" s="116"/>
      <c r="E235" s="116"/>
      <c r="F235" s="116"/>
      <c r="G235" s="116"/>
      <c r="H235" s="116"/>
      <c r="I235" s="116"/>
      <c r="J235" s="116"/>
      <c r="K235" s="116"/>
      <c r="L235" s="14"/>
      <c r="M235" s="123"/>
      <c r="N235" s="124"/>
      <c r="O235" s="12"/>
      <c r="P235" s="12"/>
      <c r="Q235" s="12"/>
      <c r="R235" s="331"/>
      <c r="S235" s="331"/>
    </row>
    <row r="236" spans="1:19" s="3" customFormat="1" ht="12">
      <c r="A236" s="116"/>
      <c r="B236" s="116"/>
      <c r="C236" s="116"/>
      <c r="D236" s="116"/>
      <c r="E236" s="116"/>
      <c r="F236" s="116"/>
      <c r="G236" s="116"/>
      <c r="H236" s="116"/>
      <c r="I236" s="116"/>
      <c r="J236" s="116"/>
      <c r="K236" s="116"/>
      <c r="L236" s="14"/>
      <c r="M236" s="123"/>
      <c r="N236" s="124"/>
      <c r="O236" s="12"/>
      <c r="P236" s="12"/>
      <c r="Q236" s="12"/>
      <c r="R236" s="331"/>
      <c r="S236" s="331"/>
    </row>
    <row r="237" spans="1:19" s="3" customFormat="1" ht="12">
      <c r="A237" s="116"/>
      <c r="B237" s="116"/>
      <c r="C237" s="116"/>
      <c r="D237" s="116"/>
      <c r="E237" s="116"/>
      <c r="F237" s="116"/>
      <c r="G237" s="116"/>
      <c r="H237" s="116"/>
      <c r="I237" s="116"/>
      <c r="J237" s="116"/>
      <c r="K237" s="116"/>
      <c r="L237" s="14"/>
      <c r="M237" s="123"/>
      <c r="N237" s="124"/>
      <c r="O237" s="12"/>
      <c r="P237" s="12"/>
      <c r="Q237" s="12"/>
      <c r="R237" s="331"/>
      <c r="S237" s="331"/>
    </row>
    <row r="238" spans="1:17" s="39" customFormat="1" ht="12">
      <c r="A238" s="298"/>
      <c r="B238" s="298"/>
      <c r="C238" s="298"/>
      <c r="D238" s="298"/>
      <c r="E238" s="298"/>
      <c r="F238" s="298"/>
      <c r="G238" s="298"/>
      <c r="H238" s="298"/>
      <c r="I238" s="298"/>
      <c r="J238" s="298"/>
      <c r="K238" s="298"/>
      <c r="L238" s="299"/>
      <c r="M238" s="125"/>
      <c r="N238" s="126"/>
      <c r="O238" s="238"/>
      <c r="P238" s="238"/>
      <c r="Q238" s="238"/>
    </row>
    <row r="239" spans="1:17" s="39" customFormat="1" ht="12">
      <c r="A239" s="298"/>
      <c r="B239" s="298"/>
      <c r="C239" s="298"/>
      <c r="D239" s="298"/>
      <c r="E239" s="298"/>
      <c r="F239" s="298"/>
      <c r="G239" s="298"/>
      <c r="H239" s="298"/>
      <c r="I239" s="298"/>
      <c r="J239" s="298"/>
      <c r="K239" s="298"/>
      <c r="L239" s="299"/>
      <c r="M239" s="125"/>
      <c r="N239" s="126"/>
      <c r="O239" s="238"/>
      <c r="P239" s="238"/>
      <c r="Q239" s="238"/>
    </row>
    <row r="240" spans="1:17" s="39" customFormat="1" ht="12">
      <c r="A240" s="298"/>
      <c r="B240" s="298"/>
      <c r="C240" s="298"/>
      <c r="D240" s="298"/>
      <c r="E240" s="298"/>
      <c r="F240" s="298"/>
      <c r="G240" s="298"/>
      <c r="H240" s="298"/>
      <c r="I240" s="298"/>
      <c r="J240" s="298"/>
      <c r="K240" s="298"/>
      <c r="L240" s="299"/>
      <c r="M240" s="125"/>
      <c r="N240" s="126"/>
      <c r="O240" s="238"/>
      <c r="P240" s="238"/>
      <c r="Q240" s="238"/>
    </row>
    <row r="241" spans="1:17" s="39" customFormat="1" ht="12">
      <c r="A241" s="298"/>
      <c r="B241" s="298"/>
      <c r="C241" s="298"/>
      <c r="D241" s="298"/>
      <c r="E241" s="298"/>
      <c r="F241" s="298"/>
      <c r="G241" s="298"/>
      <c r="H241" s="298"/>
      <c r="I241" s="298"/>
      <c r="J241" s="298"/>
      <c r="K241" s="298"/>
      <c r="L241" s="299"/>
      <c r="M241" s="125"/>
      <c r="N241" s="126"/>
      <c r="O241" s="238"/>
      <c r="P241" s="238"/>
      <c r="Q241" s="238"/>
    </row>
    <row r="242" spans="1:17" s="39" customFormat="1" ht="12">
      <c r="A242" s="298"/>
      <c r="B242" s="298"/>
      <c r="C242" s="298"/>
      <c r="D242" s="298"/>
      <c r="E242" s="298"/>
      <c r="F242" s="298"/>
      <c r="G242" s="298"/>
      <c r="H242" s="298"/>
      <c r="I242" s="298"/>
      <c r="J242" s="298"/>
      <c r="K242" s="298"/>
      <c r="L242" s="299"/>
      <c r="M242" s="125"/>
      <c r="N242" s="126"/>
      <c r="O242" s="238"/>
      <c r="P242" s="238"/>
      <c r="Q242" s="238"/>
    </row>
    <row r="243" spans="1:17" s="39" customFormat="1" ht="12">
      <c r="A243" s="298"/>
      <c r="B243" s="298"/>
      <c r="C243" s="298"/>
      <c r="D243" s="298"/>
      <c r="E243" s="298"/>
      <c r="F243" s="298"/>
      <c r="G243" s="298"/>
      <c r="H243" s="298"/>
      <c r="I243" s="298"/>
      <c r="J243" s="298"/>
      <c r="K243" s="298"/>
      <c r="L243" s="299"/>
      <c r="M243" s="125"/>
      <c r="N243" s="126"/>
      <c r="O243" s="238"/>
      <c r="P243" s="238"/>
      <c r="Q243" s="238"/>
    </row>
    <row r="244" spans="1:17" s="39" customFormat="1" ht="12">
      <c r="A244" s="298"/>
      <c r="B244" s="298"/>
      <c r="C244" s="298"/>
      <c r="D244" s="298"/>
      <c r="E244" s="298"/>
      <c r="F244" s="298"/>
      <c r="G244" s="298"/>
      <c r="H244" s="298"/>
      <c r="I244" s="298"/>
      <c r="J244" s="298"/>
      <c r="K244" s="298"/>
      <c r="L244" s="299"/>
      <c r="M244" s="125"/>
      <c r="N244" s="126"/>
      <c r="O244" s="238"/>
      <c r="P244" s="238"/>
      <c r="Q244" s="238"/>
    </row>
    <row r="245" spans="1:17" s="39" customFormat="1" ht="12">
      <c r="A245" s="298"/>
      <c r="B245" s="298"/>
      <c r="C245" s="298"/>
      <c r="D245" s="298"/>
      <c r="E245" s="298"/>
      <c r="F245" s="298"/>
      <c r="G245" s="298"/>
      <c r="H245" s="298"/>
      <c r="I245" s="298"/>
      <c r="J245" s="298"/>
      <c r="K245" s="298"/>
      <c r="L245" s="299"/>
      <c r="M245" s="125"/>
      <c r="N245" s="126"/>
      <c r="O245" s="238"/>
      <c r="P245" s="238"/>
      <c r="Q245" s="238"/>
    </row>
    <row r="246" spans="1:17" s="39" customFormat="1" ht="12">
      <c r="A246" s="298"/>
      <c r="B246" s="298"/>
      <c r="C246" s="298"/>
      <c r="D246" s="298"/>
      <c r="E246" s="298"/>
      <c r="F246" s="298"/>
      <c r="G246" s="298"/>
      <c r="H246" s="298"/>
      <c r="I246" s="298"/>
      <c r="J246" s="298"/>
      <c r="K246" s="298"/>
      <c r="L246" s="299"/>
      <c r="M246" s="125"/>
      <c r="N246" s="126"/>
      <c r="O246" s="238"/>
      <c r="P246" s="238"/>
      <c r="Q246" s="238"/>
    </row>
    <row r="247" spans="1:17" s="39" customFormat="1" ht="12">
      <c r="A247" s="298"/>
      <c r="B247" s="298"/>
      <c r="C247" s="298"/>
      <c r="D247" s="298"/>
      <c r="E247" s="298"/>
      <c r="F247" s="298"/>
      <c r="G247" s="298"/>
      <c r="H247" s="298"/>
      <c r="I247" s="298"/>
      <c r="J247" s="298"/>
      <c r="K247" s="298"/>
      <c r="L247" s="299"/>
      <c r="M247" s="125"/>
      <c r="N247" s="126"/>
      <c r="O247" s="238"/>
      <c r="P247" s="238"/>
      <c r="Q247" s="238"/>
    </row>
    <row r="248" spans="1:17" s="39" customFormat="1" ht="12">
      <c r="A248" s="298"/>
      <c r="B248" s="298"/>
      <c r="C248" s="298"/>
      <c r="D248" s="298"/>
      <c r="E248" s="298"/>
      <c r="F248" s="298"/>
      <c r="G248" s="298"/>
      <c r="H248" s="298"/>
      <c r="I248" s="298"/>
      <c r="J248" s="298"/>
      <c r="K248" s="298"/>
      <c r="L248" s="299"/>
      <c r="M248" s="125"/>
      <c r="N248" s="126"/>
      <c r="O248" s="238"/>
      <c r="P248" s="238"/>
      <c r="Q248" s="238"/>
    </row>
    <row r="249" spans="1:17" s="39" customFormat="1" ht="12">
      <c r="A249" s="298"/>
      <c r="B249" s="298"/>
      <c r="C249" s="298"/>
      <c r="D249" s="298"/>
      <c r="E249" s="298"/>
      <c r="F249" s="298"/>
      <c r="G249" s="298"/>
      <c r="H249" s="298"/>
      <c r="I249" s="298"/>
      <c r="J249" s="298"/>
      <c r="K249" s="298"/>
      <c r="L249" s="299"/>
      <c r="M249" s="125"/>
      <c r="N249" s="126"/>
      <c r="O249" s="238"/>
      <c r="P249" s="238"/>
      <c r="Q249" s="238"/>
    </row>
    <row r="250" spans="1:17" s="39" customFormat="1" ht="12">
      <c r="A250" s="298"/>
      <c r="B250" s="298"/>
      <c r="C250" s="298"/>
      <c r="D250" s="298"/>
      <c r="E250" s="298"/>
      <c r="F250" s="298"/>
      <c r="G250" s="298"/>
      <c r="H250" s="298"/>
      <c r="I250" s="298"/>
      <c r="J250" s="298"/>
      <c r="K250" s="298"/>
      <c r="L250" s="299"/>
      <c r="M250" s="125"/>
      <c r="N250" s="126"/>
      <c r="O250" s="238"/>
      <c r="P250" s="238"/>
      <c r="Q250" s="238"/>
    </row>
    <row r="251" spans="1:17" s="39" customFormat="1" ht="12">
      <c r="A251" s="298"/>
      <c r="B251" s="298"/>
      <c r="C251" s="298"/>
      <c r="D251" s="298"/>
      <c r="E251" s="298"/>
      <c r="F251" s="298"/>
      <c r="G251" s="298"/>
      <c r="H251" s="298"/>
      <c r="I251" s="298"/>
      <c r="J251" s="298"/>
      <c r="K251" s="298"/>
      <c r="L251" s="299"/>
      <c r="M251" s="125"/>
      <c r="N251" s="126"/>
      <c r="O251" s="238"/>
      <c r="P251" s="238"/>
      <c r="Q251" s="238"/>
    </row>
    <row r="252" spans="1:17" s="39" customFormat="1" ht="12">
      <c r="A252" s="298"/>
      <c r="B252" s="298"/>
      <c r="C252" s="298"/>
      <c r="D252" s="298"/>
      <c r="E252" s="298"/>
      <c r="F252" s="298"/>
      <c r="G252" s="298"/>
      <c r="H252" s="298"/>
      <c r="I252" s="298"/>
      <c r="J252" s="298"/>
      <c r="K252" s="298"/>
      <c r="L252" s="299"/>
      <c r="M252" s="125"/>
      <c r="N252" s="126"/>
      <c r="O252" s="238"/>
      <c r="P252" s="238"/>
      <c r="Q252" s="238"/>
    </row>
    <row r="253" spans="1:17" s="39" customFormat="1" ht="12">
      <c r="A253" s="298"/>
      <c r="B253" s="298"/>
      <c r="C253" s="298"/>
      <c r="D253" s="298"/>
      <c r="E253" s="298"/>
      <c r="F253" s="298"/>
      <c r="G253" s="298"/>
      <c r="H253" s="298"/>
      <c r="I253" s="298"/>
      <c r="J253" s="298"/>
      <c r="K253" s="298"/>
      <c r="L253" s="299"/>
      <c r="M253" s="125"/>
      <c r="N253" s="126"/>
      <c r="O253" s="238"/>
      <c r="P253" s="238"/>
      <c r="Q253" s="238"/>
    </row>
    <row r="254" spans="1:17" s="39" customFormat="1" ht="12">
      <c r="A254" s="298"/>
      <c r="B254" s="298"/>
      <c r="C254" s="298"/>
      <c r="D254" s="298"/>
      <c r="E254" s="298"/>
      <c r="F254" s="298"/>
      <c r="G254" s="298"/>
      <c r="H254" s="298"/>
      <c r="I254" s="298"/>
      <c r="J254" s="298"/>
      <c r="K254" s="298"/>
      <c r="L254" s="299"/>
      <c r="M254" s="125"/>
      <c r="N254" s="126"/>
      <c r="O254" s="238"/>
      <c r="P254" s="238"/>
      <c r="Q254" s="238"/>
    </row>
    <row r="255" spans="1:17" s="39" customFormat="1" ht="12">
      <c r="A255" s="298"/>
      <c r="B255" s="298"/>
      <c r="C255" s="298"/>
      <c r="D255" s="298"/>
      <c r="E255" s="298"/>
      <c r="F255" s="298"/>
      <c r="G255" s="298"/>
      <c r="H255" s="298"/>
      <c r="I255" s="298"/>
      <c r="J255" s="298"/>
      <c r="K255" s="298"/>
      <c r="L255" s="299"/>
      <c r="M255" s="125"/>
      <c r="N255" s="126"/>
      <c r="O255" s="238"/>
      <c r="P255" s="238"/>
      <c r="Q255" s="238"/>
    </row>
    <row r="256" spans="1:17" s="39" customFormat="1" ht="12">
      <c r="A256" s="298"/>
      <c r="B256" s="298"/>
      <c r="C256" s="298"/>
      <c r="D256" s="298"/>
      <c r="E256" s="298"/>
      <c r="F256" s="298"/>
      <c r="G256" s="298"/>
      <c r="H256" s="298"/>
      <c r="I256" s="298"/>
      <c r="J256" s="298"/>
      <c r="K256" s="298"/>
      <c r="L256" s="299"/>
      <c r="M256" s="125"/>
      <c r="N256" s="126"/>
      <c r="O256" s="238"/>
      <c r="P256" s="238"/>
      <c r="Q256" s="238"/>
    </row>
    <row r="257" spans="1:17" s="39" customFormat="1" ht="12">
      <c r="A257" s="298"/>
      <c r="B257" s="298"/>
      <c r="C257" s="298"/>
      <c r="D257" s="298"/>
      <c r="E257" s="298"/>
      <c r="F257" s="298"/>
      <c r="G257" s="298"/>
      <c r="H257" s="298"/>
      <c r="I257" s="298"/>
      <c r="J257" s="298"/>
      <c r="K257" s="298"/>
      <c r="L257" s="299"/>
      <c r="M257" s="125"/>
      <c r="N257" s="126"/>
      <c r="O257" s="238"/>
      <c r="P257" s="238"/>
      <c r="Q257" s="238"/>
    </row>
    <row r="258" spans="1:17" s="39" customFormat="1" ht="12">
      <c r="A258" s="298"/>
      <c r="B258" s="298"/>
      <c r="C258" s="298"/>
      <c r="D258" s="298"/>
      <c r="E258" s="298"/>
      <c r="F258" s="298"/>
      <c r="G258" s="298"/>
      <c r="H258" s="298"/>
      <c r="I258" s="298"/>
      <c r="J258" s="298"/>
      <c r="K258" s="298"/>
      <c r="L258" s="299"/>
      <c r="M258" s="125"/>
      <c r="N258" s="126"/>
      <c r="O258" s="238"/>
      <c r="P258" s="238"/>
      <c r="Q258" s="238"/>
    </row>
    <row r="259" spans="1:17" s="39" customFormat="1" ht="12">
      <c r="A259" s="298"/>
      <c r="B259" s="298"/>
      <c r="C259" s="298"/>
      <c r="D259" s="298"/>
      <c r="E259" s="298"/>
      <c r="F259" s="298"/>
      <c r="G259" s="298"/>
      <c r="H259" s="298"/>
      <c r="I259" s="298"/>
      <c r="J259" s="298"/>
      <c r="K259" s="298"/>
      <c r="L259" s="299"/>
      <c r="M259" s="125"/>
      <c r="N259" s="126"/>
      <c r="O259" s="238"/>
      <c r="P259" s="238"/>
      <c r="Q259" s="238"/>
    </row>
    <row r="260" spans="1:17" s="39" customFormat="1" ht="12">
      <c r="A260" s="298"/>
      <c r="B260" s="298"/>
      <c r="C260" s="298"/>
      <c r="D260" s="298"/>
      <c r="E260" s="298"/>
      <c r="F260" s="298"/>
      <c r="G260" s="298"/>
      <c r="H260" s="298"/>
      <c r="I260" s="298"/>
      <c r="J260" s="298"/>
      <c r="K260" s="298"/>
      <c r="L260" s="299"/>
      <c r="M260" s="125"/>
      <c r="N260" s="126"/>
      <c r="O260" s="238"/>
      <c r="P260" s="238"/>
      <c r="Q260" s="238"/>
    </row>
    <row r="261" spans="1:17" s="39" customFormat="1" ht="12">
      <c r="A261" s="298"/>
      <c r="B261" s="298"/>
      <c r="C261" s="298"/>
      <c r="D261" s="298"/>
      <c r="E261" s="298"/>
      <c r="F261" s="298"/>
      <c r="G261" s="298"/>
      <c r="H261" s="298"/>
      <c r="I261" s="298"/>
      <c r="J261" s="298"/>
      <c r="K261" s="298"/>
      <c r="L261" s="299"/>
      <c r="M261" s="125"/>
      <c r="N261" s="126"/>
      <c r="O261" s="238"/>
      <c r="P261" s="238"/>
      <c r="Q261" s="238"/>
    </row>
    <row r="262" spans="1:17" s="39" customFormat="1" ht="12">
      <c r="A262" s="298"/>
      <c r="B262" s="298"/>
      <c r="C262" s="298"/>
      <c r="D262" s="298"/>
      <c r="E262" s="298"/>
      <c r="F262" s="298"/>
      <c r="G262" s="298"/>
      <c r="H262" s="298"/>
      <c r="I262" s="298"/>
      <c r="J262" s="298"/>
      <c r="K262" s="298"/>
      <c r="L262" s="299"/>
      <c r="M262" s="125"/>
      <c r="N262" s="126"/>
      <c r="O262" s="238"/>
      <c r="P262" s="238"/>
      <c r="Q262" s="238"/>
    </row>
    <row r="263" spans="1:17" s="39" customFormat="1" ht="12">
      <c r="A263" s="298"/>
      <c r="B263" s="298"/>
      <c r="C263" s="298"/>
      <c r="D263" s="298"/>
      <c r="E263" s="298"/>
      <c r="F263" s="298"/>
      <c r="G263" s="298"/>
      <c r="H263" s="298"/>
      <c r="I263" s="298"/>
      <c r="J263" s="298"/>
      <c r="K263" s="298"/>
      <c r="L263" s="299"/>
      <c r="M263" s="125"/>
      <c r="N263" s="126"/>
      <c r="O263" s="238"/>
      <c r="P263" s="238"/>
      <c r="Q263" s="238"/>
    </row>
    <row r="264" spans="1:17" s="39" customFormat="1" ht="12">
      <c r="A264" s="298"/>
      <c r="B264" s="298"/>
      <c r="C264" s="298"/>
      <c r="D264" s="298"/>
      <c r="E264" s="298"/>
      <c r="F264" s="298"/>
      <c r="G264" s="298"/>
      <c r="H264" s="298"/>
      <c r="I264" s="298"/>
      <c r="J264" s="298"/>
      <c r="K264" s="298"/>
      <c r="L264" s="299"/>
      <c r="M264" s="125"/>
      <c r="N264" s="126"/>
      <c r="O264" s="238"/>
      <c r="P264" s="238"/>
      <c r="Q264" s="238"/>
    </row>
    <row r="265" spans="1:17" s="39" customFormat="1" ht="12">
      <c r="A265" s="298"/>
      <c r="B265" s="298"/>
      <c r="C265" s="298"/>
      <c r="D265" s="298"/>
      <c r="E265" s="298"/>
      <c r="F265" s="298"/>
      <c r="G265" s="298"/>
      <c r="H265" s="298"/>
      <c r="I265" s="298"/>
      <c r="J265" s="298"/>
      <c r="K265" s="298"/>
      <c r="L265" s="299"/>
      <c r="M265" s="125"/>
      <c r="N265" s="126"/>
      <c r="O265" s="238"/>
      <c r="P265" s="238"/>
      <c r="Q265" s="238"/>
    </row>
    <row r="266" spans="1:17" s="39" customFormat="1" ht="12">
      <c r="A266" s="298"/>
      <c r="B266" s="298"/>
      <c r="C266" s="298"/>
      <c r="D266" s="298"/>
      <c r="E266" s="298"/>
      <c r="F266" s="298"/>
      <c r="G266" s="298"/>
      <c r="H266" s="298"/>
      <c r="I266" s="298"/>
      <c r="J266" s="298"/>
      <c r="K266" s="298"/>
      <c r="L266" s="299"/>
      <c r="M266" s="125"/>
      <c r="N266" s="126"/>
      <c r="O266" s="238"/>
      <c r="P266" s="238"/>
      <c r="Q266" s="238"/>
    </row>
    <row r="267" spans="1:17" s="39" customFormat="1" ht="12">
      <c r="A267" s="298"/>
      <c r="B267" s="298"/>
      <c r="C267" s="298"/>
      <c r="D267" s="298"/>
      <c r="E267" s="298"/>
      <c r="F267" s="298"/>
      <c r="G267" s="298"/>
      <c r="H267" s="298"/>
      <c r="I267" s="298"/>
      <c r="J267" s="298"/>
      <c r="K267" s="298"/>
      <c r="L267" s="299"/>
      <c r="M267" s="125"/>
      <c r="N267" s="126"/>
      <c r="O267" s="238"/>
      <c r="P267" s="238"/>
      <c r="Q267" s="238"/>
    </row>
    <row r="268" spans="1:17" s="39" customFormat="1" ht="12">
      <c r="A268" s="298"/>
      <c r="B268" s="298"/>
      <c r="C268" s="298"/>
      <c r="D268" s="298"/>
      <c r="E268" s="298"/>
      <c r="F268" s="298"/>
      <c r="G268" s="298"/>
      <c r="H268" s="298"/>
      <c r="I268" s="298"/>
      <c r="J268" s="298"/>
      <c r="K268" s="298"/>
      <c r="L268" s="299"/>
      <c r="M268" s="125"/>
      <c r="N268" s="126"/>
      <c r="O268" s="238"/>
      <c r="P268" s="238"/>
      <c r="Q268" s="238"/>
    </row>
    <row r="269" spans="1:17" s="39" customFormat="1" ht="12">
      <c r="A269" s="298"/>
      <c r="B269" s="298"/>
      <c r="C269" s="298"/>
      <c r="D269" s="298"/>
      <c r="E269" s="298"/>
      <c r="F269" s="298"/>
      <c r="G269" s="298"/>
      <c r="H269" s="298"/>
      <c r="I269" s="298"/>
      <c r="J269" s="298"/>
      <c r="K269" s="298"/>
      <c r="L269" s="299"/>
      <c r="M269" s="125"/>
      <c r="N269" s="126"/>
      <c r="O269" s="238"/>
      <c r="P269" s="238"/>
      <c r="Q269" s="238"/>
    </row>
    <row r="270" spans="1:17" s="39" customFormat="1" ht="12">
      <c r="A270" s="298"/>
      <c r="B270" s="298"/>
      <c r="C270" s="298"/>
      <c r="D270" s="298"/>
      <c r="E270" s="298"/>
      <c r="F270" s="298"/>
      <c r="G270" s="298"/>
      <c r="H270" s="298"/>
      <c r="I270" s="298"/>
      <c r="J270" s="298"/>
      <c r="K270" s="298"/>
      <c r="L270" s="299"/>
      <c r="M270" s="125"/>
      <c r="N270" s="126"/>
      <c r="O270" s="238"/>
      <c r="P270" s="238"/>
      <c r="Q270" s="238"/>
    </row>
    <row r="271" spans="1:17" s="39" customFormat="1" ht="12">
      <c r="A271" s="298"/>
      <c r="B271" s="298"/>
      <c r="C271" s="298"/>
      <c r="D271" s="298"/>
      <c r="E271" s="298"/>
      <c r="F271" s="298"/>
      <c r="G271" s="298"/>
      <c r="H271" s="298"/>
      <c r="I271" s="298"/>
      <c r="J271" s="298"/>
      <c r="K271" s="298"/>
      <c r="L271" s="299"/>
      <c r="M271" s="125"/>
      <c r="N271" s="126"/>
      <c r="O271" s="238"/>
      <c r="P271" s="238"/>
      <c r="Q271" s="238"/>
    </row>
    <row r="272" spans="1:17" s="39" customFormat="1" ht="12">
      <c r="A272" s="298"/>
      <c r="B272" s="298"/>
      <c r="C272" s="298"/>
      <c r="D272" s="298"/>
      <c r="E272" s="298"/>
      <c r="F272" s="298"/>
      <c r="G272" s="298"/>
      <c r="H272" s="298"/>
      <c r="I272" s="298"/>
      <c r="J272" s="298"/>
      <c r="K272" s="298"/>
      <c r="L272" s="299"/>
      <c r="M272" s="125"/>
      <c r="N272" s="126"/>
      <c r="O272" s="238"/>
      <c r="P272" s="238"/>
      <c r="Q272" s="238"/>
    </row>
    <row r="273" spans="1:17" s="39" customFormat="1" ht="12">
      <c r="A273" s="298"/>
      <c r="B273" s="298"/>
      <c r="C273" s="298"/>
      <c r="D273" s="298"/>
      <c r="E273" s="298"/>
      <c r="F273" s="298"/>
      <c r="G273" s="298"/>
      <c r="H273" s="298"/>
      <c r="I273" s="298"/>
      <c r="J273" s="298"/>
      <c r="K273" s="298"/>
      <c r="L273" s="299"/>
      <c r="M273" s="125"/>
      <c r="N273" s="126"/>
      <c r="O273" s="238"/>
      <c r="P273" s="238"/>
      <c r="Q273" s="238"/>
    </row>
    <row r="274" spans="1:17" s="39" customFormat="1" ht="12">
      <c r="A274" s="298"/>
      <c r="B274" s="298"/>
      <c r="C274" s="298"/>
      <c r="D274" s="298"/>
      <c r="E274" s="298"/>
      <c r="F274" s="298"/>
      <c r="G274" s="298"/>
      <c r="H274" s="298"/>
      <c r="I274" s="298"/>
      <c r="J274" s="298"/>
      <c r="K274" s="298"/>
      <c r="L274" s="299"/>
      <c r="M274" s="125"/>
      <c r="N274" s="126"/>
      <c r="O274" s="238"/>
      <c r="P274" s="238"/>
      <c r="Q274" s="238"/>
    </row>
    <row r="275" spans="1:17" s="39" customFormat="1" ht="12">
      <c r="A275" s="298"/>
      <c r="B275" s="298"/>
      <c r="C275" s="298"/>
      <c r="D275" s="298"/>
      <c r="E275" s="298"/>
      <c r="F275" s="298"/>
      <c r="G275" s="298"/>
      <c r="H275" s="298"/>
      <c r="I275" s="298"/>
      <c r="J275" s="298"/>
      <c r="K275" s="298"/>
      <c r="L275" s="299"/>
      <c r="M275" s="125"/>
      <c r="N275" s="126"/>
      <c r="O275" s="238"/>
      <c r="P275" s="238"/>
      <c r="Q275" s="238"/>
    </row>
    <row r="276" spans="1:17" s="39" customFormat="1" ht="12">
      <c r="A276" s="298"/>
      <c r="B276" s="298"/>
      <c r="C276" s="298"/>
      <c r="D276" s="298"/>
      <c r="E276" s="298"/>
      <c r="F276" s="298"/>
      <c r="G276" s="298"/>
      <c r="H276" s="298"/>
      <c r="I276" s="298"/>
      <c r="J276" s="298"/>
      <c r="K276" s="298"/>
      <c r="L276" s="299"/>
      <c r="M276" s="125"/>
      <c r="N276" s="126"/>
      <c r="O276" s="238"/>
      <c r="P276" s="238"/>
      <c r="Q276" s="238"/>
    </row>
    <row r="277" spans="1:17" s="39" customFormat="1" ht="12">
      <c r="A277" s="298"/>
      <c r="B277" s="298"/>
      <c r="C277" s="298"/>
      <c r="D277" s="298"/>
      <c r="E277" s="298"/>
      <c r="F277" s="298"/>
      <c r="G277" s="298"/>
      <c r="H277" s="298"/>
      <c r="I277" s="298"/>
      <c r="J277" s="298"/>
      <c r="K277" s="298"/>
      <c r="L277" s="299"/>
      <c r="M277" s="125"/>
      <c r="N277" s="126"/>
      <c r="O277" s="238"/>
      <c r="P277" s="238"/>
      <c r="Q277" s="238"/>
    </row>
    <row r="278" spans="1:17" s="39" customFormat="1" ht="12">
      <c r="A278" s="298"/>
      <c r="B278" s="298"/>
      <c r="C278" s="298"/>
      <c r="D278" s="298"/>
      <c r="E278" s="298"/>
      <c r="F278" s="298"/>
      <c r="G278" s="298"/>
      <c r="H278" s="298"/>
      <c r="I278" s="298"/>
      <c r="J278" s="298"/>
      <c r="K278" s="298"/>
      <c r="L278" s="299"/>
      <c r="M278" s="125"/>
      <c r="N278" s="126"/>
      <c r="O278" s="238"/>
      <c r="P278" s="238"/>
      <c r="Q278" s="238"/>
    </row>
    <row r="279" spans="1:17" s="39" customFormat="1" ht="12">
      <c r="A279" s="298"/>
      <c r="B279" s="298"/>
      <c r="C279" s="298"/>
      <c r="D279" s="298"/>
      <c r="E279" s="298"/>
      <c r="F279" s="298"/>
      <c r="G279" s="298"/>
      <c r="H279" s="298"/>
      <c r="I279" s="298"/>
      <c r="J279" s="298"/>
      <c r="K279" s="298"/>
      <c r="L279" s="299"/>
      <c r="M279" s="125"/>
      <c r="N279" s="126"/>
      <c r="O279" s="238"/>
      <c r="P279" s="238"/>
      <c r="Q279" s="238"/>
    </row>
    <row r="280" spans="1:17" s="39" customFormat="1" ht="12">
      <c r="A280" s="298"/>
      <c r="B280" s="298"/>
      <c r="C280" s="298"/>
      <c r="D280" s="298"/>
      <c r="E280" s="298"/>
      <c r="F280" s="298"/>
      <c r="G280" s="298"/>
      <c r="H280" s="298"/>
      <c r="I280" s="298"/>
      <c r="J280" s="298"/>
      <c r="K280" s="298"/>
      <c r="L280" s="299"/>
      <c r="M280" s="125"/>
      <c r="N280" s="126"/>
      <c r="O280" s="238"/>
      <c r="P280" s="238"/>
      <c r="Q280" s="238"/>
    </row>
    <row r="281" spans="1:17" s="39" customFormat="1" ht="12">
      <c r="A281" s="298"/>
      <c r="B281" s="298"/>
      <c r="C281" s="298"/>
      <c r="D281" s="298"/>
      <c r="E281" s="298"/>
      <c r="F281" s="298"/>
      <c r="G281" s="298"/>
      <c r="H281" s="298"/>
      <c r="I281" s="298"/>
      <c r="J281" s="298"/>
      <c r="K281" s="298"/>
      <c r="L281" s="299"/>
      <c r="M281" s="125"/>
      <c r="N281" s="126"/>
      <c r="O281" s="238"/>
      <c r="P281" s="238"/>
      <c r="Q281" s="238"/>
    </row>
    <row r="282" spans="1:17" s="39" customFormat="1" ht="12">
      <c r="A282" s="298"/>
      <c r="B282" s="298"/>
      <c r="C282" s="298"/>
      <c r="D282" s="298"/>
      <c r="E282" s="298"/>
      <c r="F282" s="298"/>
      <c r="G282" s="298"/>
      <c r="H282" s="298"/>
      <c r="I282" s="298"/>
      <c r="J282" s="298"/>
      <c r="K282" s="298"/>
      <c r="L282" s="299"/>
      <c r="M282" s="125"/>
      <c r="N282" s="126"/>
      <c r="O282" s="238"/>
      <c r="P282" s="238"/>
      <c r="Q282" s="238"/>
    </row>
    <row r="283" spans="1:17" s="39" customFormat="1" ht="12">
      <c r="A283" s="298"/>
      <c r="B283" s="298"/>
      <c r="C283" s="298"/>
      <c r="D283" s="298"/>
      <c r="E283" s="298"/>
      <c r="F283" s="298"/>
      <c r="G283" s="298"/>
      <c r="H283" s="298"/>
      <c r="I283" s="298"/>
      <c r="J283" s="298"/>
      <c r="K283" s="298"/>
      <c r="L283" s="299"/>
      <c r="M283" s="125"/>
      <c r="N283" s="126"/>
      <c r="O283" s="238"/>
      <c r="P283" s="238"/>
      <c r="Q283" s="238"/>
    </row>
    <row r="284" spans="1:17" s="39" customFormat="1" ht="12">
      <c r="A284" s="298"/>
      <c r="B284" s="298"/>
      <c r="C284" s="298"/>
      <c r="D284" s="298"/>
      <c r="E284" s="298"/>
      <c r="F284" s="298"/>
      <c r="G284" s="298"/>
      <c r="H284" s="298"/>
      <c r="I284" s="298"/>
      <c r="J284" s="298"/>
      <c r="K284" s="298"/>
      <c r="L284" s="299"/>
      <c r="M284" s="125"/>
      <c r="N284" s="126"/>
      <c r="O284" s="238"/>
      <c r="P284" s="238"/>
      <c r="Q284" s="238"/>
    </row>
    <row r="285" spans="1:17" s="39" customFormat="1" ht="12">
      <c r="A285" s="298"/>
      <c r="B285" s="298"/>
      <c r="C285" s="298"/>
      <c r="D285" s="298"/>
      <c r="E285" s="298"/>
      <c r="F285" s="298"/>
      <c r="G285" s="298"/>
      <c r="H285" s="298"/>
      <c r="I285" s="298"/>
      <c r="J285" s="298"/>
      <c r="K285" s="298"/>
      <c r="L285" s="299"/>
      <c r="M285" s="125"/>
      <c r="N285" s="126"/>
      <c r="O285" s="238"/>
      <c r="P285" s="238"/>
      <c r="Q285" s="238"/>
    </row>
    <row r="286" spans="1:17" s="39" customFormat="1" ht="12">
      <c r="A286" s="298"/>
      <c r="B286" s="298"/>
      <c r="C286" s="298"/>
      <c r="D286" s="298"/>
      <c r="E286" s="298"/>
      <c r="F286" s="298"/>
      <c r="G286" s="298"/>
      <c r="H286" s="298"/>
      <c r="I286" s="298"/>
      <c r="J286" s="298"/>
      <c r="K286" s="298"/>
      <c r="L286" s="299"/>
      <c r="M286" s="125"/>
      <c r="N286" s="126"/>
      <c r="O286" s="238"/>
      <c r="P286" s="238"/>
      <c r="Q286" s="238"/>
    </row>
    <row r="287" spans="1:17" s="39" customFormat="1" ht="12">
      <c r="A287" s="298"/>
      <c r="B287" s="298"/>
      <c r="C287" s="298"/>
      <c r="D287" s="298"/>
      <c r="E287" s="298"/>
      <c r="F287" s="298"/>
      <c r="G287" s="298"/>
      <c r="H287" s="298"/>
      <c r="I287" s="298"/>
      <c r="J287" s="298"/>
      <c r="K287" s="298"/>
      <c r="L287" s="299"/>
      <c r="M287" s="125"/>
      <c r="N287" s="126"/>
      <c r="O287" s="238"/>
      <c r="P287" s="238"/>
      <c r="Q287" s="238"/>
    </row>
    <row r="288" spans="1:17" s="39" customFormat="1" ht="12">
      <c r="A288" s="298"/>
      <c r="B288" s="298"/>
      <c r="C288" s="298"/>
      <c r="D288" s="298"/>
      <c r="E288" s="298"/>
      <c r="F288" s="298"/>
      <c r="G288" s="298"/>
      <c r="H288" s="298"/>
      <c r="I288" s="298"/>
      <c r="J288" s="298"/>
      <c r="K288" s="298"/>
      <c r="L288" s="299"/>
      <c r="M288" s="125"/>
      <c r="N288" s="126"/>
      <c r="O288" s="238"/>
      <c r="P288" s="238"/>
      <c r="Q288" s="238"/>
    </row>
    <row r="289" spans="1:17" s="39" customFormat="1" ht="12">
      <c r="A289" s="298"/>
      <c r="B289" s="298"/>
      <c r="C289" s="298"/>
      <c r="D289" s="298"/>
      <c r="E289" s="298"/>
      <c r="F289" s="298"/>
      <c r="G289" s="298"/>
      <c r="H289" s="298"/>
      <c r="I289" s="298"/>
      <c r="J289" s="298"/>
      <c r="K289" s="298"/>
      <c r="L289" s="299"/>
      <c r="M289" s="125"/>
      <c r="N289" s="126"/>
      <c r="O289" s="238"/>
      <c r="P289" s="238"/>
      <c r="Q289" s="238"/>
    </row>
    <row r="290" spans="1:17" s="39" customFormat="1" ht="12">
      <c r="A290" s="298"/>
      <c r="B290" s="298"/>
      <c r="C290" s="298"/>
      <c r="D290" s="298"/>
      <c r="E290" s="298"/>
      <c r="F290" s="298"/>
      <c r="G290" s="298"/>
      <c r="H290" s="298"/>
      <c r="I290" s="298"/>
      <c r="J290" s="298"/>
      <c r="K290" s="298"/>
      <c r="L290" s="299"/>
      <c r="M290" s="125"/>
      <c r="N290" s="126"/>
      <c r="O290" s="238"/>
      <c r="P290" s="238"/>
      <c r="Q290" s="238"/>
    </row>
    <row r="291" spans="1:17" s="39" customFormat="1" ht="12">
      <c r="A291" s="298"/>
      <c r="B291" s="298"/>
      <c r="C291" s="298"/>
      <c r="D291" s="298"/>
      <c r="E291" s="298"/>
      <c r="F291" s="298"/>
      <c r="G291" s="298"/>
      <c r="H291" s="298"/>
      <c r="I291" s="298"/>
      <c r="J291" s="298"/>
      <c r="K291" s="298"/>
      <c r="L291" s="299"/>
      <c r="M291" s="125"/>
      <c r="N291" s="126"/>
      <c r="O291" s="238"/>
      <c r="P291" s="238"/>
      <c r="Q291" s="238"/>
    </row>
    <row r="292" spans="1:17" s="39" customFormat="1" ht="12">
      <c r="A292" s="298"/>
      <c r="B292" s="298"/>
      <c r="C292" s="298"/>
      <c r="D292" s="298"/>
      <c r="E292" s="298"/>
      <c r="F292" s="298"/>
      <c r="G292" s="298"/>
      <c r="H292" s="298"/>
      <c r="I292" s="298"/>
      <c r="J292" s="298"/>
      <c r="K292" s="298"/>
      <c r="L292" s="299"/>
      <c r="M292" s="125"/>
      <c r="N292" s="126"/>
      <c r="O292" s="238"/>
      <c r="P292" s="238"/>
      <c r="Q292" s="238"/>
    </row>
    <row r="293" spans="1:17" s="39" customFormat="1" ht="12">
      <c r="A293" s="298"/>
      <c r="B293" s="298"/>
      <c r="C293" s="298"/>
      <c r="D293" s="298"/>
      <c r="E293" s="298"/>
      <c r="F293" s="298"/>
      <c r="G293" s="298"/>
      <c r="H293" s="298"/>
      <c r="I293" s="298"/>
      <c r="J293" s="298"/>
      <c r="K293" s="298"/>
      <c r="L293" s="299"/>
      <c r="M293" s="125"/>
      <c r="N293" s="126"/>
      <c r="O293" s="238"/>
      <c r="P293" s="238"/>
      <c r="Q293" s="238"/>
    </row>
    <row r="294" spans="1:17" s="39" customFormat="1" ht="12">
      <c r="A294" s="298"/>
      <c r="B294" s="298"/>
      <c r="C294" s="298"/>
      <c r="D294" s="298"/>
      <c r="E294" s="298"/>
      <c r="F294" s="298"/>
      <c r="G294" s="298"/>
      <c r="H294" s="298"/>
      <c r="I294" s="298"/>
      <c r="J294" s="298"/>
      <c r="K294" s="298"/>
      <c r="L294" s="299"/>
      <c r="M294" s="125"/>
      <c r="N294" s="126"/>
      <c r="O294" s="238"/>
      <c r="P294" s="238"/>
      <c r="Q294" s="238"/>
    </row>
    <row r="295" spans="1:17" s="39" customFormat="1" ht="12">
      <c r="A295" s="298"/>
      <c r="B295" s="298"/>
      <c r="C295" s="298"/>
      <c r="D295" s="298"/>
      <c r="E295" s="298"/>
      <c r="F295" s="298"/>
      <c r="G295" s="298"/>
      <c r="H295" s="298"/>
      <c r="I295" s="298"/>
      <c r="J295" s="298"/>
      <c r="K295" s="298"/>
      <c r="L295" s="299"/>
      <c r="M295" s="125"/>
      <c r="N295" s="126"/>
      <c r="O295" s="238"/>
      <c r="P295" s="238"/>
      <c r="Q295" s="238"/>
    </row>
    <row r="296" spans="1:17" s="39" customFormat="1" ht="12">
      <c r="A296" s="298"/>
      <c r="B296" s="298"/>
      <c r="C296" s="298"/>
      <c r="D296" s="298"/>
      <c r="E296" s="298"/>
      <c r="F296" s="298"/>
      <c r="G296" s="298"/>
      <c r="H296" s="298"/>
      <c r="I296" s="298"/>
      <c r="J296" s="298"/>
      <c r="K296" s="298"/>
      <c r="L296" s="299"/>
      <c r="M296" s="125"/>
      <c r="N296" s="126"/>
      <c r="O296" s="238"/>
      <c r="P296" s="238"/>
      <c r="Q296" s="238"/>
    </row>
    <row r="297" spans="1:17" s="39" customFormat="1" ht="12">
      <c r="A297" s="298"/>
      <c r="B297" s="298"/>
      <c r="C297" s="298"/>
      <c r="D297" s="298"/>
      <c r="E297" s="298"/>
      <c r="F297" s="298"/>
      <c r="G297" s="298"/>
      <c r="H297" s="298"/>
      <c r="I297" s="298"/>
      <c r="J297" s="298"/>
      <c r="K297" s="298"/>
      <c r="L297" s="299"/>
      <c r="M297" s="125"/>
      <c r="N297" s="126"/>
      <c r="O297" s="238"/>
      <c r="P297" s="238"/>
      <c r="Q297" s="238"/>
    </row>
    <row r="298" spans="1:17" s="39" customFormat="1" ht="12">
      <c r="A298" s="298"/>
      <c r="B298" s="298"/>
      <c r="C298" s="298"/>
      <c r="D298" s="298"/>
      <c r="E298" s="298"/>
      <c r="F298" s="298"/>
      <c r="G298" s="298"/>
      <c r="H298" s="298"/>
      <c r="I298" s="298"/>
      <c r="J298" s="298"/>
      <c r="K298" s="298"/>
      <c r="L298" s="299"/>
      <c r="M298" s="125"/>
      <c r="N298" s="126"/>
      <c r="O298" s="238"/>
      <c r="P298" s="238"/>
      <c r="Q298" s="238"/>
    </row>
    <row r="299" spans="1:17" s="39" customFormat="1" ht="12">
      <c r="A299" s="298"/>
      <c r="B299" s="298"/>
      <c r="C299" s="298"/>
      <c r="D299" s="298"/>
      <c r="E299" s="298"/>
      <c r="F299" s="298"/>
      <c r="G299" s="298"/>
      <c r="H299" s="298"/>
      <c r="I299" s="298"/>
      <c r="J299" s="298"/>
      <c r="K299" s="298"/>
      <c r="L299" s="299"/>
      <c r="M299" s="125"/>
      <c r="N299" s="126"/>
      <c r="O299" s="238"/>
      <c r="P299" s="238"/>
      <c r="Q299" s="238"/>
    </row>
    <row r="300" spans="1:17" s="39" customFormat="1" ht="12">
      <c r="A300" s="298"/>
      <c r="B300" s="298"/>
      <c r="C300" s="298"/>
      <c r="D300" s="298"/>
      <c r="E300" s="298"/>
      <c r="F300" s="298"/>
      <c r="G300" s="298"/>
      <c r="H300" s="298"/>
      <c r="I300" s="298"/>
      <c r="J300" s="298"/>
      <c r="K300" s="298"/>
      <c r="L300" s="299"/>
      <c r="M300" s="125"/>
      <c r="N300" s="126"/>
      <c r="O300" s="238"/>
      <c r="P300" s="238"/>
      <c r="Q300" s="238"/>
    </row>
    <row r="301" spans="1:17" s="39" customFormat="1" ht="12">
      <c r="A301" s="298"/>
      <c r="B301" s="298"/>
      <c r="C301" s="298"/>
      <c r="D301" s="298"/>
      <c r="E301" s="298"/>
      <c r="F301" s="298"/>
      <c r="G301" s="298"/>
      <c r="H301" s="298"/>
      <c r="I301" s="298"/>
      <c r="J301" s="298"/>
      <c r="K301" s="298"/>
      <c r="L301" s="299"/>
      <c r="M301" s="125"/>
      <c r="N301" s="126"/>
      <c r="O301" s="238"/>
      <c r="P301" s="238"/>
      <c r="Q301" s="238"/>
    </row>
    <row r="302" spans="1:17" s="39" customFormat="1" ht="12">
      <c r="A302" s="298"/>
      <c r="B302" s="298"/>
      <c r="C302" s="298"/>
      <c r="D302" s="298"/>
      <c r="E302" s="298"/>
      <c r="F302" s="298"/>
      <c r="G302" s="298"/>
      <c r="H302" s="298"/>
      <c r="I302" s="298"/>
      <c r="J302" s="298"/>
      <c r="K302" s="298"/>
      <c r="L302" s="299"/>
      <c r="M302" s="125"/>
      <c r="N302" s="126"/>
      <c r="O302" s="238"/>
      <c r="P302" s="238"/>
      <c r="Q302" s="238"/>
    </row>
    <row r="303" spans="1:17" s="39" customFormat="1" ht="12">
      <c r="A303" s="298"/>
      <c r="B303" s="298"/>
      <c r="C303" s="298"/>
      <c r="D303" s="298"/>
      <c r="E303" s="298"/>
      <c r="F303" s="298"/>
      <c r="G303" s="298"/>
      <c r="H303" s="298"/>
      <c r="I303" s="298"/>
      <c r="J303" s="298"/>
      <c r="K303" s="298"/>
      <c r="L303" s="299"/>
      <c r="M303" s="125"/>
      <c r="N303" s="126"/>
      <c r="O303" s="238"/>
      <c r="P303" s="238"/>
      <c r="Q303" s="238"/>
    </row>
    <row r="304" spans="1:17" s="39" customFormat="1" ht="12">
      <c r="A304" s="298"/>
      <c r="B304" s="298"/>
      <c r="C304" s="298"/>
      <c r="D304" s="298"/>
      <c r="E304" s="298"/>
      <c r="F304" s="298"/>
      <c r="G304" s="298"/>
      <c r="H304" s="298"/>
      <c r="I304" s="298"/>
      <c r="J304" s="298"/>
      <c r="K304" s="298"/>
      <c r="L304" s="299"/>
      <c r="M304" s="125"/>
      <c r="N304" s="126"/>
      <c r="O304" s="238"/>
      <c r="P304" s="238"/>
      <c r="Q304" s="238"/>
    </row>
    <row r="305" spans="1:17" s="39" customFormat="1" ht="12">
      <c r="A305" s="298"/>
      <c r="B305" s="298"/>
      <c r="C305" s="298"/>
      <c r="D305" s="298"/>
      <c r="E305" s="298"/>
      <c r="F305" s="298"/>
      <c r="G305" s="298"/>
      <c r="H305" s="298"/>
      <c r="I305" s="298"/>
      <c r="J305" s="298"/>
      <c r="K305" s="298"/>
      <c r="L305" s="299"/>
      <c r="M305" s="125"/>
      <c r="N305" s="126"/>
      <c r="O305" s="238"/>
      <c r="P305" s="238"/>
      <c r="Q305" s="238"/>
    </row>
    <row r="306" spans="1:17" s="39" customFormat="1" ht="12">
      <c r="A306" s="298"/>
      <c r="B306" s="298"/>
      <c r="C306" s="298"/>
      <c r="D306" s="298"/>
      <c r="E306" s="298"/>
      <c r="F306" s="298"/>
      <c r="G306" s="298"/>
      <c r="H306" s="298"/>
      <c r="I306" s="298"/>
      <c r="J306" s="298"/>
      <c r="K306" s="298"/>
      <c r="L306" s="299"/>
      <c r="M306" s="125"/>
      <c r="N306" s="126"/>
      <c r="O306" s="238"/>
      <c r="P306" s="238"/>
      <c r="Q306" s="238"/>
    </row>
    <row r="307" spans="1:17" s="39" customFormat="1" ht="12">
      <c r="A307" s="298"/>
      <c r="B307" s="298"/>
      <c r="C307" s="298"/>
      <c r="D307" s="298"/>
      <c r="E307" s="298"/>
      <c r="F307" s="298"/>
      <c r="G307" s="298"/>
      <c r="H307" s="298"/>
      <c r="I307" s="298"/>
      <c r="J307" s="298"/>
      <c r="K307" s="298"/>
      <c r="L307" s="299"/>
      <c r="M307" s="125"/>
      <c r="N307" s="126"/>
      <c r="O307" s="238"/>
      <c r="P307" s="238"/>
      <c r="Q307" s="238"/>
    </row>
    <row r="308" spans="1:17" s="39" customFormat="1" ht="12">
      <c r="A308" s="298"/>
      <c r="B308" s="298"/>
      <c r="C308" s="298"/>
      <c r="D308" s="298"/>
      <c r="E308" s="298"/>
      <c r="F308" s="298"/>
      <c r="G308" s="298"/>
      <c r="H308" s="298"/>
      <c r="I308" s="298"/>
      <c r="J308" s="298"/>
      <c r="K308" s="298"/>
      <c r="L308" s="299"/>
      <c r="M308" s="125"/>
      <c r="N308" s="126"/>
      <c r="O308" s="238"/>
      <c r="P308" s="238"/>
      <c r="Q308" s="238"/>
    </row>
    <row r="309" spans="1:17" s="39" customFormat="1" ht="12">
      <c r="A309" s="298"/>
      <c r="B309" s="298"/>
      <c r="C309" s="298"/>
      <c r="D309" s="298"/>
      <c r="E309" s="298"/>
      <c r="F309" s="298"/>
      <c r="G309" s="298"/>
      <c r="H309" s="298"/>
      <c r="I309" s="298"/>
      <c r="J309" s="298"/>
      <c r="K309" s="298"/>
      <c r="L309" s="299"/>
      <c r="M309" s="125"/>
      <c r="N309" s="126"/>
      <c r="O309" s="238"/>
      <c r="P309" s="238"/>
      <c r="Q309" s="238"/>
    </row>
    <row r="310" spans="1:17" s="39" customFormat="1" ht="12">
      <c r="A310" s="298"/>
      <c r="B310" s="298"/>
      <c r="C310" s="298"/>
      <c r="D310" s="298"/>
      <c r="E310" s="298"/>
      <c r="F310" s="298"/>
      <c r="G310" s="298"/>
      <c r="H310" s="298"/>
      <c r="I310" s="298"/>
      <c r="J310" s="298"/>
      <c r="K310" s="298"/>
      <c r="L310" s="299"/>
      <c r="M310" s="125"/>
      <c r="N310" s="126"/>
      <c r="O310" s="238"/>
      <c r="P310" s="238"/>
      <c r="Q310" s="238"/>
    </row>
    <row r="311" spans="1:17" s="39" customFormat="1" ht="12">
      <c r="A311" s="298"/>
      <c r="B311" s="298"/>
      <c r="C311" s="298"/>
      <c r="D311" s="298"/>
      <c r="E311" s="298"/>
      <c r="F311" s="298"/>
      <c r="G311" s="298"/>
      <c r="H311" s="298"/>
      <c r="I311" s="298"/>
      <c r="J311" s="298"/>
      <c r="K311" s="298"/>
      <c r="L311" s="299"/>
      <c r="M311" s="125"/>
      <c r="N311" s="126"/>
      <c r="O311" s="238"/>
      <c r="P311" s="238"/>
      <c r="Q311" s="238"/>
    </row>
    <row r="312" spans="1:17" s="39" customFormat="1" ht="12">
      <c r="A312" s="298"/>
      <c r="B312" s="298"/>
      <c r="C312" s="298"/>
      <c r="D312" s="298"/>
      <c r="E312" s="298"/>
      <c r="F312" s="298"/>
      <c r="G312" s="298"/>
      <c r="H312" s="298"/>
      <c r="I312" s="298"/>
      <c r="J312" s="298"/>
      <c r="K312" s="298"/>
      <c r="L312" s="299"/>
      <c r="M312" s="125"/>
      <c r="N312" s="126"/>
      <c r="O312" s="238"/>
      <c r="P312" s="238"/>
      <c r="Q312" s="238"/>
    </row>
    <row r="313" spans="1:17" s="39" customFormat="1" ht="12">
      <c r="A313" s="298"/>
      <c r="B313" s="298"/>
      <c r="C313" s="298"/>
      <c r="D313" s="298"/>
      <c r="E313" s="298"/>
      <c r="F313" s="298"/>
      <c r="G313" s="298"/>
      <c r="H313" s="298"/>
      <c r="I313" s="298"/>
      <c r="J313" s="298"/>
      <c r="K313" s="298"/>
      <c r="L313" s="299"/>
      <c r="M313" s="125"/>
      <c r="N313" s="126"/>
      <c r="O313" s="238"/>
      <c r="P313" s="238"/>
      <c r="Q313" s="238"/>
    </row>
    <row r="314" spans="1:17" s="39" customFormat="1" ht="12">
      <c r="A314" s="298"/>
      <c r="B314" s="298"/>
      <c r="C314" s="298"/>
      <c r="D314" s="298"/>
      <c r="E314" s="298"/>
      <c r="F314" s="298"/>
      <c r="G314" s="298"/>
      <c r="H314" s="298"/>
      <c r="I314" s="298"/>
      <c r="J314" s="298"/>
      <c r="K314" s="298"/>
      <c r="L314" s="299"/>
      <c r="M314" s="125"/>
      <c r="N314" s="126"/>
      <c r="O314" s="238"/>
      <c r="P314" s="238"/>
      <c r="Q314" s="238"/>
    </row>
    <row r="315" spans="1:17" s="39" customFormat="1" ht="12">
      <c r="A315" s="298"/>
      <c r="B315" s="298"/>
      <c r="C315" s="298"/>
      <c r="D315" s="298"/>
      <c r="E315" s="298"/>
      <c r="F315" s="298"/>
      <c r="G315" s="298"/>
      <c r="H315" s="298"/>
      <c r="I315" s="298"/>
      <c r="J315" s="298"/>
      <c r="K315" s="298"/>
      <c r="L315" s="299"/>
      <c r="M315" s="125"/>
      <c r="N315" s="126"/>
      <c r="O315" s="238"/>
      <c r="P315" s="238"/>
      <c r="Q315" s="238"/>
    </row>
    <row r="316" spans="1:17" s="39" customFormat="1" ht="12">
      <c r="A316" s="298"/>
      <c r="B316" s="298"/>
      <c r="C316" s="298"/>
      <c r="D316" s="298"/>
      <c r="E316" s="298"/>
      <c r="F316" s="298"/>
      <c r="G316" s="298"/>
      <c r="H316" s="298"/>
      <c r="I316" s="298"/>
      <c r="J316" s="298"/>
      <c r="K316" s="298"/>
      <c r="L316" s="299"/>
      <c r="M316" s="125"/>
      <c r="N316" s="126"/>
      <c r="O316" s="238"/>
      <c r="P316" s="238"/>
      <c r="Q316" s="238"/>
    </row>
    <row r="317" spans="1:17" s="39" customFormat="1" ht="12">
      <c r="A317" s="298"/>
      <c r="B317" s="298"/>
      <c r="C317" s="298"/>
      <c r="D317" s="298"/>
      <c r="E317" s="298"/>
      <c r="F317" s="298"/>
      <c r="G317" s="298"/>
      <c r="H317" s="298"/>
      <c r="I317" s="298"/>
      <c r="J317" s="298"/>
      <c r="K317" s="298"/>
      <c r="L317" s="299"/>
      <c r="M317" s="125"/>
      <c r="N317" s="126"/>
      <c r="O317" s="238"/>
      <c r="P317" s="238"/>
      <c r="Q317" s="238"/>
    </row>
    <row r="318" spans="1:17" s="39" customFormat="1" ht="12">
      <c r="A318" s="298"/>
      <c r="B318" s="298"/>
      <c r="C318" s="298"/>
      <c r="D318" s="298"/>
      <c r="E318" s="298"/>
      <c r="F318" s="298"/>
      <c r="G318" s="298"/>
      <c r="H318" s="298"/>
      <c r="I318" s="298"/>
      <c r="J318" s="298"/>
      <c r="K318" s="298"/>
      <c r="L318" s="299"/>
      <c r="M318" s="125"/>
      <c r="N318" s="126"/>
      <c r="O318" s="238"/>
      <c r="P318" s="238"/>
      <c r="Q318" s="238"/>
    </row>
    <row r="319" spans="1:17" s="39" customFormat="1" ht="12">
      <c r="A319" s="298"/>
      <c r="B319" s="298"/>
      <c r="C319" s="298"/>
      <c r="D319" s="298"/>
      <c r="E319" s="298"/>
      <c r="F319" s="298"/>
      <c r="G319" s="298"/>
      <c r="H319" s="298"/>
      <c r="I319" s="298"/>
      <c r="J319" s="298"/>
      <c r="K319" s="298"/>
      <c r="L319" s="299"/>
      <c r="M319" s="125"/>
      <c r="N319" s="126"/>
      <c r="O319" s="238"/>
      <c r="P319" s="238"/>
      <c r="Q319" s="238"/>
    </row>
    <row r="320" spans="1:17" s="39" customFormat="1" ht="12">
      <c r="A320" s="298"/>
      <c r="B320" s="298"/>
      <c r="C320" s="298"/>
      <c r="D320" s="298"/>
      <c r="E320" s="298"/>
      <c r="F320" s="298"/>
      <c r="G320" s="298"/>
      <c r="H320" s="298"/>
      <c r="I320" s="298"/>
      <c r="J320" s="298"/>
      <c r="K320" s="298"/>
      <c r="L320" s="299"/>
      <c r="M320" s="125"/>
      <c r="N320" s="126"/>
      <c r="O320" s="238"/>
      <c r="P320" s="238"/>
      <c r="Q320" s="238"/>
    </row>
    <row r="321" spans="1:17" s="39" customFormat="1" ht="12">
      <c r="A321" s="298"/>
      <c r="B321" s="298"/>
      <c r="C321" s="298"/>
      <c r="D321" s="298"/>
      <c r="E321" s="298"/>
      <c r="F321" s="298"/>
      <c r="G321" s="298"/>
      <c r="H321" s="298"/>
      <c r="I321" s="298"/>
      <c r="J321" s="298"/>
      <c r="K321" s="298"/>
      <c r="L321" s="299"/>
      <c r="M321" s="125"/>
      <c r="N321" s="126"/>
      <c r="O321" s="238"/>
      <c r="P321" s="238"/>
      <c r="Q321" s="238"/>
    </row>
    <row r="322" spans="1:17" s="39" customFormat="1" ht="12">
      <c r="A322" s="298"/>
      <c r="B322" s="298"/>
      <c r="C322" s="298"/>
      <c r="D322" s="298"/>
      <c r="E322" s="298"/>
      <c r="F322" s="298"/>
      <c r="G322" s="298"/>
      <c r="H322" s="298"/>
      <c r="I322" s="298"/>
      <c r="J322" s="298"/>
      <c r="K322" s="298"/>
      <c r="L322" s="299"/>
      <c r="M322" s="125"/>
      <c r="N322" s="126"/>
      <c r="O322" s="238"/>
      <c r="P322" s="238"/>
      <c r="Q322" s="238"/>
    </row>
    <row r="323" spans="1:17" s="39" customFormat="1" ht="12">
      <c r="A323" s="298"/>
      <c r="B323" s="298"/>
      <c r="C323" s="298"/>
      <c r="D323" s="298"/>
      <c r="E323" s="298"/>
      <c r="F323" s="298"/>
      <c r="G323" s="298"/>
      <c r="H323" s="298"/>
      <c r="I323" s="298"/>
      <c r="J323" s="298"/>
      <c r="K323" s="298"/>
      <c r="L323" s="299"/>
      <c r="M323" s="125"/>
      <c r="N323" s="126"/>
      <c r="O323" s="238"/>
      <c r="P323" s="238"/>
      <c r="Q323" s="238"/>
    </row>
    <row r="324" spans="1:17" s="39" customFormat="1" ht="12">
      <c r="A324" s="298"/>
      <c r="B324" s="298"/>
      <c r="C324" s="298"/>
      <c r="D324" s="298"/>
      <c r="E324" s="298"/>
      <c r="F324" s="298"/>
      <c r="G324" s="298"/>
      <c r="H324" s="298"/>
      <c r="I324" s="298"/>
      <c r="J324" s="298"/>
      <c r="K324" s="298"/>
      <c r="L324" s="299"/>
      <c r="M324" s="125"/>
      <c r="N324" s="126"/>
      <c r="O324" s="238"/>
      <c r="P324" s="238"/>
      <c r="Q324" s="238"/>
    </row>
    <row r="325" spans="1:17" s="39" customFormat="1" ht="12">
      <c r="A325" s="298"/>
      <c r="B325" s="298"/>
      <c r="C325" s="298"/>
      <c r="D325" s="298"/>
      <c r="E325" s="298"/>
      <c r="F325" s="298"/>
      <c r="G325" s="298"/>
      <c r="H325" s="298"/>
      <c r="I325" s="298"/>
      <c r="J325" s="298"/>
      <c r="K325" s="298"/>
      <c r="L325" s="299"/>
      <c r="M325" s="125"/>
      <c r="N325" s="126"/>
      <c r="O325" s="238"/>
      <c r="P325" s="238"/>
      <c r="Q325" s="238"/>
    </row>
    <row r="326" spans="1:17" s="39" customFormat="1" ht="12">
      <c r="A326" s="298"/>
      <c r="B326" s="298"/>
      <c r="C326" s="298"/>
      <c r="D326" s="298"/>
      <c r="E326" s="298"/>
      <c r="F326" s="298"/>
      <c r="G326" s="298"/>
      <c r="H326" s="298"/>
      <c r="I326" s="298"/>
      <c r="J326" s="298"/>
      <c r="K326" s="298"/>
      <c r="L326" s="299"/>
      <c r="M326" s="125"/>
      <c r="N326" s="126"/>
      <c r="O326" s="238"/>
      <c r="P326" s="238"/>
      <c r="Q326" s="238"/>
    </row>
    <row r="327" spans="1:17" s="39" customFormat="1" ht="12">
      <c r="A327" s="298"/>
      <c r="B327" s="298"/>
      <c r="C327" s="298"/>
      <c r="D327" s="298"/>
      <c r="E327" s="298"/>
      <c r="F327" s="298"/>
      <c r="G327" s="298"/>
      <c r="H327" s="298"/>
      <c r="I327" s="298"/>
      <c r="J327" s="298"/>
      <c r="K327" s="298"/>
      <c r="L327" s="299"/>
      <c r="M327" s="125"/>
      <c r="N327" s="126"/>
      <c r="O327" s="238"/>
      <c r="P327" s="238"/>
      <c r="Q327" s="238"/>
    </row>
    <row r="328" spans="1:17" s="39" customFormat="1" ht="12">
      <c r="A328" s="298"/>
      <c r="B328" s="298"/>
      <c r="C328" s="298"/>
      <c r="D328" s="298"/>
      <c r="E328" s="298"/>
      <c r="F328" s="298"/>
      <c r="G328" s="298"/>
      <c r="H328" s="298"/>
      <c r="I328" s="298"/>
      <c r="J328" s="298"/>
      <c r="K328" s="298"/>
      <c r="L328" s="299"/>
      <c r="M328" s="125"/>
      <c r="N328" s="126"/>
      <c r="O328" s="238"/>
      <c r="P328" s="238"/>
      <c r="Q328" s="238"/>
    </row>
    <row r="329" spans="1:17" s="39" customFormat="1" ht="12">
      <c r="A329" s="298"/>
      <c r="B329" s="298"/>
      <c r="C329" s="298"/>
      <c r="D329" s="298"/>
      <c r="E329" s="298"/>
      <c r="F329" s="298"/>
      <c r="G329" s="298"/>
      <c r="H329" s="298"/>
      <c r="I329" s="298"/>
      <c r="J329" s="298"/>
      <c r="K329" s="298"/>
      <c r="L329" s="299"/>
      <c r="M329" s="125"/>
      <c r="N329" s="126"/>
      <c r="O329" s="238"/>
      <c r="P329" s="238"/>
      <c r="Q329" s="238"/>
    </row>
    <row r="330" spans="1:17" s="39" customFormat="1" ht="12">
      <c r="A330" s="298"/>
      <c r="B330" s="298"/>
      <c r="C330" s="298"/>
      <c r="D330" s="298"/>
      <c r="E330" s="298"/>
      <c r="F330" s="298"/>
      <c r="G330" s="298"/>
      <c r="H330" s="298"/>
      <c r="I330" s="298"/>
      <c r="J330" s="298"/>
      <c r="K330" s="298"/>
      <c r="L330" s="299"/>
      <c r="M330" s="125"/>
      <c r="N330" s="126"/>
      <c r="O330" s="238"/>
      <c r="P330" s="238"/>
      <c r="Q330" s="238"/>
    </row>
    <row r="331" spans="1:17" s="39" customFormat="1" ht="12">
      <c r="A331" s="298"/>
      <c r="B331" s="298"/>
      <c r="C331" s="298"/>
      <c r="D331" s="298"/>
      <c r="E331" s="298"/>
      <c r="F331" s="298"/>
      <c r="G331" s="298"/>
      <c r="H331" s="298"/>
      <c r="I331" s="298"/>
      <c r="J331" s="298"/>
      <c r="K331" s="298"/>
      <c r="L331" s="299"/>
      <c r="M331" s="125"/>
      <c r="N331" s="126"/>
      <c r="O331" s="238"/>
      <c r="P331" s="238"/>
      <c r="Q331" s="238"/>
    </row>
    <row r="332" spans="1:17" s="39" customFormat="1" ht="12">
      <c r="A332" s="298"/>
      <c r="B332" s="298"/>
      <c r="C332" s="298"/>
      <c r="D332" s="298"/>
      <c r="E332" s="298"/>
      <c r="F332" s="298"/>
      <c r="G332" s="298"/>
      <c r="H332" s="298"/>
      <c r="I332" s="298"/>
      <c r="J332" s="298"/>
      <c r="K332" s="298"/>
      <c r="L332" s="299"/>
      <c r="M332" s="125"/>
      <c r="N332" s="126"/>
      <c r="O332" s="238"/>
      <c r="P332" s="238"/>
      <c r="Q332" s="238"/>
    </row>
    <row r="333" spans="1:17" s="39" customFormat="1" ht="12">
      <c r="A333" s="298"/>
      <c r="B333" s="298"/>
      <c r="C333" s="298"/>
      <c r="D333" s="298"/>
      <c r="E333" s="298"/>
      <c r="F333" s="298"/>
      <c r="G333" s="298"/>
      <c r="H333" s="298"/>
      <c r="I333" s="298"/>
      <c r="J333" s="298"/>
      <c r="K333" s="298"/>
      <c r="L333" s="299"/>
      <c r="M333" s="125"/>
      <c r="N333" s="126"/>
      <c r="O333" s="238"/>
      <c r="P333" s="238"/>
      <c r="Q333" s="238"/>
    </row>
    <row r="334" spans="1:17" s="39" customFormat="1" ht="12">
      <c r="A334" s="298"/>
      <c r="B334" s="298"/>
      <c r="C334" s="298"/>
      <c r="D334" s="298"/>
      <c r="E334" s="298"/>
      <c r="F334" s="298"/>
      <c r="G334" s="298"/>
      <c r="H334" s="298"/>
      <c r="I334" s="298"/>
      <c r="J334" s="298"/>
      <c r="K334" s="298"/>
      <c r="L334" s="299"/>
      <c r="M334" s="125"/>
      <c r="N334" s="126"/>
      <c r="O334" s="238"/>
      <c r="P334" s="238"/>
      <c r="Q334" s="238"/>
    </row>
    <row r="335" spans="1:17" s="39" customFormat="1" ht="12">
      <c r="A335" s="298"/>
      <c r="B335" s="298"/>
      <c r="C335" s="298"/>
      <c r="D335" s="298"/>
      <c r="E335" s="298"/>
      <c r="F335" s="298"/>
      <c r="G335" s="298"/>
      <c r="H335" s="298"/>
      <c r="I335" s="298"/>
      <c r="J335" s="298"/>
      <c r="K335" s="298"/>
      <c r="L335" s="299"/>
      <c r="M335" s="125"/>
      <c r="N335" s="126"/>
      <c r="O335" s="238"/>
      <c r="P335" s="238"/>
      <c r="Q335" s="238"/>
    </row>
    <row r="336" spans="1:17" s="39" customFormat="1" ht="12">
      <c r="A336" s="298"/>
      <c r="B336" s="298"/>
      <c r="C336" s="298"/>
      <c r="D336" s="298"/>
      <c r="E336" s="298"/>
      <c r="F336" s="298"/>
      <c r="G336" s="298"/>
      <c r="H336" s="298"/>
      <c r="I336" s="298"/>
      <c r="J336" s="298"/>
      <c r="K336" s="298"/>
      <c r="L336" s="299"/>
      <c r="M336" s="125"/>
      <c r="N336" s="126"/>
      <c r="O336" s="238"/>
      <c r="P336" s="238"/>
      <c r="Q336" s="238"/>
    </row>
    <row r="337" spans="1:17" s="39" customFormat="1" ht="12">
      <c r="A337" s="298"/>
      <c r="B337" s="298"/>
      <c r="C337" s="298"/>
      <c r="D337" s="298"/>
      <c r="E337" s="298"/>
      <c r="F337" s="298"/>
      <c r="G337" s="298"/>
      <c r="H337" s="298"/>
      <c r="I337" s="298"/>
      <c r="J337" s="298"/>
      <c r="K337" s="298"/>
      <c r="L337" s="299"/>
      <c r="M337" s="125"/>
      <c r="N337" s="126"/>
      <c r="O337" s="238"/>
      <c r="P337" s="238"/>
      <c r="Q337" s="238"/>
    </row>
    <row r="338" spans="1:17" s="39" customFormat="1" ht="12">
      <c r="A338" s="298"/>
      <c r="B338" s="298"/>
      <c r="C338" s="298"/>
      <c r="D338" s="298"/>
      <c r="E338" s="298"/>
      <c r="F338" s="298"/>
      <c r="G338" s="298"/>
      <c r="H338" s="298"/>
      <c r="I338" s="298"/>
      <c r="J338" s="298"/>
      <c r="K338" s="298"/>
      <c r="L338" s="299"/>
      <c r="M338" s="125"/>
      <c r="N338" s="126"/>
      <c r="O338" s="238"/>
      <c r="P338" s="238"/>
      <c r="Q338" s="238"/>
    </row>
    <row r="339" spans="1:17" s="39" customFormat="1" ht="12">
      <c r="A339" s="298"/>
      <c r="B339" s="298"/>
      <c r="C339" s="298"/>
      <c r="D339" s="298"/>
      <c r="E339" s="298"/>
      <c r="F339" s="298"/>
      <c r="G339" s="298"/>
      <c r="H339" s="298"/>
      <c r="I339" s="298"/>
      <c r="J339" s="298"/>
      <c r="K339" s="298"/>
      <c r="L339" s="299"/>
      <c r="M339" s="125"/>
      <c r="N339" s="126"/>
      <c r="O339" s="238"/>
      <c r="P339" s="238"/>
      <c r="Q339" s="238"/>
    </row>
    <row r="340" spans="1:17" s="39" customFormat="1" ht="12">
      <c r="A340" s="298"/>
      <c r="B340" s="298"/>
      <c r="C340" s="298"/>
      <c r="D340" s="298"/>
      <c r="E340" s="298"/>
      <c r="F340" s="298"/>
      <c r="G340" s="298"/>
      <c r="H340" s="298"/>
      <c r="I340" s="298"/>
      <c r="J340" s="298"/>
      <c r="K340" s="298"/>
      <c r="L340" s="299"/>
      <c r="M340" s="125"/>
      <c r="N340" s="126"/>
      <c r="O340" s="238"/>
      <c r="P340" s="238"/>
      <c r="Q340" s="238"/>
    </row>
    <row r="341" spans="1:17" s="39" customFormat="1" ht="12">
      <c r="A341" s="298"/>
      <c r="B341" s="298"/>
      <c r="C341" s="298"/>
      <c r="D341" s="298"/>
      <c r="E341" s="298"/>
      <c r="F341" s="298"/>
      <c r="G341" s="298"/>
      <c r="H341" s="298"/>
      <c r="I341" s="298"/>
      <c r="J341" s="298"/>
      <c r="K341" s="298"/>
      <c r="L341" s="299"/>
      <c r="M341" s="125"/>
      <c r="N341" s="126"/>
      <c r="O341" s="238"/>
      <c r="P341" s="238"/>
      <c r="Q341" s="238"/>
    </row>
    <row r="342" spans="1:17" s="39" customFormat="1" ht="12">
      <c r="A342" s="298"/>
      <c r="B342" s="298"/>
      <c r="C342" s="298"/>
      <c r="D342" s="298"/>
      <c r="E342" s="298"/>
      <c r="F342" s="298"/>
      <c r="G342" s="298"/>
      <c r="H342" s="298"/>
      <c r="I342" s="298"/>
      <c r="J342" s="298"/>
      <c r="K342" s="298"/>
      <c r="L342" s="299"/>
      <c r="M342" s="125"/>
      <c r="N342" s="126"/>
      <c r="O342" s="238"/>
      <c r="P342" s="238"/>
      <c r="Q342" s="238"/>
    </row>
    <row r="343" spans="1:17" s="39" customFormat="1" ht="12">
      <c r="A343" s="298"/>
      <c r="B343" s="298"/>
      <c r="C343" s="298"/>
      <c r="D343" s="298"/>
      <c r="E343" s="298"/>
      <c r="F343" s="298"/>
      <c r="G343" s="298"/>
      <c r="H343" s="298"/>
      <c r="I343" s="298"/>
      <c r="J343" s="298"/>
      <c r="K343" s="298"/>
      <c r="L343" s="299"/>
      <c r="M343" s="125"/>
      <c r="N343" s="126"/>
      <c r="O343" s="238"/>
      <c r="P343" s="238"/>
      <c r="Q343" s="238"/>
    </row>
    <row r="344" spans="1:17" s="39" customFormat="1" ht="12">
      <c r="A344" s="298"/>
      <c r="B344" s="298"/>
      <c r="C344" s="298"/>
      <c r="D344" s="298"/>
      <c r="E344" s="298"/>
      <c r="F344" s="298"/>
      <c r="G344" s="298"/>
      <c r="H344" s="298"/>
      <c r="I344" s="298"/>
      <c r="J344" s="298"/>
      <c r="K344" s="298"/>
      <c r="L344" s="299"/>
      <c r="M344" s="125"/>
      <c r="N344" s="126"/>
      <c r="O344" s="238"/>
      <c r="P344" s="238"/>
      <c r="Q344" s="238"/>
    </row>
    <row r="345" spans="1:17" s="39" customFormat="1" ht="12">
      <c r="A345" s="298"/>
      <c r="B345" s="298"/>
      <c r="C345" s="298"/>
      <c r="D345" s="298"/>
      <c r="E345" s="298"/>
      <c r="F345" s="298"/>
      <c r="G345" s="298"/>
      <c r="H345" s="298"/>
      <c r="I345" s="298"/>
      <c r="J345" s="298"/>
      <c r="K345" s="298"/>
      <c r="L345" s="299"/>
      <c r="M345" s="125"/>
      <c r="N345" s="126"/>
      <c r="O345" s="238"/>
      <c r="P345" s="238"/>
      <c r="Q345" s="238"/>
    </row>
    <row r="346" spans="1:17" s="39" customFormat="1" ht="12">
      <c r="A346" s="298"/>
      <c r="B346" s="298"/>
      <c r="C346" s="298"/>
      <c r="D346" s="298"/>
      <c r="E346" s="298"/>
      <c r="F346" s="298"/>
      <c r="G346" s="298"/>
      <c r="H346" s="298"/>
      <c r="I346" s="298"/>
      <c r="J346" s="298"/>
      <c r="K346" s="298"/>
      <c r="L346" s="299"/>
      <c r="M346" s="125"/>
      <c r="N346" s="126"/>
      <c r="O346" s="238"/>
      <c r="P346" s="238"/>
      <c r="Q346" s="238"/>
    </row>
    <row r="347" spans="1:17" s="39" customFormat="1" ht="12">
      <c r="A347" s="298"/>
      <c r="B347" s="298"/>
      <c r="C347" s="298"/>
      <c r="D347" s="298"/>
      <c r="E347" s="298"/>
      <c r="F347" s="298"/>
      <c r="G347" s="298"/>
      <c r="H347" s="298"/>
      <c r="I347" s="298"/>
      <c r="J347" s="298"/>
      <c r="K347" s="298"/>
      <c r="L347" s="299"/>
      <c r="M347" s="125"/>
      <c r="N347" s="126"/>
      <c r="O347" s="238"/>
      <c r="P347" s="238"/>
      <c r="Q347" s="238"/>
    </row>
    <row r="348" spans="1:17" s="39" customFormat="1" ht="12">
      <c r="A348" s="298"/>
      <c r="B348" s="298"/>
      <c r="C348" s="298"/>
      <c r="D348" s="298"/>
      <c r="E348" s="298"/>
      <c r="F348" s="298"/>
      <c r="G348" s="298"/>
      <c r="H348" s="298"/>
      <c r="I348" s="298"/>
      <c r="J348" s="298"/>
      <c r="K348" s="298"/>
      <c r="L348" s="299"/>
      <c r="M348" s="125"/>
      <c r="N348" s="126"/>
      <c r="O348" s="238"/>
      <c r="P348" s="238"/>
      <c r="Q348" s="238"/>
    </row>
    <row r="349" spans="1:17" s="39" customFormat="1" ht="12">
      <c r="A349" s="298"/>
      <c r="B349" s="298"/>
      <c r="C349" s="298"/>
      <c r="D349" s="298"/>
      <c r="E349" s="298"/>
      <c r="F349" s="298"/>
      <c r="G349" s="298"/>
      <c r="H349" s="298"/>
      <c r="I349" s="298"/>
      <c r="J349" s="298"/>
      <c r="K349" s="298"/>
      <c r="L349" s="299"/>
      <c r="M349" s="125"/>
      <c r="N349" s="126"/>
      <c r="O349" s="238"/>
      <c r="P349" s="238"/>
      <c r="Q349" s="238"/>
    </row>
    <row r="350" spans="1:17" s="39" customFormat="1" ht="12">
      <c r="A350" s="298"/>
      <c r="B350" s="298"/>
      <c r="C350" s="298"/>
      <c r="D350" s="298"/>
      <c r="E350" s="298"/>
      <c r="F350" s="298"/>
      <c r="G350" s="298"/>
      <c r="H350" s="298"/>
      <c r="I350" s="298"/>
      <c r="J350" s="298"/>
      <c r="K350" s="298"/>
      <c r="L350" s="299"/>
      <c r="M350" s="125"/>
      <c r="N350" s="126"/>
      <c r="O350" s="238"/>
      <c r="P350" s="238"/>
      <c r="Q350" s="238"/>
    </row>
    <row r="351" spans="1:17" s="39" customFormat="1" ht="12">
      <c r="A351" s="298"/>
      <c r="B351" s="298"/>
      <c r="C351" s="298"/>
      <c r="D351" s="298"/>
      <c r="E351" s="298"/>
      <c r="F351" s="298"/>
      <c r="G351" s="298"/>
      <c r="H351" s="298"/>
      <c r="I351" s="298"/>
      <c r="J351" s="298"/>
      <c r="K351" s="298"/>
      <c r="L351" s="299"/>
      <c r="M351" s="125"/>
      <c r="N351" s="126"/>
      <c r="O351" s="238"/>
      <c r="P351" s="238"/>
      <c r="Q351" s="238"/>
    </row>
    <row r="352" spans="1:17" s="39" customFormat="1" ht="12">
      <c r="A352" s="298"/>
      <c r="B352" s="298"/>
      <c r="C352" s="298"/>
      <c r="D352" s="298"/>
      <c r="E352" s="298"/>
      <c r="F352" s="298"/>
      <c r="G352" s="298"/>
      <c r="H352" s="298"/>
      <c r="I352" s="298"/>
      <c r="J352" s="298"/>
      <c r="K352" s="298"/>
      <c r="L352" s="299"/>
      <c r="M352" s="125"/>
      <c r="N352" s="126"/>
      <c r="O352" s="238"/>
      <c r="P352" s="238"/>
      <c r="Q352" s="238"/>
    </row>
    <row r="353" spans="1:17" s="39" customFormat="1" ht="12">
      <c r="A353" s="298"/>
      <c r="B353" s="298"/>
      <c r="C353" s="298"/>
      <c r="D353" s="298"/>
      <c r="E353" s="298"/>
      <c r="F353" s="298"/>
      <c r="G353" s="298"/>
      <c r="H353" s="298"/>
      <c r="I353" s="298"/>
      <c r="J353" s="298"/>
      <c r="K353" s="298"/>
      <c r="L353" s="299"/>
      <c r="M353" s="125"/>
      <c r="N353" s="126"/>
      <c r="O353" s="238"/>
      <c r="P353" s="238"/>
      <c r="Q353" s="238"/>
    </row>
    <row r="354" spans="1:17" s="39" customFormat="1" ht="12">
      <c r="A354" s="298"/>
      <c r="B354" s="298"/>
      <c r="C354" s="298"/>
      <c r="D354" s="298"/>
      <c r="E354" s="298"/>
      <c r="F354" s="298"/>
      <c r="G354" s="298"/>
      <c r="H354" s="298"/>
      <c r="I354" s="298"/>
      <c r="J354" s="298"/>
      <c r="K354" s="298"/>
      <c r="L354" s="299"/>
      <c r="M354" s="125"/>
      <c r="N354" s="126"/>
      <c r="O354" s="238"/>
      <c r="P354" s="238"/>
      <c r="Q354" s="238"/>
    </row>
    <row r="355" spans="1:17" s="39" customFormat="1" ht="12">
      <c r="A355" s="298"/>
      <c r="B355" s="298"/>
      <c r="C355" s="298"/>
      <c r="D355" s="298"/>
      <c r="E355" s="298"/>
      <c r="F355" s="298"/>
      <c r="G355" s="298"/>
      <c r="H355" s="298"/>
      <c r="I355" s="298"/>
      <c r="J355" s="298"/>
      <c r="K355" s="298"/>
      <c r="L355" s="299"/>
      <c r="M355" s="125"/>
      <c r="N355" s="126"/>
      <c r="O355" s="238"/>
      <c r="P355" s="238"/>
      <c r="Q355" s="238"/>
    </row>
    <row r="356" spans="1:17" s="39" customFormat="1" ht="12">
      <c r="A356" s="298"/>
      <c r="B356" s="298"/>
      <c r="C356" s="298"/>
      <c r="D356" s="298"/>
      <c r="E356" s="298"/>
      <c r="F356" s="298"/>
      <c r="G356" s="298"/>
      <c r="H356" s="298"/>
      <c r="I356" s="298"/>
      <c r="J356" s="298"/>
      <c r="K356" s="298"/>
      <c r="L356" s="299"/>
      <c r="M356" s="125"/>
      <c r="N356" s="126"/>
      <c r="O356" s="238"/>
      <c r="P356" s="238"/>
      <c r="Q356" s="238"/>
    </row>
    <row r="357" spans="1:17" s="39" customFormat="1" ht="12">
      <c r="A357" s="298"/>
      <c r="B357" s="298"/>
      <c r="C357" s="298"/>
      <c r="D357" s="298"/>
      <c r="E357" s="298"/>
      <c r="F357" s="298"/>
      <c r="G357" s="298"/>
      <c r="H357" s="298"/>
      <c r="I357" s="298"/>
      <c r="J357" s="298"/>
      <c r="K357" s="298"/>
      <c r="L357" s="299"/>
      <c r="M357" s="125"/>
      <c r="N357" s="126"/>
      <c r="O357" s="238"/>
      <c r="P357" s="238"/>
      <c r="Q357" s="238"/>
    </row>
    <row r="358" spans="1:17" s="39" customFormat="1" ht="12">
      <c r="A358" s="298"/>
      <c r="B358" s="298"/>
      <c r="C358" s="298"/>
      <c r="D358" s="298"/>
      <c r="E358" s="298"/>
      <c r="F358" s="298"/>
      <c r="G358" s="298"/>
      <c r="H358" s="298"/>
      <c r="I358" s="298"/>
      <c r="J358" s="298"/>
      <c r="K358" s="298"/>
      <c r="L358" s="299"/>
      <c r="M358" s="125"/>
      <c r="N358" s="126"/>
      <c r="O358" s="238"/>
      <c r="P358" s="238"/>
      <c r="Q358" s="238"/>
    </row>
    <row r="359" spans="1:17" s="39" customFormat="1" ht="12">
      <c r="A359" s="298"/>
      <c r="B359" s="298"/>
      <c r="C359" s="298"/>
      <c r="D359" s="298"/>
      <c r="E359" s="298"/>
      <c r="F359" s="298"/>
      <c r="G359" s="298"/>
      <c r="H359" s="298"/>
      <c r="I359" s="298"/>
      <c r="J359" s="298"/>
      <c r="K359" s="298"/>
      <c r="L359" s="299"/>
      <c r="M359" s="125"/>
      <c r="N359" s="126"/>
      <c r="O359" s="238"/>
      <c r="P359" s="238"/>
      <c r="Q359" s="238"/>
    </row>
    <row r="360" spans="1:17" s="39" customFormat="1" ht="12">
      <c r="A360" s="298"/>
      <c r="B360" s="298"/>
      <c r="C360" s="298"/>
      <c r="D360" s="298"/>
      <c r="E360" s="298"/>
      <c r="F360" s="298"/>
      <c r="G360" s="298"/>
      <c r="H360" s="298"/>
      <c r="I360" s="298"/>
      <c r="J360" s="298"/>
      <c r="K360" s="298"/>
      <c r="L360" s="299"/>
      <c r="M360" s="125"/>
      <c r="N360" s="126"/>
      <c r="O360" s="238"/>
      <c r="P360" s="238"/>
      <c r="Q360" s="238"/>
    </row>
    <row r="361" spans="1:17" s="39" customFormat="1" ht="12">
      <c r="A361" s="298"/>
      <c r="B361" s="298"/>
      <c r="C361" s="298"/>
      <c r="D361" s="298"/>
      <c r="E361" s="298"/>
      <c r="F361" s="298"/>
      <c r="G361" s="298"/>
      <c r="H361" s="298"/>
      <c r="I361" s="298"/>
      <c r="J361" s="298"/>
      <c r="K361" s="298"/>
      <c r="L361" s="299"/>
      <c r="M361" s="125"/>
      <c r="N361" s="126"/>
      <c r="O361" s="238"/>
      <c r="P361" s="238"/>
      <c r="Q361" s="238"/>
    </row>
    <row r="362" spans="1:17" s="39" customFormat="1" ht="12">
      <c r="A362" s="298"/>
      <c r="B362" s="298"/>
      <c r="C362" s="298"/>
      <c r="D362" s="298"/>
      <c r="E362" s="298"/>
      <c r="F362" s="298"/>
      <c r="G362" s="298"/>
      <c r="H362" s="298"/>
      <c r="I362" s="298"/>
      <c r="J362" s="298"/>
      <c r="K362" s="298"/>
      <c r="L362" s="299"/>
      <c r="M362" s="125"/>
      <c r="N362" s="126"/>
      <c r="O362" s="238"/>
      <c r="P362" s="238"/>
      <c r="Q362" s="238"/>
    </row>
    <row r="363" spans="1:17" s="39" customFormat="1" ht="12">
      <c r="A363" s="298"/>
      <c r="B363" s="298"/>
      <c r="C363" s="298"/>
      <c r="D363" s="298"/>
      <c r="E363" s="298"/>
      <c r="F363" s="298"/>
      <c r="G363" s="298"/>
      <c r="H363" s="298"/>
      <c r="I363" s="298"/>
      <c r="J363" s="298"/>
      <c r="K363" s="298"/>
      <c r="L363" s="299"/>
      <c r="M363" s="125"/>
      <c r="N363" s="126"/>
      <c r="O363" s="238"/>
      <c r="P363" s="238"/>
      <c r="Q363" s="238"/>
    </row>
    <row r="364" spans="1:17" s="39" customFormat="1" ht="12">
      <c r="A364" s="298"/>
      <c r="B364" s="298"/>
      <c r="C364" s="298"/>
      <c r="D364" s="298"/>
      <c r="E364" s="298"/>
      <c r="F364" s="298"/>
      <c r="G364" s="298"/>
      <c r="H364" s="298"/>
      <c r="I364" s="298"/>
      <c r="J364" s="298"/>
      <c r="K364" s="298"/>
      <c r="L364" s="299"/>
      <c r="M364" s="125"/>
      <c r="N364" s="126"/>
      <c r="O364" s="238"/>
      <c r="P364" s="238"/>
      <c r="Q364" s="238"/>
    </row>
    <row r="365" spans="1:17" s="39" customFormat="1" ht="12">
      <c r="A365" s="298"/>
      <c r="B365" s="298"/>
      <c r="C365" s="298"/>
      <c r="D365" s="298"/>
      <c r="E365" s="298"/>
      <c r="F365" s="298"/>
      <c r="G365" s="298"/>
      <c r="H365" s="298"/>
      <c r="I365" s="298"/>
      <c r="J365" s="298"/>
      <c r="K365" s="298"/>
      <c r="L365" s="299"/>
      <c r="M365" s="125"/>
      <c r="N365" s="126"/>
      <c r="O365" s="238"/>
      <c r="P365" s="238"/>
      <c r="Q365" s="238"/>
    </row>
    <row r="366" spans="1:17" s="39" customFormat="1" ht="12">
      <c r="A366" s="298"/>
      <c r="B366" s="298"/>
      <c r="C366" s="298"/>
      <c r="D366" s="298"/>
      <c r="E366" s="298"/>
      <c r="F366" s="298"/>
      <c r="G366" s="298"/>
      <c r="H366" s="298"/>
      <c r="I366" s="298"/>
      <c r="J366" s="298"/>
      <c r="K366" s="298"/>
      <c r="L366" s="299"/>
      <c r="M366" s="125"/>
      <c r="N366" s="126"/>
      <c r="O366" s="238"/>
      <c r="P366" s="238"/>
      <c r="Q366" s="238"/>
    </row>
    <row r="367" spans="1:17" s="39" customFormat="1" ht="12">
      <c r="A367" s="298"/>
      <c r="B367" s="298"/>
      <c r="C367" s="298"/>
      <c r="D367" s="298"/>
      <c r="E367" s="298"/>
      <c r="F367" s="298"/>
      <c r="G367" s="298"/>
      <c r="H367" s="298"/>
      <c r="I367" s="298"/>
      <c r="J367" s="298"/>
      <c r="K367" s="298"/>
      <c r="L367" s="299"/>
      <c r="M367" s="125"/>
      <c r="N367" s="126"/>
      <c r="O367" s="238"/>
      <c r="P367" s="238"/>
      <c r="Q367" s="238"/>
    </row>
    <row r="368" spans="1:17" s="39" customFormat="1" ht="12">
      <c r="A368" s="298"/>
      <c r="B368" s="298"/>
      <c r="C368" s="298"/>
      <c r="D368" s="298"/>
      <c r="E368" s="298"/>
      <c r="F368" s="298"/>
      <c r="G368" s="298"/>
      <c r="H368" s="298"/>
      <c r="I368" s="298"/>
      <c r="J368" s="298"/>
      <c r="K368" s="298"/>
      <c r="L368" s="299"/>
      <c r="M368" s="125"/>
      <c r="N368" s="126"/>
      <c r="O368" s="238"/>
      <c r="P368" s="238"/>
      <c r="Q368" s="238"/>
    </row>
    <row r="369" spans="1:17" s="39" customFormat="1" ht="12">
      <c r="A369" s="298"/>
      <c r="B369" s="298"/>
      <c r="C369" s="298"/>
      <c r="D369" s="298"/>
      <c r="E369" s="298"/>
      <c r="F369" s="298"/>
      <c r="G369" s="298"/>
      <c r="H369" s="298"/>
      <c r="I369" s="298"/>
      <c r="J369" s="298"/>
      <c r="K369" s="298"/>
      <c r="L369" s="299"/>
      <c r="M369" s="125"/>
      <c r="N369" s="126"/>
      <c r="O369" s="238"/>
      <c r="P369" s="238"/>
      <c r="Q369" s="238"/>
    </row>
    <row r="370" spans="1:17" s="39" customFormat="1" ht="12">
      <c r="A370" s="298"/>
      <c r="B370" s="298"/>
      <c r="C370" s="298"/>
      <c r="D370" s="298"/>
      <c r="E370" s="298"/>
      <c r="F370" s="298"/>
      <c r="G370" s="298"/>
      <c r="H370" s="298"/>
      <c r="I370" s="298"/>
      <c r="J370" s="298"/>
      <c r="K370" s="298"/>
      <c r="L370" s="299"/>
      <c r="M370" s="125"/>
      <c r="N370" s="126"/>
      <c r="O370" s="238"/>
      <c r="P370" s="238"/>
      <c r="Q370" s="238"/>
    </row>
    <row r="371" spans="1:17" s="39" customFormat="1" ht="12">
      <c r="A371" s="298"/>
      <c r="B371" s="298"/>
      <c r="C371" s="298"/>
      <c r="D371" s="298"/>
      <c r="E371" s="298"/>
      <c r="F371" s="298"/>
      <c r="G371" s="298"/>
      <c r="H371" s="298"/>
      <c r="I371" s="298"/>
      <c r="J371" s="298"/>
      <c r="K371" s="298"/>
      <c r="L371" s="299"/>
      <c r="M371" s="125"/>
      <c r="N371" s="126"/>
      <c r="O371" s="238"/>
      <c r="P371" s="238"/>
      <c r="Q371" s="238"/>
    </row>
    <row r="372" spans="1:17" s="39" customFormat="1" ht="12">
      <c r="A372" s="298"/>
      <c r="B372" s="298"/>
      <c r="C372" s="298"/>
      <c r="D372" s="298"/>
      <c r="E372" s="298"/>
      <c r="F372" s="298"/>
      <c r="G372" s="298"/>
      <c r="H372" s="298"/>
      <c r="I372" s="298"/>
      <c r="J372" s="298"/>
      <c r="K372" s="298"/>
      <c r="L372" s="299"/>
      <c r="M372" s="125"/>
      <c r="N372" s="126"/>
      <c r="O372" s="238"/>
      <c r="P372" s="238"/>
      <c r="Q372" s="238"/>
    </row>
    <row r="373" spans="1:17" s="39" customFormat="1" ht="12">
      <c r="A373" s="298"/>
      <c r="B373" s="298"/>
      <c r="C373" s="298"/>
      <c r="D373" s="298"/>
      <c r="E373" s="298"/>
      <c r="F373" s="298"/>
      <c r="G373" s="298"/>
      <c r="H373" s="298"/>
      <c r="I373" s="298"/>
      <c r="J373" s="298"/>
      <c r="K373" s="298"/>
      <c r="L373" s="299"/>
      <c r="M373" s="125"/>
      <c r="N373" s="126"/>
      <c r="O373" s="238"/>
      <c r="P373" s="238"/>
      <c r="Q373" s="238"/>
    </row>
    <row r="374" spans="1:17" s="39" customFormat="1" ht="12">
      <c r="A374" s="298"/>
      <c r="B374" s="298"/>
      <c r="C374" s="298"/>
      <c r="D374" s="298"/>
      <c r="E374" s="298"/>
      <c r="F374" s="298"/>
      <c r="G374" s="298"/>
      <c r="H374" s="298"/>
      <c r="I374" s="298"/>
      <c r="J374" s="298"/>
      <c r="K374" s="298"/>
      <c r="L374" s="299"/>
      <c r="M374" s="125"/>
      <c r="N374" s="126"/>
      <c r="O374" s="238"/>
      <c r="P374" s="238"/>
      <c r="Q374" s="238"/>
    </row>
    <row r="375" spans="1:17" s="39" customFormat="1" ht="12">
      <c r="A375" s="298"/>
      <c r="B375" s="298"/>
      <c r="C375" s="298"/>
      <c r="D375" s="298"/>
      <c r="E375" s="298"/>
      <c r="F375" s="298"/>
      <c r="G375" s="298"/>
      <c r="H375" s="298"/>
      <c r="I375" s="298"/>
      <c r="J375" s="298"/>
      <c r="K375" s="298"/>
      <c r="L375" s="299"/>
      <c r="M375" s="125"/>
      <c r="N375" s="126"/>
      <c r="O375" s="238"/>
      <c r="P375" s="238"/>
      <c r="Q375" s="238"/>
    </row>
    <row r="376" spans="1:17" s="39" customFormat="1" ht="12">
      <c r="A376" s="298"/>
      <c r="B376" s="298"/>
      <c r="C376" s="298"/>
      <c r="D376" s="298"/>
      <c r="E376" s="298"/>
      <c r="F376" s="298"/>
      <c r="G376" s="298"/>
      <c r="H376" s="298"/>
      <c r="I376" s="298"/>
      <c r="J376" s="298"/>
      <c r="K376" s="298"/>
      <c r="L376" s="299"/>
      <c r="M376" s="125"/>
      <c r="N376" s="126"/>
      <c r="O376" s="238"/>
      <c r="P376" s="238"/>
      <c r="Q376" s="238"/>
    </row>
    <row r="377" spans="1:17" s="39" customFormat="1" ht="12">
      <c r="A377" s="298"/>
      <c r="B377" s="298"/>
      <c r="C377" s="298"/>
      <c r="D377" s="298"/>
      <c r="E377" s="298"/>
      <c r="F377" s="298"/>
      <c r="G377" s="298"/>
      <c r="H377" s="298"/>
      <c r="I377" s="298"/>
      <c r="J377" s="298"/>
      <c r="K377" s="298"/>
      <c r="L377" s="299"/>
      <c r="M377" s="125"/>
      <c r="N377" s="126"/>
      <c r="O377" s="238"/>
      <c r="P377" s="238"/>
      <c r="Q377" s="238"/>
    </row>
    <row r="378" spans="1:17" s="39" customFormat="1" ht="12">
      <c r="A378" s="298"/>
      <c r="B378" s="298"/>
      <c r="C378" s="298"/>
      <c r="D378" s="298"/>
      <c r="E378" s="298"/>
      <c r="F378" s="298"/>
      <c r="G378" s="298"/>
      <c r="H378" s="298"/>
      <c r="I378" s="298"/>
      <c r="J378" s="298"/>
      <c r="K378" s="298"/>
      <c r="L378" s="299"/>
      <c r="M378" s="125"/>
      <c r="N378" s="126"/>
      <c r="O378" s="238"/>
      <c r="P378" s="238"/>
      <c r="Q378" s="238"/>
    </row>
    <row r="379" spans="1:17" s="39" customFormat="1" ht="12">
      <c r="A379" s="298"/>
      <c r="B379" s="298"/>
      <c r="C379" s="298"/>
      <c r="D379" s="298"/>
      <c r="E379" s="298"/>
      <c r="F379" s="298"/>
      <c r="G379" s="298"/>
      <c r="H379" s="298"/>
      <c r="I379" s="298"/>
      <c r="J379" s="298"/>
      <c r="K379" s="298"/>
      <c r="L379" s="299"/>
      <c r="M379" s="125"/>
      <c r="N379" s="126"/>
      <c r="O379" s="238"/>
      <c r="P379" s="238"/>
      <c r="Q379" s="238"/>
    </row>
    <row r="380" spans="1:17" s="39" customFormat="1" ht="12">
      <c r="A380" s="298"/>
      <c r="B380" s="298"/>
      <c r="C380" s="298"/>
      <c r="D380" s="298"/>
      <c r="E380" s="298"/>
      <c r="F380" s="298"/>
      <c r="G380" s="298"/>
      <c r="H380" s="298"/>
      <c r="I380" s="298"/>
      <c r="J380" s="298"/>
      <c r="K380" s="298"/>
      <c r="L380" s="299"/>
      <c r="M380" s="125"/>
      <c r="N380" s="126"/>
      <c r="O380" s="238"/>
      <c r="P380" s="238"/>
      <c r="Q380" s="238"/>
    </row>
    <row r="381" spans="1:17" s="39" customFormat="1" ht="12">
      <c r="A381" s="298"/>
      <c r="B381" s="298"/>
      <c r="C381" s="298"/>
      <c r="D381" s="298"/>
      <c r="E381" s="298"/>
      <c r="F381" s="298"/>
      <c r="G381" s="298"/>
      <c r="H381" s="298"/>
      <c r="I381" s="298"/>
      <c r="J381" s="298"/>
      <c r="K381" s="298"/>
      <c r="L381" s="299"/>
      <c r="M381" s="125"/>
      <c r="N381" s="126"/>
      <c r="O381" s="238"/>
      <c r="P381" s="238"/>
      <c r="Q381" s="238"/>
    </row>
    <row r="382" spans="1:17" s="39" customFormat="1" ht="12">
      <c r="A382" s="298"/>
      <c r="B382" s="298"/>
      <c r="C382" s="298"/>
      <c r="D382" s="298"/>
      <c r="E382" s="298"/>
      <c r="F382" s="298"/>
      <c r="G382" s="298"/>
      <c r="H382" s="298"/>
      <c r="I382" s="298"/>
      <c r="J382" s="298"/>
      <c r="K382" s="298"/>
      <c r="L382" s="299"/>
      <c r="M382" s="125"/>
      <c r="N382" s="126"/>
      <c r="O382" s="238"/>
      <c r="P382" s="238"/>
      <c r="Q382" s="238"/>
    </row>
    <row r="383" spans="1:17" s="39" customFormat="1" ht="12">
      <c r="A383" s="298"/>
      <c r="B383" s="298"/>
      <c r="C383" s="298"/>
      <c r="D383" s="298"/>
      <c r="E383" s="298"/>
      <c r="F383" s="298"/>
      <c r="G383" s="298"/>
      <c r="H383" s="298"/>
      <c r="I383" s="298"/>
      <c r="J383" s="298"/>
      <c r="K383" s="298"/>
      <c r="L383" s="299"/>
      <c r="M383" s="125"/>
      <c r="N383" s="126"/>
      <c r="O383" s="238"/>
      <c r="P383" s="238"/>
      <c r="Q383" s="238"/>
    </row>
    <row r="384" spans="1:17" s="39" customFormat="1" ht="12">
      <c r="A384" s="298"/>
      <c r="B384" s="298"/>
      <c r="C384" s="298"/>
      <c r="D384" s="298"/>
      <c r="E384" s="298"/>
      <c r="F384" s="298"/>
      <c r="G384" s="298"/>
      <c r="H384" s="298"/>
      <c r="I384" s="298"/>
      <c r="J384" s="298"/>
      <c r="K384" s="298"/>
      <c r="L384" s="299"/>
      <c r="M384" s="125"/>
      <c r="N384" s="126"/>
      <c r="O384" s="238"/>
      <c r="P384" s="238"/>
      <c r="Q384" s="238"/>
    </row>
    <row r="385" spans="1:17" s="39" customFormat="1" ht="12">
      <c r="A385" s="298"/>
      <c r="B385" s="298"/>
      <c r="C385" s="298"/>
      <c r="D385" s="298"/>
      <c r="E385" s="298"/>
      <c r="F385" s="298"/>
      <c r="G385" s="298"/>
      <c r="H385" s="298"/>
      <c r="I385" s="298"/>
      <c r="J385" s="298"/>
      <c r="K385" s="298"/>
      <c r="L385" s="299"/>
      <c r="M385" s="125"/>
      <c r="N385" s="126"/>
      <c r="O385" s="238"/>
      <c r="P385" s="238"/>
      <c r="Q385" s="238"/>
    </row>
    <row r="386" spans="1:17" s="39" customFormat="1" ht="12">
      <c r="A386" s="298"/>
      <c r="B386" s="298"/>
      <c r="C386" s="298"/>
      <c r="D386" s="298"/>
      <c r="E386" s="298"/>
      <c r="F386" s="298"/>
      <c r="G386" s="298"/>
      <c r="H386" s="298"/>
      <c r="I386" s="298"/>
      <c r="J386" s="298"/>
      <c r="K386" s="298"/>
      <c r="L386" s="299"/>
      <c r="M386" s="125"/>
      <c r="N386" s="126"/>
      <c r="O386" s="238"/>
      <c r="P386" s="238"/>
      <c r="Q386" s="238"/>
    </row>
    <row r="387" spans="1:17" s="39" customFormat="1" ht="12">
      <c r="A387" s="298"/>
      <c r="B387" s="298"/>
      <c r="C387" s="298"/>
      <c r="D387" s="298"/>
      <c r="E387" s="298"/>
      <c r="F387" s="298"/>
      <c r="G387" s="298"/>
      <c r="H387" s="298"/>
      <c r="I387" s="298"/>
      <c r="J387" s="298"/>
      <c r="K387" s="298"/>
      <c r="L387" s="299"/>
      <c r="M387" s="125"/>
      <c r="N387" s="126"/>
      <c r="O387" s="238"/>
      <c r="P387" s="238"/>
      <c r="Q387" s="238"/>
    </row>
    <row r="388" spans="1:17" s="39" customFormat="1" ht="12">
      <c r="A388" s="298"/>
      <c r="B388" s="298"/>
      <c r="C388" s="298"/>
      <c r="D388" s="298"/>
      <c r="E388" s="298"/>
      <c r="F388" s="298"/>
      <c r="G388" s="298"/>
      <c r="H388" s="298"/>
      <c r="I388" s="298"/>
      <c r="J388" s="298"/>
      <c r="K388" s="298"/>
      <c r="L388" s="299"/>
      <c r="M388" s="125"/>
      <c r="N388" s="126"/>
      <c r="O388" s="238"/>
      <c r="P388" s="238"/>
      <c r="Q388" s="238"/>
    </row>
    <row r="389" spans="1:17" s="39" customFormat="1" ht="12">
      <c r="A389" s="298"/>
      <c r="B389" s="298"/>
      <c r="C389" s="298"/>
      <c r="D389" s="298"/>
      <c r="E389" s="298"/>
      <c r="F389" s="298"/>
      <c r="G389" s="298"/>
      <c r="H389" s="298"/>
      <c r="I389" s="298"/>
      <c r="J389" s="298"/>
      <c r="K389" s="298"/>
      <c r="L389" s="299"/>
      <c r="M389" s="125"/>
      <c r="N389" s="126"/>
      <c r="O389" s="238"/>
      <c r="P389" s="238"/>
      <c r="Q389" s="238"/>
    </row>
    <row r="390" spans="1:17" s="39" customFormat="1" ht="12">
      <c r="A390" s="298"/>
      <c r="B390" s="298"/>
      <c r="C390" s="298"/>
      <c r="D390" s="298"/>
      <c r="E390" s="298"/>
      <c r="F390" s="298"/>
      <c r="G390" s="298"/>
      <c r="H390" s="298"/>
      <c r="I390" s="298"/>
      <c r="J390" s="298"/>
      <c r="K390" s="298"/>
      <c r="L390" s="299"/>
      <c r="M390" s="125"/>
      <c r="N390" s="126"/>
      <c r="O390" s="238"/>
      <c r="P390" s="238"/>
      <c r="Q390" s="238"/>
    </row>
    <row r="391" spans="1:17" s="39" customFormat="1" ht="12">
      <c r="A391" s="298"/>
      <c r="B391" s="298"/>
      <c r="C391" s="298"/>
      <c r="D391" s="298"/>
      <c r="E391" s="298"/>
      <c r="F391" s="298"/>
      <c r="G391" s="298"/>
      <c r="H391" s="298"/>
      <c r="I391" s="298"/>
      <c r="J391" s="298"/>
      <c r="K391" s="298"/>
      <c r="L391" s="299"/>
      <c r="M391" s="125"/>
      <c r="N391" s="126"/>
      <c r="O391" s="238"/>
      <c r="P391" s="238"/>
      <c r="Q391" s="238"/>
    </row>
    <row r="392" spans="1:17" s="39" customFormat="1" ht="12">
      <c r="A392" s="298"/>
      <c r="B392" s="298"/>
      <c r="C392" s="298"/>
      <c r="D392" s="298"/>
      <c r="E392" s="298"/>
      <c r="F392" s="298"/>
      <c r="G392" s="298"/>
      <c r="H392" s="298"/>
      <c r="I392" s="298"/>
      <c r="J392" s="298"/>
      <c r="K392" s="298"/>
      <c r="L392" s="299"/>
      <c r="M392" s="125"/>
      <c r="N392" s="126"/>
      <c r="O392" s="238"/>
      <c r="P392" s="238"/>
      <c r="Q392" s="238"/>
    </row>
    <row r="393" spans="1:17" s="39" customFormat="1" ht="12">
      <c r="A393" s="298"/>
      <c r="B393" s="298"/>
      <c r="C393" s="298"/>
      <c r="D393" s="298"/>
      <c r="E393" s="298"/>
      <c r="F393" s="298"/>
      <c r="G393" s="298"/>
      <c r="H393" s="298"/>
      <c r="I393" s="298"/>
      <c r="J393" s="298"/>
      <c r="K393" s="298"/>
      <c r="L393" s="299"/>
      <c r="M393" s="125"/>
      <c r="N393" s="126"/>
      <c r="O393" s="238"/>
      <c r="P393" s="238"/>
      <c r="Q393" s="238"/>
    </row>
    <row r="394" spans="1:17" s="39" customFormat="1" ht="12">
      <c r="A394" s="298"/>
      <c r="B394" s="298"/>
      <c r="C394" s="298"/>
      <c r="D394" s="298"/>
      <c r="E394" s="298"/>
      <c r="F394" s="298"/>
      <c r="G394" s="298"/>
      <c r="H394" s="298"/>
      <c r="I394" s="298"/>
      <c r="J394" s="298"/>
      <c r="K394" s="298"/>
      <c r="L394" s="299"/>
      <c r="M394" s="125"/>
      <c r="N394" s="126"/>
      <c r="O394" s="238"/>
      <c r="P394" s="238"/>
      <c r="Q394" s="238"/>
    </row>
    <row r="395" spans="1:17" s="39" customFormat="1" ht="12">
      <c r="A395" s="298"/>
      <c r="B395" s="298"/>
      <c r="C395" s="298"/>
      <c r="D395" s="298"/>
      <c r="E395" s="298"/>
      <c r="F395" s="298"/>
      <c r="G395" s="298"/>
      <c r="H395" s="298"/>
      <c r="I395" s="298"/>
      <c r="J395" s="298"/>
      <c r="K395" s="298"/>
      <c r="L395" s="299"/>
      <c r="M395" s="125"/>
      <c r="N395" s="126"/>
      <c r="O395" s="238"/>
      <c r="P395" s="238"/>
      <c r="Q395" s="238"/>
    </row>
    <row r="396" spans="1:17" s="39" customFormat="1" ht="12">
      <c r="A396" s="298"/>
      <c r="B396" s="298"/>
      <c r="C396" s="298"/>
      <c r="D396" s="298"/>
      <c r="E396" s="298"/>
      <c r="F396" s="298"/>
      <c r="G396" s="298"/>
      <c r="H396" s="298"/>
      <c r="I396" s="298"/>
      <c r="J396" s="298"/>
      <c r="K396" s="298"/>
      <c r="L396" s="299"/>
      <c r="M396" s="125"/>
      <c r="N396" s="126"/>
      <c r="O396" s="238"/>
      <c r="P396" s="238"/>
      <c r="Q396" s="238"/>
    </row>
    <row r="397" spans="1:17" s="39" customFormat="1" ht="12">
      <c r="A397" s="298"/>
      <c r="B397" s="298"/>
      <c r="C397" s="298"/>
      <c r="D397" s="298"/>
      <c r="E397" s="298"/>
      <c r="F397" s="298"/>
      <c r="G397" s="298"/>
      <c r="H397" s="298"/>
      <c r="I397" s="298"/>
      <c r="J397" s="298"/>
      <c r="K397" s="298"/>
      <c r="L397" s="299"/>
      <c r="M397" s="125"/>
      <c r="N397" s="126"/>
      <c r="O397" s="238"/>
      <c r="P397" s="238"/>
      <c r="Q397" s="238"/>
    </row>
    <row r="398" spans="1:17" s="39" customFormat="1" ht="12">
      <c r="A398" s="298"/>
      <c r="B398" s="298"/>
      <c r="C398" s="298"/>
      <c r="D398" s="298"/>
      <c r="E398" s="298"/>
      <c r="F398" s="298"/>
      <c r="G398" s="298"/>
      <c r="H398" s="298"/>
      <c r="I398" s="298"/>
      <c r="J398" s="298"/>
      <c r="K398" s="298"/>
      <c r="L398" s="299"/>
      <c r="M398" s="125"/>
      <c r="N398" s="126"/>
      <c r="O398" s="238"/>
      <c r="P398" s="238"/>
      <c r="Q398" s="238"/>
    </row>
    <row r="399" spans="1:17" s="39" customFormat="1" ht="12">
      <c r="A399" s="298"/>
      <c r="B399" s="298"/>
      <c r="C399" s="298"/>
      <c r="D399" s="298"/>
      <c r="E399" s="298"/>
      <c r="F399" s="298"/>
      <c r="G399" s="298"/>
      <c r="H399" s="298"/>
      <c r="I399" s="298"/>
      <c r="J399" s="298"/>
      <c r="K399" s="298"/>
      <c r="L399" s="299"/>
      <c r="M399" s="125"/>
      <c r="N399" s="126"/>
      <c r="O399" s="238"/>
      <c r="P399" s="238"/>
      <c r="Q399" s="238"/>
    </row>
    <row r="400" spans="1:17" s="39" customFormat="1" ht="12">
      <c r="A400" s="298"/>
      <c r="B400" s="298"/>
      <c r="C400" s="298"/>
      <c r="D400" s="298"/>
      <c r="E400" s="298"/>
      <c r="F400" s="298"/>
      <c r="G400" s="298"/>
      <c r="H400" s="298"/>
      <c r="I400" s="298"/>
      <c r="J400" s="298"/>
      <c r="K400" s="298"/>
      <c r="L400" s="299"/>
      <c r="M400" s="125"/>
      <c r="N400" s="126"/>
      <c r="O400" s="238"/>
      <c r="P400" s="238"/>
      <c r="Q400" s="238"/>
    </row>
    <row r="401" spans="1:17" s="39" customFormat="1" ht="12">
      <c r="A401" s="298"/>
      <c r="B401" s="298"/>
      <c r="C401" s="298"/>
      <c r="D401" s="298"/>
      <c r="E401" s="298"/>
      <c r="F401" s="298"/>
      <c r="G401" s="298"/>
      <c r="H401" s="298"/>
      <c r="I401" s="298"/>
      <c r="J401" s="298"/>
      <c r="K401" s="298"/>
      <c r="L401" s="299"/>
      <c r="M401" s="125"/>
      <c r="N401" s="126"/>
      <c r="O401" s="238"/>
      <c r="P401" s="238"/>
      <c r="Q401" s="238"/>
    </row>
    <row r="402" spans="1:17" s="39" customFormat="1" ht="12">
      <c r="A402" s="298"/>
      <c r="B402" s="298"/>
      <c r="C402" s="298"/>
      <c r="D402" s="298"/>
      <c r="E402" s="298"/>
      <c r="F402" s="298"/>
      <c r="G402" s="298"/>
      <c r="H402" s="298"/>
      <c r="I402" s="298"/>
      <c r="J402" s="298"/>
      <c r="K402" s="298"/>
      <c r="L402" s="299"/>
      <c r="M402" s="125"/>
      <c r="N402" s="126"/>
      <c r="O402" s="238"/>
      <c r="P402" s="238"/>
      <c r="Q402" s="238"/>
    </row>
    <row r="403" spans="1:17" s="39" customFormat="1" ht="12">
      <c r="A403" s="298"/>
      <c r="B403" s="298"/>
      <c r="C403" s="298"/>
      <c r="D403" s="298"/>
      <c r="E403" s="298"/>
      <c r="F403" s="298"/>
      <c r="G403" s="298"/>
      <c r="H403" s="298"/>
      <c r="I403" s="298"/>
      <c r="J403" s="298"/>
      <c r="K403" s="298"/>
      <c r="L403" s="299"/>
      <c r="M403" s="125"/>
      <c r="N403" s="126"/>
      <c r="O403" s="238"/>
      <c r="P403" s="238"/>
      <c r="Q403" s="238"/>
    </row>
    <row r="404" spans="1:17" s="39" customFormat="1" ht="12">
      <c r="A404" s="298"/>
      <c r="B404" s="298"/>
      <c r="C404" s="298"/>
      <c r="D404" s="298"/>
      <c r="E404" s="298"/>
      <c r="F404" s="298"/>
      <c r="G404" s="298"/>
      <c r="H404" s="298"/>
      <c r="I404" s="298"/>
      <c r="J404" s="298"/>
      <c r="K404" s="298"/>
      <c r="L404" s="299"/>
      <c r="M404" s="125"/>
      <c r="N404" s="126"/>
      <c r="O404" s="238"/>
      <c r="P404" s="238"/>
      <c r="Q404" s="238"/>
    </row>
    <row r="405" spans="1:17" s="39" customFormat="1" ht="12">
      <c r="A405" s="298"/>
      <c r="B405" s="298"/>
      <c r="C405" s="298"/>
      <c r="D405" s="298"/>
      <c r="E405" s="298"/>
      <c r="F405" s="298"/>
      <c r="G405" s="298"/>
      <c r="H405" s="298"/>
      <c r="I405" s="298"/>
      <c r="J405" s="298"/>
      <c r="K405" s="298"/>
      <c r="L405" s="299"/>
      <c r="M405" s="125"/>
      <c r="N405" s="126"/>
      <c r="O405" s="238"/>
      <c r="P405" s="238"/>
      <c r="Q405" s="238"/>
    </row>
    <row r="406" spans="1:17" s="39" customFormat="1" ht="12">
      <c r="A406" s="298"/>
      <c r="B406" s="298"/>
      <c r="C406" s="298"/>
      <c r="D406" s="298"/>
      <c r="E406" s="298"/>
      <c r="F406" s="298"/>
      <c r="G406" s="298"/>
      <c r="H406" s="298"/>
      <c r="I406" s="298"/>
      <c r="J406" s="298"/>
      <c r="K406" s="298"/>
      <c r="L406" s="299"/>
      <c r="M406" s="125"/>
      <c r="N406" s="126"/>
      <c r="O406" s="238"/>
      <c r="P406" s="238"/>
      <c r="Q406" s="238"/>
    </row>
    <row r="407" spans="1:17" s="39" customFormat="1" ht="12">
      <c r="A407" s="298"/>
      <c r="B407" s="298"/>
      <c r="C407" s="298"/>
      <c r="D407" s="298"/>
      <c r="E407" s="298"/>
      <c r="F407" s="298"/>
      <c r="G407" s="298"/>
      <c r="H407" s="298"/>
      <c r="I407" s="298"/>
      <c r="J407" s="298"/>
      <c r="K407" s="298"/>
      <c r="L407" s="299"/>
      <c r="M407" s="125"/>
      <c r="N407" s="126"/>
      <c r="O407" s="238"/>
      <c r="P407" s="238"/>
      <c r="Q407" s="238"/>
    </row>
    <row r="408" spans="1:17" s="39" customFormat="1" ht="12">
      <c r="A408" s="298"/>
      <c r="B408" s="298"/>
      <c r="C408" s="298"/>
      <c r="D408" s="298"/>
      <c r="E408" s="298"/>
      <c r="F408" s="298"/>
      <c r="G408" s="298"/>
      <c r="H408" s="298"/>
      <c r="I408" s="298"/>
      <c r="J408" s="298"/>
      <c r="K408" s="298"/>
      <c r="L408" s="299"/>
      <c r="M408" s="125"/>
      <c r="N408" s="126"/>
      <c r="O408" s="238"/>
      <c r="P408" s="238"/>
      <c r="Q408" s="238"/>
    </row>
    <row r="409" spans="1:17" s="39" customFormat="1" ht="12">
      <c r="A409" s="298"/>
      <c r="B409" s="298"/>
      <c r="C409" s="298"/>
      <c r="D409" s="298"/>
      <c r="E409" s="298"/>
      <c r="F409" s="298"/>
      <c r="G409" s="298"/>
      <c r="H409" s="298"/>
      <c r="I409" s="298"/>
      <c r="J409" s="298"/>
      <c r="K409" s="298"/>
      <c r="L409" s="299"/>
      <c r="M409" s="125"/>
      <c r="N409" s="126"/>
      <c r="O409" s="238"/>
      <c r="P409" s="238"/>
      <c r="Q409" s="238"/>
    </row>
    <row r="410" spans="1:17" s="39" customFormat="1" ht="12">
      <c r="A410" s="298"/>
      <c r="B410" s="298"/>
      <c r="C410" s="298"/>
      <c r="D410" s="298"/>
      <c r="E410" s="298"/>
      <c r="F410" s="298"/>
      <c r="G410" s="298"/>
      <c r="H410" s="298"/>
      <c r="I410" s="298"/>
      <c r="J410" s="298"/>
      <c r="K410" s="298"/>
      <c r="L410" s="299"/>
      <c r="M410" s="125"/>
      <c r="N410" s="126"/>
      <c r="O410" s="238"/>
      <c r="P410" s="238"/>
      <c r="Q410" s="238"/>
    </row>
    <row r="411" spans="1:17" s="39" customFormat="1" ht="12">
      <c r="A411" s="298"/>
      <c r="B411" s="298"/>
      <c r="C411" s="298"/>
      <c r="D411" s="298"/>
      <c r="E411" s="298"/>
      <c r="F411" s="298"/>
      <c r="G411" s="298"/>
      <c r="H411" s="298"/>
      <c r="I411" s="298"/>
      <c r="J411" s="298"/>
      <c r="K411" s="298"/>
      <c r="L411" s="299"/>
      <c r="M411" s="125"/>
      <c r="N411" s="126"/>
      <c r="O411" s="238"/>
      <c r="P411" s="238"/>
      <c r="Q411" s="238"/>
    </row>
    <row r="412" spans="1:17" s="39" customFormat="1" ht="12">
      <c r="A412" s="298"/>
      <c r="B412" s="298"/>
      <c r="C412" s="298"/>
      <c r="D412" s="298"/>
      <c r="E412" s="298"/>
      <c r="F412" s="298"/>
      <c r="G412" s="298"/>
      <c r="H412" s="298"/>
      <c r="I412" s="298"/>
      <c r="J412" s="298"/>
      <c r="K412" s="298"/>
      <c r="L412" s="299"/>
      <c r="M412" s="125"/>
      <c r="N412" s="126"/>
      <c r="O412" s="238"/>
      <c r="P412" s="238"/>
      <c r="Q412" s="238"/>
    </row>
    <row r="413" spans="1:17" s="39" customFormat="1" ht="12">
      <c r="A413" s="298"/>
      <c r="B413" s="298"/>
      <c r="C413" s="298"/>
      <c r="D413" s="298"/>
      <c r="E413" s="298"/>
      <c r="F413" s="298"/>
      <c r="G413" s="298"/>
      <c r="H413" s="298"/>
      <c r="I413" s="298"/>
      <c r="J413" s="298"/>
      <c r="K413" s="298"/>
      <c r="L413" s="299"/>
      <c r="M413" s="125"/>
      <c r="N413" s="126"/>
      <c r="O413" s="238"/>
      <c r="P413" s="238"/>
      <c r="Q413" s="238"/>
    </row>
    <row r="414" spans="1:17" s="39" customFormat="1" ht="12">
      <c r="A414" s="298"/>
      <c r="B414" s="298"/>
      <c r="C414" s="298"/>
      <c r="D414" s="298"/>
      <c r="E414" s="298"/>
      <c r="F414" s="298"/>
      <c r="G414" s="298"/>
      <c r="H414" s="298"/>
      <c r="I414" s="298"/>
      <c r="J414" s="298"/>
      <c r="K414" s="298"/>
      <c r="L414" s="299"/>
      <c r="M414" s="125"/>
      <c r="N414" s="126"/>
      <c r="O414" s="238"/>
      <c r="P414" s="238"/>
      <c r="Q414" s="238"/>
    </row>
    <row r="415" spans="1:17" s="39" customFormat="1" ht="12">
      <c r="A415" s="298"/>
      <c r="B415" s="298"/>
      <c r="C415" s="298"/>
      <c r="D415" s="298"/>
      <c r="E415" s="298"/>
      <c r="F415" s="298"/>
      <c r="G415" s="298"/>
      <c r="H415" s="298"/>
      <c r="I415" s="298"/>
      <c r="J415" s="298"/>
      <c r="K415" s="298"/>
      <c r="L415" s="299"/>
      <c r="M415" s="125"/>
      <c r="N415" s="126"/>
      <c r="O415" s="238"/>
      <c r="P415" s="238"/>
      <c r="Q415" s="238"/>
    </row>
    <row r="416" spans="1:17" s="39" customFormat="1" ht="12">
      <c r="A416" s="298"/>
      <c r="B416" s="298"/>
      <c r="C416" s="298"/>
      <c r="D416" s="298"/>
      <c r="E416" s="298"/>
      <c r="F416" s="298"/>
      <c r="G416" s="298"/>
      <c r="H416" s="298"/>
      <c r="I416" s="298"/>
      <c r="J416" s="298"/>
      <c r="K416" s="298"/>
      <c r="L416" s="299"/>
      <c r="M416" s="125"/>
      <c r="N416" s="126"/>
      <c r="O416" s="238"/>
      <c r="P416" s="238"/>
      <c r="Q416" s="238"/>
    </row>
    <row r="417" spans="1:17" s="39" customFormat="1" ht="12">
      <c r="A417" s="298"/>
      <c r="B417" s="298"/>
      <c r="C417" s="298"/>
      <c r="D417" s="298"/>
      <c r="E417" s="298"/>
      <c r="F417" s="298"/>
      <c r="G417" s="298"/>
      <c r="H417" s="298"/>
      <c r="I417" s="298"/>
      <c r="J417" s="298"/>
      <c r="K417" s="298"/>
      <c r="L417" s="299"/>
      <c r="M417" s="125"/>
      <c r="N417" s="126"/>
      <c r="O417" s="238"/>
      <c r="P417" s="238"/>
      <c r="Q417" s="238"/>
    </row>
    <row r="418" spans="1:17" s="39" customFormat="1" ht="12">
      <c r="A418" s="298"/>
      <c r="B418" s="298"/>
      <c r="C418" s="298"/>
      <c r="D418" s="298"/>
      <c r="E418" s="298"/>
      <c r="F418" s="298"/>
      <c r="G418" s="298"/>
      <c r="H418" s="298"/>
      <c r="I418" s="298"/>
      <c r="J418" s="298"/>
      <c r="K418" s="298"/>
      <c r="L418" s="299"/>
      <c r="M418" s="125"/>
      <c r="N418" s="126"/>
      <c r="O418" s="238"/>
      <c r="P418" s="238"/>
      <c r="Q418" s="238"/>
    </row>
    <row r="419" spans="1:17" s="39" customFormat="1" ht="12">
      <c r="A419" s="298"/>
      <c r="B419" s="298"/>
      <c r="C419" s="298"/>
      <c r="D419" s="298"/>
      <c r="E419" s="298"/>
      <c r="F419" s="298"/>
      <c r="G419" s="298"/>
      <c r="H419" s="298"/>
      <c r="I419" s="298"/>
      <c r="J419" s="298"/>
      <c r="K419" s="298"/>
      <c r="L419" s="299"/>
      <c r="M419" s="125"/>
      <c r="N419" s="126"/>
      <c r="O419" s="238"/>
      <c r="P419" s="238"/>
      <c r="Q419" s="238"/>
    </row>
    <row r="420" spans="1:17" s="39" customFormat="1" ht="12">
      <c r="A420" s="298"/>
      <c r="B420" s="298"/>
      <c r="C420" s="298"/>
      <c r="D420" s="298"/>
      <c r="E420" s="298"/>
      <c r="F420" s="298"/>
      <c r="G420" s="298"/>
      <c r="H420" s="298"/>
      <c r="I420" s="298"/>
      <c r="J420" s="298"/>
      <c r="K420" s="298"/>
      <c r="L420" s="299"/>
      <c r="M420" s="125"/>
      <c r="N420" s="126"/>
      <c r="O420" s="238"/>
      <c r="P420" s="238"/>
      <c r="Q420" s="238"/>
    </row>
    <row r="421" spans="1:17" s="39" customFormat="1" ht="12">
      <c r="A421" s="298"/>
      <c r="B421" s="298"/>
      <c r="C421" s="298"/>
      <c r="D421" s="298"/>
      <c r="E421" s="298"/>
      <c r="F421" s="298"/>
      <c r="G421" s="298"/>
      <c r="H421" s="298"/>
      <c r="I421" s="298"/>
      <c r="J421" s="298"/>
      <c r="K421" s="298"/>
      <c r="L421" s="299"/>
      <c r="M421" s="125"/>
      <c r="N421" s="126"/>
      <c r="O421" s="238"/>
      <c r="P421" s="238"/>
      <c r="Q421" s="238"/>
    </row>
    <row r="422" spans="1:17" s="39" customFormat="1" ht="12">
      <c r="A422" s="298"/>
      <c r="B422" s="298"/>
      <c r="C422" s="298"/>
      <c r="D422" s="298"/>
      <c r="E422" s="298"/>
      <c r="F422" s="298"/>
      <c r="G422" s="298"/>
      <c r="H422" s="298"/>
      <c r="I422" s="298"/>
      <c r="J422" s="298"/>
      <c r="K422" s="298"/>
      <c r="L422" s="299"/>
      <c r="M422" s="125"/>
      <c r="N422" s="126"/>
      <c r="O422" s="238"/>
      <c r="P422" s="238"/>
      <c r="Q422" s="238"/>
    </row>
    <row r="423" spans="1:17" s="39" customFormat="1" ht="12">
      <c r="A423" s="298"/>
      <c r="B423" s="298"/>
      <c r="C423" s="298"/>
      <c r="D423" s="298"/>
      <c r="E423" s="298"/>
      <c r="F423" s="298"/>
      <c r="G423" s="298"/>
      <c r="H423" s="298"/>
      <c r="I423" s="298"/>
      <c r="J423" s="298"/>
      <c r="K423" s="298"/>
      <c r="L423" s="299"/>
      <c r="M423" s="125"/>
      <c r="N423" s="126"/>
      <c r="O423" s="238"/>
      <c r="P423" s="238"/>
      <c r="Q423" s="238"/>
    </row>
    <row r="424" spans="1:17" s="39" customFormat="1" ht="12">
      <c r="A424" s="298"/>
      <c r="B424" s="298"/>
      <c r="C424" s="298"/>
      <c r="D424" s="298"/>
      <c r="E424" s="298"/>
      <c r="F424" s="298"/>
      <c r="G424" s="298"/>
      <c r="H424" s="298"/>
      <c r="I424" s="298"/>
      <c r="J424" s="298"/>
      <c r="K424" s="298"/>
      <c r="L424" s="299"/>
      <c r="M424" s="125"/>
      <c r="N424" s="126"/>
      <c r="O424" s="238"/>
      <c r="P424" s="238"/>
      <c r="Q424" s="238"/>
    </row>
    <row r="425" spans="1:17" s="39" customFormat="1" ht="12">
      <c r="A425" s="298"/>
      <c r="B425" s="298"/>
      <c r="C425" s="298"/>
      <c r="D425" s="298"/>
      <c r="E425" s="298"/>
      <c r="F425" s="298"/>
      <c r="G425" s="298"/>
      <c r="H425" s="298"/>
      <c r="I425" s="298"/>
      <c r="J425" s="298"/>
      <c r="K425" s="298"/>
      <c r="L425" s="299"/>
      <c r="M425" s="125"/>
      <c r="N425" s="126"/>
      <c r="O425" s="238"/>
      <c r="P425" s="238"/>
      <c r="Q425" s="238"/>
    </row>
    <row r="426" spans="1:17" s="39" customFormat="1" ht="12">
      <c r="A426" s="298"/>
      <c r="B426" s="298"/>
      <c r="C426" s="298"/>
      <c r="D426" s="298"/>
      <c r="E426" s="298"/>
      <c r="F426" s="298"/>
      <c r="G426" s="298"/>
      <c r="H426" s="298"/>
      <c r="I426" s="298"/>
      <c r="J426" s="298"/>
      <c r="K426" s="298"/>
      <c r="L426" s="299"/>
      <c r="M426" s="125"/>
      <c r="N426" s="126"/>
      <c r="O426" s="238"/>
      <c r="P426" s="238"/>
      <c r="Q426" s="238"/>
    </row>
    <row r="427" spans="1:17" s="39" customFormat="1" ht="12">
      <c r="A427" s="298"/>
      <c r="B427" s="298"/>
      <c r="C427" s="298"/>
      <c r="D427" s="298"/>
      <c r="E427" s="298"/>
      <c r="F427" s="298"/>
      <c r="G427" s="298"/>
      <c r="H427" s="298"/>
      <c r="I427" s="298"/>
      <c r="J427" s="298"/>
      <c r="K427" s="298"/>
      <c r="L427" s="299"/>
      <c r="M427" s="125"/>
      <c r="N427" s="126"/>
      <c r="O427" s="238"/>
      <c r="P427" s="238"/>
      <c r="Q427" s="238"/>
    </row>
    <row r="428" spans="1:17" s="39" customFormat="1" ht="12">
      <c r="A428" s="298"/>
      <c r="B428" s="298"/>
      <c r="C428" s="298"/>
      <c r="D428" s="298"/>
      <c r="E428" s="298"/>
      <c r="F428" s="298"/>
      <c r="G428" s="298"/>
      <c r="H428" s="298"/>
      <c r="I428" s="298"/>
      <c r="J428" s="298"/>
      <c r="K428" s="298"/>
      <c r="L428" s="299"/>
      <c r="M428" s="125"/>
      <c r="N428" s="126"/>
      <c r="O428" s="238"/>
      <c r="P428" s="238"/>
      <c r="Q428" s="238"/>
    </row>
    <row r="429" spans="1:17" s="39" customFormat="1" ht="12">
      <c r="A429" s="298"/>
      <c r="B429" s="298"/>
      <c r="C429" s="298"/>
      <c r="D429" s="298"/>
      <c r="E429" s="298"/>
      <c r="F429" s="298"/>
      <c r="G429" s="298"/>
      <c r="H429" s="298"/>
      <c r="I429" s="298"/>
      <c r="J429" s="298"/>
      <c r="K429" s="298"/>
      <c r="L429" s="299"/>
      <c r="M429" s="125"/>
      <c r="N429" s="126"/>
      <c r="O429" s="238"/>
      <c r="P429" s="238"/>
      <c r="Q429" s="238"/>
    </row>
    <row r="430" spans="1:17" s="39" customFormat="1" ht="12">
      <c r="A430" s="298"/>
      <c r="B430" s="298"/>
      <c r="C430" s="298"/>
      <c r="D430" s="298"/>
      <c r="E430" s="298"/>
      <c r="F430" s="298"/>
      <c r="G430" s="298"/>
      <c r="H430" s="298"/>
      <c r="I430" s="298"/>
      <c r="J430" s="298"/>
      <c r="K430" s="298"/>
      <c r="L430" s="299"/>
      <c r="M430" s="125"/>
      <c r="N430" s="126"/>
      <c r="O430" s="238"/>
      <c r="P430" s="238"/>
      <c r="Q430" s="238"/>
    </row>
    <row r="431" spans="1:17" s="39" customFormat="1" ht="12">
      <c r="A431" s="298"/>
      <c r="B431" s="298"/>
      <c r="C431" s="298"/>
      <c r="D431" s="298"/>
      <c r="E431" s="298"/>
      <c r="F431" s="298"/>
      <c r="G431" s="298"/>
      <c r="H431" s="298"/>
      <c r="I431" s="298"/>
      <c r="J431" s="298"/>
      <c r="K431" s="298"/>
      <c r="L431" s="299"/>
      <c r="M431" s="125"/>
      <c r="N431" s="126"/>
      <c r="O431" s="238"/>
      <c r="P431" s="238"/>
      <c r="Q431" s="238"/>
    </row>
    <row r="432" spans="1:17" s="39" customFormat="1" ht="12">
      <c r="A432" s="298"/>
      <c r="B432" s="298"/>
      <c r="C432" s="298"/>
      <c r="D432" s="298"/>
      <c r="E432" s="298"/>
      <c r="F432" s="298"/>
      <c r="G432" s="298"/>
      <c r="H432" s="298"/>
      <c r="I432" s="298"/>
      <c r="J432" s="298"/>
      <c r="K432" s="298"/>
      <c r="L432" s="299"/>
      <c r="M432" s="125"/>
      <c r="N432" s="126"/>
      <c r="O432" s="238"/>
      <c r="P432" s="238"/>
      <c r="Q432" s="238"/>
    </row>
    <row r="433" spans="1:17" s="39" customFormat="1" ht="12">
      <c r="A433" s="298"/>
      <c r="B433" s="298"/>
      <c r="C433" s="298"/>
      <c r="D433" s="298"/>
      <c r="E433" s="298"/>
      <c r="F433" s="298"/>
      <c r="G433" s="298"/>
      <c r="H433" s="298"/>
      <c r="I433" s="298"/>
      <c r="J433" s="298"/>
      <c r="K433" s="298"/>
      <c r="L433" s="299"/>
      <c r="M433" s="125"/>
      <c r="N433" s="126"/>
      <c r="O433" s="238"/>
      <c r="P433" s="238"/>
      <c r="Q433" s="238"/>
    </row>
    <row r="434" spans="1:17" s="39" customFormat="1" ht="12">
      <c r="A434" s="298"/>
      <c r="B434" s="298"/>
      <c r="C434" s="298"/>
      <c r="D434" s="298"/>
      <c r="E434" s="298"/>
      <c r="F434" s="298"/>
      <c r="G434" s="298"/>
      <c r="H434" s="298"/>
      <c r="I434" s="298"/>
      <c r="J434" s="298"/>
      <c r="K434" s="298"/>
      <c r="L434" s="299"/>
      <c r="M434" s="125"/>
      <c r="N434" s="126"/>
      <c r="O434" s="238"/>
      <c r="P434" s="238"/>
      <c r="Q434" s="238"/>
    </row>
    <row r="435" spans="1:17" s="39" customFormat="1" ht="12">
      <c r="A435" s="298"/>
      <c r="B435" s="298"/>
      <c r="C435" s="298"/>
      <c r="D435" s="298"/>
      <c r="E435" s="298"/>
      <c r="F435" s="298"/>
      <c r="G435" s="298"/>
      <c r="H435" s="298"/>
      <c r="I435" s="298"/>
      <c r="J435" s="298"/>
      <c r="K435" s="298"/>
      <c r="L435" s="299"/>
      <c r="M435" s="125"/>
      <c r="N435" s="126"/>
      <c r="O435" s="238"/>
      <c r="P435" s="238"/>
      <c r="Q435" s="238"/>
    </row>
    <row r="436" spans="1:17" s="39" customFormat="1" ht="12">
      <c r="A436" s="298"/>
      <c r="B436" s="298"/>
      <c r="C436" s="298"/>
      <c r="D436" s="298"/>
      <c r="E436" s="298"/>
      <c r="F436" s="298"/>
      <c r="G436" s="298"/>
      <c r="H436" s="298"/>
      <c r="I436" s="298"/>
      <c r="J436" s="298"/>
      <c r="K436" s="298"/>
      <c r="L436" s="299"/>
      <c r="M436" s="125"/>
      <c r="N436" s="126"/>
      <c r="O436" s="238"/>
      <c r="P436" s="238"/>
      <c r="Q436" s="238"/>
    </row>
    <row r="437" spans="1:17" s="39" customFormat="1" ht="12">
      <c r="A437" s="298"/>
      <c r="B437" s="298"/>
      <c r="C437" s="298"/>
      <c r="D437" s="298"/>
      <c r="E437" s="298"/>
      <c r="F437" s="298"/>
      <c r="G437" s="298"/>
      <c r="H437" s="298"/>
      <c r="I437" s="298"/>
      <c r="J437" s="298"/>
      <c r="K437" s="298"/>
      <c r="L437" s="299"/>
      <c r="M437" s="125"/>
      <c r="N437" s="126"/>
      <c r="O437" s="238"/>
      <c r="P437" s="238"/>
      <c r="Q437" s="238"/>
    </row>
    <row r="438" spans="1:17" s="39" customFormat="1" ht="12">
      <c r="A438" s="298"/>
      <c r="B438" s="298"/>
      <c r="C438" s="298"/>
      <c r="D438" s="298"/>
      <c r="E438" s="298"/>
      <c r="F438" s="298"/>
      <c r="G438" s="298"/>
      <c r="H438" s="298"/>
      <c r="I438" s="298"/>
      <c r="J438" s="298"/>
      <c r="K438" s="298"/>
      <c r="L438" s="299"/>
      <c r="M438" s="125"/>
      <c r="N438" s="126"/>
      <c r="O438" s="238"/>
      <c r="P438" s="238"/>
      <c r="Q438" s="238"/>
    </row>
    <row r="439" spans="1:17" s="39" customFormat="1" ht="12">
      <c r="A439" s="298"/>
      <c r="B439" s="298"/>
      <c r="C439" s="298"/>
      <c r="D439" s="298"/>
      <c r="E439" s="298"/>
      <c r="F439" s="298"/>
      <c r="G439" s="298"/>
      <c r="H439" s="298"/>
      <c r="I439" s="298"/>
      <c r="J439" s="298"/>
      <c r="K439" s="298"/>
      <c r="L439" s="299"/>
      <c r="M439" s="125"/>
      <c r="N439" s="126"/>
      <c r="O439" s="238"/>
      <c r="P439" s="238"/>
      <c r="Q439" s="238"/>
    </row>
    <row r="440" spans="1:17" s="39" customFormat="1" ht="12">
      <c r="A440" s="298"/>
      <c r="B440" s="298"/>
      <c r="C440" s="298"/>
      <c r="D440" s="298"/>
      <c r="E440" s="298"/>
      <c r="F440" s="298"/>
      <c r="G440" s="298"/>
      <c r="H440" s="298"/>
      <c r="I440" s="298"/>
      <c r="J440" s="298"/>
      <c r="K440" s="298"/>
      <c r="L440" s="299"/>
      <c r="M440" s="125"/>
      <c r="N440" s="126"/>
      <c r="O440" s="238"/>
      <c r="P440" s="238"/>
      <c r="Q440" s="238"/>
    </row>
    <row r="441" spans="1:17" s="39" customFormat="1" ht="12">
      <c r="A441" s="298"/>
      <c r="B441" s="298"/>
      <c r="C441" s="298"/>
      <c r="D441" s="298"/>
      <c r="E441" s="298"/>
      <c r="F441" s="298"/>
      <c r="G441" s="298"/>
      <c r="H441" s="298"/>
      <c r="I441" s="298"/>
      <c r="J441" s="298"/>
      <c r="K441" s="298"/>
      <c r="L441" s="299"/>
      <c r="M441" s="125"/>
      <c r="N441" s="126"/>
      <c r="O441" s="238"/>
      <c r="P441" s="238"/>
      <c r="Q441" s="238"/>
    </row>
    <row r="442" spans="1:17" s="39" customFormat="1" ht="12">
      <c r="A442" s="298"/>
      <c r="B442" s="298"/>
      <c r="C442" s="298"/>
      <c r="D442" s="298"/>
      <c r="E442" s="298"/>
      <c r="F442" s="298"/>
      <c r="G442" s="298"/>
      <c r="H442" s="298"/>
      <c r="I442" s="298"/>
      <c r="J442" s="298"/>
      <c r="K442" s="298"/>
      <c r="L442" s="299"/>
      <c r="M442" s="125"/>
      <c r="N442" s="126"/>
      <c r="O442" s="238"/>
      <c r="P442" s="238"/>
      <c r="Q442" s="238"/>
    </row>
    <row r="443" spans="1:17" s="39" customFormat="1" ht="12">
      <c r="A443" s="298"/>
      <c r="B443" s="298"/>
      <c r="C443" s="298"/>
      <c r="D443" s="298"/>
      <c r="E443" s="298"/>
      <c r="F443" s="298"/>
      <c r="G443" s="298"/>
      <c r="H443" s="298"/>
      <c r="I443" s="298"/>
      <c r="J443" s="298"/>
      <c r="K443" s="298"/>
      <c r="L443" s="299"/>
      <c r="M443" s="125"/>
      <c r="N443" s="126"/>
      <c r="O443" s="238"/>
      <c r="P443" s="238"/>
      <c r="Q443" s="238"/>
    </row>
    <row r="444" spans="1:17" s="39" customFormat="1" ht="12">
      <c r="A444" s="298"/>
      <c r="B444" s="298"/>
      <c r="C444" s="298"/>
      <c r="D444" s="298"/>
      <c r="E444" s="298"/>
      <c r="F444" s="298"/>
      <c r="G444" s="298"/>
      <c r="H444" s="298"/>
      <c r="I444" s="298"/>
      <c r="J444" s="298"/>
      <c r="K444" s="298"/>
      <c r="L444" s="299"/>
      <c r="M444" s="125"/>
      <c r="N444" s="126"/>
      <c r="O444" s="238"/>
      <c r="P444" s="238"/>
      <c r="Q444" s="238"/>
    </row>
    <row r="445" spans="1:17" s="39" customFormat="1" ht="12">
      <c r="A445" s="298"/>
      <c r="B445" s="298"/>
      <c r="C445" s="298"/>
      <c r="D445" s="298"/>
      <c r="E445" s="298"/>
      <c r="F445" s="298"/>
      <c r="G445" s="298"/>
      <c r="H445" s="298"/>
      <c r="I445" s="298"/>
      <c r="J445" s="298"/>
      <c r="K445" s="298"/>
      <c r="L445" s="299"/>
      <c r="M445" s="125"/>
      <c r="N445" s="126"/>
      <c r="O445" s="238"/>
      <c r="P445" s="238"/>
      <c r="Q445" s="238"/>
    </row>
    <row r="446" spans="1:17" s="39" customFormat="1" ht="12">
      <c r="A446" s="298"/>
      <c r="B446" s="298"/>
      <c r="C446" s="298"/>
      <c r="D446" s="298"/>
      <c r="E446" s="298"/>
      <c r="F446" s="298"/>
      <c r="G446" s="298"/>
      <c r="H446" s="298"/>
      <c r="I446" s="298"/>
      <c r="J446" s="298"/>
      <c r="K446" s="298"/>
      <c r="L446" s="299"/>
      <c r="M446" s="125"/>
      <c r="N446" s="126"/>
      <c r="O446" s="238"/>
      <c r="P446" s="238"/>
      <c r="Q446" s="238"/>
    </row>
    <row r="447" spans="1:17" s="39" customFormat="1" ht="12">
      <c r="A447" s="298"/>
      <c r="B447" s="298"/>
      <c r="C447" s="298"/>
      <c r="D447" s="298"/>
      <c r="E447" s="298"/>
      <c r="F447" s="298"/>
      <c r="G447" s="298"/>
      <c r="H447" s="298"/>
      <c r="I447" s="298"/>
      <c r="J447" s="298"/>
      <c r="K447" s="298"/>
      <c r="L447" s="299"/>
      <c r="M447" s="125"/>
      <c r="N447" s="126"/>
      <c r="O447" s="238"/>
      <c r="P447" s="238"/>
      <c r="Q447" s="238"/>
    </row>
    <row r="448" spans="1:17" s="39" customFormat="1" ht="12">
      <c r="A448" s="298"/>
      <c r="B448" s="298"/>
      <c r="C448" s="298"/>
      <c r="D448" s="298"/>
      <c r="E448" s="298"/>
      <c r="F448" s="298"/>
      <c r="G448" s="298"/>
      <c r="H448" s="298"/>
      <c r="I448" s="298"/>
      <c r="J448" s="298"/>
      <c r="K448" s="298"/>
      <c r="L448" s="299"/>
      <c r="M448" s="125"/>
      <c r="N448" s="126"/>
      <c r="O448" s="238"/>
      <c r="P448" s="238"/>
      <c r="Q448" s="238"/>
    </row>
    <row r="449" spans="1:17" s="39" customFormat="1" ht="12">
      <c r="A449" s="298"/>
      <c r="B449" s="298"/>
      <c r="C449" s="298"/>
      <c r="D449" s="298"/>
      <c r="E449" s="298"/>
      <c r="F449" s="298"/>
      <c r="G449" s="298"/>
      <c r="H449" s="298"/>
      <c r="I449" s="298"/>
      <c r="J449" s="298"/>
      <c r="K449" s="298"/>
      <c r="L449" s="299"/>
      <c r="M449" s="125"/>
      <c r="N449" s="126"/>
      <c r="O449" s="238"/>
      <c r="P449" s="238"/>
      <c r="Q449" s="238"/>
    </row>
    <row r="450" spans="1:17" s="39" customFormat="1" ht="12">
      <c r="A450" s="298"/>
      <c r="B450" s="298"/>
      <c r="C450" s="298"/>
      <c r="D450" s="298"/>
      <c r="E450" s="298"/>
      <c r="F450" s="298"/>
      <c r="G450" s="298"/>
      <c r="H450" s="298"/>
      <c r="I450" s="298"/>
      <c r="J450" s="298"/>
      <c r="K450" s="298"/>
      <c r="L450" s="299"/>
      <c r="M450" s="125"/>
      <c r="N450" s="126"/>
      <c r="O450" s="238"/>
      <c r="P450" s="238"/>
      <c r="Q450" s="238"/>
    </row>
    <row r="451" spans="1:17" s="39" customFormat="1" ht="12">
      <c r="A451" s="298"/>
      <c r="B451" s="298"/>
      <c r="C451" s="298"/>
      <c r="D451" s="298"/>
      <c r="E451" s="298"/>
      <c r="F451" s="298"/>
      <c r="G451" s="298"/>
      <c r="H451" s="298"/>
      <c r="I451" s="298"/>
      <c r="J451" s="298"/>
      <c r="K451" s="298"/>
      <c r="L451" s="299"/>
      <c r="M451" s="125"/>
      <c r="N451" s="126"/>
      <c r="O451" s="238"/>
      <c r="P451" s="238"/>
      <c r="Q451" s="238"/>
    </row>
    <row r="452" spans="1:17" s="39" customFormat="1" ht="12">
      <c r="A452" s="298"/>
      <c r="B452" s="298"/>
      <c r="C452" s="298"/>
      <c r="D452" s="298"/>
      <c r="E452" s="298"/>
      <c r="F452" s="298"/>
      <c r="G452" s="298"/>
      <c r="H452" s="298"/>
      <c r="I452" s="298"/>
      <c r="J452" s="298"/>
      <c r="K452" s="298"/>
      <c r="L452" s="299"/>
      <c r="M452" s="125"/>
      <c r="N452" s="126"/>
      <c r="O452" s="238"/>
      <c r="P452" s="238"/>
      <c r="Q452" s="238"/>
    </row>
    <row r="453" spans="1:17" s="39" customFormat="1" ht="12">
      <c r="A453" s="298"/>
      <c r="B453" s="298"/>
      <c r="C453" s="298"/>
      <c r="D453" s="298"/>
      <c r="E453" s="298"/>
      <c r="F453" s="298"/>
      <c r="G453" s="298"/>
      <c r="H453" s="298"/>
      <c r="I453" s="298"/>
      <c r="J453" s="298"/>
      <c r="K453" s="298"/>
      <c r="L453" s="299"/>
      <c r="M453" s="125"/>
      <c r="N453" s="126"/>
      <c r="O453" s="238"/>
      <c r="P453" s="238"/>
      <c r="Q453" s="238"/>
    </row>
    <row r="454" spans="1:17" s="39" customFormat="1" ht="12">
      <c r="A454" s="298"/>
      <c r="B454" s="298"/>
      <c r="C454" s="298"/>
      <c r="D454" s="298"/>
      <c r="E454" s="298"/>
      <c r="F454" s="298"/>
      <c r="G454" s="298"/>
      <c r="H454" s="298"/>
      <c r="I454" s="298"/>
      <c r="J454" s="298"/>
      <c r="K454" s="298"/>
      <c r="L454" s="299"/>
      <c r="M454" s="125"/>
      <c r="N454" s="126"/>
      <c r="O454" s="238"/>
      <c r="P454" s="238"/>
      <c r="Q454" s="238"/>
    </row>
    <row r="455" spans="1:17" s="39" customFormat="1" ht="12">
      <c r="A455" s="298"/>
      <c r="B455" s="298"/>
      <c r="C455" s="298"/>
      <c r="D455" s="298"/>
      <c r="E455" s="298"/>
      <c r="F455" s="298"/>
      <c r="G455" s="298"/>
      <c r="H455" s="298"/>
      <c r="I455" s="298"/>
      <c r="J455" s="298"/>
      <c r="K455" s="298"/>
      <c r="L455" s="299"/>
      <c r="M455" s="125"/>
      <c r="N455" s="126"/>
      <c r="O455" s="238"/>
      <c r="P455" s="238"/>
      <c r="Q455" s="238"/>
    </row>
    <row r="456" spans="1:17" s="39" customFormat="1" ht="12">
      <c r="A456" s="298"/>
      <c r="B456" s="298"/>
      <c r="C456" s="298"/>
      <c r="D456" s="298"/>
      <c r="E456" s="298"/>
      <c r="F456" s="298"/>
      <c r="G456" s="298"/>
      <c r="H456" s="298"/>
      <c r="I456" s="298"/>
      <c r="J456" s="298"/>
      <c r="K456" s="298"/>
      <c r="L456" s="299"/>
      <c r="M456" s="125"/>
      <c r="N456" s="126"/>
      <c r="O456" s="238"/>
      <c r="P456" s="238"/>
      <c r="Q456" s="238"/>
    </row>
    <row r="457" spans="1:17" s="39" customFormat="1" ht="12">
      <c r="A457" s="298"/>
      <c r="B457" s="298"/>
      <c r="C457" s="298"/>
      <c r="D457" s="298"/>
      <c r="E457" s="298"/>
      <c r="F457" s="298"/>
      <c r="G457" s="298"/>
      <c r="H457" s="298"/>
      <c r="I457" s="298"/>
      <c r="J457" s="298"/>
      <c r="K457" s="298"/>
      <c r="L457" s="299"/>
      <c r="M457" s="125"/>
      <c r="N457" s="126"/>
      <c r="O457" s="238"/>
      <c r="P457" s="238"/>
      <c r="Q457" s="238"/>
    </row>
    <row r="458" spans="1:17" s="39" customFormat="1" ht="12">
      <c r="A458" s="298"/>
      <c r="B458" s="298"/>
      <c r="C458" s="298"/>
      <c r="D458" s="298"/>
      <c r="E458" s="298"/>
      <c r="F458" s="298"/>
      <c r="G458" s="298"/>
      <c r="H458" s="298"/>
      <c r="I458" s="298"/>
      <c r="J458" s="298"/>
      <c r="K458" s="298"/>
      <c r="L458" s="299"/>
      <c r="M458" s="125"/>
      <c r="N458" s="126"/>
      <c r="O458" s="238"/>
      <c r="P458" s="238"/>
      <c r="Q458" s="238"/>
    </row>
    <row r="459" spans="1:17" s="39" customFormat="1" ht="12">
      <c r="A459" s="298"/>
      <c r="B459" s="298"/>
      <c r="C459" s="298"/>
      <c r="D459" s="298"/>
      <c r="E459" s="298"/>
      <c r="F459" s="298"/>
      <c r="G459" s="298"/>
      <c r="H459" s="298"/>
      <c r="I459" s="298"/>
      <c r="J459" s="298"/>
      <c r="K459" s="298"/>
      <c r="L459" s="299"/>
      <c r="M459" s="125"/>
      <c r="N459" s="126"/>
      <c r="O459" s="238"/>
      <c r="P459" s="238"/>
      <c r="Q459" s="238"/>
    </row>
    <row r="460" spans="1:17" s="39" customFormat="1" ht="12">
      <c r="A460" s="298"/>
      <c r="B460" s="298"/>
      <c r="C460" s="298"/>
      <c r="D460" s="298"/>
      <c r="E460" s="298"/>
      <c r="F460" s="298"/>
      <c r="G460" s="298"/>
      <c r="H460" s="298"/>
      <c r="I460" s="298"/>
      <c r="J460" s="298"/>
      <c r="K460" s="298"/>
      <c r="L460" s="299"/>
      <c r="M460" s="125"/>
      <c r="N460" s="126"/>
      <c r="O460" s="238"/>
      <c r="P460" s="238"/>
      <c r="Q460" s="238"/>
    </row>
    <row r="461" spans="1:17" s="39" customFormat="1" ht="12">
      <c r="A461" s="298"/>
      <c r="B461" s="298"/>
      <c r="C461" s="298"/>
      <c r="D461" s="298"/>
      <c r="E461" s="298"/>
      <c r="F461" s="298"/>
      <c r="G461" s="298"/>
      <c r="H461" s="298"/>
      <c r="I461" s="298"/>
      <c r="J461" s="298"/>
      <c r="K461" s="298"/>
      <c r="L461" s="299"/>
      <c r="M461" s="125"/>
      <c r="N461" s="126"/>
      <c r="O461" s="238"/>
      <c r="P461" s="238"/>
      <c r="Q461" s="238"/>
    </row>
    <row r="462" spans="1:17" s="39" customFormat="1" ht="12">
      <c r="A462" s="298"/>
      <c r="B462" s="298"/>
      <c r="C462" s="298"/>
      <c r="D462" s="298"/>
      <c r="E462" s="298"/>
      <c r="F462" s="298"/>
      <c r="G462" s="298"/>
      <c r="H462" s="298"/>
      <c r="I462" s="298"/>
      <c r="J462" s="298"/>
      <c r="K462" s="298"/>
      <c r="L462" s="299"/>
      <c r="M462" s="125"/>
      <c r="N462" s="126"/>
      <c r="O462" s="238"/>
      <c r="P462" s="238"/>
      <c r="Q462" s="238"/>
    </row>
    <row r="463" spans="1:17" s="39" customFormat="1" ht="12">
      <c r="A463" s="298"/>
      <c r="B463" s="298"/>
      <c r="C463" s="298"/>
      <c r="D463" s="298"/>
      <c r="E463" s="298"/>
      <c r="F463" s="298"/>
      <c r="G463" s="298"/>
      <c r="H463" s="298"/>
      <c r="I463" s="298"/>
      <c r="J463" s="298"/>
      <c r="K463" s="298"/>
      <c r="L463" s="299"/>
      <c r="M463" s="125"/>
      <c r="N463" s="126"/>
      <c r="O463" s="238"/>
      <c r="P463" s="238"/>
      <c r="Q463" s="238"/>
    </row>
    <row r="464" spans="1:17" s="39" customFormat="1" ht="12">
      <c r="A464" s="298"/>
      <c r="B464" s="298"/>
      <c r="C464" s="298"/>
      <c r="D464" s="298"/>
      <c r="E464" s="298"/>
      <c r="F464" s="298"/>
      <c r="G464" s="298"/>
      <c r="H464" s="298"/>
      <c r="I464" s="298"/>
      <c r="J464" s="298"/>
      <c r="K464" s="298"/>
      <c r="L464" s="299"/>
      <c r="M464" s="125"/>
      <c r="N464" s="126"/>
      <c r="O464" s="238"/>
      <c r="P464" s="238"/>
      <c r="Q464" s="238"/>
    </row>
    <row r="465" spans="1:17" s="39" customFormat="1" ht="12">
      <c r="A465" s="298"/>
      <c r="B465" s="298"/>
      <c r="C465" s="298"/>
      <c r="D465" s="298"/>
      <c r="E465" s="298"/>
      <c r="F465" s="298"/>
      <c r="G465" s="298"/>
      <c r="H465" s="298"/>
      <c r="I465" s="298"/>
      <c r="J465" s="298"/>
      <c r="K465" s="298"/>
      <c r="L465" s="299"/>
      <c r="M465" s="125"/>
      <c r="N465" s="126"/>
      <c r="O465" s="238"/>
      <c r="P465" s="238"/>
      <c r="Q465" s="238"/>
    </row>
    <row r="466" spans="1:17" s="39" customFormat="1" ht="12">
      <c r="A466" s="298"/>
      <c r="B466" s="298"/>
      <c r="C466" s="298"/>
      <c r="D466" s="298"/>
      <c r="E466" s="298"/>
      <c r="F466" s="298"/>
      <c r="G466" s="298"/>
      <c r="H466" s="298"/>
      <c r="I466" s="298"/>
      <c r="J466" s="298"/>
      <c r="K466" s="298"/>
      <c r="L466" s="299"/>
      <c r="M466" s="125"/>
      <c r="N466" s="126"/>
      <c r="O466" s="238"/>
      <c r="P466" s="238"/>
      <c r="Q466" s="238"/>
    </row>
    <row r="467" spans="1:17" s="39" customFormat="1" ht="12">
      <c r="A467" s="298"/>
      <c r="B467" s="298"/>
      <c r="C467" s="298"/>
      <c r="D467" s="298"/>
      <c r="E467" s="298"/>
      <c r="F467" s="298"/>
      <c r="G467" s="298"/>
      <c r="H467" s="298"/>
      <c r="I467" s="298"/>
      <c r="J467" s="298"/>
      <c r="K467" s="298"/>
      <c r="L467" s="299"/>
      <c r="M467" s="125"/>
      <c r="N467" s="126"/>
      <c r="O467" s="238"/>
      <c r="P467" s="238"/>
      <c r="Q467" s="238"/>
    </row>
    <row r="468" spans="1:17" s="39" customFormat="1" ht="12">
      <c r="A468" s="298"/>
      <c r="B468" s="298"/>
      <c r="C468" s="298"/>
      <c r="D468" s="298"/>
      <c r="E468" s="298"/>
      <c r="F468" s="298"/>
      <c r="G468" s="298"/>
      <c r="H468" s="298"/>
      <c r="I468" s="298"/>
      <c r="J468" s="298"/>
      <c r="K468" s="298"/>
      <c r="L468" s="299"/>
      <c r="M468" s="125"/>
      <c r="N468" s="126"/>
      <c r="O468" s="238"/>
      <c r="P468" s="238"/>
      <c r="Q468" s="238"/>
    </row>
    <row r="469" spans="1:17" s="39" customFormat="1" ht="12">
      <c r="A469" s="298"/>
      <c r="B469" s="298"/>
      <c r="C469" s="298"/>
      <c r="D469" s="298"/>
      <c r="E469" s="298"/>
      <c r="F469" s="298"/>
      <c r="G469" s="298"/>
      <c r="H469" s="298"/>
      <c r="I469" s="298"/>
      <c r="J469" s="298"/>
      <c r="K469" s="298"/>
      <c r="L469" s="299"/>
      <c r="M469" s="125"/>
      <c r="N469" s="126"/>
      <c r="O469" s="238"/>
      <c r="P469" s="238"/>
      <c r="Q469" s="238"/>
    </row>
    <row r="470" spans="1:17" s="39" customFormat="1" ht="12">
      <c r="A470" s="298"/>
      <c r="B470" s="298"/>
      <c r="C470" s="298"/>
      <c r="D470" s="298"/>
      <c r="E470" s="298"/>
      <c r="F470" s="298"/>
      <c r="G470" s="298"/>
      <c r="H470" s="298"/>
      <c r="I470" s="298"/>
      <c r="J470" s="298"/>
      <c r="K470" s="298"/>
      <c r="L470" s="299"/>
      <c r="M470" s="125"/>
      <c r="N470" s="126"/>
      <c r="O470" s="238"/>
      <c r="P470" s="238"/>
      <c r="Q470" s="238"/>
    </row>
    <row r="471" spans="1:17" s="39" customFormat="1" ht="12">
      <c r="A471" s="298"/>
      <c r="B471" s="298"/>
      <c r="C471" s="298"/>
      <c r="D471" s="298"/>
      <c r="E471" s="298"/>
      <c r="F471" s="298"/>
      <c r="G471" s="298"/>
      <c r="H471" s="298"/>
      <c r="I471" s="298"/>
      <c r="J471" s="298"/>
      <c r="K471" s="298"/>
      <c r="L471" s="299"/>
      <c r="M471" s="125"/>
      <c r="N471" s="126"/>
      <c r="O471" s="238"/>
      <c r="P471" s="238"/>
      <c r="Q471" s="238"/>
    </row>
    <row r="472" spans="1:17" s="39" customFormat="1" ht="12">
      <c r="A472" s="298"/>
      <c r="B472" s="298"/>
      <c r="C472" s="298"/>
      <c r="D472" s="298"/>
      <c r="E472" s="298"/>
      <c r="F472" s="298"/>
      <c r="G472" s="298"/>
      <c r="H472" s="298"/>
      <c r="I472" s="298"/>
      <c r="J472" s="298"/>
      <c r="K472" s="298"/>
      <c r="L472" s="299"/>
      <c r="M472" s="125"/>
      <c r="N472" s="126"/>
      <c r="O472" s="238"/>
      <c r="P472" s="238"/>
      <c r="Q472" s="238"/>
    </row>
    <row r="473" spans="1:17" s="39" customFormat="1" ht="12">
      <c r="A473" s="298"/>
      <c r="B473" s="298"/>
      <c r="C473" s="298"/>
      <c r="D473" s="298"/>
      <c r="E473" s="298"/>
      <c r="F473" s="298"/>
      <c r="G473" s="298"/>
      <c r="H473" s="298"/>
      <c r="I473" s="298"/>
      <c r="J473" s="298"/>
      <c r="K473" s="298"/>
      <c r="L473" s="299"/>
      <c r="M473" s="125"/>
      <c r="N473" s="126"/>
      <c r="O473" s="238"/>
      <c r="P473" s="238"/>
      <c r="Q473" s="238"/>
    </row>
    <row r="474" spans="1:17" s="39" customFormat="1" ht="12">
      <c r="A474" s="298"/>
      <c r="B474" s="298"/>
      <c r="C474" s="298"/>
      <c r="D474" s="298"/>
      <c r="E474" s="298"/>
      <c r="F474" s="298"/>
      <c r="G474" s="298"/>
      <c r="H474" s="298"/>
      <c r="I474" s="298"/>
      <c r="J474" s="298"/>
      <c r="K474" s="298"/>
      <c r="L474" s="299"/>
      <c r="M474" s="125"/>
      <c r="N474" s="126"/>
      <c r="O474" s="238"/>
      <c r="P474" s="238"/>
      <c r="Q474" s="238"/>
    </row>
    <row r="475" spans="1:17" s="39" customFormat="1" ht="12">
      <c r="A475" s="298"/>
      <c r="B475" s="298"/>
      <c r="C475" s="298"/>
      <c r="D475" s="298"/>
      <c r="E475" s="298"/>
      <c r="F475" s="298"/>
      <c r="G475" s="298"/>
      <c r="H475" s="298"/>
      <c r="I475" s="298"/>
      <c r="J475" s="298"/>
      <c r="K475" s="298"/>
      <c r="L475" s="299"/>
      <c r="M475" s="125"/>
      <c r="N475" s="126"/>
      <c r="O475" s="238"/>
      <c r="P475" s="238"/>
      <c r="Q475" s="238"/>
    </row>
    <row r="476" spans="1:17" s="39" customFormat="1" ht="12">
      <c r="A476" s="298"/>
      <c r="B476" s="298"/>
      <c r="C476" s="298"/>
      <c r="D476" s="298"/>
      <c r="E476" s="298"/>
      <c r="F476" s="298"/>
      <c r="G476" s="298"/>
      <c r="H476" s="298"/>
      <c r="I476" s="298"/>
      <c r="J476" s="298"/>
      <c r="K476" s="298"/>
      <c r="L476" s="299"/>
      <c r="M476" s="125"/>
      <c r="N476" s="126"/>
      <c r="O476" s="238"/>
      <c r="P476" s="238"/>
      <c r="Q476" s="238"/>
    </row>
    <row r="477" spans="1:17" s="39" customFormat="1" ht="12">
      <c r="A477" s="298"/>
      <c r="B477" s="298"/>
      <c r="C477" s="298"/>
      <c r="D477" s="298"/>
      <c r="E477" s="298"/>
      <c r="F477" s="298"/>
      <c r="G477" s="298"/>
      <c r="H477" s="298"/>
      <c r="I477" s="298"/>
      <c r="J477" s="298"/>
      <c r="K477" s="298"/>
      <c r="L477" s="299"/>
      <c r="M477" s="125"/>
      <c r="N477" s="126"/>
      <c r="O477" s="238"/>
      <c r="P477" s="238"/>
      <c r="Q477" s="238"/>
    </row>
    <row r="478" spans="1:17" s="39" customFormat="1" ht="12">
      <c r="A478" s="298"/>
      <c r="B478" s="298"/>
      <c r="C478" s="298"/>
      <c r="D478" s="298"/>
      <c r="E478" s="298"/>
      <c r="F478" s="298"/>
      <c r="G478" s="298"/>
      <c r="H478" s="298"/>
      <c r="I478" s="298"/>
      <c r="J478" s="298"/>
      <c r="K478" s="298"/>
      <c r="L478" s="299"/>
      <c r="M478" s="125"/>
      <c r="N478" s="126"/>
      <c r="O478" s="238"/>
      <c r="P478" s="238"/>
      <c r="Q478" s="238"/>
    </row>
    <row r="479" spans="1:17" s="39" customFormat="1" ht="12">
      <c r="A479" s="298"/>
      <c r="B479" s="298"/>
      <c r="C479" s="298"/>
      <c r="D479" s="298"/>
      <c r="E479" s="298"/>
      <c r="F479" s="298"/>
      <c r="G479" s="298"/>
      <c r="H479" s="298"/>
      <c r="I479" s="298"/>
      <c r="J479" s="298"/>
      <c r="K479" s="298"/>
      <c r="L479" s="299"/>
      <c r="M479" s="125"/>
      <c r="N479" s="126"/>
      <c r="O479" s="238"/>
      <c r="P479" s="238"/>
      <c r="Q479" s="238"/>
    </row>
    <row r="480" spans="1:17" s="39" customFormat="1" ht="12">
      <c r="A480" s="298"/>
      <c r="B480" s="298"/>
      <c r="C480" s="298"/>
      <c r="D480" s="298"/>
      <c r="E480" s="298"/>
      <c r="F480" s="298"/>
      <c r="G480" s="298"/>
      <c r="H480" s="298"/>
      <c r="I480" s="298"/>
      <c r="J480" s="298"/>
      <c r="K480" s="298"/>
      <c r="L480" s="299"/>
      <c r="M480" s="125"/>
      <c r="N480" s="126"/>
      <c r="O480" s="238"/>
      <c r="P480" s="238"/>
      <c r="Q480" s="238"/>
    </row>
    <row r="481" spans="1:17" s="39" customFormat="1" ht="12">
      <c r="A481" s="298"/>
      <c r="B481" s="298"/>
      <c r="C481" s="298"/>
      <c r="D481" s="298"/>
      <c r="E481" s="298"/>
      <c r="F481" s="298"/>
      <c r="G481" s="298"/>
      <c r="H481" s="298"/>
      <c r="I481" s="298"/>
      <c r="J481" s="298"/>
      <c r="K481" s="298"/>
      <c r="L481" s="299"/>
      <c r="M481" s="125"/>
      <c r="N481" s="126"/>
      <c r="O481" s="238"/>
      <c r="P481" s="238"/>
      <c r="Q481" s="238"/>
    </row>
    <row r="482" spans="1:17" s="39" customFormat="1" ht="12">
      <c r="A482" s="298"/>
      <c r="B482" s="298"/>
      <c r="C482" s="298"/>
      <c r="D482" s="298"/>
      <c r="E482" s="298"/>
      <c r="F482" s="298"/>
      <c r="G482" s="298"/>
      <c r="H482" s="298"/>
      <c r="I482" s="298"/>
      <c r="J482" s="298"/>
      <c r="K482" s="298"/>
      <c r="L482" s="299"/>
      <c r="M482" s="125"/>
      <c r="N482" s="126"/>
      <c r="O482" s="238"/>
      <c r="P482" s="238"/>
      <c r="Q482" s="238"/>
    </row>
    <row r="483" spans="1:17" s="39" customFormat="1" ht="12">
      <c r="A483" s="298"/>
      <c r="B483" s="298"/>
      <c r="C483" s="298"/>
      <c r="D483" s="298"/>
      <c r="E483" s="298"/>
      <c r="F483" s="298"/>
      <c r="G483" s="298"/>
      <c r="H483" s="298"/>
      <c r="I483" s="298"/>
      <c r="J483" s="298"/>
      <c r="K483" s="298"/>
      <c r="L483" s="299"/>
      <c r="M483" s="125"/>
      <c r="N483" s="126"/>
      <c r="O483" s="238"/>
      <c r="P483" s="238"/>
      <c r="Q483" s="238"/>
    </row>
    <row r="484" spans="1:17" s="39" customFormat="1" ht="12">
      <c r="A484" s="298"/>
      <c r="B484" s="298"/>
      <c r="C484" s="298"/>
      <c r="D484" s="298"/>
      <c r="E484" s="298"/>
      <c r="F484" s="298"/>
      <c r="G484" s="298"/>
      <c r="H484" s="298"/>
      <c r="I484" s="298"/>
      <c r="J484" s="298"/>
      <c r="K484" s="298"/>
      <c r="L484" s="299"/>
      <c r="M484" s="125"/>
      <c r="N484" s="126"/>
      <c r="O484" s="238"/>
      <c r="P484" s="238"/>
      <c r="Q484" s="238"/>
    </row>
    <row r="485" spans="1:17" s="39" customFormat="1" ht="12">
      <c r="A485" s="298"/>
      <c r="B485" s="298"/>
      <c r="C485" s="298"/>
      <c r="D485" s="298"/>
      <c r="E485" s="298"/>
      <c r="F485" s="298"/>
      <c r="G485" s="298"/>
      <c r="H485" s="298"/>
      <c r="I485" s="298"/>
      <c r="J485" s="298"/>
      <c r="K485" s="298"/>
      <c r="L485" s="299"/>
      <c r="M485" s="125"/>
      <c r="N485" s="126"/>
      <c r="O485" s="238"/>
      <c r="P485" s="238"/>
      <c r="Q485" s="238"/>
    </row>
    <row r="486" spans="1:17" s="39" customFormat="1" ht="12">
      <c r="A486" s="298"/>
      <c r="B486" s="298"/>
      <c r="C486" s="298"/>
      <c r="D486" s="298"/>
      <c r="E486" s="298"/>
      <c r="F486" s="298"/>
      <c r="G486" s="298"/>
      <c r="H486" s="298"/>
      <c r="I486" s="298"/>
      <c r="J486" s="298"/>
      <c r="K486" s="298"/>
      <c r="L486" s="299"/>
      <c r="M486" s="125"/>
      <c r="N486" s="126"/>
      <c r="O486" s="238"/>
      <c r="P486" s="238"/>
      <c r="Q486" s="238"/>
    </row>
    <row r="487" spans="1:17" s="39" customFormat="1" ht="12">
      <c r="A487" s="298"/>
      <c r="B487" s="298"/>
      <c r="C487" s="298"/>
      <c r="D487" s="298"/>
      <c r="E487" s="298"/>
      <c r="F487" s="298"/>
      <c r="G487" s="298"/>
      <c r="H487" s="298"/>
      <c r="I487" s="298"/>
      <c r="J487" s="298"/>
      <c r="K487" s="298"/>
      <c r="L487" s="299"/>
      <c r="M487" s="125"/>
      <c r="N487" s="126"/>
      <c r="O487" s="238"/>
      <c r="P487" s="238"/>
      <c r="Q487" s="238"/>
    </row>
    <row r="488" spans="1:17" s="39" customFormat="1" ht="12">
      <c r="A488" s="298"/>
      <c r="B488" s="298"/>
      <c r="C488" s="298"/>
      <c r="D488" s="298"/>
      <c r="E488" s="298"/>
      <c r="F488" s="298"/>
      <c r="G488" s="298"/>
      <c r="H488" s="298"/>
      <c r="I488" s="298"/>
      <c r="J488" s="298"/>
      <c r="K488" s="298"/>
      <c r="L488" s="299"/>
      <c r="M488" s="125"/>
      <c r="N488" s="126"/>
      <c r="O488" s="238"/>
      <c r="P488" s="238"/>
      <c r="Q488" s="238"/>
    </row>
    <row r="489" spans="1:17" s="39" customFormat="1" ht="12">
      <c r="A489" s="298"/>
      <c r="B489" s="298"/>
      <c r="C489" s="298"/>
      <c r="D489" s="298"/>
      <c r="E489" s="298"/>
      <c r="F489" s="298"/>
      <c r="G489" s="298"/>
      <c r="H489" s="298"/>
      <c r="I489" s="298"/>
      <c r="J489" s="298"/>
      <c r="K489" s="298"/>
      <c r="L489" s="299"/>
      <c r="M489" s="125"/>
      <c r="N489" s="126"/>
      <c r="O489" s="238"/>
      <c r="P489" s="238"/>
      <c r="Q489" s="238"/>
    </row>
    <row r="490" spans="1:17" s="39" customFormat="1" ht="12">
      <c r="A490" s="298"/>
      <c r="B490" s="298"/>
      <c r="C490" s="298"/>
      <c r="D490" s="298"/>
      <c r="E490" s="298"/>
      <c r="F490" s="298"/>
      <c r="G490" s="298"/>
      <c r="H490" s="298"/>
      <c r="I490" s="298"/>
      <c r="J490" s="298"/>
      <c r="K490" s="298"/>
      <c r="L490" s="299"/>
      <c r="M490" s="125"/>
      <c r="N490" s="126"/>
      <c r="O490" s="238"/>
      <c r="P490" s="238"/>
      <c r="Q490" s="238"/>
    </row>
    <row r="491" spans="1:17" s="39" customFormat="1" ht="12">
      <c r="A491" s="298"/>
      <c r="B491" s="298"/>
      <c r="C491" s="298"/>
      <c r="D491" s="298"/>
      <c r="E491" s="298"/>
      <c r="F491" s="298"/>
      <c r="G491" s="298"/>
      <c r="H491" s="298"/>
      <c r="I491" s="298"/>
      <c r="J491" s="298"/>
      <c r="K491" s="298"/>
      <c r="L491" s="299"/>
      <c r="M491" s="125"/>
      <c r="N491" s="126"/>
      <c r="O491" s="238"/>
      <c r="P491" s="238"/>
      <c r="Q491" s="238"/>
    </row>
    <row r="492" spans="1:17" s="39" customFormat="1" ht="12">
      <c r="A492" s="298"/>
      <c r="B492" s="298"/>
      <c r="C492" s="298"/>
      <c r="D492" s="298"/>
      <c r="E492" s="298"/>
      <c r="F492" s="298"/>
      <c r="G492" s="298"/>
      <c r="H492" s="298"/>
      <c r="I492" s="298"/>
      <c r="J492" s="298"/>
      <c r="K492" s="298"/>
      <c r="L492" s="299"/>
      <c r="M492" s="125"/>
      <c r="N492" s="126"/>
      <c r="O492" s="238"/>
      <c r="P492" s="238"/>
      <c r="Q492" s="238"/>
    </row>
    <row r="493" spans="1:17" s="39" customFormat="1" ht="12">
      <c r="A493" s="298"/>
      <c r="B493" s="298"/>
      <c r="C493" s="298"/>
      <c r="D493" s="298"/>
      <c r="E493" s="298"/>
      <c r="F493" s="298"/>
      <c r="G493" s="298"/>
      <c r="H493" s="298"/>
      <c r="I493" s="298"/>
      <c r="J493" s="298"/>
      <c r="K493" s="298"/>
      <c r="L493" s="299"/>
      <c r="M493" s="125"/>
      <c r="N493" s="126"/>
      <c r="O493" s="238"/>
      <c r="P493" s="238"/>
      <c r="Q493" s="238"/>
    </row>
    <row r="494" spans="1:17" s="39" customFormat="1" ht="12">
      <c r="A494" s="298"/>
      <c r="B494" s="298"/>
      <c r="C494" s="298"/>
      <c r="D494" s="298"/>
      <c r="E494" s="298"/>
      <c r="F494" s="298"/>
      <c r="G494" s="298"/>
      <c r="H494" s="298"/>
      <c r="I494" s="298"/>
      <c r="J494" s="298"/>
      <c r="K494" s="298"/>
      <c r="L494" s="299"/>
      <c r="M494" s="125"/>
      <c r="N494" s="126"/>
      <c r="O494" s="238"/>
      <c r="P494" s="238"/>
      <c r="Q494" s="238"/>
    </row>
    <row r="495" spans="1:17" s="39" customFormat="1" ht="12">
      <c r="A495" s="298"/>
      <c r="B495" s="298"/>
      <c r="C495" s="298"/>
      <c r="D495" s="298"/>
      <c r="E495" s="298"/>
      <c r="F495" s="298"/>
      <c r="G495" s="298"/>
      <c r="H495" s="298"/>
      <c r="I495" s="298"/>
      <c r="J495" s="298"/>
      <c r="K495" s="298"/>
      <c r="L495" s="299"/>
      <c r="M495" s="125"/>
      <c r="N495" s="126"/>
      <c r="O495" s="238"/>
      <c r="P495" s="238"/>
      <c r="Q495" s="238"/>
    </row>
    <row r="496" spans="1:17" s="39" customFormat="1" ht="12">
      <c r="A496" s="298"/>
      <c r="B496" s="298"/>
      <c r="C496" s="298"/>
      <c r="D496" s="298"/>
      <c r="E496" s="298"/>
      <c r="F496" s="298"/>
      <c r="G496" s="298"/>
      <c r="H496" s="298"/>
      <c r="I496" s="298"/>
      <c r="J496" s="298"/>
      <c r="K496" s="298"/>
      <c r="L496" s="299"/>
      <c r="M496" s="125"/>
      <c r="N496" s="126"/>
      <c r="O496" s="238"/>
      <c r="P496" s="238"/>
      <c r="Q496" s="238"/>
    </row>
    <row r="497" spans="1:17" s="39" customFormat="1" ht="12">
      <c r="A497" s="298"/>
      <c r="B497" s="298"/>
      <c r="C497" s="298"/>
      <c r="D497" s="298"/>
      <c r="E497" s="298"/>
      <c r="F497" s="298"/>
      <c r="G497" s="298"/>
      <c r="H497" s="298"/>
      <c r="I497" s="298"/>
      <c r="J497" s="298"/>
      <c r="K497" s="298"/>
      <c r="L497" s="299"/>
      <c r="M497" s="125"/>
      <c r="N497" s="126"/>
      <c r="O497" s="238"/>
      <c r="P497" s="238"/>
      <c r="Q497" s="238"/>
    </row>
    <row r="498" spans="1:17" s="39" customFormat="1" ht="12">
      <c r="A498" s="298"/>
      <c r="B498" s="298"/>
      <c r="C498" s="298"/>
      <c r="D498" s="298"/>
      <c r="E498" s="298"/>
      <c r="F498" s="298"/>
      <c r="G498" s="298"/>
      <c r="H498" s="298"/>
      <c r="I498" s="298"/>
      <c r="J498" s="298"/>
      <c r="K498" s="298"/>
      <c r="L498" s="299"/>
      <c r="M498" s="125"/>
      <c r="N498" s="126"/>
      <c r="O498" s="238"/>
      <c r="P498" s="238"/>
      <c r="Q498" s="238"/>
    </row>
    <row r="499" spans="1:17" s="39" customFormat="1" ht="12">
      <c r="A499" s="298"/>
      <c r="B499" s="298"/>
      <c r="C499" s="298"/>
      <c r="D499" s="298"/>
      <c r="E499" s="298"/>
      <c r="F499" s="298"/>
      <c r="G499" s="298"/>
      <c r="H499" s="298"/>
      <c r="I499" s="298"/>
      <c r="J499" s="298"/>
      <c r="K499" s="298"/>
      <c r="L499" s="299"/>
      <c r="M499" s="125"/>
      <c r="N499" s="126"/>
      <c r="O499" s="238"/>
      <c r="P499" s="238"/>
      <c r="Q499" s="238"/>
    </row>
    <row r="500" spans="1:17" s="39" customFormat="1" ht="12">
      <c r="A500" s="298"/>
      <c r="B500" s="298"/>
      <c r="C500" s="298"/>
      <c r="D500" s="298"/>
      <c r="E500" s="298"/>
      <c r="F500" s="298"/>
      <c r="G500" s="298"/>
      <c r="H500" s="298"/>
      <c r="I500" s="298"/>
      <c r="J500" s="298"/>
      <c r="K500" s="298"/>
      <c r="L500" s="299"/>
      <c r="M500" s="125"/>
      <c r="N500" s="126"/>
      <c r="O500" s="238"/>
      <c r="P500" s="238"/>
      <c r="Q500" s="238"/>
    </row>
    <row r="501" spans="1:17" s="39" customFormat="1" ht="12">
      <c r="A501" s="298"/>
      <c r="B501" s="298"/>
      <c r="C501" s="298"/>
      <c r="D501" s="298"/>
      <c r="E501" s="298"/>
      <c r="F501" s="298"/>
      <c r="G501" s="298"/>
      <c r="H501" s="298"/>
      <c r="I501" s="298"/>
      <c r="J501" s="298"/>
      <c r="K501" s="298"/>
      <c r="L501" s="299"/>
      <c r="M501" s="125"/>
      <c r="N501" s="126"/>
      <c r="O501" s="238"/>
      <c r="P501" s="238"/>
      <c r="Q501" s="238"/>
    </row>
    <row r="502" spans="1:17" s="39" customFormat="1" ht="12">
      <c r="A502" s="298"/>
      <c r="B502" s="298"/>
      <c r="C502" s="298"/>
      <c r="D502" s="298"/>
      <c r="E502" s="298"/>
      <c r="F502" s="298"/>
      <c r="G502" s="298"/>
      <c r="H502" s="298"/>
      <c r="I502" s="298"/>
      <c r="J502" s="298"/>
      <c r="K502" s="298"/>
      <c r="L502" s="299"/>
      <c r="M502" s="125"/>
      <c r="N502" s="126"/>
      <c r="O502" s="238"/>
      <c r="P502" s="238"/>
      <c r="Q502" s="238"/>
    </row>
    <row r="503" spans="1:17" s="39" customFormat="1" ht="12">
      <c r="A503" s="298"/>
      <c r="B503" s="298"/>
      <c r="C503" s="298"/>
      <c r="D503" s="298"/>
      <c r="E503" s="298"/>
      <c r="F503" s="298"/>
      <c r="G503" s="298"/>
      <c r="H503" s="298"/>
      <c r="I503" s="298"/>
      <c r="J503" s="298"/>
      <c r="K503" s="298"/>
      <c r="L503" s="299"/>
      <c r="M503" s="125"/>
      <c r="N503" s="126"/>
      <c r="O503" s="238"/>
      <c r="P503" s="238"/>
      <c r="Q503" s="238"/>
    </row>
    <row r="504" spans="1:17" s="39" customFormat="1" ht="12">
      <c r="A504" s="298"/>
      <c r="B504" s="298"/>
      <c r="C504" s="298"/>
      <c r="D504" s="298"/>
      <c r="E504" s="298"/>
      <c r="F504" s="298"/>
      <c r="G504" s="298"/>
      <c r="H504" s="298"/>
      <c r="I504" s="298"/>
      <c r="J504" s="298"/>
      <c r="K504" s="298"/>
      <c r="L504" s="299"/>
      <c r="M504" s="125"/>
      <c r="N504" s="126"/>
      <c r="O504" s="238"/>
      <c r="P504" s="238"/>
      <c r="Q504" s="238"/>
    </row>
    <row r="505" spans="1:17" s="39" customFormat="1" ht="12">
      <c r="A505" s="298"/>
      <c r="B505" s="298"/>
      <c r="C505" s="298"/>
      <c r="D505" s="298"/>
      <c r="E505" s="298"/>
      <c r="F505" s="298"/>
      <c r="G505" s="298"/>
      <c r="H505" s="298"/>
      <c r="I505" s="298"/>
      <c r="J505" s="298"/>
      <c r="K505" s="298"/>
      <c r="L505" s="299"/>
      <c r="M505" s="125"/>
      <c r="N505" s="126"/>
      <c r="O505" s="238"/>
      <c r="P505" s="238"/>
      <c r="Q505" s="238"/>
    </row>
    <row r="506" spans="1:17" s="39" customFormat="1" ht="12">
      <c r="A506" s="298"/>
      <c r="B506" s="298"/>
      <c r="C506" s="298"/>
      <c r="D506" s="298"/>
      <c r="E506" s="298"/>
      <c r="F506" s="298"/>
      <c r="G506" s="298"/>
      <c r="H506" s="298"/>
      <c r="I506" s="298"/>
      <c r="J506" s="298"/>
      <c r="K506" s="298"/>
      <c r="L506" s="299"/>
      <c r="M506" s="125"/>
      <c r="N506" s="126"/>
      <c r="O506" s="238"/>
      <c r="P506" s="238"/>
      <c r="Q506" s="238"/>
    </row>
    <row r="507" spans="1:17" s="39" customFormat="1" ht="12">
      <c r="A507" s="298"/>
      <c r="B507" s="298"/>
      <c r="C507" s="298"/>
      <c r="D507" s="298"/>
      <c r="E507" s="298"/>
      <c r="F507" s="298"/>
      <c r="G507" s="298"/>
      <c r="H507" s="298"/>
      <c r="I507" s="298"/>
      <c r="J507" s="298"/>
      <c r="K507" s="298"/>
      <c r="L507" s="299"/>
      <c r="M507" s="125"/>
      <c r="N507" s="126"/>
      <c r="O507" s="238"/>
      <c r="P507" s="238"/>
      <c r="Q507" s="238"/>
    </row>
    <row r="508" spans="1:17" s="39" customFormat="1" ht="12">
      <c r="A508" s="298"/>
      <c r="B508" s="298"/>
      <c r="C508" s="298"/>
      <c r="D508" s="298"/>
      <c r="E508" s="298"/>
      <c r="F508" s="298"/>
      <c r="G508" s="298"/>
      <c r="H508" s="298"/>
      <c r="I508" s="298"/>
      <c r="J508" s="298"/>
      <c r="K508" s="298"/>
      <c r="L508" s="299"/>
      <c r="M508" s="125"/>
      <c r="N508" s="126"/>
      <c r="O508" s="238"/>
      <c r="P508" s="238"/>
      <c r="Q508" s="238"/>
    </row>
    <row r="509" spans="1:17" s="39" customFormat="1" ht="12">
      <c r="A509" s="298"/>
      <c r="B509" s="298"/>
      <c r="C509" s="298"/>
      <c r="D509" s="298"/>
      <c r="E509" s="298"/>
      <c r="F509" s="298"/>
      <c r="G509" s="298"/>
      <c r="H509" s="298"/>
      <c r="I509" s="298"/>
      <c r="J509" s="298"/>
      <c r="K509" s="298"/>
      <c r="L509" s="299"/>
      <c r="M509" s="125"/>
      <c r="N509" s="126"/>
      <c r="O509" s="238"/>
      <c r="P509" s="238"/>
      <c r="Q509" s="238"/>
    </row>
    <row r="510" spans="1:17" s="39" customFormat="1" ht="12">
      <c r="A510" s="298"/>
      <c r="B510" s="298"/>
      <c r="C510" s="298"/>
      <c r="D510" s="298"/>
      <c r="E510" s="298"/>
      <c r="F510" s="298"/>
      <c r="G510" s="298"/>
      <c r="H510" s="298"/>
      <c r="I510" s="298"/>
      <c r="J510" s="298"/>
      <c r="K510" s="298"/>
      <c r="L510" s="299"/>
      <c r="M510" s="125"/>
      <c r="N510" s="126"/>
      <c r="O510" s="238"/>
      <c r="P510" s="238"/>
      <c r="Q510" s="238"/>
    </row>
    <row r="511" spans="1:17" s="39" customFormat="1" ht="12">
      <c r="A511" s="298"/>
      <c r="B511" s="298"/>
      <c r="C511" s="298"/>
      <c r="D511" s="298"/>
      <c r="E511" s="298"/>
      <c r="F511" s="298"/>
      <c r="G511" s="298"/>
      <c r="H511" s="298"/>
      <c r="I511" s="298"/>
      <c r="J511" s="298"/>
      <c r="K511" s="298"/>
      <c r="L511" s="299"/>
      <c r="M511" s="125"/>
      <c r="N511" s="126"/>
      <c r="O511" s="238"/>
      <c r="P511" s="238"/>
      <c r="Q511" s="238"/>
    </row>
    <row r="512" spans="1:17" s="39" customFormat="1" ht="12">
      <c r="A512" s="298"/>
      <c r="B512" s="298"/>
      <c r="C512" s="298"/>
      <c r="D512" s="298"/>
      <c r="E512" s="298"/>
      <c r="F512" s="298"/>
      <c r="G512" s="298"/>
      <c r="H512" s="298"/>
      <c r="I512" s="298"/>
      <c r="J512" s="298"/>
      <c r="K512" s="298"/>
      <c r="L512" s="299"/>
      <c r="M512" s="125"/>
      <c r="N512" s="126"/>
      <c r="O512" s="238"/>
      <c r="P512" s="238"/>
      <c r="Q512" s="238"/>
    </row>
    <row r="513" spans="1:17" s="39" customFormat="1" ht="12">
      <c r="A513" s="298"/>
      <c r="B513" s="298"/>
      <c r="C513" s="298"/>
      <c r="D513" s="298"/>
      <c r="E513" s="298"/>
      <c r="F513" s="298"/>
      <c r="G513" s="298"/>
      <c r="H513" s="298"/>
      <c r="I513" s="298"/>
      <c r="J513" s="298"/>
      <c r="K513" s="298"/>
      <c r="L513" s="299"/>
      <c r="M513" s="125"/>
      <c r="N513" s="126"/>
      <c r="O513" s="238"/>
      <c r="P513" s="238"/>
      <c r="Q513" s="238"/>
    </row>
    <row r="514" spans="1:17" s="39" customFormat="1" ht="12">
      <c r="A514" s="298"/>
      <c r="B514" s="298"/>
      <c r="C514" s="298"/>
      <c r="D514" s="298"/>
      <c r="E514" s="298"/>
      <c r="F514" s="298"/>
      <c r="G514" s="298"/>
      <c r="H514" s="298"/>
      <c r="I514" s="298"/>
      <c r="J514" s="298"/>
      <c r="K514" s="298"/>
      <c r="L514" s="299"/>
      <c r="M514" s="125"/>
      <c r="N514" s="126"/>
      <c r="O514" s="238"/>
      <c r="P514" s="238"/>
      <c r="Q514" s="238"/>
    </row>
    <row r="515" spans="1:17" s="39" customFormat="1" ht="12">
      <c r="A515" s="298"/>
      <c r="B515" s="298"/>
      <c r="C515" s="298"/>
      <c r="D515" s="298"/>
      <c r="E515" s="298"/>
      <c r="F515" s="298"/>
      <c r="G515" s="298"/>
      <c r="H515" s="298"/>
      <c r="I515" s="298"/>
      <c r="J515" s="298"/>
      <c r="K515" s="298"/>
      <c r="L515" s="299"/>
      <c r="M515" s="125"/>
      <c r="N515" s="126"/>
      <c r="O515" s="238"/>
      <c r="P515" s="238"/>
      <c r="Q515" s="238"/>
    </row>
    <row r="516" spans="1:17" s="39" customFormat="1" ht="12">
      <c r="A516" s="298"/>
      <c r="B516" s="298"/>
      <c r="C516" s="298"/>
      <c r="D516" s="298"/>
      <c r="E516" s="298"/>
      <c r="F516" s="298"/>
      <c r="G516" s="298"/>
      <c r="H516" s="298"/>
      <c r="I516" s="298"/>
      <c r="J516" s="298"/>
      <c r="K516" s="298"/>
      <c r="L516" s="299"/>
      <c r="M516" s="125"/>
      <c r="N516" s="126"/>
      <c r="O516" s="238"/>
      <c r="P516" s="238"/>
      <c r="Q516" s="238"/>
    </row>
    <row r="517" spans="1:17" s="39" customFormat="1" ht="12">
      <c r="A517" s="298"/>
      <c r="B517" s="298"/>
      <c r="C517" s="298"/>
      <c r="D517" s="298"/>
      <c r="E517" s="298"/>
      <c r="F517" s="298"/>
      <c r="G517" s="298"/>
      <c r="H517" s="298"/>
      <c r="I517" s="298"/>
      <c r="J517" s="298"/>
      <c r="K517" s="298"/>
      <c r="L517" s="299"/>
      <c r="M517" s="125"/>
      <c r="N517" s="126"/>
      <c r="O517" s="238"/>
      <c r="P517" s="238"/>
      <c r="Q517" s="238"/>
    </row>
    <row r="518" spans="1:17" s="39" customFormat="1" ht="12">
      <c r="A518" s="298"/>
      <c r="B518" s="298"/>
      <c r="C518" s="298"/>
      <c r="D518" s="298"/>
      <c r="E518" s="298"/>
      <c r="F518" s="298"/>
      <c r="G518" s="298"/>
      <c r="H518" s="298"/>
      <c r="I518" s="298"/>
      <c r="J518" s="298"/>
      <c r="K518" s="298"/>
      <c r="L518" s="299"/>
      <c r="M518" s="125"/>
      <c r="N518" s="126"/>
      <c r="O518" s="238"/>
      <c r="P518" s="238"/>
      <c r="Q518" s="238"/>
    </row>
    <row r="519" spans="1:17" s="39" customFormat="1" ht="12">
      <c r="A519" s="298"/>
      <c r="B519" s="298"/>
      <c r="C519" s="298"/>
      <c r="D519" s="298"/>
      <c r="E519" s="298"/>
      <c r="F519" s="298"/>
      <c r="G519" s="298"/>
      <c r="H519" s="298"/>
      <c r="I519" s="298"/>
      <c r="J519" s="298"/>
      <c r="K519" s="298"/>
      <c r="L519" s="299"/>
      <c r="M519" s="125"/>
      <c r="N519" s="126"/>
      <c r="O519" s="238"/>
      <c r="P519" s="238"/>
      <c r="Q519" s="238"/>
    </row>
    <row r="520" spans="1:17" s="39" customFormat="1" ht="12">
      <c r="A520" s="298"/>
      <c r="B520" s="298"/>
      <c r="C520" s="298"/>
      <c r="D520" s="298"/>
      <c r="E520" s="298"/>
      <c r="F520" s="298"/>
      <c r="G520" s="298"/>
      <c r="H520" s="298"/>
      <c r="I520" s="298"/>
      <c r="J520" s="298"/>
      <c r="K520" s="298"/>
      <c r="L520" s="299"/>
      <c r="M520" s="125"/>
      <c r="N520" s="126"/>
      <c r="O520" s="238"/>
      <c r="P520" s="238"/>
      <c r="Q520" s="238"/>
    </row>
    <row r="521" spans="1:17" s="39" customFormat="1" ht="12">
      <c r="A521" s="298"/>
      <c r="B521" s="298"/>
      <c r="C521" s="298"/>
      <c r="D521" s="298"/>
      <c r="E521" s="298"/>
      <c r="F521" s="298"/>
      <c r="G521" s="298"/>
      <c r="H521" s="298"/>
      <c r="I521" s="298"/>
      <c r="J521" s="298"/>
      <c r="K521" s="298"/>
      <c r="L521" s="299"/>
      <c r="M521" s="125"/>
      <c r="N521" s="126"/>
      <c r="O521" s="238"/>
      <c r="P521" s="238"/>
      <c r="Q521" s="238"/>
    </row>
    <row r="522" spans="1:17" s="39" customFormat="1" ht="12">
      <c r="A522" s="298"/>
      <c r="B522" s="298"/>
      <c r="C522" s="298"/>
      <c r="D522" s="298"/>
      <c r="E522" s="298"/>
      <c r="F522" s="298"/>
      <c r="G522" s="298"/>
      <c r="H522" s="298"/>
      <c r="I522" s="298"/>
      <c r="J522" s="298"/>
      <c r="K522" s="298"/>
      <c r="L522" s="299"/>
      <c r="M522" s="125"/>
      <c r="N522" s="126"/>
      <c r="O522" s="238"/>
      <c r="P522" s="238"/>
      <c r="Q522" s="238"/>
    </row>
    <row r="523" spans="1:17" s="39" customFormat="1" ht="12">
      <c r="A523" s="298"/>
      <c r="B523" s="298"/>
      <c r="C523" s="298"/>
      <c r="D523" s="298"/>
      <c r="E523" s="298"/>
      <c r="F523" s="298"/>
      <c r="G523" s="298"/>
      <c r="H523" s="298"/>
      <c r="I523" s="298"/>
      <c r="J523" s="298"/>
      <c r="K523" s="298"/>
      <c r="L523" s="299"/>
      <c r="M523" s="125"/>
      <c r="N523" s="126"/>
      <c r="O523" s="238"/>
      <c r="P523" s="238"/>
      <c r="Q523" s="238"/>
    </row>
    <row r="524" spans="1:17" s="39" customFormat="1" ht="12">
      <c r="A524" s="298"/>
      <c r="B524" s="298"/>
      <c r="C524" s="298"/>
      <c r="D524" s="298"/>
      <c r="E524" s="298"/>
      <c r="F524" s="298"/>
      <c r="G524" s="298"/>
      <c r="H524" s="298"/>
      <c r="I524" s="298"/>
      <c r="J524" s="298"/>
      <c r="K524" s="298"/>
      <c r="L524" s="299"/>
      <c r="M524" s="125"/>
      <c r="N524" s="126"/>
      <c r="O524" s="238"/>
      <c r="P524" s="238"/>
      <c r="Q524" s="238"/>
    </row>
    <row r="525" spans="1:17" s="39" customFormat="1" ht="12">
      <c r="A525" s="298"/>
      <c r="B525" s="298"/>
      <c r="C525" s="298"/>
      <c r="D525" s="298"/>
      <c r="E525" s="298"/>
      <c r="F525" s="298"/>
      <c r="G525" s="298"/>
      <c r="H525" s="298"/>
      <c r="I525" s="298"/>
      <c r="J525" s="298"/>
      <c r="K525" s="298"/>
      <c r="L525" s="299"/>
      <c r="M525" s="125"/>
      <c r="N525" s="126"/>
      <c r="O525" s="238"/>
      <c r="P525" s="238"/>
      <c r="Q525" s="238"/>
    </row>
    <row r="526" spans="1:17" s="39" customFormat="1" ht="12">
      <c r="A526" s="298"/>
      <c r="B526" s="298"/>
      <c r="C526" s="298"/>
      <c r="D526" s="298"/>
      <c r="E526" s="298"/>
      <c r="F526" s="298"/>
      <c r="G526" s="298"/>
      <c r="H526" s="298"/>
      <c r="I526" s="298"/>
      <c r="J526" s="298"/>
      <c r="K526" s="298"/>
      <c r="L526" s="299"/>
      <c r="M526" s="125"/>
      <c r="N526" s="126"/>
      <c r="O526" s="238"/>
      <c r="P526" s="238"/>
      <c r="Q526" s="238"/>
    </row>
    <row r="527" spans="1:17" s="39" customFormat="1" ht="12">
      <c r="A527" s="298"/>
      <c r="B527" s="298"/>
      <c r="C527" s="298"/>
      <c r="D527" s="298"/>
      <c r="E527" s="298"/>
      <c r="F527" s="298"/>
      <c r="G527" s="298"/>
      <c r="H527" s="298"/>
      <c r="I527" s="298"/>
      <c r="J527" s="298"/>
      <c r="K527" s="298"/>
      <c r="L527" s="299"/>
      <c r="M527" s="125"/>
      <c r="N527" s="126"/>
      <c r="O527" s="238"/>
      <c r="P527" s="238"/>
      <c r="Q527" s="238"/>
    </row>
    <row r="528" spans="1:17" s="39" customFormat="1" ht="12">
      <c r="A528" s="298"/>
      <c r="B528" s="298"/>
      <c r="C528" s="298"/>
      <c r="D528" s="298"/>
      <c r="E528" s="298"/>
      <c r="F528" s="298"/>
      <c r="G528" s="298"/>
      <c r="H528" s="298"/>
      <c r="I528" s="298"/>
      <c r="J528" s="298"/>
      <c r="K528" s="298"/>
      <c r="L528" s="299"/>
      <c r="M528" s="125"/>
      <c r="N528" s="126"/>
      <c r="O528" s="238"/>
      <c r="P528" s="238"/>
      <c r="Q528" s="238"/>
    </row>
    <row r="529" spans="1:17" s="39" customFormat="1" ht="12">
      <c r="A529" s="298"/>
      <c r="B529" s="298"/>
      <c r="C529" s="298"/>
      <c r="D529" s="298"/>
      <c r="E529" s="298"/>
      <c r="F529" s="298"/>
      <c r="G529" s="298"/>
      <c r="H529" s="298"/>
      <c r="I529" s="298"/>
      <c r="J529" s="298"/>
      <c r="K529" s="298"/>
      <c r="L529" s="299"/>
      <c r="M529" s="125"/>
      <c r="N529" s="126"/>
      <c r="O529" s="238"/>
      <c r="P529" s="238"/>
      <c r="Q529" s="238"/>
    </row>
    <row r="530" spans="1:17" s="39" customFormat="1" ht="12">
      <c r="A530" s="298"/>
      <c r="B530" s="298"/>
      <c r="C530" s="298"/>
      <c r="D530" s="298"/>
      <c r="E530" s="298"/>
      <c r="F530" s="298"/>
      <c r="G530" s="298"/>
      <c r="H530" s="298"/>
      <c r="I530" s="298"/>
      <c r="J530" s="298"/>
      <c r="K530" s="298"/>
      <c r="L530" s="299"/>
      <c r="M530" s="125"/>
      <c r="N530" s="126"/>
      <c r="O530" s="238"/>
      <c r="P530" s="238"/>
      <c r="Q530" s="238"/>
    </row>
    <row r="531" spans="1:17" s="39" customFormat="1" ht="12">
      <c r="A531" s="298"/>
      <c r="B531" s="298"/>
      <c r="C531" s="298"/>
      <c r="D531" s="298"/>
      <c r="E531" s="298"/>
      <c r="F531" s="298"/>
      <c r="G531" s="298"/>
      <c r="H531" s="298"/>
      <c r="I531" s="298"/>
      <c r="J531" s="298"/>
      <c r="K531" s="298"/>
      <c r="L531" s="299"/>
      <c r="M531" s="125"/>
      <c r="N531" s="126"/>
      <c r="O531" s="238"/>
      <c r="P531" s="238"/>
      <c r="Q531" s="238"/>
    </row>
    <row r="532" spans="1:17" s="39" customFormat="1" ht="12">
      <c r="A532" s="298"/>
      <c r="B532" s="298"/>
      <c r="C532" s="298"/>
      <c r="D532" s="298"/>
      <c r="E532" s="298"/>
      <c r="F532" s="298"/>
      <c r="G532" s="298"/>
      <c r="H532" s="298"/>
      <c r="I532" s="298"/>
      <c r="J532" s="298"/>
      <c r="K532" s="298"/>
      <c r="L532" s="299"/>
      <c r="M532" s="125"/>
      <c r="N532" s="126"/>
      <c r="O532" s="238"/>
      <c r="P532" s="238"/>
      <c r="Q532" s="238"/>
    </row>
    <row r="533" spans="1:17" s="39" customFormat="1" ht="12">
      <c r="A533" s="298"/>
      <c r="B533" s="298"/>
      <c r="C533" s="298"/>
      <c r="D533" s="298"/>
      <c r="E533" s="298"/>
      <c r="F533" s="298"/>
      <c r="G533" s="298"/>
      <c r="H533" s="298"/>
      <c r="I533" s="298"/>
      <c r="J533" s="298"/>
      <c r="K533" s="298"/>
      <c r="L533" s="299"/>
      <c r="M533" s="125"/>
      <c r="N533" s="126"/>
      <c r="O533" s="238"/>
      <c r="P533" s="238"/>
      <c r="Q533" s="238"/>
    </row>
    <row r="534" spans="1:17" s="39" customFormat="1" ht="12">
      <c r="A534" s="298"/>
      <c r="B534" s="298"/>
      <c r="C534" s="298"/>
      <c r="D534" s="298"/>
      <c r="E534" s="298"/>
      <c r="F534" s="298"/>
      <c r="G534" s="298"/>
      <c r="H534" s="298"/>
      <c r="I534" s="298"/>
      <c r="J534" s="298"/>
      <c r="K534" s="298"/>
      <c r="L534" s="299"/>
      <c r="M534" s="125"/>
      <c r="N534" s="126"/>
      <c r="O534" s="238"/>
      <c r="P534" s="238"/>
      <c r="Q534" s="238"/>
    </row>
    <row r="535" spans="1:17" s="39" customFormat="1" ht="12">
      <c r="A535" s="298"/>
      <c r="B535" s="298"/>
      <c r="C535" s="298"/>
      <c r="D535" s="298"/>
      <c r="E535" s="298"/>
      <c r="F535" s="298"/>
      <c r="G535" s="298"/>
      <c r="H535" s="298"/>
      <c r="I535" s="298"/>
      <c r="J535" s="298"/>
      <c r="K535" s="298"/>
      <c r="L535" s="299"/>
      <c r="M535" s="125"/>
      <c r="N535" s="126"/>
      <c r="O535" s="238"/>
      <c r="P535" s="238"/>
      <c r="Q535" s="238"/>
    </row>
    <row r="536" spans="1:17" s="39" customFormat="1" ht="12">
      <c r="A536" s="298"/>
      <c r="B536" s="298"/>
      <c r="C536" s="298"/>
      <c r="D536" s="298"/>
      <c r="E536" s="298"/>
      <c r="F536" s="298"/>
      <c r="G536" s="298"/>
      <c r="H536" s="298"/>
      <c r="I536" s="298"/>
      <c r="J536" s="298"/>
      <c r="K536" s="298"/>
      <c r="L536" s="299"/>
      <c r="M536" s="125"/>
      <c r="N536" s="126"/>
      <c r="O536" s="238"/>
      <c r="P536" s="238"/>
      <c r="Q536" s="238"/>
    </row>
    <row r="537" spans="1:17" s="39" customFormat="1" ht="12">
      <c r="A537" s="298"/>
      <c r="B537" s="298"/>
      <c r="C537" s="298"/>
      <c r="D537" s="298"/>
      <c r="E537" s="298"/>
      <c r="F537" s="298"/>
      <c r="G537" s="298"/>
      <c r="H537" s="298"/>
      <c r="I537" s="298"/>
      <c r="J537" s="298"/>
      <c r="K537" s="298"/>
      <c r="L537" s="299"/>
      <c r="M537" s="125"/>
      <c r="N537" s="126"/>
      <c r="O537" s="238"/>
      <c r="P537" s="238"/>
      <c r="Q537" s="238"/>
    </row>
    <row r="538" spans="1:17" s="39" customFormat="1" ht="12">
      <c r="A538" s="298"/>
      <c r="B538" s="298"/>
      <c r="C538" s="298"/>
      <c r="D538" s="298"/>
      <c r="E538" s="298"/>
      <c r="F538" s="298"/>
      <c r="G538" s="298"/>
      <c r="H538" s="298"/>
      <c r="I538" s="298"/>
      <c r="J538" s="298"/>
      <c r="K538" s="298"/>
      <c r="L538" s="299"/>
      <c r="M538" s="125"/>
      <c r="N538" s="126"/>
      <c r="O538" s="238"/>
      <c r="P538" s="238"/>
      <c r="Q538" s="238"/>
    </row>
    <row r="539" spans="1:17" s="39" customFormat="1" ht="12">
      <c r="A539" s="298"/>
      <c r="B539" s="298"/>
      <c r="C539" s="298"/>
      <c r="D539" s="298"/>
      <c r="E539" s="298"/>
      <c r="F539" s="298"/>
      <c r="G539" s="298"/>
      <c r="H539" s="298"/>
      <c r="I539" s="298"/>
      <c r="J539" s="298"/>
      <c r="K539" s="298"/>
      <c r="L539" s="299"/>
      <c r="M539" s="125"/>
      <c r="N539" s="126"/>
      <c r="O539" s="238"/>
      <c r="P539" s="238"/>
      <c r="Q539" s="238"/>
    </row>
    <row r="540" spans="1:17" s="39" customFormat="1" ht="12">
      <c r="A540" s="298"/>
      <c r="B540" s="298"/>
      <c r="C540" s="298"/>
      <c r="D540" s="298"/>
      <c r="E540" s="298"/>
      <c r="F540" s="298"/>
      <c r="G540" s="298"/>
      <c r="H540" s="298"/>
      <c r="I540" s="298"/>
      <c r="J540" s="298"/>
      <c r="K540" s="298"/>
      <c r="L540" s="299"/>
      <c r="M540" s="125"/>
      <c r="N540" s="126"/>
      <c r="O540" s="238"/>
      <c r="P540" s="238"/>
      <c r="Q540" s="238"/>
    </row>
    <row r="541" spans="1:17" s="39" customFormat="1" ht="12">
      <c r="A541" s="298"/>
      <c r="B541" s="298"/>
      <c r="C541" s="298"/>
      <c r="D541" s="298"/>
      <c r="E541" s="298"/>
      <c r="F541" s="298"/>
      <c r="G541" s="298"/>
      <c r="H541" s="298"/>
      <c r="I541" s="298"/>
      <c r="J541" s="298"/>
      <c r="K541" s="298"/>
      <c r="L541" s="299"/>
      <c r="M541" s="125"/>
      <c r="N541" s="126"/>
      <c r="O541" s="238"/>
      <c r="P541" s="238"/>
      <c r="Q541" s="238"/>
    </row>
    <row r="542" spans="1:17" s="39" customFormat="1" ht="12">
      <c r="A542" s="298"/>
      <c r="B542" s="298"/>
      <c r="C542" s="298"/>
      <c r="D542" s="298"/>
      <c r="E542" s="298"/>
      <c r="F542" s="298"/>
      <c r="G542" s="298"/>
      <c r="H542" s="298"/>
      <c r="I542" s="298"/>
      <c r="J542" s="298"/>
      <c r="K542" s="298"/>
      <c r="L542" s="299"/>
      <c r="M542" s="125"/>
      <c r="N542" s="126"/>
      <c r="O542" s="238"/>
      <c r="P542" s="238"/>
      <c r="Q542" s="238"/>
    </row>
    <row r="543" spans="1:17" s="39" customFormat="1" ht="12">
      <c r="A543" s="298"/>
      <c r="B543" s="298"/>
      <c r="C543" s="298"/>
      <c r="D543" s="298"/>
      <c r="E543" s="298"/>
      <c r="F543" s="298"/>
      <c r="G543" s="298"/>
      <c r="H543" s="298"/>
      <c r="I543" s="298"/>
      <c r="J543" s="298"/>
      <c r="K543" s="298"/>
      <c r="L543" s="299"/>
      <c r="M543" s="125"/>
      <c r="N543" s="126"/>
      <c r="O543" s="238"/>
      <c r="P543" s="238"/>
      <c r="Q543" s="238"/>
    </row>
    <row r="544" spans="1:17" s="39" customFormat="1" ht="12">
      <c r="A544" s="298"/>
      <c r="B544" s="298"/>
      <c r="C544" s="298"/>
      <c r="D544" s="298"/>
      <c r="E544" s="298"/>
      <c r="F544" s="298"/>
      <c r="G544" s="298"/>
      <c r="H544" s="298"/>
      <c r="I544" s="298"/>
      <c r="J544" s="298"/>
      <c r="K544" s="298"/>
      <c r="L544" s="299"/>
      <c r="M544" s="125"/>
      <c r="N544" s="126"/>
      <c r="O544" s="238"/>
      <c r="P544" s="238"/>
      <c r="Q544" s="238"/>
    </row>
    <row r="545" spans="1:17" s="39" customFormat="1" ht="12">
      <c r="A545" s="298"/>
      <c r="B545" s="298"/>
      <c r="C545" s="298"/>
      <c r="D545" s="298"/>
      <c r="E545" s="298"/>
      <c r="F545" s="298"/>
      <c r="G545" s="298"/>
      <c r="H545" s="298"/>
      <c r="I545" s="298"/>
      <c r="J545" s="298"/>
      <c r="K545" s="298"/>
      <c r="L545" s="299"/>
      <c r="M545" s="125"/>
      <c r="N545" s="126"/>
      <c r="O545" s="238"/>
      <c r="P545" s="238"/>
      <c r="Q545" s="238"/>
    </row>
    <row r="546" spans="1:17" s="39" customFormat="1" ht="12">
      <c r="A546" s="298"/>
      <c r="B546" s="298"/>
      <c r="C546" s="298"/>
      <c r="D546" s="298"/>
      <c r="E546" s="298"/>
      <c r="F546" s="298"/>
      <c r="G546" s="298"/>
      <c r="H546" s="298"/>
      <c r="I546" s="298"/>
      <c r="J546" s="298"/>
      <c r="K546" s="298"/>
      <c r="L546" s="299"/>
      <c r="M546" s="125"/>
      <c r="N546" s="126"/>
      <c r="O546" s="238"/>
      <c r="P546" s="238"/>
      <c r="Q546" s="238"/>
    </row>
    <row r="547" spans="1:17" s="39" customFormat="1" ht="12">
      <c r="A547" s="298"/>
      <c r="B547" s="298"/>
      <c r="C547" s="298"/>
      <c r="D547" s="298"/>
      <c r="E547" s="298"/>
      <c r="F547" s="298"/>
      <c r="G547" s="298"/>
      <c r="H547" s="298"/>
      <c r="I547" s="298"/>
      <c r="J547" s="298"/>
      <c r="K547" s="298"/>
      <c r="L547" s="299"/>
      <c r="M547" s="125"/>
      <c r="N547" s="126"/>
      <c r="O547" s="238"/>
      <c r="P547" s="238"/>
      <c r="Q547" s="238"/>
    </row>
    <row r="548" spans="1:17" s="39" customFormat="1" ht="12">
      <c r="A548" s="298"/>
      <c r="B548" s="298"/>
      <c r="C548" s="298"/>
      <c r="D548" s="298"/>
      <c r="E548" s="298"/>
      <c r="F548" s="298"/>
      <c r="G548" s="298"/>
      <c r="H548" s="298"/>
      <c r="I548" s="298"/>
      <c r="J548" s="298"/>
      <c r="K548" s="298"/>
      <c r="L548" s="299"/>
      <c r="M548" s="125"/>
      <c r="N548" s="126"/>
      <c r="O548" s="238"/>
      <c r="P548" s="238"/>
      <c r="Q548" s="238"/>
    </row>
    <row r="549" spans="1:17" s="39" customFormat="1" ht="12">
      <c r="A549" s="298"/>
      <c r="B549" s="298"/>
      <c r="C549" s="298"/>
      <c r="D549" s="298"/>
      <c r="E549" s="298"/>
      <c r="F549" s="298"/>
      <c r="G549" s="298"/>
      <c r="H549" s="298"/>
      <c r="I549" s="298"/>
      <c r="J549" s="298"/>
      <c r="K549" s="298"/>
      <c r="L549" s="299"/>
      <c r="M549" s="125"/>
      <c r="N549" s="126"/>
      <c r="O549" s="238"/>
      <c r="P549" s="238"/>
      <c r="Q549" s="238"/>
    </row>
    <row r="550" spans="1:17" s="39" customFormat="1" ht="12">
      <c r="A550" s="298"/>
      <c r="B550" s="298"/>
      <c r="C550" s="298"/>
      <c r="D550" s="298"/>
      <c r="E550" s="298"/>
      <c r="F550" s="298"/>
      <c r="G550" s="298"/>
      <c r="H550" s="298"/>
      <c r="I550" s="298"/>
      <c r="J550" s="298"/>
      <c r="K550" s="298"/>
      <c r="L550" s="299"/>
      <c r="M550" s="125"/>
      <c r="N550" s="126"/>
      <c r="O550" s="238"/>
      <c r="P550" s="238"/>
      <c r="Q550" s="238"/>
    </row>
    <row r="551" spans="1:17" s="39" customFormat="1" ht="12">
      <c r="A551" s="298"/>
      <c r="B551" s="298"/>
      <c r="C551" s="298"/>
      <c r="D551" s="298"/>
      <c r="E551" s="298"/>
      <c r="F551" s="298"/>
      <c r="G551" s="298"/>
      <c r="H551" s="298"/>
      <c r="I551" s="298"/>
      <c r="J551" s="298"/>
      <c r="K551" s="298"/>
      <c r="L551" s="299"/>
      <c r="M551" s="125"/>
      <c r="N551" s="126"/>
      <c r="O551" s="238"/>
      <c r="P551" s="238"/>
      <c r="Q551" s="238"/>
    </row>
    <row r="552" spans="1:17" s="39" customFormat="1" ht="12">
      <c r="A552" s="298"/>
      <c r="B552" s="298"/>
      <c r="C552" s="298"/>
      <c r="D552" s="298"/>
      <c r="E552" s="298"/>
      <c r="F552" s="298"/>
      <c r="G552" s="298"/>
      <c r="H552" s="298"/>
      <c r="I552" s="298"/>
      <c r="J552" s="298"/>
      <c r="K552" s="298"/>
      <c r="L552" s="299"/>
      <c r="M552" s="125"/>
      <c r="N552" s="126"/>
      <c r="O552" s="238"/>
      <c r="P552" s="238"/>
      <c r="Q552" s="238"/>
    </row>
    <row r="553" spans="1:17" s="39" customFormat="1" ht="12">
      <c r="A553" s="298"/>
      <c r="B553" s="298"/>
      <c r="C553" s="298"/>
      <c r="D553" s="298"/>
      <c r="E553" s="298"/>
      <c r="F553" s="298"/>
      <c r="G553" s="298"/>
      <c r="H553" s="298"/>
      <c r="I553" s="298"/>
      <c r="J553" s="298"/>
      <c r="K553" s="298"/>
      <c r="L553" s="299"/>
      <c r="M553" s="125"/>
      <c r="N553" s="126"/>
      <c r="O553" s="238"/>
      <c r="P553" s="238"/>
      <c r="Q553" s="238"/>
    </row>
    <row r="554" spans="1:17" s="39" customFormat="1" ht="12">
      <c r="A554" s="298"/>
      <c r="B554" s="298"/>
      <c r="C554" s="298"/>
      <c r="D554" s="298"/>
      <c r="E554" s="298"/>
      <c r="F554" s="298"/>
      <c r="G554" s="298"/>
      <c r="H554" s="298"/>
      <c r="I554" s="298"/>
      <c r="J554" s="298"/>
      <c r="K554" s="298"/>
      <c r="L554" s="299"/>
      <c r="M554" s="125"/>
      <c r="N554" s="126"/>
      <c r="O554" s="238"/>
      <c r="P554" s="238"/>
      <c r="Q554" s="238"/>
    </row>
    <row r="555" spans="1:17" s="39" customFormat="1" ht="12">
      <c r="A555" s="298"/>
      <c r="B555" s="298"/>
      <c r="C555" s="298"/>
      <c r="D555" s="298"/>
      <c r="E555" s="298"/>
      <c r="F555" s="298"/>
      <c r="G555" s="298"/>
      <c r="H555" s="298"/>
      <c r="I555" s="298"/>
      <c r="J555" s="298"/>
      <c r="K555" s="298"/>
      <c r="L555" s="299"/>
      <c r="M555" s="125"/>
      <c r="N555" s="126"/>
      <c r="O555" s="238"/>
      <c r="P555" s="238"/>
      <c r="Q555" s="238"/>
    </row>
    <row r="556" spans="1:17" s="39" customFormat="1" ht="12">
      <c r="A556" s="298"/>
      <c r="B556" s="298"/>
      <c r="C556" s="298"/>
      <c r="D556" s="298"/>
      <c r="E556" s="298"/>
      <c r="F556" s="298"/>
      <c r="G556" s="298"/>
      <c r="H556" s="298"/>
      <c r="I556" s="298"/>
      <c r="J556" s="298"/>
      <c r="K556" s="298"/>
      <c r="L556" s="299"/>
      <c r="M556" s="125"/>
      <c r="N556" s="126"/>
      <c r="O556" s="238"/>
      <c r="P556" s="238"/>
      <c r="Q556" s="238"/>
    </row>
    <row r="557" spans="1:17" s="39" customFormat="1" ht="12">
      <c r="A557" s="298"/>
      <c r="B557" s="298"/>
      <c r="C557" s="298"/>
      <c r="D557" s="298"/>
      <c r="E557" s="298"/>
      <c r="F557" s="298"/>
      <c r="G557" s="298"/>
      <c r="H557" s="298"/>
      <c r="I557" s="298"/>
      <c r="J557" s="298"/>
      <c r="K557" s="298"/>
      <c r="L557" s="299"/>
      <c r="M557" s="125"/>
      <c r="N557" s="126"/>
      <c r="O557" s="238"/>
      <c r="P557" s="238"/>
      <c r="Q557" s="238"/>
    </row>
    <row r="558" spans="1:17" s="39" customFormat="1" ht="12">
      <c r="A558" s="298"/>
      <c r="B558" s="298"/>
      <c r="C558" s="298"/>
      <c r="D558" s="298"/>
      <c r="E558" s="298"/>
      <c r="F558" s="298"/>
      <c r="G558" s="298"/>
      <c r="H558" s="298"/>
      <c r="I558" s="298"/>
      <c r="J558" s="298"/>
      <c r="K558" s="298"/>
      <c r="L558" s="299"/>
      <c r="M558" s="125"/>
      <c r="N558" s="126"/>
      <c r="O558" s="238"/>
      <c r="P558" s="238"/>
      <c r="Q558" s="238"/>
    </row>
    <row r="559" spans="1:17" s="39" customFormat="1" ht="12">
      <c r="A559" s="298"/>
      <c r="B559" s="298"/>
      <c r="C559" s="298"/>
      <c r="D559" s="298"/>
      <c r="E559" s="298"/>
      <c r="F559" s="298"/>
      <c r="G559" s="298"/>
      <c r="H559" s="298"/>
      <c r="I559" s="298"/>
      <c r="J559" s="298"/>
      <c r="K559" s="298"/>
      <c r="L559" s="299"/>
      <c r="M559" s="125"/>
      <c r="N559" s="126"/>
      <c r="O559" s="238"/>
      <c r="P559" s="238"/>
      <c r="Q559" s="238"/>
    </row>
    <row r="560" spans="1:17" s="39" customFormat="1" ht="12">
      <c r="A560" s="298"/>
      <c r="B560" s="298"/>
      <c r="C560" s="298"/>
      <c r="D560" s="298"/>
      <c r="E560" s="298"/>
      <c r="F560" s="298"/>
      <c r="G560" s="298"/>
      <c r="H560" s="298"/>
      <c r="I560" s="298"/>
      <c r="J560" s="298"/>
      <c r="K560" s="298"/>
      <c r="L560" s="299"/>
      <c r="M560" s="125"/>
      <c r="N560" s="126"/>
      <c r="O560" s="238"/>
      <c r="P560" s="238"/>
      <c r="Q560" s="238"/>
    </row>
    <row r="561" spans="1:17" s="39" customFormat="1" ht="12">
      <c r="A561" s="298"/>
      <c r="B561" s="298"/>
      <c r="C561" s="298"/>
      <c r="D561" s="298"/>
      <c r="E561" s="298"/>
      <c r="F561" s="298"/>
      <c r="G561" s="298"/>
      <c r="H561" s="298"/>
      <c r="I561" s="298"/>
      <c r="J561" s="298"/>
      <c r="K561" s="298"/>
      <c r="L561" s="299"/>
      <c r="M561" s="125"/>
      <c r="N561" s="126"/>
      <c r="O561" s="238"/>
      <c r="P561" s="238"/>
      <c r="Q561" s="238"/>
    </row>
    <row r="562" spans="1:17" s="39" customFormat="1" ht="12">
      <c r="A562" s="298"/>
      <c r="B562" s="298"/>
      <c r="C562" s="298"/>
      <c r="D562" s="298"/>
      <c r="E562" s="298"/>
      <c r="F562" s="298"/>
      <c r="G562" s="298"/>
      <c r="H562" s="298"/>
      <c r="I562" s="298"/>
      <c r="J562" s="298"/>
      <c r="K562" s="298"/>
      <c r="L562" s="299"/>
      <c r="M562" s="125"/>
      <c r="N562" s="126"/>
      <c r="O562" s="238"/>
      <c r="P562" s="238"/>
      <c r="Q562" s="238"/>
    </row>
    <row r="563" spans="1:17" s="39" customFormat="1" ht="12">
      <c r="A563" s="298"/>
      <c r="B563" s="298"/>
      <c r="C563" s="298"/>
      <c r="D563" s="298"/>
      <c r="E563" s="298"/>
      <c r="F563" s="298"/>
      <c r="G563" s="298"/>
      <c r="H563" s="298"/>
      <c r="I563" s="298"/>
      <c r="J563" s="298"/>
      <c r="K563" s="298"/>
      <c r="L563" s="299"/>
      <c r="M563" s="125"/>
      <c r="N563" s="126"/>
      <c r="O563" s="238"/>
      <c r="P563" s="238"/>
      <c r="Q563" s="238"/>
    </row>
    <row r="564" spans="1:17" s="39" customFormat="1" ht="12">
      <c r="A564" s="298"/>
      <c r="B564" s="298"/>
      <c r="C564" s="298"/>
      <c r="D564" s="298"/>
      <c r="E564" s="298"/>
      <c r="F564" s="298"/>
      <c r="G564" s="298"/>
      <c r="H564" s="298"/>
      <c r="I564" s="298"/>
      <c r="J564" s="298"/>
      <c r="K564" s="298"/>
      <c r="L564" s="299"/>
      <c r="M564" s="125"/>
      <c r="N564" s="126"/>
      <c r="O564" s="238"/>
      <c r="P564" s="238"/>
      <c r="Q564" s="238"/>
    </row>
    <row r="565" spans="1:17" s="39" customFormat="1" ht="12">
      <c r="A565" s="298"/>
      <c r="B565" s="298"/>
      <c r="C565" s="298"/>
      <c r="D565" s="298"/>
      <c r="E565" s="298"/>
      <c r="F565" s="298"/>
      <c r="G565" s="298"/>
      <c r="H565" s="298"/>
      <c r="I565" s="298"/>
      <c r="J565" s="298"/>
      <c r="K565" s="298"/>
      <c r="L565" s="299"/>
      <c r="M565" s="125"/>
      <c r="N565" s="126"/>
      <c r="O565" s="238"/>
      <c r="P565" s="238"/>
      <c r="Q565" s="238"/>
    </row>
    <row r="566" spans="1:17" s="39" customFormat="1" ht="12">
      <c r="A566" s="298"/>
      <c r="B566" s="298"/>
      <c r="C566" s="298"/>
      <c r="D566" s="298"/>
      <c r="E566" s="298"/>
      <c r="F566" s="298"/>
      <c r="G566" s="298"/>
      <c r="H566" s="298"/>
      <c r="I566" s="298"/>
      <c r="J566" s="298"/>
      <c r="K566" s="298"/>
      <c r="L566" s="299"/>
      <c r="M566" s="125"/>
      <c r="N566" s="126"/>
      <c r="O566" s="238"/>
      <c r="P566" s="238"/>
      <c r="Q566" s="238"/>
    </row>
    <row r="567" spans="1:17" s="39" customFormat="1" ht="12">
      <c r="A567" s="298"/>
      <c r="B567" s="298"/>
      <c r="C567" s="298"/>
      <c r="D567" s="298"/>
      <c r="E567" s="298"/>
      <c r="F567" s="298"/>
      <c r="G567" s="298"/>
      <c r="H567" s="298"/>
      <c r="I567" s="298"/>
      <c r="J567" s="298"/>
      <c r="K567" s="298"/>
      <c r="L567" s="299"/>
      <c r="M567" s="125"/>
      <c r="N567" s="126"/>
      <c r="O567" s="238"/>
      <c r="P567" s="238"/>
      <c r="Q567" s="238"/>
    </row>
    <row r="568" spans="1:17" s="39" customFormat="1" ht="12">
      <c r="A568" s="298"/>
      <c r="B568" s="298"/>
      <c r="C568" s="298"/>
      <c r="D568" s="298"/>
      <c r="E568" s="298"/>
      <c r="F568" s="298"/>
      <c r="G568" s="298"/>
      <c r="H568" s="298"/>
      <c r="I568" s="298"/>
      <c r="J568" s="298"/>
      <c r="K568" s="298"/>
      <c r="L568" s="299"/>
      <c r="M568" s="125"/>
      <c r="N568" s="126"/>
      <c r="O568" s="238"/>
      <c r="P568" s="238"/>
      <c r="Q568" s="238"/>
    </row>
    <row r="569" spans="1:17" s="39" customFormat="1" ht="12">
      <c r="A569" s="298"/>
      <c r="B569" s="298"/>
      <c r="C569" s="298"/>
      <c r="D569" s="298"/>
      <c r="E569" s="298"/>
      <c r="F569" s="298"/>
      <c r="G569" s="298"/>
      <c r="H569" s="298"/>
      <c r="I569" s="298"/>
      <c r="J569" s="298"/>
      <c r="K569" s="298"/>
      <c r="L569" s="299"/>
      <c r="M569" s="125"/>
      <c r="N569" s="126"/>
      <c r="O569" s="238"/>
      <c r="P569" s="238"/>
      <c r="Q569" s="238"/>
    </row>
    <row r="570" spans="1:17" s="39" customFormat="1" ht="12">
      <c r="A570" s="298"/>
      <c r="B570" s="298"/>
      <c r="C570" s="298"/>
      <c r="D570" s="298"/>
      <c r="E570" s="298"/>
      <c r="F570" s="298"/>
      <c r="G570" s="298"/>
      <c r="H570" s="298"/>
      <c r="I570" s="298"/>
      <c r="J570" s="298"/>
      <c r="K570" s="298"/>
      <c r="L570" s="299"/>
      <c r="M570" s="125"/>
      <c r="N570" s="126"/>
      <c r="O570" s="238"/>
      <c r="P570" s="238"/>
      <c r="Q570" s="238"/>
    </row>
    <row r="571" spans="1:17" s="39" customFormat="1" ht="12">
      <c r="A571" s="298"/>
      <c r="B571" s="298"/>
      <c r="C571" s="298"/>
      <c r="D571" s="298"/>
      <c r="E571" s="298"/>
      <c r="F571" s="298"/>
      <c r="G571" s="298"/>
      <c r="H571" s="298"/>
      <c r="I571" s="298"/>
      <c r="J571" s="298"/>
      <c r="K571" s="298"/>
      <c r="L571" s="299"/>
      <c r="M571" s="125"/>
      <c r="N571" s="126"/>
      <c r="O571" s="238"/>
      <c r="P571" s="238"/>
      <c r="Q571" s="238"/>
    </row>
    <row r="572" spans="1:17" s="39" customFormat="1" ht="12">
      <c r="A572" s="298"/>
      <c r="B572" s="298"/>
      <c r="C572" s="298"/>
      <c r="D572" s="298"/>
      <c r="E572" s="298"/>
      <c r="F572" s="298"/>
      <c r="G572" s="298"/>
      <c r="H572" s="298"/>
      <c r="I572" s="298"/>
      <c r="J572" s="298"/>
      <c r="K572" s="298"/>
      <c r="L572" s="299"/>
      <c r="M572" s="125"/>
      <c r="N572" s="126"/>
      <c r="O572" s="238"/>
      <c r="P572" s="238"/>
      <c r="Q572" s="238"/>
    </row>
    <row r="573" spans="1:17" s="39" customFormat="1" ht="12">
      <c r="A573" s="298"/>
      <c r="B573" s="298"/>
      <c r="C573" s="298"/>
      <c r="D573" s="298"/>
      <c r="E573" s="298"/>
      <c r="F573" s="298"/>
      <c r="G573" s="298"/>
      <c r="H573" s="298"/>
      <c r="I573" s="298"/>
      <c r="J573" s="298"/>
      <c r="K573" s="298"/>
      <c r="L573" s="299"/>
      <c r="M573" s="125"/>
      <c r="N573" s="126"/>
      <c r="O573" s="238"/>
      <c r="P573" s="238"/>
      <c r="Q573" s="238"/>
    </row>
    <row r="574" spans="1:17" s="39" customFormat="1" ht="12">
      <c r="A574" s="298"/>
      <c r="B574" s="298"/>
      <c r="C574" s="298"/>
      <c r="D574" s="298"/>
      <c r="E574" s="298"/>
      <c r="F574" s="298"/>
      <c r="G574" s="298"/>
      <c r="H574" s="298"/>
      <c r="I574" s="298"/>
      <c r="J574" s="298"/>
      <c r="K574" s="298"/>
      <c r="L574" s="299"/>
      <c r="M574" s="125"/>
      <c r="N574" s="126"/>
      <c r="O574" s="238"/>
      <c r="P574" s="238"/>
      <c r="Q574" s="238"/>
    </row>
    <row r="575" spans="1:17" s="39" customFormat="1" ht="12">
      <c r="A575" s="298"/>
      <c r="B575" s="298"/>
      <c r="C575" s="298"/>
      <c r="D575" s="298"/>
      <c r="E575" s="298"/>
      <c r="F575" s="298"/>
      <c r="G575" s="298"/>
      <c r="H575" s="298"/>
      <c r="I575" s="298"/>
      <c r="J575" s="298"/>
      <c r="K575" s="298"/>
      <c r="L575" s="299"/>
      <c r="M575" s="125"/>
      <c r="N575" s="126"/>
      <c r="O575" s="238"/>
      <c r="P575" s="238"/>
      <c r="Q575" s="238"/>
    </row>
    <row r="576" spans="1:17" s="39" customFormat="1" ht="12">
      <c r="A576" s="298"/>
      <c r="B576" s="298"/>
      <c r="C576" s="298"/>
      <c r="D576" s="298"/>
      <c r="E576" s="298"/>
      <c r="F576" s="298"/>
      <c r="G576" s="298"/>
      <c r="H576" s="298"/>
      <c r="I576" s="298"/>
      <c r="J576" s="298"/>
      <c r="K576" s="298"/>
      <c r="L576" s="299"/>
      <c r="M576" s="125"/>
      <c r="N576" s="126"/>
      <c r="O576" s="238"/>
      <c r="P576" s="238"/>
      <c r="Q576" s="238"/>
    </row>
    <row r="577" spans="1:17" s="39" customFormat="1" ht="12">
      <c r="A577" s="298"/>
      <c r="B577" s="298"/>
      <c r="C577" s="298"/>
      <c r="D577" s="298"/>
      <c r="E577" s="298"/>
      <c r="F577" s="298"/>
      <c r="G577" s="298"/>
      <c r="H577" s="298"/>
      <c r="I577" s="298"/>
      <c r="J577" s="298"/>
      <c r="K577" s="298"/>
      <c r="L577" s="299"/>
      <c r="M577" s="125"/>
      <c r="N577" s="126"/>
      <c r="O577" s="238"/>
      <c r="P577" s="238"/>
      <c r="Q577" s="238"/>
    </row>
    <row r="578" spans="1:17" s="39" customFormat="1" ht="12">
      <c r="A578" s="298"/>
      <c r="B578" s="298"/>
      <c r="C578" s="298"/>
      <c r="D578" s="298"/>
      <c r="E578" s="298"/>
      <c r="F578" s="298"/>
      <c r="G578" s="298"/>
      <c r="H578" s="298"/>
      <c r="I578" s="298"/>
      <c r="J578" s="298"/>
      <c r="K578" s="298"/>
      <c r="L578" s="299"/>
      <c r="M578" s="125"/>
      <c r="N578" s="126"/>
      <c r="O578" s="238"/>
      <c r="P578" s="238"/>
      <c r="Q578" s="238"/>
    </row>
    <row r="579" spans="1:17" s="39" customFormat="1" ht="12">
      <c r="A579" s="298"/>
      <c r="B579" s="298"/>
      <c r="C579" s="298"/>
      <c r="D579" s="298"/>
      <c r="E579" s="298"/>
      <c r="F579" s="298"/>
      <c r="G579" s="298"/>
      <c r="H579" s="298"/>
      <c r="I579" s="298"/>
      <c r="J579" s="298"/>
      <c r="K579" s="298"/>
      <c r="L579" s="299"/>
      <c r="M579" s="125"/>
      <c r="N579" s="126"/>
      <c r="O579" s="238"/>
      <c r="P579" s="238"/>
      <c r="Q579" s="238"/>
    </row>
    <row r="580" spans="1:17" s="39" customFormat="1" ht="12">
      <c r="A580" s="298"/>
      <c r="B580" s="298"/>
      <c r="C580" s="298"/>
      <c r="D580" s="298"/>
      <c r="E580" s="298"/>
      <c r="F580" s="298"/>
      <c r="G580" s="298"/>
      <c r="H580" s="298"/>
      <c r="I580" s="298"/>
      <c r="J580" s="298"/>
      <c r="K580" s="298"/>
      <c r="L580" s="299"/>
      <c r="M580" s="125"/>
      <c r="N580" s="126"/>
      <c r="O580" s="238"/>
      <c r="P580" s="238"/>
      <c r="Q580" s="238"/>
    </row>
    <row r="581" spans="1:17" s="39" customFormat="1" ht="12">
      <c r="A581" s="298"/>
      <c r="B581" s="298"/>
      <c r="C581" s="298"/>
      <c r="D581" s="298"/>
      <c r="E581" s="298"/>
      <c r="F581" s="298"/>
      <c r="G581" s="298"/>
      <c r="H581" s="298"/>
      <c r="I581" s="298"/>
      <c r="J581" s="298"/>
      <c r="K581" s="298"/>
      <c r="L581" s="299"/>
      <c r="M581" s="125"/>
      <c r="N581" s="126"/>
      <c r="O581" s="238"/>
      <c r="P581" s="238"/>
      <c r="Q581" s="238"/>
    </row>
    <row r="582" spans="1:17" s="39" customFormat="1" ht="12">
      <c r="A582" s="298"/>
      <c r="B582" s="298"/>
      <c r="C582" s="298"/>
      <c r="D582" s="298"/>
      <c r="E582" s="298"/>
      <c r="F582" s="298"/>
      <c r="G582" s="298"/>
      <c r="H582" s="298"/>
      <c r="I582" s="298"/>
      <c r="J582" s="298"/>
      <c r="K582" s="298"/>
      <c r="L582" s="299"/>
      <c r="M582" s="125"/>
      <c r="N582" s="126"/>
      <c r="O582" s="238"/>
      <c r="P582" s="238"/>
      <c r="Q582" s="238"/>
    </row>
    <row r="583" spans="1:17" s="39" customFormat="1" ht="12">
      <c r="A583" s="298"/>
      <c r="B583" s="298"/>
      <c r="C583" s="298"/>
      <c r="D583" s="298"/>
      <c r="E583" s="298"/>
      <c r="F583" s="298"/>
      <c r="G583" s="298"/>
      <c r="H583" s="298"/>
      <c r="I583" s="298"/>
      <c r="J583" s="298"/>
      <c r="K583" s="298"/>
      <c r="L583" s="299"/>
      <c r="M583" s="125"/>
      <c r="N583" s="126"/>
      <c r="O583" s="238"/>
      <c r="P583" s="238"/>
      <c r="Q583" s="238"/>
    </row>
    <row r="584" spans="1:17" s="39" customFormat="1" ht="12">
      <c r="A584" s="298"/>
      <c r="B584" s="298"/>
      <c r="C584" s="298"/>
      <c r="D584" s="298"/>
      <c r="E584" s="298"/>
      <c r="F584" s="298"/>
      <c r="G584" s="298"/>
      <c r="H584" s="298"/>
      <c r="I584" s="298"/>
      <c r="J584" s="298"/>
      <c r="K584" s="298"/>
      <c r="L584" s="299"/>
      <c r="M584" s="125"/>
      <c r="N584" s="126"/>
      <c r="O584" s="238"/>
      <c r="P584" s="238"/>
      <c r="Q584" s="238"/>
    </row>
    <row r="585" spans="1:17" s="39" customFormat="1" ht="12">
      <c r="A585" s="298"/>
      <c r="B585" s="298"/>
      <c r="C585" s="298"/>
      <c r="D585" s="298"/>
      <c r="E585" s="298"/>
      <c r="F585" s="298"/>
      <c r="G585" s="298"/>
      <c r="H585" s="298"/>
      <c r="I585" s="298"/>
      <c r="J585" s="298"/>
      <c r="K585" s="298"/>
      <c r="L585" s="299"/>
      <c r="M585" s="125"/>
      <c r="N585" s="126"/>
      <c r="O585" s="238"/>
      <c r="P585" s="238"/>
      <c r="Q585" s="238"/>
    </row>
    <row r="586" spans="1:17" s="39" customFormat="1" ht="12">
      <c r="A586" s="298"/>
      <c r="B586" s="298"/>
      <c r="C586" s="298"/>
      <c r="D586" s="298"/>
      <c r="E586" s="298"/>
      <c r="F586" s="298"/>
      <c r="G586" s="298"/>
      <c r="H586" s="298"/>
      <c r="I586" s="298"/>
      <c r="J586" s="298"/>
      <c r="K586" s="298"/>
      <c r="L586" s="299"/>
      <c r="M586" s="300"/>
      <c r="N586" s="301"/>
      <c r="O586" s="238"/>
      <c r="P586" s="238"/>
      <c r="Q586" s="238"/>
    </row>
    <row r="587" spans="1:17" s="39" customFormat="1" ht="12">
      <c r="A587" s="298"/>
      <c r="B587" s="298"/>
      <c r="C587" s="298"/>
      <c r="D587" s="298"/>
      <c r="E587" s="298"/>
      <c r="F587" s="298"/>
      <c r="G587" s="298"/>
      <c r="H587" s="298"/>
      <c r="I587" s="298"/>
      <c r="J587" s="298"/>
      <c r="K587" s="298"/>
      <c r="L587" s="299"/>
      <c r="M587" s="300"/>
      <c r="N587" s="301"/>
      <c r="O587" s="238"/>
      <c r="P587" s="238"/>
      <c r="Q587" s="238"/>
    </row>
    <row r="588" spans="1:17" s="39" customFormat="1" ht="12">
      <c r="A588" s="298"/>
      <c r="B588" s="298"/>
      <c r="C588" s="298"/>
      <c r="D588" s="298"/>
      <c r="E588" s="298"/>
      <c r="F588" s="298"/>
      <c r="G588" s="298"/>
      <c r="H588" s="298"/>
      <c r="I588" s="298"/>
      <c r="J588" s="298"/>
      <c r="K588" s="298"/>
      <c r="L588" s="299"/>
      <c r="M588" s="300"/>
      <c r="N588" s="301"/>
      <c r="O588" s="238"/>
      <c r="P588" s="238"/>
      <c r="Q588" s="238"/>
    </row>
    <row r="589" spans="1:17" s="39" customFormat="1" ht="12">
      <c r="A589" s="298"/>
      <c r="B589" s="298"/>
      <c r="C589" s="298"/>
      <c r="D589" s="298"/>
      <c r="E589" s="298"/>
      <c r="F589" s="298"/>
      <c r="G589" s="298"/>
      <c r="H589" s="298"/>
      <c r="I589" s="298"/>
      <c r="J589" s="298"/>
      <c r="K589" s="298"/>
      <c r="L589" s="299"/>
      <c r="M589" s="300"/>
      <c r="N589" s="301"/>
      <c r="O589" s="238"/>
      <c r="P589" s="238"/>
      <c r="Q589" s="238"/>
    </row>
    <row r="590" spans="1:17" s="39" customFormat="1" ht="12">
      <c r="A590" s="298"/>
      <c r="B590" s="298"/>
      <c r="C590" s="298"/>
      <c r="D590" s="298"/>
      <c r="E590" s="298"/>
      <c r="F590" s="298"/>
      <c r="G590" s="298"/>
      <c r="H590" s="298"/>
      <c r="I590" s="298"/>
      <c r="J590" s="298"/>
      <c r="K590" s="298"/>
      <c r="L590" s="299"/>
      <c r="M590" s="300"/>
      <c r="N590" s="301"/>
      <c r="O590" s="238"/>
      <c r="P590" s="238"/>
      <c r="Q590" s="238"/>
    </row>
    <row r="591" spans="1:17" s="39" customFormat="1" ht="12">
      <c r="A591" s="298"/>
      <c r="B591" s="298"/>
      <c r="C591" s="298"/>
      <c r="D591" s="298"/>
      <c r="E591" s="298"/>
      <c r="F591" s="298"/>
      <c r="G591" s="298"/>
      <c r="H591" s="298"/>
      <c r="I591" s="298"/>
      <c r="J591" s="298"/>
      <c r="K591" s="298"/>
      <c r="L591" s="299"/>
      <c r="M591" s="300"/>
      <c r="N591" s="301"/>
      <c r="O591" s="238"/>
      <c r="P591" s="238"/>
      <c r="Q591" s="238"/>
    </row>
    <row r="592" spans="1:17" s="39" customFormat="1" ht="12">
      <c r="A592" s="298"/>
      <c r="B592" s="298"/>
      <c r="C592" s="298"/>
      <c r="D592" s="298"/>
      <c r="E592" s="298"/>
      <c r="F592" s="298"/>
      <c r="G592" s="298"/>
      <c r="H592" s="298"/>
      <c r="I592" s="298"/>
      <c r="J592" s="298"/>
      <c r="K592" s="298"/>
      <c r="L592" s="299"/>
      <c r="M592" s="300"/>
      <c r="N592" s="301"/>
      <c r="O592" s="238"/>
      <c r="P592" s="238"/>
      <c r="Q592" s="238"/>
    </row>
    <row r="593" spans="1:17" s="39" customFormat="1" ht="12">
      <c r="A593" s="298"/>
      <c r="B593" s="298"/>
      <c r="C593" s="298"/>
      <c r="D593" s="298"/>
      <c r="E593" s="298"/>
      <c r="F593" s="298"/>
      <c r="G593" s="298"/>
      <c r="H593" s="298"/>
      <c r="I593" s="298"/>
      <c r="J593" s="298"/>
      <c r="K593" s="298"/>
      <c r="L593" s="299"/>
      <c r="M593" s="300"/>
      <c r="N593" s="301"/>
      <c r="O593" s="238"/>
      <c r="P593" s="238"/>
      <c r="Q593" s="238"/>
    </row>
    <row r="594" spans="1:17" s="39" customFormat="1" ht="12">
      <c r="A594" s="298"/>
      <c r="B594" s="298"/>
      <c r="C594" s="298"/>
      <c r="D594" s="298"/>
      <c r="E594" s="298"/>
      <c r="F594" s="298"/>
      <c r="G594" s="298"/>
      <c r="H594" s="298"/>
      <c r="I594" s="298"/>
      <c r="J594" s="298"/>
      <c r="K594" s="298"/>
      <c r="L594" s="299"/>
      <c r="M594" s="300"/>
      <c r="N594" s="301"/>
      <c r="O594" s="238"/>
      <c r="P594" s="238"/>
      <c r="Q594" s="238"/>
    </row>
    <row r="595" spans="1:17" s="39" customFormat="1" ht="12">
      <c r="A595" s="298"/>
      <c r="B595" s="298"/>
      <c r="C595" s="298"/>
      <c r="D595" s="298"/>
      <c r="E595" s="298"/>
      <c r="F595" s="298"/>
      <c r="G595" s="298"/>
      <c r="H595" s="298"/>
      <c r="I595" s="298"/>
      <c r="J595" s="298"/>
      <c r="K595" s="298"/>
      <c r="L595" s="299"/>
      <c r="M595" s="300"/>
      <c r="N595" s="301"/>
      <c r="O595" s="238"/>
      <c r="P595" s="238"/>
      <c r="Q595" s="238"/>
    </row>
    <row r="596" spans="1:17" s="39" customFormat="1" ht="12">
      <c r="A596" s="298"/>
      <c r="B596" s="298"/>
      <c r="C596" s="298"/>
      <c r="D596" s="298"/>
      <c r="E596" s="298"/>
      <c r="F596" s="298"/>
      <c r="G596" s="298"/>
      <c r="H596" s="298"/>
      <c r="I596" s="298"/>
      <c r="J596" s="298"/>
      <c r="K596" s="298"/>
      <c r="L596" s="299"/>
      <c r="M596" s="300"/>
      <c r="N596" s="301"/>
      <c r="O596" s="238"/>
      <c r="P596" s="238"/>
      <c r="Q596" s="238"/>
    </row>
    <row r="597" spans="1:17" s="39" customFormat="1" ht="12">
      <c r="A597" s="298"/>
      <c r="B597" s="298"/>
      <c r="C597" s="298"/>
      <c r="D597" s="298"/>
      <c r="E597" s="298"/>
      <c r="F597" s="298"/>
      <c r="G597" s="298"/>
      <c r="H597" s="298"/>
      <c r="I597" s="298"/>
      <c r="J597" s="298"/>
      <c r="K597" s="298"/>
      <c r="L597" s="299"/>
      <c r="M597" s="300"/>
      <c r="N597" s="301"/>
      <c r="O597" s="238"/>
      <c r="P597" s="238"/>
      <c r="Q597" s="238"/>
    </row>
    <row r="598" spans="1:17" s="39" customFormat="1" ht="12">
      <c r="A598" s="298"/>
      <c r="B598" s="298"/>
      <c r="C598" s="298"/>
      <c r="D598" s="298"/>
      <c r="E598" s="298"/>
      <c r="F598" s="298"/>
      <c r="G598" s="298"/>
      <c r="H598" s="298"/>
      <c r="I598" s="298"/>
      <c r="J598" s="298"/>
      <c r="K598" s="298"/>
      <c r="L598" s="299"/>
      <c r="M598" s="300"/>
      <c r="N598" s="301"/>
      <c r="O598" s="238"/>
      <c r="P598" s="238"/>
      <c r="Q598" s="238"/>
    </row>
    <row r="599" spans="1:17" s="39" customFormat="1" ht="12">
      <c r="A599" s="298"/>
      <c r="B599" s="298"/>
      <c r="C599" s="298"/>
      <c r="D599" s="298"/>
      <c r="E599" s="298"/>
      <c r="F599" s="298"/>
      <c r="G599" s="298"/>
      <c r="H599" s="298"/>
      <c r="I599" s="298"/>
      <c r="J599" s="298"/>
      <c r="K599" s="298"/>
      <c r="L599" s="299"/>
      <c r="M599" s="300"/>
      <c r="N599" s="301"/>
      <c r="O599" s="238"/>
      <c r="P599" s="238"/>
      <c r="Q599" s="238"/>
    </row>
    <row r="600" spans="1:17" s="39" customFormat="1" ht="12">
      <c r="A600" s="298"/>
      <c r="B600" s="298"/>
      <c r="C600" s="298"/>
      <c r="D600" s="298"/>
      <c r="E600" s="298"/>
      <c r="F600" s="298"/>
      <c r="G600" s="298"/>
      <c r="H600" s="298"/>
      <c r="I600" s="298"/>
      <c r="J600" s="298"/>
      <c r="K600" s="298"/>
      <c r="L600" s="299"/>
      <c r="M600" s="300"/>
      <c r="N600" s="301"/>
      <c r="O600" s="238"/>
      <c r="P600" s="238"/>
      <c r="Q600" s="238"/>
    </row>
    <row r="601" spans="1:17" s="39" customFormat="1" ht="12">
      <c r="A601" s="298"/>
      <c r="B601" s="298"/>
      <c r="C601" s="298"/>
      <c r="D601" s="298"/>
      <c r="E601" s="298"/>
      <c r="F601" s="298"/>
      <c r="G601" s="298"/>
      <c r="H601" s="298"/>
      <c r="I601" s="298"/>
      <c r="J601" s="298"/>
      <c r="K601" s="298"/>
      <c r="L601" s="299"/>
      <c r="M601" s="300"/>
      <c r="N601" s="301"/>
      <c r="O601" s="238"/>
      <c r="P601" s="238"/>
      <c r="Q601" s="238"/>
    </row>
    <row r="602" spans="1:17" s="39" customFormat="1" ht="12">
      <c r="A602" s="298"/>
      <c r="B602" s="298"/>
      <c r="C602" s="298"/>
      <c r="D602" s="298"/>
      <c r="E602" s="298"/>
      <c r="F602" s="298"/>
      <c r="G602" s="298"/>
      <c r="H602" s="298"/>
      <c r="I602" s="298"/>
      <c r="J602" s="298"/>
      <c r="K602" s="298"/>
      <c r="L602" s="299"/>
      <c r="M602" s="300"/>
      <c r="N602" s="301"/>
      <c r="O602" s="238"/>
      <c r="P602" s="238"/>
      <c r="Q602" s="238"/>
    </row>
    <row r="603" spans="1:17" s="39" customFormat="1" ht="12">
      <c r="A603" s="298"/>
      <c r="B603" s="298"/>
      <c r="C603" s="298"/>
      <c r="D603" s="298"/>
      <c r="E603" s="298"/>
      <c r="F603" s="298"/>
      <c r="G603" s="298"/>
      <c r="H603" s="298"/>
      <c r="I603" s="298"/>
      <c r="J603" s="298"/>
      <c r="K603" s="298"/>
      <c r="L603" s="299"/>
      <c r="M603" s="300"/>
      <c r="N603" s="301"/>
      <c r="O603" s="238"/>
      <c r="P603" s="238"/>
      <c r="Q603" s="238"/>
    </row>
    <row r="604" spans="1:17" s="39" customFormat="1" ht="12">
      <c r="A604" s="298"/>
      <c r="B604" s="298"/>
      <c r="C604" s="298"/>
      <c r="D604" s="298"/>
      <c r="E604" s="298"/>
      <c r="F604" s="298"/>
      <c r="G604" s="298"/>
      <c r="H604" s="298"/>
      <c r="I604" s="298"/>
      <c r="J604" s="298"/>
      <c r="K604" s="298"/>
      <c r="L604" s="299"/>
      <c r="M604" s="300"/>
      <c r="N604" s="301"/>
      <c r="O604" s="238"/>
      <c r="P604" s="238"/>
      <c r="Q604" s="238"/>
    </row>
    <row r="605" spans="1:17" s="39" customFormat="1" ht="12">
      <c r="A605" s="298"/>
      <c r="B605" s="298"/>
      <c r="C605" s="298"/>
      <c r="D605" s="298"/>
      <c r="E605" s="298"/>
      <c r="F605" s="298"/>
      <c r="G605" s="298"/>
      <c r="H605" s="298"/>
      <c r="I605" s="298"/>
      <c r="J605" s="298"/>
      <c r="K605" s="298"/>
      <c r="L605" s="299"/>
      <c r="M605" s="300"/>
      <c r="N605" s="301"/>
      <c r="O605" s="238"/>
      <c r="P605" s="238"/>
      <c r="Q605" s="238"/>
    </row>
    <row r="606" spans="1:17" s="39" customFormat="1" ht="12">
      <c r="A606" s="298"/>
      <c r="B606" s="298"/>
      <c r="C606" s="298"/>
      <c r="D606" s="298"/>
      <c r="E606" s="298"/>
      <c r="F606" s="298"/>
      <c r="G606" s="298"/>
      <c r="H606" s="298"/>
      <c r="I606" s="298"/>
      <c r="J606" s="298"/>
      <c r="K606" s="298"/>
      <c r="L606" s="299"/>
      <c r="M606" s="300"/>
      <c r="N606" s="301"/>
      <c r="O606" s="238"/>
      <c r="P606" s="238"/>
      <c r="Q606" s="238"/>
    </row>
    <row r="607" spans="1:17" s="39" customFormat="1" ht="12">
      <c r="A607" s="298"/>
      <c r="B607" s="298"/>
      <c r="C607" s="298"/>
      <c r="D607" s="298"/>
      <c r="E607" s="298"/>
      <c r="F607" s="298"/>
      <c r="G607" s="298"/>
      <c r="H607" s="298"/>
      <c r="I607" s="298"/>
      <c r="J607" s="298"/>
      <c r="K607" s="298"/>
      <c r="L607" s="299"/>
      <c r="M607" s="300"/>
      <c r="N607" s="301"/>
      <c r="O607" s="238"/>
      <c r="P607" s="238"/>
      <c r="Q607" s="238"/>
    </row>
    <row r="608" spans="1:17" s="39" customFormat="1" ht="12">
      <c r="A608" s="298"/>
      <c r="B608" s="298"/>
      <c r="C608" s="298"/>
      <c r="D608" s="298"/>
      <c r="E608" s="298"/>
      <c r="F608" s="298"/>
      <c r="G608" s="298"/>
      <c r="H608" s="298"/>
      <c r="I608" s="298"/>
      <c r="J608" s="298"/>
      <c r="K608" s="298"/>
      <c r="L608" s="299"/>
      <c r="M608" s="300"/>
      <c r="N608" s="301"/>
      <c r="O608" s="238"/>
      <c r="P608" s="238"/>
      <c r="Q608" s="238"/>
    </row>
    <row r="609" spans="1:17" s="39" customFormat="1" ht="12">
      <c r="A609" s="298"/>
      <c r="B609" s="298"/>
      <c r="C609" s="298"/>
      <c r="D609" s="298"/>
      <c r="E609" s="298"/>
      <c r="F609" s="298"/>
      <c r="G609" s="298"/>
      <c r="H609" s="298"/>
      <c r="I609" s="298"/>
      <c r="J609" s="298"/>
      <c r="K609" s="298"/>
      <c r="L609" s="299"/>
      <c r="M609" s="300"/>
      <c r="N609" s="301"/>
      <c r="O609" s="238"/>
      <c r="P609" s="238"/>
      <c r="Q609" s="238"/>
    </row>
    <row r="610" spans="1:17" s="39" customFormat="1" ht="12">
      <c r="A610" s="298"/>
      <c r="B610" s="298"/>
      <c r="C610" s="298"/>
      <c r="D610" s="298"/>
      <c r="E610" s="298"/>
      <c r="F610" s="298"/>
      <c r="G610" s="298"/>
      <c r="H610" s="298"/>
      <c r="I610" s="298"/>
      <c r="J610" s="298"/>
      <c r="K610" s="298"/>
      <c r="L610" s="299"/>
      <c r="M610" s="300"/>
      <c r="N610" s="301"/>
      <c r="O610" s="238"/>
      <c r="P610" s="238"/>
      <c r="Q610" s="238"/>
    </row>
    <row r="611" spans="1:17" s="39" customFormat="1" ht="12">
      <c r="A611" s="298"/>
      <c r="B611" s="298"/>
      <c r="C611" s="298"/>
      <c r="D611" s="298"/>
      <c r="E611" s="298"/>
      <c r="F611" s="298"/>
      <c r="G611" s="298"/>
      <c r="H611" s="298"/>
      <c r="I611" s="298"/>
      <c r="J611" s="298"/>
      <c r="K611" s="298"/>
      <c r="L611" s="299"/>
      <c r="M611" s="300"/>
      <c r="N611" s="301"/>
      <c r="O611" s="238"/>
      <c r="P611" s="238"/>
      <c r="Q611" s="238"/>
    </row>
    <row r="612" spans="1:17" s="39" customFormat="1" ht="12">
      <c r="A612" s="298"/>
      <c r="B612" s="298"/>
      <c r="C612" s="298"/>
      <c r="D612" s="298"/>
      <c r="E612" s="298"/>
      <c r="F612" s="298"/>
      <c r="G612" s="298"/>
      <c r="H612" s="298"/>
      <c r="I612" s="298"/>
      <c r="J612" s="298"/>
      <c r="K612" s="298"/>
      <c r="L612" s="299"/>
      <c r="M612" s="300"/>
      <c r="N612" s="301"/>
      <c r="O612" s="238"/>
      <c r="P612" s="238"/>
      <c r="Q612" s="238"/>
    </row>
    <row r="613" spans="1:17" s="39" customFormat="1" ht="12">
      <c r="A613" s="298"/>
      <c r="B613" s="298"/>
      <c r="C613" s="298"/>
      <c r="D613" s="298"/>
      <c r="E613" s="298"/>
      <c r="F613" s="298"/>
      <c r="G613" s="298"/>
      <c r="H613" s="298"/>
      <c r="I613" s="298"/>
      <c r="J613" s="298"/>
      <c r="K613" s="298"/>
      <c r="L613" s="299"/>
      <c r="M613" s="300"/>
      <c r="N613" s="301"/>
      <c r="O613" s="238"/>
      <c r="P613" s="238"/>
      <c r="Q613" s="238"/>
    </row>
    <row r="614" spans="1:17" s="39" customFormat="1" ht="12">
      <c r="A614" s="298"/>
      <c r="B614" s="298"/>
      <c r="C614" s="298"/>
      <c r="D614" s="298"/>
      <c r="E614" s="298"/>
      <c r="F614" s="298"/>
      <c r="G614" s="298"/>
      <c r="H614" s="298"/>
      <c r="I614" s="298"/>
      <c r="J614" s="298"/>
      <c r="K614" s="298"/>
      <c r="L614" s="299"/>
      <c r="M614" s="300"/>
      <c r="N614" s="301"/>
      <c r="O614" s="238"/>
      <c r="P614" s="238"/>
      <c r="Q614" s="238"/>
    </row>
    <row r="615" spans="1:17" s="39" customFormat="1" ht="12">
      <c r="A615" s="298"/>
      <c r="B615" s="298"/>
      <c r="C615" s="298"/>
      <c r="D615" s="298"/>
      <c r="E615" s="298"/>
      <c r="F615" s="298"/>
      <c r="G615" s="298"/>
      <c r="H615" s="298"/>
      <c r="I615" s="298"/>
      <c r="J615" s="298"/>
      <c r="K615" s="298"/>
      <c r="L615" s="299"/>
      <c r="M615" s="300"/>
      <c r="N615" s="301"/>
      <c r="O615" s="238"/>
      <c r="P615" s="238"/>
      <c r="Q615" s="238"/>
    </row>
    <row r="616" spans="1:17" s="39" customFormat="1" ht="12">
      <c r="A616" s="298"/>
      <c r="B616" s="298"/>
      <c r="C616" s="298"/>
      <c r="D616" s="298"/>
      <c r="E616" s="298"/>
      <c r="F616" s="298"/>
      <c r="G616" s="298"/>
      <c r="H616" s="298"/>
      <c r="I616" s="298"/>
      <c r="J616" s="298"/>
      <c r="K616" s="298"/>
      <c r="L616" s="299"/>
      <c r="M616" s="300"/>
      <c r="N616" s="301"/>
      <c r="O616" s="238"/>
      <c r="P616" s="238"/>
      <c r="Q616" s="238"/>
    </row>
    <row r="617" spans="1:17" s="39" customFormat="1" ht="12">
      <c r="A617" s="298"/>
      <c r="B617" s="298"/>
      <c r="C617" s="298"/>
      <c r="D617" s="298"/>
      <c r="E617" s="298"/>
      <c r="F617" s="298"/>
      <c r="G617" s="298"/>
      <c r="H617" s="298"/>
      <c r="I617" s="298"/>
      <c r="J617" s="298"/>
      <c r="K617" s="298"/>
      <c r="L617" s="299"/>
      <c r="M617" s="300"/>
      <c r="N617" s="301"/>
      <c r="O617" s="238"/>
      <c r="P617" s="238"/>
      <c r="Q617" s="238"/>
    </row>
    <row r="618" spans="1:17" s="39" customFormat="1" ht="12">
      <c r="A618" s="298"/>
      <c r="B618" s="298"/>
      <c r="C618" s="298"/>
      <c r="D618" s="298"/>
      <c r="E618" s="298"/>
      <c r="F618" s="298"/>
      <c r="G618" s="298"/>
      <c r="H618" s="298"/>
      <c r="I618" s="298"/>
      <c r="J618" s="298"/>
      <c r="K618" s="298"/>
      <c r="L618" s="299"/>
      <c r="M618" s="300"/>
      <c r="N618" s="301"/>
      <c r="O618" s="238"/>
      <c r="P618" s="238"/>
      <c r="Q618" s="238"/>
    </row>
    <row r="619" spans="1:17" s="39" customFormat="1" ht="12">
      <c r="A619" s="298"/>
      <c r="B619" s="298"/>
      <c r="C619" s="298"/>
      <c r="D619" s="298"/>
      <c r="E619" s="298"/>
      <c r="F619" s="298"/>
      <c r="G619" s="298"/>
      <c r="H619" s="298"/>
      <c r="I619" s="298"/>
      <c r="J619" s="298"/>
      <c r="K619" s="298"/>
      <c r="L619" s="299"/>
      <c r="M619" s="300"/>
      <c r="N619" s="301"/>
      <c r="O619" s="238"/>
      <c r="P619" s="238"/>
      <c r="Q619" s="238"/>
    </row>
    <row r="620" spans="1:17" s="39" customFormat="1" ht="12">
      <c r="A620" s="298"/>
      <c r="B620" s="298"/>
      <c r="C620" s="298"/>
      <c r="D620" s="298"/>
      <c r="E620" s="298"/>
      <c r="F620" s="298"/>
      <c r="G620" s="298"/>
      <c r="H620" s="298"/>
      <c r="I620" s="298"/>
      <c r="J620" s="298"/>
      <c r="K620" s="298"/>
      <c r="L620" s="299"/>
      <c r="M620" s="300"/>
      <c r="N620" s="301"/>
      <c r="O620" s="238"/>
      <c r="P620" s="238"/>
      <c r="Q620" s="238"/>
    </row>
    <row r="621" spans="1:17" s="39" customFormat="1" ht="12">
      <c r="A621" s="298"/>
      <c r="B621" s="298"/>
      <c r="C621" s="298"/>
      <c r="D621" s="298"/>
      <c r="E621" s="298"/>
      <c r="F621" s="298"/>
      <c r="G621" s="298"/>
      <c r="H621" s="298"/>
      <c r="I621" s="298"/>
      <c r="J621" s="298"/>
      <c r="K621" s="298"/>
      <c r="L621" s="299"/>
      <c r="M621" s="300"/>
      <c r="N621" s="301"/>
      <c r="O621" s="238"/>
      <c r="P621" s="238"/>
      <c r="Q621" s="238"/>
    </row>
    <row r="622" spans="1:17" s="39" customFormat="1" ht="12">
      <c r="A622" s="298"/>
      <c r="B622" s="298"/>
      <c r="C622" s="298"/>
      <c r="D622" s="298"/>
      <c r="E622" s="298"/>
      <c r="F622" s="298"/>
      <c r="G622" s="298"/>
      <c r="H622" s="298"/>
      <c r="I622" s="298"/>
      <c r="J622" s="298"/>
      <c r="K622" s="298"/>
      <c r="L622" s="299"/>
      <c r="M622" s="300"/>
      <c r="N622" s="301"/>
      <c r="O622" s="238"/>
      <c r="P622" s="238"/>
      <c r="Q622" s="238"/>
    </row>
    <row r="623" spans="1:17" s="39" customFormat="1" ht="12">
      <c r="A623" s="298"/>
      <c r="B623" s="298"/>
      <c r="C623" s="298"/>
      <c r="D623" s="298"/>
      <c r="E623" s="298"/>
      <c r="F623" s="298"/>
      <c r="G623" s="298"/>
      <c r="H623" s="298"/>
      <c r="I623" s="298"/>
      <c r="J623" s="298"/>
      <c r="K623" s="298"/>
      <c r="L623" s="299"/>
      <c r="M623" s="300"/>
      <c r="N623" s="301"/>
      <c r="O623" s="238"/>
      <c r="P623" s="238"/>
      <c r="Q623" s="238"/>
    </row>
    <row r="624" spans="1:17" s="39" customFormat="1" ht="12">
      <c r="A624" s="298"/>
      <c r="B624" s="298"/>
      <c r="C624" s="298"/>
      <c r="D624" s="298"/>
      <c r="E624" s="298"/>
      <c r="F624" s="298"/>
      <c r="G624" s="298"/>
      <c r="H624" s="298"/>
      <c r="I624" s="298"/>
      <c r="J624" s="298"/>
      <c r="K624" s="298"/>
      <c r="L624" s="299"/>
      <c r="M624" s="300"/>
      <c r="N624" s="301"/>
      <c r="O624" s="238"/>
      <c r="P624" s="238"/>
      <c r="Q624" s="238"/>
    </row>
    <row r="625" spans="1:17" s="39" customFormat="1" ht="12">
      <c r="A625" s="298"/>
      <c r="B625" s="298"/>
      <c r="C625" s="298"/>
      <c r="D625" s="298"/>
      <c r="E625" s="298"/>
      <c r="F625" s="298"/>
      <c r="G625" s="298"/>
      <c r="H625" s="298"/>
      <c r="I625" s="298"/>
      <c r="J625" s="298"/>
      <c r="K625" s="298"/>
      <c r="L625" s="299"/>
      <c r="M625" s="300"/>
      <c r="N625" s="301"/>
      <c r="O625" s="238"/>
      <c r="P625" s="238"/>
      <c r="Q625" s="238"/>
    </row>
    <row r="626" spans="1:17" s="39" customFormat="1" ht="12">
      <c r="A626" s="298"/>
      <c r="B626" s="298"/>
      <c r="C626" s="298"/>
      <c r="D626" s="298"/>
      <c r="E626" s="298"/>
      <c r="F626" s="298"/>
      <c r="G626" s="298"/>
      <c r="H626" s="298"/>
      <c r="I626" s="298"/>
      <c r="J626" s="298"/>
      <c r="K626" s="298"/>
      <c r="L626" s="299"/>
      <c r="M626" s="300"/>
      <c r="N626" s="301"/>
      <c r="O626" s="238"/>
      <c r="P626" s="238"/>
      <c r="Q626" s="238"/>
    </row>
    <row r="627" spans="1:17" s="39" customFormat="1" ht="12">
      <c r="A627" s="298"/>
      <c r="B627" s="298"/>
      <c r="C627" s="298"/>
      <c r="D627" s="298"/>
      <c r="E627" s="298"/>
      <c r="F627" s="298"/>
      <c r="G627" s="298"/>
      <c r="H627" s="298"/>
      <c r="I627" s="298"/>
      <c r="J627" s="298"/>
      <c r="K627" s="298"/>
      <c r="L627" s="299"/>
      <c r="M627" s="300"/>
      <c r="N627" s="301"/>
      <c r="O627" s="238"/>
      <c r="P627" s="238"/>
      <c r="Q627" s="238"/>
    </row>
    <row r="628" spans="1:17" s="39" customFormat="1" ht="12">
      <c r="A628" s="298"/>
      <c r="B628" s="298"/>
      <c r="C628" s="298"/>
      <c r="D628" s="298"/>
      <c r="E628" s="298"/>
      <c r="F628" s="298"/>
      <c r="G628" s="298"/>
      <c r="H628" s="298"/>
      <c r="I628" s="298"/>
      <c r="J628" s="298"/>
      <c r="K628" s="298"/>
      <c r="L628" s="299"/>
      <c r="M628" s="300"/>
      <c r="N628" s="301"/>
      <c r="O628" s="238"/>
      <c r="P628" s="238"/>
      <c r="Q628" s="238"/>
    </row>
    <row r="629" spans="1:17" s="39" customFormat="1" ht="12">
      <c r="A629" s="298"/>
      <c r="B629" s="298"/>
      <c r="C629" s="298"/>
      <c r="D629" s="298"/>
      <c r="E629" s="298"/>
      <c r="F629" s="298"/>
      <c r="G629" s="298"/>
      <c r="H629" s="298"/>
      <c r="I629" s="298"/>
      <c r="J629" s="298"/>
      <c r="K629" s="298"/>
      <c r="L629" s="299"/>
      <c r="M629" s="300"/>
      <c r="N629" s="301"/>
      <c r="O629" s="238"/>
      <c r="P629" s="238"/>
      <c r="Q629" s="238"/>
    </row>
    <row r="630" spans="1:17" s="39" customFormat="1" ht="12">
      <c r="A630" s="298"/>
      <c r="B630" s="298"/>
      <c r="C630" s="298"/>
      <c r="D630" s="298"/>
      <c r="E630" s="298"/>
      <c r="F630" s="298"/>
      <c r="G630" s="298"/>
      <c r="H630" s="298"/>
      <c r="I630" s="298"/>
      <c r="J630" s="298"/>
      <c r="K630" s="298"/>
      <c r="L630" s="299"/>
      <c r="M630" s="300"/>
      <c r="N630" s="301"/>
      <c r="O630" s="238"/>
      <c r="P630" s="238"/>
      <c r="Q630" s="238"/>
    </row>
    <row r="631" spans="1:17" s="39" customFormat="1" ht="12">
      <c r="A631" s="298"/>
      <c r="B631" s="298"/>
      <c r="C631" s="298"/>
      <c r="D631" s="298"/>
      <c r="E631" s="298"/>
      <c r="F631" s="298"/>
      <c r="G631" s="298"/>
      <c r="H631" s="298"/>
      <c r="I631" s="298"/>
      <c r="J631" s="298"/>
      <c r="K631" s="298"/>
      <c r="L631" s="299"/>
      <c r="M631" s="300"/>
      <c r="N631" s="301"/>
      <c r="O631" s="238"/>
      <c r="P631" s="238"/>
      <c r="Q631" s="238"/>
    </row>
    <row r="632" spans="1:17" s="39" customFormat="1" ht="12">
      <c r="A632" s="298"/>
      <c r="B632" s="298"/>
      <c r="C632" s="298"/>
      <c r="D632" s="298"/>
      <c r="E632" s="298"/>
      <c r="F632" s="298"/>
      <c r="G632" s="298"/>
      <c r="H632" s="298"/>
      <c r="I632" s="298"/>
      <c r="J632" s="298"/>
      <c r="K632" s="298"/>
      <c r="L632" s="299"/>
      <c r="M632" s="300"/>
      <c r="N632" s="301"/>
      <c r="O632" s="238"/>
      <c r="P632" s="238"/>
      <c r="Q632" s="238"/>
    </row>
    <row r="633" spans="1:17" s="39" customFormat="1" ht="12">
      <c r="A633" s="298"/>
      <c r="B633" s="298"/>
      <c r="C633" s="298"/>
      <c r="D633" s="298"/>
      <c r="E633" s="298"/>
      <c r="F633" s="298"/>
      <c r="G633" s="298"/>
      <c r="H633" s="298"/>
      <c r="I633" s="298"/>
      <c r="J633" s="298"/>
      <c r="K633" s="298"/>
      <c r="L633" s="299"/>
      <c r="M633" s="300"/>
      <c r="N633" s="301"/>
      <c r="O633" s="238"/>
      <c r="P633" s="238"/>
      <c r="Q633" s="238"/>
    </row>
    <row r="634" spans="1:17" s="39" customFormat="1" ht="12">
      <c r="A634" s="298"/>
      <c r="B634" s="298"/>
      <c r="C634" s="298"/>
      <c r="D634" s="298"/>
      <c r="E634" s="298"/>
      <c r="F634" s="298"/>
      <c r="G634" s="298"/>
      <c r="H634" s="298"/>
      <c r="I634" s="298"/>
      <c r="J634" s="298"/>
      <c r="K634" s="298"/>
      <c r="L634" s="299"/>
      <c r="M634" s="300"/>
      <c r="N634" s="301"/>
      <c r="O634" s="238"/>
      <c r="P634" s="238"/>
      <c r="Q634" s="238"/>
    </row>
    <row r="635" spans="1:17" s="39" customFormat="1" ht="12">
      <c r="A635" s="298"/>
      <c r="B635" s="298"/>
      <c r="C635" s="298"/>
      <c r="D635" s="298"/>
      <c r="E635" s="298"/>
      <c r="F635" s="298"/>
      <c r="G635" s="298"/>
      <c r="H635" s="298"/>
      <c r="I635" s="298"/>
      <c r="J635" s="298"/>
      <c r="K635" s="298"/>
      <c r="L635" s="299"/>
      <c r="M635" s="300"/>
      <c r="N635" s="301"/>
      <c r="O635" s="238"/>
      <c r="P635" s="238"/>
      <c r="Q635" s="238"/>
    </row>
    <row r="636" spans="1:17" s="39" customFormat="1" ht="12">
      <c r="A636" s="298"/>
      <c r="B636" s="298"/>
      <c r="C636" s="298"/>
      <c r="D636" s="298"/>
      <c r="E636" s="298"/>
      <c r="F636" s="298"/>
      <c r="G636" s="298"/>
      <c r="H636" s="298"/>
      <c r="I636" s="298"/>
      <c r="J636" s="298"/>
      <c r="K636" s="298"/>
      <c r="L636" s="299"/>
      <c r="M636" s="300"/>
      <c r="N636" s="301"/>
      <c r="O636" s="238"/>
      <c r="P636" s="238"/>
      <c r="Q636" s="238"/>
    </row>
    <row r="637" spans="1:17" s="39" customFormat="1" ht="12">
      <c r="A637" s="298"/>
      <c r="B637" s="298"/>
      <c r="C637" s="298"/>
      <c r="D637" s="298"/>
      <c r="E637" s="298"/>
      <c r="F637" s="298"/>
      <c r="G637" s="298"/>
      <c r="H637" s="298"/>
      <c r="I637" s="298"/>
      <c r="J637" s="298"/>
      <c r="K637" s="298"/>
      <c r="L637" s="299"/>
      <c r="M637" s="300"/>
      <c r="N637" s="301"/>
      <c r="O637" s="238"/>
      <c r="P637" s="238"/>
      <c r="Q637" s="238"/>
    </row>
    <row r="638" spans="1:17" s="39" customFormat="1" ht="12">
      <c r="A638" s="298"/>
      <c r="B638" s="298"/>
      <c r="C638" s="298"/>
      <c r="D638" s="298"/>
      <c r="E638" s="298"/>
      <c r="F638" s="298"/>
      <c r="G638" s="298"/>
      <c r="H638" s="298"/>
      <c r="I638" s="298"/>
      <c r="J638" s="298"/>
      <c r="K638" s="298"/>
      <c r="L638" s="299"/>
      <c r="M638" s="300"/>
      <c r="N638" s="301"/>
      <c r="O638" s="238"/>
      <c r="P638" s="238"/>
      <c r="Q638" s="238"/>
    </row>
    <row r="639" spans="1:17" s="39" customFormat="1" ht="12">
      <c r="A639" s="298"/>
      <c r="B639" s="298"/>
      <c r="C639" s="298"/>
      <c r="D639" s="298"/>
      <c r="E639" s="298"/>
      <c r="F639" s="298"/>
      <c r="G639" s="298"/>
      <c r="H639" s="298"/>
      <c r="I639" s="298"/>
      <c r="J639" s="298"/>
      <c r="K639" s="298"/>
      <c r="L639" s="299"/>
      <c r="M639" s="300"/>
      <c r="N639" s="301"/>
      <c r="O639" s="238"/>
      <c r="P639" s="238"/>
      <c r="Q639" s="238"/>
    </row>
    <row r="640" spans="1:17" s="39" customFormat="1" ht="12">
      <c r="A640" s="298"/>
      <c r="B640" s="298"/>
      <c r="C640" s="298"/>
      <c r="D640" s="298"/>
      <c r="E640" s="298"/>
      <c r="F640" s="298"/>
      <c r="G640" s="298"/>
      <c r="H640" s="298"/>
      <c r="I640" s="298"/>
      <c r="J640" s="298"/>
      <c r="K640" s="298"/>
      <c r="L640" s="299"/>
      <c r="M640" s="300"/>
      <c r="N640" s="301"/>
      <c r="O640" s="238"/>
      <c r="P640" s="238"/>
      <c r="Q640" s="238"/>
    </row>
    <row r="641" spans="1:17" s="39" customFormat="1" ht="12">
      <c r="A641" s="298"/>
      <c r="B641" s="298"/>
      <c r="C641" s="298"/>
      <c r="D641" s="298"/>
      <c r="E641" s="298"/>
      <c r="F641" s="298"/>
      <c r="G641" s="298"/>
      <c r="H641" s="298"/>
      <c r="I641" s="298"/>
      <c r="J641" s="298"/>
      <c r="K641" s="298"/>
      <c r="L641" s="299"/>
      <c r="M641" s="300"/>
      <c r="N641" s="301"/>
      <c r="O641" s="238"/>
      <c r="P641" s="238"/>
      <c r="Q641" s="238"/>
    </row>
    <row r="642" spans="1:17" s="39" customFormat="1" ht="12">
      <c r="A642" s="298"/>
      <c r="B642" s="298"/>
      <c r="C642" s="298"/>
      <c r="D642" s="298"/>
      <c r="E642" s="298"/>
      <c r="F642" s="298"/>
      <c r="G642" s="298"/>
      <c r="H642" s="298"/>
      <c r="I642" s="298"/>
      <c r="J642" s="298"/>
      <c r="K642" s="298"/>
      <c r="L642" s="299"/>
      <c r="M642" s="300"/>
      <c r="N642" s="301"/>
      <c r="O642" s="238"/>
      <c r="P642" s="238"/>
      <c r="Q642" s="238"/>
    </row>
    <row r="643" spans="1:17" s="39" customFormat="1" ht="12">
      <c r="A643" s="298"/>
      <c r="B643" s="298"/>
      <c r="C643" s="298"/>
      <c r="D643" s="298"/>
      <c r="E643" s="298"/>
      <c r="F643" s="298"/>
      <c r="G643" s="298"/>
      <c r="H643" s="298"/>
      <c r="I643" s="298"/>
      <c r="J643" s="298"/>
      <c r="K643" s="298"/>
      <c r="L643" s="299"/>
      <c r="M643" s="300"/>
      <c r="N643" s="301"/>
      <c r="O643" s="238"/>
      <c r="P643" s="238"/>
      <c r="Q643" s="238"/>
    </row>
    <row r="644" spans="1:17" s="39" customFormat="1" ht="12">
      <c r="A644" s="298"/>
      <c r="B644" s="298"/>
      <c r="C644" s="298"/>
      <c r="D644" s="298"/>
      <c r="E644" s="298"/>
      <c r="F644" s="298"/>
      <c r="G644" s="298"/>
      <c r="H644" s="298"/>
      <c r="I644" s="298"/>
      <c r="J644" s="298"/>
      <c r="K644" s="298"/>
      <c r="L644" s="299"/>
      <c r="M644" s="300"/>
      <c r="N644" s="301"/>
      <c r="O644" s="238"/>
      <c r="P644" s="238"/>
      <c r="Q644" s="238"/>
    </row>
    <row r="645" spans="1:17" s="39" customFormat="1" ht="12">
      <c r="A645" s="298"/>
      <c r="B645" s="298"/>
      <c r="C645" s="298"/>
      <c r="D645" s="298"/>
      <c r="E645" s="298"/>
      <c r="F645" s="298"/>
      <c r="G645" s="298"/>
      <c r="H645" s="298"/>
      <c r="I645" s="298"/>
      <c r="J645" s="298"/>
      <c r="K645" s="298"/>
      <c r="L645" s="299"/>
      <c r="M645" s="300"/>
      <c r="N645" s="301"/>
      <c r="O645" s="238"/>
      <c r="P645" s="238"/>
      <c r="Q645" s="238"/>
    </row>
    <row r="646" spans="1:17" s="39" customFormat="1" ht="12">
      <c r="A646" s="298"/>
      <c r="B646" s="298"/>
      <c r="C646" s="298"/>
      <c r="D646" s="298"/>
      <c r="E646" s="298"/>
      <c r="F646" s="298"/>
      <c r="G646" s="298"/>
      <c r="H646" s="298"/>
      <c r="I646" s="298"/>
      <c r="J646" s="298"/>
      <c r="K646" s="298"/>
      <c r="L646" s="299"/>
      <c r="M646" s="300"/>
      <c r="N646" s="301"/>
      <c r="O646" s="238"/>
      <c r="P646" s="238"/>
      <c r="Q646" s="238"/>
    </row>
    <row r="647" spans="1:17" s="39" customFormat="1" ht="12">
      <c r="A647" s="298"/>
      <c r="B647" s="298"/>
      <c r="C647" s="298"/>
      <c r="D647" s="298"/>
      <c r="E647" s="298"/>
      <c r="F647" s="298"/>
      <c r="G647" s="298"/>
      <c r="H647" s="298"/>
      <c r="I647" s="298"/>
      <c r="J647" s="298"/>
      <c r="K647" s="298"/>
      <c r="L647" s="299"/>
      <c r="M647" s="300"/>
      <c r="N647" s="301"/>
      <c r="O647" s="238"/>
      <c r="P647" s="238"/>
      <c r="Q647" s="238"/>
    </row>
    <row r="648" spans="1:17" s="39" customFormat="1" ht="12">
      <c r="A648" s="298"/>
      <c r="B648" s="298"/>
      <c r="C648" s="298"/>
      <c r="D648" s="298"/>
      <c r="E648" s="298"/>
      <c r="F648" s="298"/>
      <c r="G648" s="298"/>
      <c r="H648" s="298"/>
      <c r="I648" s="298"/>
      <c r="J648" s="298"/>
      <c r="K648" s="298"/>
      <c r="L648" s="299"/>
      <c r="M648" s="300"/>
      <c r="N648" s="301"/>
      <c r="O648" s="238"/>
      <c r="P648" s="238"/>
      <c r="Q648" s="238"/>
    </row>
    <row r="649" spans="1:17" s="39" customFormat="1" ht="12">
      <c r="A649" s="298"/>
      <c r="B649" s="298"/>
      <c r="C649" s="298"/>
      <c r="D649" s="298"/>
      <c r="E649" s="298"/>
      <c r="F649" s="298"/>
      <c r="G649" s="298"/>
      <c r="H649" s="298"/>
      <c r="I649" s="298"/>
      <c r="J649" s="298"/>
      <c r="K649" s="298"/>
      <c r="L649" s="299"/>
      <c r="M649" s="300"/>
      <c r="N649" s="301"/>
      <c r="O649" s="238"/>
      <c r="P649" s="238"/>
      <c r="Q649" s="238"/>
    </row>
    <row r="650" spans="1:17" s="39" customFormat="1" ht="12">
      <c r="A650" s="298"/>
      <c r="B650" s="298"/>
      <c r="C650" s="298"/>
      <c r="D650" s="298"/>
      <c r="E650" s="298"/>
      <c r="F650" s="298"/>
      <c r="G650" s="298"/>
      <c r="H650" s="298"/>
      <c r="I650" s="298"/>
      <c r="J650" s="298"/>
      <c r="K650" s="298"/>
      <c r="L650" s="299"/>
      <c r="M650" s="300"/>
      <c r="N650" s="301"/>
      <c r="O650" s="238"/>
      <c r="P650" s="238"/>
      <c r="Q650" s="238"/>
    </row>
    <row r="651" spans="1:17" s="39" customFormat="1" ht="12">
      <c r="A651" s="298"/>
      <c r="B651" s="298"/>
      <c r="C651" s="298"/>
      <c r="D651" s="298"/>
      <c r="E651" s="298"/>
      <c r="F651" s="298"/>
      <c r="G651" s="298"/>
      <c r="H651" s="298"/>
      <c r="I651" s="298"/>
      <c r="J651" s="298"/>
      <c r="K651" s="298"/>
      <c r="L651" s="299"/>
      <c r="M651" s="300"/>
      <c r="N651" s="301"/>
      <c r="O651" s="238"/>
      <c r="P651" s="238"/>
      <c r="Q651" s="238"/>
    </row>
    <row r="652" spans="1:17" s="39" customFormat="1" ht="12">
      <c r="A652" s="298"/>
      <c r="B652" s="298"/>
      <c r="C652" s="298"/>
      <c r="D652" s="298"/>
      <c r="E652" s="298"/>
      <c r="F652" s="298"/>
      <c r="G652" s="298"/>
      <c r="H652" s="298"/>
      <c r="I652" s="298"/>
      <c r="J652" s="298"/>
      <c r="K652" s="298"/>
      <c r="L652" s="299"/>
      <c r="M652" s="300"/>
      <c r="N652" s="301"/>
      <c r="O652" s="238"/>
      <c r="P652" s="238"/>
      <c r="Q652" s="238"/>
    </row>
    <row r="653" spans="1:17" s="39" customFormat="1" ht="12">
      <c r="A653" s="298"/>
      <c r="B653" s="298"/>
      <c r="C653" s="298"/>
      <c r="D653" s="298"/>
      <c r="E653" s="298"/>
      <c r="F653" s="298"/>
      <c r="G653" s="298"/>
      <c r="H653" s="298"/>
      <c r="I653" s="298"/>
      <c r="J653" s="298"/>
      <c r="K653" s="298"/>
      <c r="L653" s="299"/>
      <c r="M653" s="300"/>
      <c r="N653" s="301"/>
      <c r="O653" s="238"/>
      <c r="P653" s="238"/>
      <c r="Q653" s="238"/>
    </row>
    <row r="654" spans="1:17" s="39" customFormat="1" ht="12">
      <c r="A654" s="298"/>
      <c r="B654" s="298"/>
      <c r="C654" s="298"/>
      <c r="D654" s="298"/>
      <c r="E654" s="298"/>
      <c r="F654" s="298"/>
      <c r="G654" s="298"/>
      <c r="H654" s="298"/>
      <c r="I654" s="298"/>
      <c r="J654" s="298"/>
      <c r="K654" s="298"/>
      <c r="L654" s="299"/>
      <c r="M654" s="300"/>
      <c r="N654" s="301"/>
      <c r="O654" s="238"/>
      <c r="P654" s="238"/>
      <c r="Q654" s="238"/>
    </row>
    <row r="655" spans="1:17" s="39" customFormat="1" ht="12">
      <c r="A655" s="298"/>
      <c r="B655" s="298"/>
      <c r="C655" s="298"/>
      <c r="D655" s="298"/>
      <c r="E655" s="298"/>
      <c r="F655" s="298"/>
      <c r="G655" s="298"/>
      <c r="H655" s="298"/>
      <c r="I655" s="298"/>
      <c r="J655" s="298"/>
      <c r="K655" s="298"/>
      <c r="L655" s="299"/>
      <c r="M655" s="300"/>
      <c r="N655" s="301"/>
      <c r="O655" s="238"/>
      <c r="P655" s="238"/>
      <c r="Q655" s="238"/>
    </row>
    <row r="656" spans="1:17" s="39" customFormat="1" ht="12">
      <c r="A656" s="298"/>
      <c r="B656" s="298"/>
      <c r="C656" s="298"/>
      <c r="D656" s="298"/>
      <c r="E656" s="298"/>
      <c r="F656" s="298"/>
      <c r="G656" s="298"/>
      <c r="H656" s="298"/>
      <c r="I656" s="298"/>
      <c r="J656" s="298"/>
      <c r="K656" s="298"/>
      <c r="L656" s="299"/>
      <c r="M656" s="300"/>
      <c r="N656" s="301"/>
      <c r="O656" s="238"/>
      <c r="P656" s="238"/>
      <c r="Q656" s="238"/>
    </row>
    <row r="657" spans="1:17" s="39" customFormat="1" ht="12">
      <c r="A657" s="298"/>
      <c r="B657" s="298"/>
      <c r="C657" s="298"/>
      <c r="D657" s="298"/>
      <c r="E657" s="298"/>
      <c r="F657" s="298"/>
      <c r="G657" s="298"/>
      <c r="H657" s="298"/>
      <c r="I657" s="298"/>
      <c r="J657" s="298"/>
      <c r="K657" s="298"/>
      <c r="L657" s="299"/>
      <c r="M657" s="300"/>
      <c r="N657" s="301"/>
      <c r="O657" s="238"/>
      <c r="P657" s="238"/>
      <c r="Q657" s="238"/>
    </row>
    <row r="658" spans="1:17" s="39" customFormat="1" ht="12">
      <c r="A658" s="298"/>
      <c r="B658" s="298"/>
      <c r="C658" s="298"/>
      <c r="D658" s="298"/>
      <c r="E658" s="298"/>
      <c r="F658" s="298"/>
      <c r="G658" s="298"/>
      <c r="H658" s="298"/>
      <c r="I658" s="298"/>
      <c r="J658" s="298"/>
      <c r="K658" s="298"/>
      <c r="L658" s="299"/>
      <c r="M658" s="300"/>
      <c r="N658" s="301"/>
      <c r="O658" s="238"/>
      <c r="P658" s="238"/>
      <c r="Q658" s="238"/>
    </row>
    <row r="659" spans="1:17" s="39" customFormat="1" ht="12">
      <c r="A659" s="298"/>
      <c r="B659" s="298"/>
      <c r="C659" s="298"/>
      <c r="D659" s="298"/>
      <c r="E659" s="298"/>
      <c r="F659" s="298"/>
      <c r="G659" s="298"/>
      <c r="H659" s="298"/>
      <c r="I659" s="298"/>
      <c r="J659" s="298"/>
      <c r="K659" s="298"/>
      <c r="L659" s="299"/>
      <c r="M659" s="300"/>
      <c r="N659" s="301"/>
      <c r="O659" s="238"/>
      <c r="P659" s="238"/>
      <c r="Q659" s="238"/>
    </row>
    <row r="660" spans="1:17" s="39" customFormat="1" ht="12">
      <c r="A660" s="298"/>
      <c r="B660" s="298"/>
      <c r="C660" s="298"/>
      <c r="D660" s="298"/>
      <c r="E660" s="298"/>
      <c r="F660" s="298"/>
      <c r="G660" s="298"/>
      <c r="H660" s="298"/>
      <c r="I660" s="298"/>
      <c r="J660" s="298"/>
      <c r="K660" s="298"/>
      <c r="L660" s="299"/>
      <c r="M660" s="300"/>
      <c r="N660" s="301"/>
      <c r="O660" s="238"/>
      <c r="P660" s="238"/>
      <c r="Q660" s="238"/>
    </row>
    <row r="661" spans="1:17" s="39" customFormat="1" ht="12">
      <c r="A661" s="298"/>
      <c r="B661" s="298"/>
      <c r="C661" s="298"/>
      <c r="D661" s="298"/>
      <c r="E661" s="298"/>
      <c r="F661" s="298"/>
      <c r="G661" s="298"/>
      <c r="H661" s="298"/>
      <c r="I661" s="298"/>
      <c r="J661" s="298"/>
      <c r="K661" s="298"/>
      <c r="L661" s="299"/>
      <c r="M661" s="300"/>
      <c r="N661" s="301"/>
      <c r="O661" s="238"/>
      <c r="P661" s="238"/>
      <c r="Q661" s="238"/>
    </row>
    <row r="662" spans="1:17" s="39" customFormat="1" ht="12">
      <c r="A662" s="298"/>
      <c r="B662" s="298"/>
      <c r="C662" s="298"/>
      <c r="D662" s="298"/>
      <c r="E662" s="298"/>
      <c r="F662" s="298"/>
      <c r="G662" s="298"/>
      <c r="H662" s="298"/>
      <c r="I662" s="298"/>
      <c r="J662" s="298"/>
      <c r="K662" s="298"/>
      <c r="L662" s="299"/>
      <c r="M662" s="300"/>
      <c r="N662" s="301"/>
      <c r="O662" s="238"/>
      <c r="P662" s="238"/>
      <c r="Q662" s="238"/>
    </row>
    <row r="663" spans="1:17" s="39" customFormat="1" ht="12">
      <c r="A663" s="298"/>
      <c r="B663" s="298"/>
      <c r="C663" s="298"/>
      <c r="D663" s="298"/>
      <c r="E663" s="298"/>
      <c r="F663" s="298"/>
      <c r="G663" s="298"/>
      <c r="H663" s="298"/>
      <c r="I663" s="298"/>
      <c r="J663" s="298"/>
      <c r="K663" s="298"/>
      <c r="L663" s="299"/>
      <c r="M663" s="300"/>
      <c r="N663" s="301"/>
      <c r="O663" s="238"/>
      <c r="P663" s="238"/>
      <c r="Q663" s="238"/>
    </row>
    <row r="664" spans="1:17" s="39" customFormat="1" ht="12">
      <c r="A664" s="298"/>
      <c r="B664" s="298"/>
      <c r="C664" s="298"/>
      <c r="D664" s="298"/>
      <c r="E664" s="298"/>
      <c r="F664" s="298"/>
      <c r="G664" s="298"/>
      <c r="H664" s="298"/>
      <c r="I664" s="298"/>
      <c r="J664" s="298"/>
      <c r="K664" s="298"/>
      <c r="L664" s="299"/>
      <c r="M664" s="300"/>
      <c r="N664" s="301"/>
      <c r="O664" s="238"/>
      <c r="P664" s="238"/>
      <c r="Q664" s="238"/>
    </row>
    <row r="665" spans="1:17" s="39" customFormat="1" ht="12">
      <c r="A665" s="298"/>
      <c r="B665" s="298"/>
      <c r="C665" s="298"/>
      <c r="D665" s="298"/>
      <c r="E665" s="298"/>
      <c r="F665" s="298"/>
      <c r="G665" s="298"/>
      <c r="H665" s="298"/>
      <c r="I665" s="298"/>
      <c r="J665" s="298"/>
      <c r="K665" s="298"/>
      <c r="L665" s="299"/>
      <c r="M665" s="300"/>
      <c r="N665" s="301"/>
      <c r="O665" s="238"/>
      <c r="P665" s="238"/>
      <c r="Q665" s="238"/>
    </row>
    <row r="666" spans="1:17" s="39" customFormat="1" ht="12">
      <c r="A666" s="298"/>
      <c r="B666" s="298"/>
      <c r="C666" s="298"/>
      <c r="D666" s="298"/>
      <c r="E666" s="298"/>
      <c r="F666" s="298"/>
      <c r="G666" s="298"/>
      <c r="H666" s="298"/>
      <c r="I666" s="298"/>
      <c r="J666" s="298"/>
      <c r="K666" s="298"/>
      <c r="L666" s="299"/>
      <c r="M666" s="300"/>
      <c r="N666" s="301"/>
      <c r="O666" s="238"/>
      <c r="P666" s="238"/>
      <c r="Q666" s="238"/>
    </row>
    <row r="667" spans="1:17" s="39" customFormat="1" ht="12">
      <c r="A667" s="298"/>
      <c r="B667" s="298"/>
      <c r="C667" s="298"/>
      <c r="D667" s="298"/>
      <c r="E667" s="298"/>
      <c r="F667" s="298"/>
      <c r="G667" s="298"/>
      <c r="H667" s="298"/>
      <c r="I667" s="298"/>
      <c r="J667" s="298"/>
      <c r="K667" s="298"/>
      <c r="L667" s="299"/>
      <c r="M667" s="300"/>
      <c r="N667" s="301"/>
      <c r="O667" s="238"/>
      <c r="P667" s="238"/>
      <c r="Q667" s="238"/>
    </row>
    <row r="668" spans="1:17" s="39" customFormat="1" ht="12">
      <c r="A668" s="298"/>
      <c r="B668" s="298"/>
      <c r="C668" s="298"/>
      <c r="D668" s="298"/>
      <c r="E668" s="298"/>
      <c r="F668" s="298"/>
      <c r="G668" s="298"/>
      <c r="H668" s="298"/>
      <c r="I668" s="298"/>
      <c r="J668" s="298"/>
      <c r="K668" s="298"/>
      <c r="L668" s="299"/>
      <c r="M668" s="300"/>
      <c r="N668" s="301"/>
      <c r="O668" s="238"/>
      <c r="P668" s="238"/>
      <c r="Q668" s="238"/>
    </row>
    <row r="669" spans="1:17" s="39" customFormat="1" ht="12">
      <c r="A669" s="298"/>
      <c r="B669" s="298"/>
      <c r="C669" s="298"/>
      <c r="D669" s="298"/>
      <c r="E669" s="298"/>
      <c r="F669" s="298"/>
      <c r="G669" s="298"/>
      <c r="H669" s="298"/>
      <c r="I669" s="298"/>
      <c r="J669" s="298"/>
      <c r="K669" s="298"/>
      <c r="L669" s="299"/>
      <c r="M669" s="300"/>
      <c r="N669" s="301"/>
      <c r="O669" s="238"/>
      <c r="P669" s="238"/>
      <c r="Q669" s="238"/>
    </row>
    <row r="670" spans="1:17" s="39" customFormat="1" ht="12">
      <c r="A670" s="298"/>
      <c r="B670" s="298"/>
      <c r="C670" s="298"/>
      <c r="D670" s="298"/>
      <c r="E670" s="298"/>
      <c r="F670" s="298"/>
      <c r="G670" s="298"/>
      <c r="H670" s="298"/>
      <c r="I670" s="298"/>
      <c r="J670" s="298"/>
      <c r="K670" s="298"/>
      <c r="L670" s="299"/>
      <c r="M670" s="300"/>
      <c r="N670" s="301"/>
      <c r="O670" s="238"/>
      <c r="P670" s="238"/>
      <c r="Q670" s="238"/>
    </row>
    <row r="671" spans="1:17" s="39" customFormat="1" ht="12">
      <c r="A671" s="298"/>
      <c r="B671" s="298"/>
      <c r="C671" s="298"/>
      <c r="D671" s="298"/>
      <c r="E671" s="298"/>
      <c r="F671" s="298"/>
      <c r="G671" s="298"/>
      <c r="H671" s="298"/>
      <c r="I671" s="298"/>
      <c r="J671" s="298"/>
      <c r="K671" s="298"/>
      <c r="L671" s="299"/>
      <c r="M671" s="300"/>
      <c r="N671" s="301"/>
      <c r="O671" s="238"/>
      <c r="P671" s="238"/>
      <c r="Q671" s="238"/>
    </row>
    <row r="672" spans="1:17" s="39" customFormat="1" ht="12">
      <c r="A672" s="298"/>
      <c r="B672" s="298"/>
      <c r="C672" s="298"/>
      <c r="D672" s="298"/>
      <c r="E672" s="298"/>
      <c r="F672" s="298"/>
      <c r="G672" s="298"/>
      <c r="H672" s="298"/>
      <c r="I672" s="298"/>
      <c r="J672" s="298"/>
      <c r="K672" s="298"/>
      <c r="L672" s="299"/>
      <c r="M672" s="300"/>
      <c r="N672" s="301"/>
      <c r="O672" s="238"/>
      <c r="P672" s="238"/>
      <c r="Q672" s="238"/>
    </row>
    <row r="673" spans="1:17" s="39" customFormat="1" ht="12">
      <c r="A673" s="298"/>
      <c r="B673" s="298"/>
      <c r="C673" s="298"/>
      <c r="D673" s="298"/>
      <c r="E673" s="298"/>
      <c r="F673" s="298"/>
      <c r="G673" s="298"/>
      <c r="H673" s="298"/>
      <c r="I673" s="298"/>
      <c r="J673" s="298"/>
      <c r="K673" s="298"/>
      <c r="L673" s="299"/>
      <c r="M673" s="300"/>
      <c r="N673" s="301"/>
      <c r="O673" s="238"/>
      <c r="P673" s="238"/>
      <c r="Q673" s="238"/>
    </row>
    <row r="674" spans="1:17" s="39" customFormat="1" ht="12">
      <c r="A674" s="298"/>
      <c r="B674" s="298"/>
      <c r="C674" s="298"/>
      <c r="D674" s="298"/>
      <c r="E674" s="298"/>
      <c r="F674" s="298"/>
      <c r="G674" s="298"/>
      <c r="H674" s="298"/>
      <c r="I674" s="298"/>
      <c r="J674" s="298"/>
      <c r="K674" s="298"/>
      <c r="L674" s="299"/>
      <c r="M674" s="300"/>
      <c r="N674" s="301"/>
      <c r="O674" s="238"/>
      <c r="P674" s="238"/>
      <c r="Q674" s="238"/>
    </row>
    <row r="675" spans="1:17" s="39" customFormat="1" ht="12">
      <c r="A675" s="298"/>
      <c r="B675" s="298"/>
      <c r="C675" s="298"/>
      <c r="D675" s="298"/>
      <c r="E675" s="298"/>
      <c r="F675" s="298"/>
      <c r="G675" s="298"/>
      <c r="H675" s="298"/>
      <c r="I675" s="298"/>
      <c r="J675" s="298"/>
      <c r="K675" s="298"/>
      <c r="L675" s="299"/>
      <c r="M675" s="300"/>
      <c r="N675" s="301"/>
      <c r="O675" s="238"/>
      <c r="P675" s="238"/>
      <c r="Q675" s="238"/>
    </row>
    <row r="676" spans="1:17" s="39" customFormat="1" ht="12">
      <c r="A676" s="298"/>
      <c r="B676" s="298"/>
      <c r="C676" s="298"/>
      <c r="D676" s="298"/>
      <c r="E676" s="298"/>
      <c r="F676" s="298"/>
      <c r="G676" s="298"/>
      <c r="H676" s="298"/>
      <c r="I676" s="298"/>
      <c r="J676" s="298"/>
      <c r="K676" s="298"/>
      <c r="L676" s="299"/>
      <c r="M676" s="300"/>
      <c r="N676" s="301"/>
      <c r="O676" s="238"/>
      <c r="P676" s="238"/>
      <c r="Q676" s="238"/>
    </row>
    <row r="677" spans="1:17" s="39" customFormat="1" ht="12">
      <c r="A677" s="298"/>
      <c r="B677" s="298"/>
      <c r="C677" s="298"/>
      <c r="D677" s="298"/>
      <c r="E677" s="298"/>
      <c r="F677" s="298"/>
      <c r="G677" s="298"/>
      <c r="H677" s="298"/>
      <c r="I677" s="298"/>
      <c r="J677" s="298"/>
      <c r="K677" s="298"/>
      <c r="L677" s="299"/>
      <c r="M677" s="300"/>
      <c r="N677" s="301"/>
      <c r="O677" s="238"/>
      <c r="P677" s="238"/>
      <c r="Q677" s="238"/>
    </row>
    <row r="678" spans="1:17" s="39" customFormat="1" ht="12">
      <c r="A678" s="298"/>
      <c r="B678" s="298"/>
      <c r="C678" s="298"/>
      <c r="D678" s="298"/>
      <c r="E678" s="298"/>
      <c r="F678" s="298"/>
      <c r="G678" s="298"/>
      <c r="H678" s="298"/>
      <c r="I678" s="298"/>
      <c r="J678" s="298"/>
      <c r="K678" s="298"/>
      <c r="L678" s="299"/>
      <c r="M678" s="300"/>
      <c r="N678" s="301"/>
      <c r="O678" s="238"/>
      <c r="P678" s="238"/>
      <c r="Q678" s="238"/>
    </row>
    <row r="679" spans="1:17" s="39" customFormat="1" ht="12">
      <c r="A679" s="298"/>
      <c r="B679" s="298"/>
      <c r="C679" s="298"/>
      <c r="D679" s="298"/>
      <c r="E679" s="298"/>
      <c r="F679" s="298"/>
      <c r="G679" s="298"/>
      <c r="H679" s="298"/>
      <c r="I679" s="298"/>
      <c r="J679" s="298"/>
      <c r="K679" s="298"/>
      <c r="L679" s="299"/>
      <c r="M679" s="300"/>
      <c r="N679" s="301"/>
      <c r="O679" s="238"/>
      <c r="P679" s="238"/>
      <c r="Q679" s="238"/>
    </row>
    <row r="680" spans="1:17" s="39" customFormat="1" ht="12">
      <c r="A680" s="298"/>
      <c r="B680" s="298"/>
      <c r="C680" s="298"/>
      <c r="D680" s="298"/>
      <c r="E680" s="298"/>
      <c r="F680" s="298"/>
      <c r="G680" s="298"/>
      <c r="H680" s="298"/>
      <c r="I680" s="298"/>
      <c r="J680" s="298"/>
      <c r="K680" s="298"/>
      <c r="L680" s="299"/>
      <c r="M680" s="300"/>
      <c r="N680" s="301"/>
      <c r="O680" s="238"/>
      <c r="P680" s="238"/>
      <c r="Q680" s="238"/>
    </row>
    <row r="681" spans="1:17" s="39" customFormat="1" ht="12">
      <c r="A681" s="298"/>
      <c r="B681" s="298"/>
      <c r="C681" s="298"/>
      <c r="D681" s="298"/>
      <c r="E681" s="298"/>
      <c r="F681" s="298"/>
      <c r="G681" s="298"/>
      <c r="H681" s="298"/>
      <c r="I681" s="298"/>
      <c r="J681" s="298"/>
      <c r="K681" s="298"/>
      <c r="L681" s="299"/>
      <c r="M681" s="300"/>
      <c r="N681" s="301"/>
      <c r="O681" s="238"/>
      <c r="P681" s="238"/>
      <c r="Q681" s="238"/>
    </row>
    <row r="682" spans="1:17" s="39" customFormat="1" ht="12">
      <c r="A682" s="298"/>
      <c r="B682" s="298"/>
      <c r="C682" s="298"/>
      <c r="D682" s="298"/>
      <c r="E682" s="298"/>
      <c r="F682" s="298"/>
      <c r="G682" s="298"/>
      <c r="H682" s="298"/>
      <c r="I682" s="298"/>
      <c r="J682" s="298"/>
      <c r="K682" s="298"/>
      <c r="L682" s="299"/>
      <c r="M682" s="300"/>
      <c r="N682" s="301"/>
      <c r="O682" s="238"/>
      <c r="P682" s="238"/>
      <c r="Q682" s="238"/>
    </row>
    <row r="683" spans="1:17" s="39" customFormat="1" ht="12">
      <c r="A683" s="298"/>
      <c r="B683" s="298"/>
      <c r="C683" s="298"/>
      <c r="D683" s="298"/>
      <c r="E683" s="298"/>
      <c r="F683" s="298"/>
      <c r="G683" s="298"/>
      <c r="H683" s="298"/>
      <c r="I683" s="298"/>
      <c r="J683" s="298"/>
      <c r="K683" s="298"/>
      <c r="L683" s="299"/>
      <c r="M683" s="300"/>
      <c r="N683" s="301"/>
      <c r="O683" s="238"/>
      <c r="P683" s="238"/>
      <c r="Q683" s="238"/>
    </row>
    <row r="684" spans="1:17" s="39" customFormat="1" ht="12">
      <c r="A684" s="298"/>
      <c r="B684" s="298"/>
      <c r="C684" s="298"/>
      <c r="D684" s="298"/>
      <c r="E684" s="298"/>
      <c r="F684" s="298"/>
      <c r="G684" s="298"/>
      <c r="H684" s="298"/>
      <c r="I684" s="298"/>
      <c r="J684" s="298"/>
      <c r="K684" s="298"/>
      <c r="L684" s="299"/>
      <c r="M684" s="300"/>
      <c r="N684" s="301"/>
      <c r="O684" s="238"/>
      <c r="P684" s="238"/>
      <c r="Q684" s="238"/>
    </row>
    <row r="685" spans="1:17" s="39" customFormat="1" ht="12">
      <c r="A685" s="298"/>
      <c r="B685" s="298"/>
      <c r="C685" s="298"/>
      <c r="D685" s="298"/>
      <c r="E685" s="298"/>
      <c r="F685" s="298"/>
      <c r="G685" s="298"/>
      <c r="H685" s="298"/>
      <c r="I685" s="298"/>
      <c r="J685" s="298"/>
      <c r="K685" s="298"/>
      <c r="L685" s="299"/>
      <c r="M685" s="300"/>
      <c r="N685" s="301"/>
      <c r="O685" s="238"/>
      <c r="P685" s="238"/>
      <c r="Q685" s="238"/>
    </row>
    <row r="686" spans="1:17" s="39" customFormat="1" ht="12">
      <c r="A686" s="298"/>
      <c r="B686" s="298"/>
      <c r="C686" s="298"/>
      <c r="D686" s="298"/>
      <c r="E686" s="298"/>
      <c r="F686" s="298"/>
      <c r="G686" s="298"/>
      <c r="H686" s="298"/>
      <c r="I686" s="298"/>
      <c r="J686" s="298"/>
      <c r="K686" s="298"/>
      <c r="L686" s="299"/>
      <c r="M686" s="300"/>
      <c r="N686" s="301"/>
      <c r="O686" s="238"/>
      <c r="P686" s="238"/>
      <c r="Q686" s="238"/>
    </row>
    <row r="687" spans="1:17" s="39" customFormat="1" ht="12">
      <c r="A687" s="298"/>
      <c r="B687" s="298"/>
      <c r="C687" s="298"/>
      <c r="D687" s="298"/>
      <c r="E687" s="298"/>
      <c r="F687" s="298"/>
      <c r="G687" s="298"/>
      <c r="H687" s="298"/>
      <c r="I687" s="298"/>
      <c r="J687" s="298"/>
      <c r="K687" s="298"/>
      <c r="L687" s="299"/>
      <c r="M687" s="300"/>
      <c r="N687" s="301"/>
      <c r="O687" s="238"/>
      <c r="P687" s="238"/>
      <c r="Q687" s="238"/>
    </row>
    <row r="688" spans="1:17" s="39" customFormat="1" ht="12">
      <c r="A688" s="298"/>
      <c r="B688" s="298"/>
      <c r="C688" s="298"/>
      <c r="D688" s="298"/>
      <c r="E688" s="298"/>
      <c r="F688" s="298"/>
      <c r="G688" s="298"/>
      <c r="H688" s="298"/>
      <c r="I688" s="298"/>
      <c r="J688" s="298"/>
      <c r="K688" s="298"/>
      <c r="L688" s="299"/>
      <c r="M688" s="300"/>
      <c r="N688" s="301"/>
      <c r="O688" s="238"/>
      <c r="P688" s="238"/>
      <c r="Q688" s="238"/>
    </row>
    <row r="689" spans="1:17" s="39" customFormat="1" ht="12">
      <c r="A689" s="298"/>
      <c r="B689" s="298"/>
      <c r="C689" s="298"/>
      <c r="D689" s="298"/>
      <c r="E689" s="298"/>
      <c r="F689" s="298"/>
      <c r="G689" s="298"/>
      <c r="H689" s="298"/>
      <c r="I689" s="298"/>
      <c r="J689" s="298"/>
      <c r="K689" s="298"/>
      <c r="L689" s="299"/>
      <c r="M689" s="300"/>
      <c r="N689" s="301"/>
      <c r="O689" s="238"/>
      <c r="P689" s="238"/>
      <c r="Q689" s="238"/>
    </row>
    <row r="690" spans="1:17" s="39" customFormat="1" ht="12">
      <c r="A690" s="298"/>
      <c r="B690" s="298"/>
      <c r="C690" s="298"/>
      <c r="D690" s="298"/>
      <c r="E690" s="298"/>
      <c r="F690" s="298"/>
      <c r="G690" s="298"/>
      <c r="H690" s="298"/>
      <c r="I690" s="298"/>
      <c r="J690" s="298"/>
      <c r="K690" s="298"/>
      <c r="L690" s="299"/>
      <c r="M690" s="300"/>
      <c r="N690" s="301"/>
      <c r="O690" s="238"/>
      <c r="P690" s="238"/>
      <c r="Q690" s="238"/>
    </row>
    <row r="691" spans="1:17" s="39" customFormat="1" ht="12">
      <c r="A691" s="298"/>
      <c r="B691" s="298"/>
      <c r="C691" s="298"/>
      <c r="D691" s="298"/>
      <c r="E691" s="298"/>
      <c r="F691" s="298"/>
      <c r="G691" s="298"/>
      <c r="H691" s="298"/>
      <c r="I691" s="298"/>
      <c r="J691" s="298"/>
      <c r="K691" s="298"/>
      <c r="L691" s="299"/>
      <c r="M691" s="300"/>
      <c r="N691" s="301"/>
      <c r="O691" s="238"/>
      <c r="P691" s="238"/>
      <c r="Q691" s="238"/>
    </row>
    <row r="692" spans="1:17" s="39" customFormat="1" ht="12">
      <c r="A692" s="298"/>
      <c r="B692" s="298"/>
      <c r="C692" s="298"/>
      <c r="D692" s="298"/>
      <c r="E692" s="298"/>
      <c r="F692" s="298"/>
      <c r="G692" s="298"/>
      <c r="H692" s="298"/>
      <c r="I692" s="298"/>
      <c r="J692" s="298"/>
      <c r="K692" s="298"/>
      <c r="L692" s="299"/>
      <c r="M692" s="300"/>
      <c r="N692" s="301"/>
      <c r="O692" s="238"/>
      <c r="P692" s="238"/>
      <c r="Q692" s="238"/>
    </row>
    <row r="693" spans="1:17" s="39" customFormat="1" ht="12">
      <c r="A693" s="298"/>
      <c r="B693" s="298"/>
      <c r="C693" s="298"/>
      <c r="D693" s="298"/>
      <c r="E693" s="298"/>
      <c r="F693" s="298"/>
      <c r="G693" s="298"/>
      <c r="H693" s="298"/>
      <c r="I693" s="298"/>
      <c r="J693" s="298"/>
      <c r="K693" s="298"/>
      <c r="L693" s="299"/>
      <c r="M693" s="300"/>
      <c r="N693" s="301"/>
      <c r="O693" s="238"/>
      <c r="P693" s="238"/>
      <c r="Q693" s="238"/>
    </row>
    <row r="694" spans="1:17" s="39" customFormat="1" ht="12">
      <c r="A694" s="298"/>
      <c r="B694" s="298"/>
      <c r="C694" s="298"/>
      <c r="D694" s="298"/>
      <c r="E694" s="298"/>
      <c r="F694" s="298"/>
      <c r="G694" s="298"/>
      <c r="H694" s="298"/>
      <c r="I694" s="298"/>
      <c r="J694" s="298"/>
      <c r="K694" s="298"/>
      <c r="L694" s="299"/>
      <c r="M694" s="300"/>
      <c r="N694" s="301"/>
      <c r="O694" s="238"/>
      <c r="P694" s="238"/>
      <c r="Q694" s="238"/>
    </row>
    <row r="695" spans="1:17" s="39" customFormat="1" ht="12">
      <c r="A695" s="298"/>
      <c r="B695" s="298"/>
      <c r="C695" s="298"/>
      <c r="D695" s="298"/>
      <c r="E695" s="298"/>
      <c r="F695" s="298"/>
      <c r="G695" s="298"/>
      <c r="H695" s="298"/>
      <c r="I695" s="298"/>
      <c r="J695" s="298"/>
      <c r="K695" s="298"/>
      <c r="L695" s="299"/>
      <c r="M695" s="300"/>
      <c r="N695" s="301"/>
      <c r="O695" s="238"/>
      <c r="P695" s="238"/>
      <c r="Q695" s="238"/>
    </row>
    <row r="696" spans="1:17" s="39" customFormat="1" ht="12">
      <c r="A696" s="298"/>
      <c r="B696" s="298"/>
      <c r="C696" s="298"/>
      <c r="D696" s="298"/>
      <c r="E696" s="298"/>
      <c r="F696" s="298"/>
      <c r="G696" s="298"/>
      <c r="H696" s="298"/>
      <c r="I696" s="298"/>
      <c r="J696" s="298"/>
      <c r="K696" s="298"/>
      <c r="L696" s="299"/>
      <c r="M696" s="300"/>
      <c r="N696" s="301"/>
      <c r="O696" s="238"/>
      <c r="P696" s="238"/>
      <c r="Q696" s="238"/>
    </row>
    <row r="697" spans="1:17" s="39" customFormat="1" ht="12">
      <c r="A697" s="298"/>
      <c r="B697" s="298"/>
      <c r="C697" s="298"/>
      <c r="D697" s="298"/>
      <c r="E697" s="298"/>
      <c r="F697" s="298"/>
      <c r="G697" s="298"/>
      <c r="H697" s="298"/>
      <c r="I697" s="298"/>
      <c r="J697" s="298"/>
      <c r="K697" s="298"/>
      <c r="L697" s="299"/>
      <c r="M697" s="300"/>
      <c r="N697" s="301"/>
      <c r="O697" s="238"/>
      <c r="P697" s="238"/>
      <c r="Q697" s="238"/>
    </row>
    <row r="698" spans="1:17" s="39" customFormat="1" ht="12">
      <c r="A698" s="298"/>
      <c r="B698" s="298"/>
      <c r="C698" s="298"/>
      <c r="D698" s="298"/>
      <c r="E698" s="298"/>
      <c r="F698" s="298"/>
      <c r="G698" s="298"/>
      <c r="H698" s="298"/>
      <c r="I698" s="298"/>
      <c r="J698" s="298"/>
      <c r="K698" s="298"/>
      <c r="L698" s="299"/>
      <c r="M698" s="300"/>
      <c r="N698" s="301"/>
      <c r="O698" s="238"/>
      <c r="P698" s="238"/>
      <c r="Q698" s="238"/>
    </row>
    <row r="699" spans="1:17" s="39" customFormat="1" ht="12">
      <c r="A699" s="298"/>
      <c r="B699" s="298"/>
      <c r="C699" s="298"/>
      <c r="D699" s="298"/>
      <c r="E699" s="298"/>
      <c r="F699" s="298"/>
      <c r="G699" s="298"/>
      <c r="H699" s="298"/>
      <c r="I699" s="298"/>
      <c r="J699" s="298"/>
      <c r="K699" s="298"/>
      <c r="L699" s="299"/>
      <c r="M699" s="300"/>
      <c r="N699" s="301"/>
      <c r="O699" s="238"/>
      <c r="P699" s="238"/>
      <c r="Q699" s="238"/>
    </row>
    <row r="700" spans="1:17" s="39" customFormat="1" ht="12">
      <c r="A700" s="298"/>
      <c r="B700" s="298"/>
      <c r="C700" s="298"/>
      <c r="D700" s="298"/>
      <c r="E700" s="298"/>
      <c r="F700" s="298"/>
      <c r="G700" s="298"/>
      <c r="H700" s="298"/>
      <c r="I700" s="298"/>
      <c r="J700" s="298"/>
      <c r="K700" s="298"/>
      <c r="L700" s="299"/>
      <c r="M700" s="300"/>
      <c r="N700" s="301"/>
      <c r="O700" s="238"/>
      <c r="P700" s="238"/>
      <c r="Q700" s="238"/>
    </row>
    <row r="701" spans="1:17" s="39" customFormat="1" ht="12">
      <c r="A701" s="298"/>
      <c r="B701" s="298"/>
      <c r="C701" s="298"/>
      <c r="D701" s="298"/>
      <c r="E701" s="298"/>
      <c r="F701" s="298"/>
      <c r="G701" s="298"/>
      <c r="H701" s="298"/>
      <c r="I701" s="298"/>
      <c r="J701" s="298"/>
      <c r="K701" s="298"/>
      <c r="L701" s="299"/>
      <c r="M701" s="300"/>
      <c r="N701" s="301"/>
      <c r="O701" s="238"/>
      <c r="P701" s="238"/>
      <c r="Q701" s="238"/>
    </row>
    <row r="702" spans="1:17" s="39" customFormat="1" ht="12">
      <c r="A702" s="298"/>
      <c r="B702" s="298"/>
      <c r="C702" s="298"/>
      <c r="D702" s="298"/>
      <c r="E702" s="298"/>
      <c r="F702" s="298"/>
      <c r="G702" s="298"/>
      <c r="H702" s="298"/>
      <c r="I702" s="298"/>
      <c r="J702" s="298"/>
      <c r="K702" s="298"/>
      <c r="L702" s="299"/>
      <c r="M702" s="300"/>
      <c r="N702" s="301"/>
      <c r="O702" s="238"/>
      <c r="P702" s="238"/>
      <c r="Q702" s="238"/>
    </row>
    <row r="703" spans="1:17" s="39" customFormat="1" ht="12">
      <c r="A703" s="298"/>
      <c r="B703" s="298"/>
      <c r="C703" s="298"/>
      <c r="D703" s="298"/>
      <c r="E703" s="298"/>
      <c r="F703" s="298"/>
      <c r="G703" s="298"/>
      <c r="H703" s="298"/>
      <c r="I703" s="298"/>
      <c r="J703" s="298"/>
      <c r="K703" s="298"/>
      <c r="L703" s="299"/>
      <c r="M703" s="300"/>
      <c r="N703" s="301"/>
      <c r="O703" s="238"/>
      <c r="P703" s="238"/>
      <c r="Q703" s="238"/>
    </row>
    <row r="704" spans="1:17" s="39" customFormat="1" ht="12">
      <c r="A704" s="298"/>
      <c r="B704" s="298"/>
      <c r="C704" s="298"/>
      <c r="D704" s="298"/>
      <c r="E704" s="298"/>
      <c r="F704" s="298"/>
      <c r="G704" s="298"/>
      <c r="H704" s="298"/>
      <c r="I704" s="298"/>
      <c r="J704" s="298"/>
      <c r="K704" s="298"/>
      <c r="L704" s="299"/>
      <c r="M704" s="300"/>
      <c r="N704" s="301"/>
      <c r="O704" s="238"/>
      <c r="P704" s="238"/>
      <c r="Q704" s="238"/>
    </row>
    <row r="705" spans="1:17" s="39" customFormat="1" ht="12">
      <c r="A705" s="298"/>
      <c r="B705" s="298"/>
      <c r="C705" s="298"/>
      <c r="D705" s="298"/>
      <c r="E705" s="298"/>
      <c r="F705" s="298"/>
      <c r="G705" s="298"/>
      <c r="H705" s="298"/>
      <c r="I705" s="298"/>
      <c r="J705" s="298"/>
      <c r="K705" s="298"/>
      <c r="L705" s="299"/>
      <c r="M705" s="300"/>
      <c r="N705" s="301"/>
      <c r="O705" s="238"/>
      <c r="P705" s="238"/>
      <c r="Q705" s="238"/>
    </row>
    <row r="706" spans="1:17" s="39" customFormat="1" ht="12">
      <c r="A706" s="298"/>
      <c r="B706" s="298"/>
      <c r="C706" s="298"/>
      <c r="D706" s="298"/>
      <c r="E706" s="298"/>
      <c r="F706" s="298"/>
      <c r="G706" s="298"/>
      <c r="H706" s="298"/>
      <c r="I706" s="298"/>
      <c r="J706" s="298"/>
      <c r="K706" s="298"/>
      <c r="L706" s="299"/>
      <c r="M706" s="300"/>
      <c r="N706" s="301"/>
      <c r="O706" s="238"/>
      <c r="P706" s="238"/>
      <c r="Q706" s="238"/>
    </row>
    <row r="707" spans="1:17" s="39" customFormat="1" ht="12">
      <c r="A707" s="298"/>
      <c r="B707" s="298"/>
      <c r="C707" s="298"/>
      <c r="D707" s="298"/>
      <c r="E707" s="298"/>
      <c r="F707" s="298"/>
      <c r="G707" s="298"/>
      <c r="H707" s="298"/>
      <c r="I707" s="298"/>
      <c r="J707" s="298"/>
      <c r="K707" s="298"/>
      <c r="L707" s="299"/>
      <c r="M707" s="300"/>
      <c r="N707" s="301"/>
      <c r="O707" s="238"/>
      <c r="P707" s="238"/>
      <c r="Q707" s="238"/>
    </row>
    <row r="708" spans="1:17" s="39" customFormat="1" ht="12">
      <c r="A708" s="298"/>
      <c r="B708" s="298"/>
      <c r="C708" s="298"/>
      <c r="D708" s="298"/>
      <c r="E708" s="298"/>
      <c r="F708" s="298"/>
      <c r="G708" s="298"/>
      <c r="H708" s="298"/>
      <c r="I708" s="298"/>
      <c r="J708" s="298"/>
      <c r="K708" s="298"/>
      <c r="L708" s="299"/>
      <c r="M708" s="300"/>
      <c r="N708" s="301"/>
      <c r="O708" s="238"/>
      <c r="P708" s="238"/>
      <c r="Q708" s="238"/>
    </row>
    <row r="709" spans="1:17" s="39" customFormat="1" ht="12">
      <c r="A709" s="298"/>
      <c r="B709" s="298"/>
      <c r="C709" s="298"/>
      <c r="D709" s="298"/>
      <c r="E709" s="298"/>
      <c r="F709" s="298"/>
      <c r="G709" s="298"/>
      <c r="H709" s="298"/>
      <c r="I709" s="298"/>
      <c r="J709" s="298"/>
      <c r="K709" s="298"/>
      <c r="L709" s="299"/>
      <c r="M709" s="300"/>
      <c r="N709" s="301"/>
      <c r="O709" s="238"/>
      <c r="P709" s="238"/>
      <c r="Q709" s="238"/>
    </row>
    <row r="710" spans="1:17" s="39" customFormat="1" ht="12">
      <c r="A710" s="298"/>
      <c r="B710" s="298"/>
      <c r="C710" s="298"/>
      <c r="D710" s="298"/>
      <c r="E710" s="298"/>
      <c r="F710" s="298"/>
      <c r="G710" s="298"/>
      <c r="H710" s="298"/>
      <c r="I710" s="298"/>
      <c r="J710" s="298"/>
      <c r="K710" s="298"/>
      <c r="L710" s="299"/>
      <c r="M710" s="300"/>
      <c r="N710" s="301"/>
      <c r="O710" s="238"/>
      <c r="P710" s="238"/>
      <c r="Q710" s="238"/>
    </row>
    <row r="711" spans="1:17" s="39" customFormat="1" ht="12">
      <c r="A711" s="298"/>
      <c r="B711" s="298"/>
      <c r="C711" s="298"/>
      <c r="D711" s="298"/>
      <c r="E711" s="298"/>
      <c r="F711" s="298"/>
      <c r="G711" s="298"/>
      <c r="H711" s="298"/>
      <c r="I711" s="298"/>
      <c r="J711" s="298"/>
      <c r="K711" s="298"/>
      <c r="L711" s="299"/>
      <c r="M711" s="300"/>
      <c r="N711" s="301"/>
      <c r="O711" s="238"/>
      <c r="P711" s="238"/>
      <c r="Q711" s="238"/>
    </row>
    <row r="712" spans="1:17" s="39" customFormat="1" ht="12">
      <c r="A712" s="298"/>
      <c r="B712" s="298"/>
      <c r="C712" s="298"/>
      <c r="D712" s="298"/>
      <c r="E712" s="298"/>
      <c r="F712" s="298"/>
      <c r="G712" s="298"/>
      <c r="H712" s="298"/>
      <c r="I712" s="298"/>
      <c r="J712" s="298"/>
      <c r="K712" s="298"/>
      <c r="L712" s="299"/>
      <c r="M712" s="300"/>
      <c r="N712" s="301"/>
      <c r="O712" s="238"/>
      <c r="P712" s="238"/>
      <c r="Q712" s="238"/>
    </row>
    <row r="713" spans="1:17" s="39" customFormat="1" ht="12">
      <c r="A713" s="298"/>
      <c r="B713" s="298"/>
      <c r="C713" s="298"/>
      <c r="D713" s="298"/>
      <c r="E713" s="298"/>
      <c r="F713" s="298"/>
      <c r="G713" s="298"/>
      <c r="H713" s="298"/>
      <c r="I713" s="298"/>
      <c r="J713" s="298"/>
      <c r="K713" s="298"/>
      <c r="L713" s="299"/>
      <c r="M713" s="300"/>
      <c r="N713" s="301"/>
      <c r="O713" s="238"/>
      <c r="P713" s="238"/>
      <c r="Q713" s="238"/>
    </row>
    <row r="714" spans="1:17" s="39" customFormat="1" ht="12">
      <c r="A714" s="298"/>
      <c r="B714" s="298"/>
      <c r="C714" s="298"/>
      <c r="D714" s="298"/>
      <c r="E714" s="298"/>
      <c r="F714" s="298"/>
      <c r="G714" s="298"/>
      <c r="H714" s="298"/>
      <c r="I714" s="298"/>
      <c r="J714" s="298"/>
      <c r="K714" s="298"/>
      <c r="L714" s="299"/>
      <c r="M714" s="300"/>
      <c r="N714" s="301"/>
      <c r="O714" s="238"/>
      <c r="P714" s="238"/>
      <c r="Q714" s="238"/>
    </row>
    <row r="715" spans="1:17" s="39" customFormat="1" ht="12">
      <c r="A715" s="298"/>
      <c r="B715" s="298"/>
      <c r="C715" s="298"/>
      <c r="D715" s="298"/>
      <c r="E715" s="298"/>
      <c r="F715" s="298"/>
      <c r="G715" s="298"/>
      <c r="H715" s="298"/>
      <c r="I715" s="298"/>
      <c r="J715" s="298"/>
      <c r="K715" s="298"/>
      <c r="L715" s="299"/>
      <c r="M715" s="300"/>
      <c r="N715" s="301"/>
      <c r="O715" s="238"/>
      <c r="P715" s="238"/>
      <c r="Q715" s="238"/>
    </row>
    <row r="716" spans="1:17" s="39" customFormat="1" ht="12">
      <c r="A716" s="298"/>
      <c r="B716" s="298"/>
      <c r="C716" s="298"/>
      <c r="D716" s="298"/>
      <c r="E716" s="298"/>
      <c r="F716" s="298"/>
      <c r="G716" s="298"/>
      <c r="H716" s="298"/>
      <c r="I716" s="298"/>
      <c r="J716" s="298"/>
      <c r="K716" s="298"/>
      <c r="L716" s="299"/>
      <c r="M716" s="300"/>
      <c r="N716" s="301"/>
      <c r="O716" s="238"/>
      <c r="P716" s="238"/>
      <c r="Q716" s="238"/>
    </row>
    <row r="717" spans="1:17" s="39" customFormat="1" ht="12">
      <c r="A717" s="298"/>
      <c r="B717" s="298"/>
      <c r="C717" s="298"/>
      <c r="D717" s="298"/>
      <c r="E717" s="298"/>
      <c r="F717" s="298"/>
      <c r="G717" s="298"/>
      <c r="H717" s="298"/>
      <c r="I717" s="298"/>
      <c r="J717" s="298"/>
      <c r="K717" s="298"/>
      <c r="L717" s="299"/>
      <c r="M717" s="300"/>
      <c r="N717" s="301"/>
      <c r="O717" s="238"/>
      <c r="P717" s="238"/>
      <c r="Q717" s="238"/>
    </row>
    <row r="718" spans="1:17" s="39" customFormat="1" ht="12">
      <c r="A718" s="298"/>
      <c r="B718" s="298"/>
      <c r="C718" s="298"/>
      <c r="D718" s="298"/>
      <c r="E718" s="298"/>
      <c r="F718" s="298"/>
      <c r="G718" s="298"/>
      <c r="H718" s="298"/>
      <c r="I718" s="298"/>
      <c r="J718" s="298"/>
      <c r="K718" s="298"/>
      <c r="L718" s="299"/>
      <c r="M718" s="300"/>
      <c r="N718" s="301"/>
      <c r="O718" s="238"/>
      <c r="P718" s="238"/>
      <c r="Q718" s="238"/>
    </row>
    <row r="719" spans="1:17" s="39" customFormat="1" ht="12">
      <c r="A719" s="298"/>
      <c r="B719" s="298"/>
      <c r="C719" s="298"/>
      <c r="D719" s="298"/>
      <c r="E719" s="298"/>
      <c r="F719" s="298"/>
      <c r="G719" s="298"/>
      <c r="H719" s="298"/>
      <c r="I719" s="298"/>
      <c r="J719" s="298"/>
      <c r="K719" s="298"/>
      <c r="L719" s="299"/>
      <c r="M719" s="300"/>
      <c r="N719" s="301"/>
      <c r="O719" s="238"/>
      <c r="P719" s="238"/>
      <c r="Q719" s="238"/>
    </row>
    <row r="720" spans="1:17" s="39" customFormat="1" ht="12">
      <c r="A720" s="298"/>
      <c r="B720" s="298"/>
      <c r="C720" s="298"/>
      <c r="D720" s="298"/>
      <c r="E720" s="298"/>
      <c r="F720" s="298"/>
      <c r="G720" s="298"/>
      <c r="H720" s="298"/>
      <c r="I720" s="298"/>
      <c r="J720" s="298"/>
      <c r="K720" s="298"/>
      <c r="L720" s="299"/>
      <c r="M720" s="300"/>
      <c r="N720" s="301"/>
      <c r="O720" s="238"/>
      <c r="P720" s="238"/>
      <c r="Q720" s="238"/>
    </row>
    <row r="721" spans="1:17" s="39" customFormat="1" ht="12">
      <c r="A721" s="298"/>
      <c r="B721" s="298"/>
      <c r="C721" s="298"/>
      <c r="D721" s="298"/>
      <c r="E721" s="298"/>
      <c r="F721" s="298"/>
      <c r="G721" s="298"/>
      <c r="H721" s="298"/>
      <c r="I721" s="298"/>
      <c r="J721" s="298"/>
      <c r="K721" s="298"/>
      <c r="L721" s="299"/>
      <c r="M721" s="300"/>
      <c r="N721" s="301"/>
      <c r="O721" s="238"/>
      <c r="P721" s="238"/>
      <c r="Q721" s="238"/>
    </row>
    <row r="722" spans="1:17" s="39" customFormat="1" ht="12">
      <c r="A722" s="298"/>
      <c r="B722" s="298"/>
      <c r="C722" s="298"/>
      <c r="D722" s="298"/>
      <c r="E722" s="298"/>
      <c r="F722" s="298"/>
      <c r="G722" s="298"/>
      <c r="H722" s="298"/>
      <c r="I722" s="298"/>
      <c r="J722" s="298"/>
      <c r="K722" s="298"/>
      <c r="L722" s="299"/>
      <c r="M722" s="300"/>
      <c r="N722" s="301"/>
      <c r="O722" s="238"/>
      <c r="P722" s="238"/>
      <c r="Q722" s="238"/>
    </row>
    <row r="723" spans="1:17" s="39" customFormat="1" ht="12">
      <c r="A723" s="298"/>
      <c r="B723" s="298"/>
      <c r="C723" s="298"/>
      <c r="D723" s="298"/>
      <c r="E723" s="298"/>
      <c r="F723" s="298"/>
      <c r="G723" s="298"/>
      <c r="H723" s="298"/>
      <c r="I723" s="298"/>
      <c r="J723" s="298"/>
      <c r="K723" s="298"/>
      <c r="L723" s="299"/>
      <c r="M723" s="300"/>
      <c r="N723" s="301"/>
      <c r="O723" s="238"/>
      <c r="P723" s="238"/>
      <c r="Q723" s="238"/>
    </row>
    <row r="724" spans="1:17" s="39" customFormat="1" ht="12">
      <c r="A724" s="298"/>
      <c r="B724" s="298"/>
      <c r="C724" s="298"/>
      <c r="D724" s="298"/>
      <c r="E724" s="298"/>
      <c r="F724" s="298"/>
      <c r="G724" s="298"/>
      <c r="H724" s="298"/>
      <c r="I724" s="298"/>
      <c r="J724" s="298"/>
      <c r="K724" s="298"/>
      <c r="L724" s="299"/>
      <c r="M724" s="300"/>
      <c r="N724" s="301"/>
      <c r="O724" s="238"/>
      <c r="P724" s="238"/>
      <c r="Q724" s="238"/>
    </row>
    <row r="725" spans="1:17" s="39" customFormat="1" ht="12">
      <c r="A725" s="298"/>
      <c r="B725" s="298"/>
      <c r="C725" s="298"/>
      <c r="D725" s="298"/>
      <c r="E725" s="298"/>
      <c r="F725" s="298"/>
      <c r="G725" s="298"/>
      <c r="H725" s="298"/>
      <c r="I725" s="298"/>
      <c r="J725" s="298"/>
      <c r="K725" s="298"/>
      <c r="L725" s="299"/>
      <c r="M725" s="300"/>
      <c r="N725" s="301"/>
      <c r="O725" s="238"/>
      <c r="P725" s="238"/>
      <c r="Q725" s="238"/>
    </row>
    <row r="726" spans="1:17" s="39" customFormat="1" ht="12">
      <c r="A726" s="298"/>
      <c r="B726" s="298"/>
      <c r="C726" s="298"/>
      <c r="D726" s="298"/>
      <c r="E726" s="298"/>
      <c r="F726" s="298"/>
      <c r="G726" s="298"/>
      <c r="H726" s="298"/>
      <c r="I726" s="298"/>
      <c r="J726" s="298"/>
      <c r="K726" s="298"/>
      <c r="L726" s="299"/>
      <c r="M726" s="300"/>
      <c r="N726" s="301"/>
      <c r="O726" s="238"/>
      <c r="P726" s="238"/>
      <c r="Q726" s="238"/>
    </row>
    <row r="727" spans="1:17" s="39" customFormat="1" ht="12">
      <c r="A727" s="298"/>
      <c r="B727" s="298"/>
      <c r="C727" s="298"/>
      <c r="D727" s="298"/>
      <c r="E727" s="298"/>
      <c r="F727" s="298"/>
      <c r="G727" s="298"/>
      <c r="H727" s="298"/>
      <c r="I727" s="298"/>
      <c r="J727" s="298"/>
      <c r="K727" s="298"/>
      <c r="L727" s="299"/>
      <c r="M727" s="300"/>
      <c r="N727" s="301"/>
      <c r="O727" s="238"/>
      <c r="P727" s="238"/>
      <c r="Q727" s="238"/>
    </row>
    <row r="728" spans="1:17" s="39" customFormat="1" ht="12">
      <c r="A728" s="298"/>
      <c r="B728" s="298"/>
      <c r="C728" s="298"/>
      <c r="D728" s="298"/>
      <c r="E728" s="298"/>
      <c r="F728" s="298"/>
      <c r="G728" s="298"/>
      <c r="H728" s="298"/>
      <c r="I728" s="298"/>
      <c r="J728" s="298"/>
      <c r="K728" s="298"/>
      <c r="L728" s="299"/>
      <c r="M728" s="300"/>
      <c r="N728" s="301"/>
      <c r="O728" s="238"/>
      <c r="P728" s="238"/>
      <c r="Q728" s="238"/>
    </row>
    <row r="729" spans="1:17" s="39" customFormat="1" ht="12">
      <c r="A729" s="298"/>
      <c r="B729" s="298"/>
      <c r="C729" s="298"/>
      <c r="D729" s="298"/>
      <c r="E729" s="298"/>
      <c r="F729" s="298"/>
      <c r="G729" s="298"/>
      <c r="H729" s="298"/>
      <c r="I729" s="298"/>
      <c r="J729" s="298"/>
      <c r="K729" s="298"/>
      <c r="L729" s="299"/>
      <c r="M729" s="300"/>
      <c r="N729" s="301"/>
      <c r="O729" s="238"/>
      <c r="P729" s="238"/>
      <c r="Q729" s="238"/>
    </row>
    <row r="730" spans="1:17" s="39" customFormat="1" ht="12">
      <c r="A730" s="298"/>
      <c r="B730" s="298"/>
      <c r="C730" s="298"/>
      <c r="D730" s="298"/>
      <c r="E730" s="298"/>
      <c r="F730" s="298"/>
      <c r="G730" s="298"/>
      <c r="H730" s="298"/>
      <c r="I730" s="298"/>
      <c r="J730" s="298"/>
      <c r="K730" s="298"/>
      <c r="L730" s="299"/>
      <c r="M730" s="300"/>
      <c r="N730" s="301"/>
      <c r="O730" s="238"/>
      <c r="P730" s="238"/>
      <c r="Q730" s="238"/>
    </row>
    <row r="731" spans="1:17" s="39" customFormat="1" ht="12">
      <c r="A731" s="298"/>
      <c r="B731" s="298"/>
      <c r="C731" s="298"/>
      <c r="D731" s="298"/>
      <c r="E731" s="298"/>
      <c r="F731" s="298"/>
      <c r="G731" s="298"/>
      <c r="H731" s="298"/>
      <c r="I731" s="298"/>
      <c r="J731" s="298"/>
      <c r="K731" s="298"/>
      <c r="L731" s="299"/>
      <c r="M731" s="300"/>
      <c r="N731" s="301"/>
      <c r="O731" s="238"/>
      <c r="P731" s="238"/>
      <c r="Q731" s="238"/>
    </row>
    <row r="732" spans="1:17" s="39" customFormat="1" ht="12">
      <c r="A732" s="298"/>
      <c r="B732" s="298"/>
      <c r="C732" s="298"/>
      <c r="D732" s="298"/>
      <c r="E732" s="298"/>
      <c r="F732" s="298"/>
      <c r="G732" s="298"/>
      <c r="H732" s="298"/>
      <c r="I732" s="298"/>
      <c r="J732" s="298"/>
      <c r="K732" s="298"/>
      <c r="L732" s="299"/>
      <c r="M732" s="300"/>
      <c r="N732" s="301"/>
      <c r="O732" s="238"/>
      <c r="P732" s="238"/>
      <c r="Q732" s="238"/>
    </row>
    <row r="733" spans="1:17" s="39" customFormat="1" ht="12">
      <c r="A733" s="298"/>
      <c r="B733" s="298"/>
      <c r="C733" s="298"/>
      <c r="D733" s="298"/>
      <c r="E733" s="298"/>
      <c r="F733" s="298"/>
      <c r="G733" s="298"/>
      <c r="H733" s="298"/>
      <c r="I733" s="298"/>
      <c r="J733" s="298"/>
      <c r="K733" s="298"/>
      <c r="L733" s="299"/>
      <c r="M733" s="300"/>
      <c r="N733" s="301"/>
      <c r="O733" s="238"/>
      <c r="P733" s="238"/>
      <c r="Q733" s="238"/>
    </row>
    <row r="734" spans="1:17" s="39" customFormat="1" ht="12">
      <c r="A734" s="298"/>
      <c r="B734" s="298"/>
      <c r="C734" s="298"/>
      <c r="D734" s="298"/>
      <c r="E734" s="298"/>
      <c r="F734" s="298"/>
      <c r="G734" s="298"/>
      <c r="H734" s="298"/>
      <c r="I734" s="298"/>
      <c r="J734" s="298"/>
      <c r="K734" s="298"/>
      <c r="L734" s="299"/>
      <c r="M734" s="300"/>
      <c r="N734" s="301"/>
      <c r="O734" s="238"/>
      <c r="P734" s="238"/>
      <c r="Q734" s="238"/>
    </row>
    <row r="735" spans="1:17" s="39" customFormat="1" ht="12">
      <c r="A735" s="298"/>
      <c r="B735" s="298"/>
      <c r="C735" s="298"/>
      <c r="D735" s="298"/>
      <c r="E735" s="298"/>
      <c r="F735" s="298"/>
      <c r="G735" s="298"/>
      <c r="H735" s="298"/>
      <c r="I735" s="298"/>
      <c r="J735" s="298"/>
      <c r="K735" s="298"/>
      <c r="L735" s="299"/>
      <c r="M735" s="300"/>
      <c r="N735" s="301"/>
      <c r="O735" s="238"/>
      <c r="P735" s="238"/>
      <c r="Q735" s="238"/>
    </row>
    <row r="736" spans="1:17" s="39" customFormat="1" ht="12">
      <c r="A736" s="298"/>
      <c r="B736" s="298"/>
      <c r="C736" s="298"/>
      <c r="D736" s="298"/>
      <c r="E736" s="298"/>
      <c r="F736" s="298"/>
      <c r="G736" s="298"/>
      <c r="H736" s="298"/>
      <c r="I736" s="298"/>
      <c r="J736" s="298"/>
      <c r="K736" s="298"/>
      <c r="L736" s="299"/>
      <c r="M736" s="300"/>
      <c r="N736" s="301"/>
      <c r="O736" s="238"/>
      <c r="P736" s="238"/>
      <c r="Q736" s="238"/>
    </row>
    <row r="737" spans="1:17" s="39" customFormat="1" ht="12">
      <c r="A737" s="298"/>
      <c r="B737" s="298"/>
      <c r="C737" s="298"/>
      <c r="D737" s="298"/>
      <c r="E737" s="298"/>
      <c r="F737" s="298"/>
      <c r="G737" s="298"/>
      <c r="H737" s="298"/>
      <c r="I737" s="298"/>
      <c r="J737" s="298"/>
      <c r="K737" s="298"/>
      <c r="L737" s="299"/>
      <c r="M737" s="300"/>
      <c r="N737" s="301"/>
      <c r="O737" s="238"/>
      <c r="P737" s="238"/>
      <c r="Q737" s="238"/>
    </row>
    <row r="738" spans="1:17" s="39" customFormat="1" ht="12">
      <c r="A738" s="298"/>
      <c r="B738" s="298"/>
      <c r="C738" s="298"/>
      <c r="D738" s="298"/>
      <c r="E738" s="298"/>
      <c r="F738" s="298"/>
      <c r="G738" s="298"/>
      <c r="H738" s="298"/>
      <c r="I738" s="298"/>
      <c r="J738" s="298"/>
      <c r="K738" s="298"/>
      <c r="L738" s="299"/>
      <c r="M738" s="300"/>
      <c r="N738" s="301"/>
      <c r="O738" s="238"/>
      <c r="P738" s="238"/>
      <c r="Q738" s="238"/>
    </row>
    <row r="739" spans="1:17" s="39" customFormat="1" ht="12">
      <c r="A739" s="298"/>
      <c r="B739" s="298"/>
      <c r="C739" s="298"/>
      <c r="D739" s="298"/>
      <c r="E739" s="298"/>
      <c r="F739" s="298"/>
      <c r="G739" s="298"/>
      <c r="H739" s="298"/>
      <c r="I739" s="298"/>
      <c r="J739" s="298"/>
      <c r="K739" s="298"/>
      <c r="L739" s="299"/>
      <c r="M739" s="300"/>
      <c r="N739" s="301"/>
      <c r="O739" s="238"/>
      <c r="P739" s="238"/>
      <c r="Q739" s="238"/>
    </row>
    <row r="740" spans="1:17" s="39" customFormat="1" ht="12">
      <c r="A740" s="298"/>
      <c r="B740" s="298"/>
      <c r="C740" s="298"/>
      <c r="D740" s="298"/>
      <c r="E740" s="298"/>
      <c r="F740" s="298"/>
      <c r="G740" s="298"/>
      <c r="H740" s="298"/>
      <c r="I740" s="298"/>
      <c r="J740" s="298"/>
      <c r="K740" s="298"/>
      <c r="L740" s="299"/>
      <c r="M740" s="300"/>
      <c r="N740" s="301"/>
      <c r="O740" s="238"/>
      <c r="P740" s="238"/>
      <c r="Q740" s="238"/>
    </row>
    <row r="741" spans="1:17" s="39" customFormat="1" ht="12">
      <c r="A741" s="298"/>
      <c r="B741" s="298"/>
      <c r="C741" s="298"/>
      <c r="D741" s="298"/>
      <c r="E741" s="298"/>
      <c r="F741" s="298"/>
      <c r="G741" s="298"/>
      <c r="H741" s="298"/>
      <c r="I741" s="298"/>
      <c r="J741" s="298"/>
      <c r="K741" s="298"/>
      <c r="L741" s="299"/>
      <c r="M741" s="300"/>
      <c r="N741" s="301"/>
      <c r="O741" s="238"/>
      <c r="P741" s="238"/>
      <c r="Q741" s="238"/>
    </row>
    <row r="742" spans="1:17" s="39" customFormat="1" ht="12">
      <c r="A742" s="298"/>
      <c r="B742" s="298"/>
      <c r="C742" s="298"/>
      <c r="D742" s="298"/>
      <c r="E742" s="298"/>
      <c r="F742" s="298"/>
      <c r="G742" s="298"/>
      <c r="H742" s="298"/>
      <c r="I742" s="298"/>
      <c r="J742" s="298"/>
      <c r="K742" s="298"/>
      <c r="L742" s="299"/>
      <c r="M742" s="300"/>
      <c r="N742" s="301"/>
      <c r="O742" s="238"/>
      <c r="P742" s="238"/>
      <c r="Q742" s="238"/>
    </row>
    <row r="743" spans="1:17" s="39" customFormat="1" ht="12">
      <c r="A743" s="298"/>
      <c r="B743" s="298"/>
      <c r="C743" s="298"/>
      <c r="D743" s="298"/>
      <c r="E743" s="298"/>
      <c r="F743" s="298"/>
      <c r="G743" s="298"/>
      <c r="H743" s="298"/>
      <c r="I743" s="298"/>
      <c r="J743" s="298"/>
      <c r="K743" s="298"/>
      <c r="L743" s="299"/>
      <c r="M743" s="300"/>
      <c r="N743" s="301"/>
      <c r="O743" s="238"/>
      <c r="P743" s="238"/>
      <c r="Q743" s="238"/>
    </row>
    <row r="744" spans="1:17" s="39" customFormat="1" ht="12">
      <c r="A744" s="298"/>
      <c r="B744" s="298"/>
      <c r="C744" s="298"/>
      <c r="D744" s="298"/>
      <c r="E744" s="298"/>
      <c r="F744" s="298"/>
      <c r="G744" s="298"/>
      <c r="H744" s="298"/>
      <c r="I744" s="298"/>
      <c r="J744" s="298"/>
      <c r="K744" s="298"/>
      <c r="L744" s="299"/>
      <c r="M744" s="300"/>
      <c r="N744" s="301"/>
      <c r="O744" s="238"/>
      <c r="P744" s="238"/>
      <c r="Q744" s="238"/>
    </row>
    <row r="745" spans="1:17" s="39" customFormat="1" ht="12">
      <c r="A745" s="298"/>
      <c r="B745" s="298"/>
      <c r="C745" s="298"/>
      <c r="D745" s="298"/>
      <c r="E745" s="298"/>
      <c r="F745" s="298"/>
      <c r="G745" s="298"/>
      <c r="H745" s="298"/>
      <c r="I745" s="298"/>
      <c r="J745" s="298"/>
      <c r="K745" s="298"/>
      <c r="L745" s="299"/>
      <c r="M745" s="300"/>
      <c r="N745" s="301"/>
      <c r="O745" s="238"/>
      <c r="P745" s="238"/>
      <c r="Q745" s="238"/>
    </row>
    <row r="746" spans="1:17" s="39" customFormat="1" ht="12">
      <c r="A746" s="298"/>
      <c r="B746" s="298"/>
      <c r="C746" s="298"/>
      <c r="D746" s="298"/>
      <c r="E746" s="298"/>
      <c r="F746" s="298"/>
      <c r="G746" s="298"/>
      <c r="H746" s="298"/>
      <c r="I746" s="298"/>
      <c r="J746" s="298"/>
      <c r="K746" s="298"/>
      <c r="L746" s="299"/>
      <c r="M746" s="300"/>
      <c r="N746" s="301"/>
      <c r="O746" s="238"/>
      <c r="P746" s="238"/>
      <c r="Q746" s="238"/>
    </row>
    <row r="747" spans="1:17" s="39" customFormat="1" ht="12">
      <c r="A747" s="298"/>
      <c r="B747" s="298"/>
      <c r="C747" s="298"/>
      <c r="D747" s="298"/>
      <c r="E747" s="298"/>
      <c r="F747" s="298"/>
      <c r="G747" s="298"/>
      <c r="H747" s="298"/>
      <c r="I747" s="298"/>
      <c r="J747" s="298"/>
      <c r="K747" s="298"/>
      <c r="L747" s="299"/>
      <c r="M747" s="300"/>
      <c r="N747" s="301"/>
      <c r="O747" s="238"/>
      <c r="P747" s="238"/>
      <c r="Q747" s="238"/>
    </row>
    <row r="748" spans="1:17" s="39" customFormat="1" ht="12">
      <c r="A748" s="298"/>
      <c r="B748" s="298"/>
      <c r="C748" s="298"/>
      <c r="D748" s="298"/>
      <c r="E748" s="298"/>
      <c r="F748" s="298"/>
      <c r="G748" s="298"/>
      <c r="H748" s="298"/>
      <c r="I748" s="298"/>
      <c r="J748" s="298"/>
      <c r="K748" s="298"/>
      <c r="L748" s="299"/>
      <c r="M748" s="300"/>
      <c r="N748" s="301"/>
      <c r="O748" s="238"/>
      <c r="P748" s="238"/>
      <c r="Q748" s="238"/>
    </row>
    <row r="749" spans="1:17" s="39" customFormat="1" ht="12">
      <c r="A749" s="298"/>
      <c r="B749" s="298"/>
      <c r="C749" s="298"/>
      <c r="D749" s="298"/>
      <c r="E749" s="298"/>
      <c r="F749" s="298"/>
      <c r="G749" s="298"/>
      <c r="H749" s="298"/>
      <c r="I749" s="298"/>
      <c r="J749" s="298"/>
      <c r="K749" s="298"/>
      <c r="L749" s="299"/>
      <c r="M749" s="300"/>
      <c r="N749" s="301"/>
      <c r="O749" s="238"/>
      <c r="P749" s="238"/>
      <c r="Q749" s="238"/>
    </row>
    <row r="750" spans="1:17" s="39" customFormat="1" ht="12">
      <c r="A750" s="298"/>
      <c r="B750" s="298"/>
      <c r="C750" s="298"/>
      <c r="D750" s="298"/>
      <c r="E750" s="298"/>
      <c r="F750" s="298"/>
      <c r="G750" s="298"/>
      <c r="H750" s="298"/>
      <c r="I750" s="298"/>
      <c r="J750" s="298"/>
      <c r="K750" s="298"/>
      <c r="L750" s="299"/>
      <c r="M750" s="300"/>
      <c r="N750" s="301"/>
      <c r="O750" s="238"/>
      <c r="P750" s="238"/>
      <c r="Q750" s="238"/>
    </row>
    <row r="751" spans="1:17" s="39" customFormat="1" ht="12">
      <c r="A751" s="298"/>
      <c r="B751" s="298"/>
      <c r="C751" s="298"/>
      <c r="D751" s="298"/>
      <c r="E751" s="298"/>
      <c r="F751" s="298"/>
      <c r="G751" s="298"/>
      <c r="H751" s="298"/>
      <c r="I751" s="298"/>
      <c r="J751" s="298"/>
      <c r="K751" s="298"/>
      <c r="L751" s="299"/>
      <c r="M751" s="300"/>
      <c r="N751" s="301"/>
      <c r="O751" s="238"/>
      <c r="P751" s="238"/>
      <c r="Q751" s="238"/>
    </row>
    <row r="752" spans="1:17" s="39" customFormat="1" ht="12">
      <c r="A752" s="298"/>
      <c r="B752" s="298"/>
      <c r="C752" s="298"/>
      <c r="D752" s="298"/>
      <c r="E752" s="298"/>
      <c r="F752" s="298"/>
      <c r="G752" s="298"/>
      <c r="H752" s="298"/>
      <c r="I752" s="298"/>
      <c r="J752" s="298"/>
      <c r="K752" s="298"/>
      <c r="L752" s="299"/>
      <c r="M752" s="300"/>
      <c r="N752" s="301"/>
      <c r="O752" s="238"/>
      <c r="P752" s="238"/>
      <c r="Q752" s="238"/>
    </row>
    <row r="753" spans="1:17" s="39" customFormat="1" ht="12">
      <c r="A753" s="298"/>
      <c r="B753" s="298"/>
      <c r="C753" s="298"/>
      <c r="D753" s="298"/>
      <c r="E753" s="298"/>
      <c r="F753" s="298"/>
      <c r="G753" s="298"/>
      <c r="H753" s="298"/>
      <c r="I753" s="298"/>
      <c r="J753" s="298"/>
      <c r="K753" s="298"/>
      <c r="L753" s="299"/>
      <c r="M753" s="300"/>
      <c r="N753" s="301"/>
      <c r="O753" s="238"/>
      <c r="P753" s="238"/>
      <c r="Q753" s="238"/>
    </row>
    <row r="754" spans="1:17" s="39" customFormat="1" ht="12">
      <c r="A754" s="298"/>
      <c r="B754" s="298"/>
      <c r="C754" s="298"/>
      <c r="D754" s="298"/>
      <c r="E754" s="298"/>
      <c r="F754" s="298"/>
      <c r="G754" s="298"/>
      <c r="H754" s="298"/>
      <c r="I754" s="298"/>
      <c r="J754" s="298"/>
      <c r="K754" s="298"/>
      <c r="L754" s="299"/>
      <c r="M754" s="300"/>
      <c r="N754" s="301"/>
      <c r="O754" s="238"/>
      <c r="P754" s="238"/>
      <c r="Q754" s="238"/>
    </row>
    <row r="755" spans="1:17" s="39" customFormat="1" ht="12">
      <c r="A755" s="298"/>
      <c r="B755" s="298"/>
      <c r="C755" s="298"/>
      <c r="D755" s="298"/>
      <c r="E755" s="298"/>
      <c r="F755" s="298"/>
      <c r="G755" s="298"/>
      <c r="H755" s="298"/>
      <c r="I755" s="298"/>
      <c r="J755" s="298"/>
      <c r="K755" s="298"/>
      <c r="L755" s="299"/>
      <c r="M755" s="300"/>
      <c r="N755" s="301"/>
      <c r="O755" s="238"/>
      <c r="P755" s="238"/>
      <c r="Q755" s="238"/>
    </row>
    <row r="756" spans="1:17" s="39" customFormat="1" ht="12">
      <c r="A756" s="298"/>
      <c r="B756" s="298"/>
      <c r="C756" s="298"/>
      <c r="D756" s="298"/>
      <c r="E756" s="298"/>
      <c r="F756" s="298"/>
      <c r="G756" s="298"/>
      <c r="H756" s="298"/>
      <c r="I756" s="298"/>
      <c r="J756" s="298"/>
      <c r="K756" s="298"/>
      <c r="L756" s="299"/>
      <c r="M756" s="300"/>
      <c r="N756" s="301"/>
      <c r="O756" s="238"/>
      <c r="P756" s="238"/>
      <c r="Q756" s="238"/>
    </row>
    <row r="757" spans="1:17" s="39" customFormat="1" ht="12">
      <c r="A757" s="298"/>
      <c r="B757" s="298"/>
      <c r="C757" s="298"/>
      <c r="D757" s="298"/>
      <c r="E757" s="298"/>
      <c r="F757" s="298"/>
      <c r="G757" s="298"/>
      <c r="H757" s="298"/>
      <c r="I757" s="298"/>
      <c r="J757" s="298"/>
      <c r="K757" s="298"/>
      <c r="L757" s="299"/>
      <c r="M757" s="300"/>
      <c r="N757" s="301"/>
      <c r="O757" s="238"/>
      <c r="P757" s="238"/>
      <c r="Q757" s="238"/>
    </row>
    <row r="758" spans="1:17" s="39" customFormat="1" ht="12">
      <c r="A758" s="298"/>
      <c r="B758" s="298"/>
      <c r="C758" s="298"/>
      <c r="D758" s="298"/>
      <c r="E758" s="298"/>
      <c r="F758" s="298"/>
      <c r="G758" s="298"/>
      <c r="H758" s="298"/>
      <c r="I758" s="298"/>
      <c r="J758" s="298"/>
      <c r="K758" s="298"/>
      <c r="L758" s="299"/>
      <c r="M758" s="300"/>
      <c r="N758" s="301"/>
      <c r="O758" s="238"/>
      <c r="P758" s="238"/>
      <c r="Q758" s="238"/>
    </row>
    <row r="759" spans="1:17" s="39" customFormat="1" ht="12">
      <c r="A759" s="298"/>
      <c r="B759" s="298"/>
      <c r="C759" s="298"/>
      <c r="D759" s="298"/>
      <c r="E759" s="298"/>
      <c r="F759" s="298"/>
      <c r="G759" s="298"/>
      <c r="H759" s="298"/>
      <c r="I759" s="298"/>
      <c r="J759" s="298"/>
      <c r="K759" s="298"/>
      <c r="L759" s="299"/>
      <c r="M759" s="300"/>
      <c r="N759" s="301"/>
      <c r="O759" s="238"/>
      <c r="P759" s="238"/>
      <c r="Q759" s="238"/>
    </row>
    <row r="760" spans="1:17" s="39" customFormat="1" ht="12">
      <c r="A760" s="298"/>
      <c r="B760" s="298"/>
      <c r="C760" s="298"/>
      <c r="D760" s="298"/>
      <c r="E760" s="298"/>
      <c r="F760" s="298"/>
      <c r="G760" s="298"/>
      <c r="H760" s="298"/>
      <c r="I760" s="298"/>
      <c r="J760" s="298"/>
      <c r="K760" s="298"/>
      <c r="L760" s="299"/>
      <c r="M760" s="300"/>
      <c r="N760" s="301"/>
      <c r="O760" s="238"/>
      <c r="P760" s="238"/>
      <c r="Q760" s="238"/>
    </row>
    <row r="761" spans="1:17" s="39" customFormat="1" ht="12">
      <c r="A761" s="298"/>
      <c r="B761" s="298"/>
      <c r="C761" s="298"/>
      <c r="D761" s="298"/>
      <c r="E761" s="298"/>
      <c r="F761" s="298"/>
      <c r="G761" s="298"/>
      <c r="H761" s="298"/>
      <c r="I761" s="298"/>
      <c r="J761" s="298"/>
      <c r="K761" s="298"/>
      <c r="L761" s="299"/>
      <c r="M761" s="300"/>
      <c r="N761" s="301"/>
      <c r="O761" s="238"/>
      <c r="P761" s="238"/>
      <c r="Q761" s="238"/>
    </row>
    <row r="762" spans="1:17" s="39" customFormat="1" ht="12">
      <c r="A762" s="298"/>
      <c r="B762" s="298"/>
      <c r="C762" s="298"/>
      <c r="D762" s="298"/>
      <c r="E762" s="298"/>
      <c r="F762" s="298"/>
      <c r="G762" s="298"/>
      <c r="H762" s="298"/>
      <c r="I762" s="298"/>
      <c r="J762" s="298"/>
      <c r="K762" s="298"/>
      <c r="L762" s="299"/>
      <c r="M762" s="300"/>
      <c r="N762" s="301"/>
      <c r="O762" s="238"/>
      <c r="P762" s="238"/>
      <c r="Q762" s="238"/>
    </row>
    <row r="763" spans="1:17" s="39" customFormat="1" ht="12">
      <c r="A763" s="298"/>
      <c r="B763" s="298"/>
      <c r="C763" s="298"/>
      <c r="D763" s="298"/>
      <c r="E763" s="298"/>
      <c r="F763" s="298"/>
      <c r="G763" s="298"/>
      <c r="H763" s="298"/>
      <c r="I763" s="298"/>
      <c r="J763" s="298"/>
      <c r="K763" s="298"/>
      <c r="L763" s="299"/>
      <c r="M763" s="300"/>
      <c r="N763" s="301"/>
      <c r="O763" s="238"/>
      <c r="P763" s="238"/>
      <c r="Q763" s="238"/>
    </row>
    <row r="764" spans="1:17" s="39" customFormat="1" ht="12">
      <c r="A764" s="298"/>
      <c r="B764" s="298"/>
      <c r="C764" s="298"/>
      <c r="D764" s="298"/>
      <c r="E764" s="298"/>
      <c r="F764" s="298"/>
      <c r="G764" s="298"/>
      <c r="H764" s="298"/>
      <c r="I764" s="298"/>
      <c r="J764" s="298"/>
      <c r="K764" s="298"/>
      <c r="L764" s="299"/>
      <c r="M764" s="300"/>
      <c r="N764" s="301"/>
      <c r="O764" s="238"/>
      <c r="P764" s="238"/>
      <c r="Q764" s="238"/>
    </row>
    <row r="765" spans="1:17" s="39" customFormat="1" ht="12">
      <c r="A765" s="298"/>
      <c r="B765" s="298"/>
      <c r="C765" s="298"/>
      <c r="D765" s="298"/>
      <c r="E765" s="298"/>
      <c r="F765" s="298"/>
      <c r="G765" s="298"/>
      <c r="H765" s="298"/>
      <c r="I765" s="298"/>
      <c r="J765" s="298"/>
      <c r="K765" s="298"/>
      <c r="L765" s="299"/>
      <c r="M765" s="300"/>
      <c r="N765" s="301"/>
      <c r="O765" s="238"/>
      <c r="P765" s="238"/>
      <c r="Q765" s="238"/>
    </row>
    <row r="766" spans="1:17" s="39" customFormat="1" ht="12">
      <c r="A766" s="298"/>
      <c r="B766" s="298"/>
      <c r="C766" s="298"/>
      <c r="D766" s="298"/>
      <c r="E766" s="298"/>
      <c r="F766" s="298"/>
      <c r="G766" s="298"/>
      <c r="H766" s="298"/>
      <c r="I766" s="298"/>
      <c r="J766" s="298"/>
      <c r="K766" s="298"/>
      <c r="L766" s="299"/>
      <c r="M766" s="300"/>
      <c r="N766" s="301"/>
      <c r="O766" s="238"/>
      <c r="P766" s="238"/>
      <c r="Q766" s="238"/>
    </row>
    <row r="767" spans="1:17" s="39" customFormat="1" ht="12">
      <c r="A767" s="298"/>
      <c r="B767" s="298"/>
      <c r="C767" s="298"/>
      <c r="D767" s="298"/>
      <c r="E767" s="298"/>
      <c r="F767" s="298"/>
      <c r="G767" s="298"/>
      <c r="H767" s="298"/>
      <c r="I767" s="298"/>
      <c r="J767" s="298"/>
      <c r="K767" s="298"/>
      <c r="L767" s="299"/>
      <c r="M767" s="300"/>
      <c r="N767" s="301"/>
      <c r="O767" s="238"/>
      <c r="P767" s="238"/>
      <c r="Q767" s="238"/>
    </row>
    <row r="768" spans="1:17" s="39" customFormat="1" ht="12">
      <c r="A768" s="298"/>
      <c r="B768" s="298"/>
      <c r="C768" s="298"/>
      <c r="D768" s="298"/>
      <c r="E768" s="298"/>
      <c r="F768" s="298"/>
      <c r="G768" s="298"/>
      <c r="H768" s="298"/>
      <c r="I768" s="298"/>
      <c r="J768" s="298"/>
      <c r="K768" s="298"/>
      <c r="L768" s="299"/>
      <c r="M768" s="300"/>
      <c r="N768" s="301"/>
      <c r="O768" s="238"/>
      <c r="P768" s="238"/>
      <c r="Q768" s="238"/>
    </row>
    <row r="769" spans="1:17" s="39" customFormat="1" ht="12">
      <c r="A769" s="298"/>
      <c r="B769" s="298"/>
      <c r="C769" s="298"/>
      <c r="D769" s="298"/>
      <c r="E769" s="298"/>
      <c r="F769" s="298"/>
      <c r="G769" s="298"/>
      <c r="H769" s="298"/>
      <c r="I769" s="298"/>
      <c r="J769" s="298"/>
      <c r="K769" s="298"/>
      <c r="L769" s="299"/>
      <c r="M769" s="300"/>
      <c r="N769" s="301"/>
      <c r="O769" s="238"/>
      <c r="P769" s="238"/>
      <c r="Q769" s="238"/>
    </row>
    <row r="770" spans="1:17" s="39" customFormat="1" ht="12">
      <c r="A770" s="298"/>
      <c r="B770" s="298"/>
      <c r="C770" s="298"/>
      <c r="D770" s="298"/>
      <c r="E770" s="298"/>
      <c r="F770" s="298"/>
      <c r="G770" s="298"/>
      <c r="H770" s="298"/>
      <c r="I770" s="298"/>
      <c r="J770" s="298"/>
      <c r="K770" s="298"/>
      <c r="L770" s="299"/>
      <c r="M770" s="300"/>
      <c r="N770" s="301"/>
      <c r="O770" s="238"/>
      <c r="P770" s="238"/>
      <c r="Q770" s="238"/>
    </row>
    <row r="771" spans="1:17" s="39" customFormat="1" ht="12">
      <c r="A771" s="298"/>
      <c r="B771" s="298"/>
      <c r="C771" s="298"/>
      <c r="D771" s="298"/>
      <c r="E771" s="298"/>
      <c r="F771" s="298"/>
      <c r="G771" s="298"/>
      <c r="H771" s="298"/>
      <c r="I771" s="298"/>
      <c r="J771" s="298"/>
      <c r="K771" s="298"/>
      <c r="L771" s="299"/>
      <c r="M771" s="300"/>
      <c r="N771" s="301"/>
      <c r="O771" s="238"/>
      <c r="P771" s="238"/>
      <c r="Q771" s="238"/>
    </row>
    <row r="772" spans="1:17" s="39" customFormat="1" ht="12">
      <c r="A772" s="298"/>
      <c r="B772" s="298"/>
      <c r="C772" s="298"/>
      <c r="D772" s="298"/>
      <c r="E772" s="298"/>
      <c r="F772" s="298"/>
      <c r="G772" s="298"/>
      <c r="H772" s="298"/>
      <c r="I772" s="298"/>
      <c r="J772" s="298"/>
      <c r="K772" s="298"/>
      <c r="L772" s="299"/>
      <c r="M772" s="300"/>
      <c r="N772" s="301"/>
      <c r="O772" s="238"/>
      <c r="P772" s="238"/>
      <c r="Q772" s="238"/>
    </row>
    <row r="773" spans="1:17" s="39" customFormat="1" ht="12">
      <c r="A773" s="298"/>
      <c r="B773" s="298"/>
      <c r="C773" s="298"/>
      <c r="D773" s="298"/>
      <c r="E773" s="298"/>
      <c r="F773" s="298"/>
      <c r="G773" s="298"/>
      <c r="H773" s="298"/>
      <c r="I773" s="298"/>
      <c r="J773" s="298"/>
      <c r="K773" s="298"/>
      <c r="L773" s="299"/>
      <c r="M773" s="300"/>
      <c r="N773" s="301"/>
      <c r="O773" s="238"/>
      <c r="P773" s="238"/>
      <c r="Q773" s="238"/>
    </row>
    <row r="774" spans="1:17" s="39" customFormat="1" ht="12">
      <c r="A774" s="298"/>
      <c r="B774" s="298"/>
      <c r="C774" s="298"/>
      <c r="D774" s="298"/>
      <c r="E774" s="298"/>
      <c r="F774" s="298"/>
      <c r="G774" s="298"/>
      <c r="H774" s="298"/>
      <c r="I774" s="298"/>
      <c r="J774" s="298"/>
      <c r="K774" s="298"/>
      <c r="L774" s="299"/>
      <c r="M774" s="300"/>
      <c r="N774" s="301"/>
      <c r="O774" s="238"/>
      <c r="P774" s="238"/>
      <c r="Q774" s="238"/>
    </row>
    <row r="775" spans="1:17" s="39" customFormat="1" ht="12">
      <c r="A775" s="298"/>
      <c r="B775" s="298"/>
      <c r="C775" s="298"/>
      <c r="D775" s="298"/>
      <c r="E775" s="298"/>
      <c r="F775" s="298"/>
      <c r="G775" s="298"/>
      <c r="H775" s="298"/>
      <c r="I775" s="298"/>
      <c r="J775" s="298"/>
      <c r="K775" s="298"/>
      <c r="L775" s="299"/>
      <c r="M775" s="300"/>
      <c r="N775" s="301"/>
      <c r="O775" s="238"/>
      <c r="P775" s="238"/>
      <c r="Q775" s="238"/>
    </row>
    <row r="776" spans="1:17" s="39" customFormat="1" ht="12">
      <c r="A776" s="298"/>
      <c r="B776" s="298"/>
      <c r="C776" s="298"/>
      <c r="D776" s="298"/>
      <c r="E776" s="298"/>
      <c r="F776" s="298"/>
      <c r="G776" s="298"/>
      <c r="H776" s="298"/>
      <c r="I776" s="298"/>
      <c r="J776" s="298"/>
      <c r="K776" s="298"/>
      <c r="L776" s="299"/>
      <c r="M776" s="300"/>
      <c r="N776" s="301"/>
      <c r="O776" s="238"/>
      <c r="P776" s="238"/>
      <c r="Q776" s="238"/>
    </row>
    <row r="777" spans="1:17" s="39" customFormat="1" ht="12">
      <c r="A777" s="298"/>
      <c r="B777" s="298"/>
      <c r="C777" s="298"/>
      <c r="D777" s="298"/>
      <c r="E777" s="298"/>
      <c r="F777" s="298"/>
      <c r="G777" s="298"/>
      <c r="H777" s="298"/>
      <c r="I777" s="298"/>
      <c r="J777" s="298"/>
      <c r="K777" s="298"/>
      <c r="L777" s="299"/>
      <c r="M777" s="300"/>
      <c r="N777" s="301"/>
      <c r="O777" s="238"/>
      <c r="P777" s="238"/>
      <c r="Q777" s="238"/>
    </row>
    <row r="778" spans="1:17" s="39" customFormat="1" ht="12">
      <c r="A778" s="298"/>
      <c r="B778" s="298"/>
      <c r="C778" s="298"/>
      <c r="D778" s="298"/>
      <c r="E778" s="298"/>
      <c r="F778" s="298"/>
      <c r="G778" s="298"/>
      <c r="H778" s="298"/>
      <c r="I778" s="298"/>
      <c r="J778" s="298"/>
      <c r="K778" s="298"/>
      <c r="L778" s="299"/>
      <c r="M778" s="300"/>
      <c r="N778" s="301"/>
      <c r="O778" s="238"/>
      <c r="P778" s="238"/>
      <c r="Q778" s="238"/>
    </row>
    <row r="779" spans="1:17" s="39" customFormat="1" ht="12">
      <c r="A779" s="298"/>
      <c r="B779" s="298"/>
      <c r="C779" s="298"/>
      <c r="D779" s="298"/>
      <c r="E779" s="298"/>
      <c r="F779" s="298"/>
      <c r="G779" s="298"/>
      <c r="H779" s="298"/>
      <c r="I779" s="298"/>
      <c r="J779" s="298"/>
      <c r="K779" s="298"/>
      <c r="L779" s="299"/>
      <c r="M779" s="300"/>
      <c r="N779" s="301"/>
      <c r="O779" s="238"/>
      <c r="P779" s="238"/>
      <c r="Q779" s="238"/>
    </row>
    <row r="780" spans="1:17" s="39" customFormat="1" ht="12">
      <c r="A780" s="298"/>
      <c r="B780" s="298"/>
      <c r="C780" s="298"/>
      <c r="D780" s="298"/>
      <c r="E780" s="298"/>
      <c r="F780" s="298"/>
      <c r="G780" s="298"/>
      <c r="H780" s="298"/>
      <c r="I780" s="298"/>
      <c r="J780" s="298"/>
      <c r="K780" s="298"/>
      <c r="L780" s="299"/>
      <c r="M780" s="300"/>
      <c r="N780" s="301"/>
      <c r="O780" s="238"/>
      <c r="P780" s="238"/>
      <c r="Q780" s="238"/>
    </row>
    <row r="781" spans="1:17" s="39" customFormat="1" ht="12">
      <c r="A781" s="298"/>
      <c r="B781" s="298"/>
      <c r="C781" s="298"/>
      <c r="D781" s="298"/>
      <c r="E781" s="298"/>
      <c r="F781" s="298"/>
      <c r="G781" s="298"/>
      <c r="H781" s="298"/>
      <c r="I781" s="298"/>
      <c r="J781" s="298"/>
      <c r="K781" s="298"/>
      <c r="L781" s="299"/>
      <c r="M781" s="300"/>
      <c r="N781" s="301"/>
      <c r="O781" s="238"/>
      <c r="P781" s="238"/>
      <c r="Q781" s="238"/>
    </row>
    <row r="782" spans="1:17" s="39" customFormat="1" ht="12">
      <c r="A782" s="298"/>
      <c r="B782" s="298"/>
      <c r="C782" s="298"/>
      <c r="D782" s="298"/>
      <c r="E782" s="298"/>
      <c r="F782" s="298"/>
      <c r="G782" s="298"/>
      <c r="H782" s="298"/>
      <c r="I782" s="298"/>
      <c r="J782" s="298"/>
      <c r="K782" s="298"/>
      <c r="L782" s="299"/>
      <c r="M782" s="300"/>
      <c r="N782" s="301"/>
      <c r="O782" s="238"/>
      <c r="P782" s="238"/>
      <c r="Q782" s="238"/>
    </row>
    <row r="783" spans="1:17" s="39" customFormat="1" ht="12">
      <c r="A783" s="298"/>
      <c r="B783" s="298"/>
      <c r="C783" s="298"/>
      <c r="D783" s="298"/>
      <c r="E783" s="298"/>
      <c r="F783" s="298"/>
      <c r="G783" s="298"/>
      <c r="H783" s="298"/>
      <c r="I783" s="298"/>
      <c r="J783" s="298"/>
      <c r="K783" s="298"/>
      <c r="L783" s="299"/>
      <c r="M783" s="300"/>
      <c r="N783" s="301"/>
      <c r="O783" s="238"/>
      <c r="P783" s="238"/>
      <c r="Q783" s="238"/>
    </row>
    <row r="784" spans="1:17" s="39" customFormat="1" ht="12">
      <c r="A784" s="298"/>
      <c r="B784" s="298"/>
      <c r="C784" s="298"/>
      <c r="D784" s="298"/>
      <c r="E784" s="298"/>
      <c r="F784" s="298"/>
      <c r="G784" s="298"/>
      <c r="H784" s="298"/>
      <c r="I784" s="298"/>
      <c r="J784" s="298"/>
      <c r="K784" s="298"/>
      <c r="L784" s="299"/>
      <c r="M784" s="300"/>
      <c r="N784" s="301"/>
      <c r="O784" s="238"/>
      <c r="P784" s="238"/>
      <c r="Q784" s="238"/>
    </row>
    <row r="785" spans="1:17" s="39" customFormat="1" ht="12">
      <c r="A785" s="298"/>
      <c r="B785" s="298"/>
      <c r="C785" s="298"/>
      <c r="D785" s="298"/>
      <c r="E785" s="298"/>
      <c r="F785" s="298"/>
      <c r="G785" s="298"/>
      <c r="H785" s="298"/>
      <c r="I785" s="298"/>
      <c r="J785" s="298"/>
      <c r="K785" s="298"/>
      <c r="L785" s="299"/>
      <c r="M785" s="300"/>
      <c r="N785" s="301"/>
      <c r="O785" s="238"/>
      <c r="P785" s="238"/>
      <c r="Q785" s="238"/>
    </row>
    <row r="786" spans="1:17" s="39" customFormat="1" ht="12">
      <c r="A786" s="298"/>
      <c r="B786" s="298"/>
      <c r="C786" s="298"/>
      <c r="D786" s="298"/>
      <c r="E786" s="298"/>
      <c r="F786" s="298"/>
      <c r="G786" s="298"/>
      <c r="H786" s="298"/>
      <c r="I786" s="298"/>
      <c r="J786" s="298"/>
      <c r="K786" s="298"/>
      <c r="L786" s="299"/>
      <c r="M786" s="300"/>
      <c r="N786" s="301"/>
      <c r="O786" s="238"/>
      <c r="P786" s="238"/>
      <c r="Q786" s="238"/>
    </row>
    <row r="787" spans="1:17" s="39" customFormat="1" ht="12">
      <c r="A787" s="298"/>
      <c r="B787" s="298"/>
      <c r="C787" s="298"/>
      <c r="D787" s="298"/>
      <c r="E787" s="298"/>
      <c r="F787" s="298"/>
      <c r="G787" s="298"/>
      <c r="H787" s="298"/>
      <c r="I787" s="298"/>
      <c r="J787" s="298"/>
      <c r="K787" s="298"/>
      <c r="L787" s="299"/>
      <c r="M787" s="300"/>
      <c r="N787" s="301"/>
      <c r="O787" s="238"/>
      <c r="P787" s="238"/>
      <c r="Q787" s="238"/>
    </row>
    <row r="788" spans="1:17" s="39" customFormat="1" ht="12">
      <c r="A788" s="298"/>
      <c r="B788" s="298"/>
      <c r="C788" s="298"/>
      <c r="D788" s="298"/>
      <c r="E788" s="298"/>
      <c r="F788" s="298"/>
      <c r="G788" s="298"/>
      <c r="H788" s="298"/>
      <c r="I788" s="298"/>
      <c r="J788" s="298"/>
      <c r="K788" s="298"/>
      <c r="L788" s="299"/>
      <c r="M788" s="300"/>
      <c r="N788" s="301"/>
      <c r="O788" s="238"/>
      <c r="P788" s="238"/>
      <c r="Q788" s="238"/>
    </row>
    <row r="789" spans="1:17" s="39" customFormat="1" ht="12">
      <c r="A789" s="298"/>
      <c r="B789" s="298"/>
      <c r="C789" s="298"/>
      <c r="D789" s="298"/>
      <c r="E789" s="298"/>
      <c r="F789" s="298"/>
      <c r="G789" s="298"/>
      <c r="H789" s="298"/>
      <c r="I789" s="298"/>
      <c r="J789" s="298"/>
      <c r="K789" s="298"/>
      <c r="L789" s="299"/>
      <c r="M789" s="300"/>
      <c r="N789" s="301"/>
      <c r="O789" s="238"/>
      <c r="P789" s="238"/>
      <c r="Q789" s="238"/>
    </row>
    <row r="790" spans="1:17" s="39" customFormat="1" ht="12">
      <c r="A790" s="298"/>
      <c r="B790" s="298"/>
      <c r="C790" s="298"/>
      <c r="D790" s="298"/>
      <c r="E790" s="298"/>
      <c r="F790" s="298"/>
      <c r="G790" s="298"/>
      <c r="H790" s="298"/>
      <c r="I790" s="298"/>
      <c r="J790" s="298"/>
      <c r="K790" s="298"/>
      <c r="L790" s="299"/>
      <c r="M790" s="300"/>
      <c r="N790" s="301"/>
      <c r="O790" s="238"/>
      <c r="P790" s="238"/>
      <c r="Q790" s="238"/>
    </row>
    <row r="791" spans="1:17" s="39" customFormat="1" ht="12">
      <c r="A791" s="298"/>
      <c r="B791" s="298"/>
      <c r="C791" s="298"/>
      <c r="D791" s="298"/>
      <c r="E791" s="298"/>
      <c r="F791" s="298"/>
      <c r="G791" s="298"/>
      <c r="H791" s="298"/>
      <c r="I791" s="298"/>
      <c r="J791" s="298"/>
      <c r="K791" s="298"/>
      <c r="L791" s="299"/>
      <c r="M791" s="300"/>
      <c r="N791" s="301"/>
      <c r="O791" s="238"/>
      <c r="P791" s="238"/>
      <c r="Q791" s="238"/>
    </row>
    <row r="792" spans="1:17" s="39" customFormat="1" ht="12">
      <c r="A792" s="298"/>
      <c r="B792" s="298"/>
      <c r="C792" s="298"/>
      <c r="D792" s="298"/>
      <c r="E792" s="298"/>
      <c r="F792" s="298"/>
      <c r="G792" s="298"/>
      <c r="H792" s="298"/>
      <c r="I792" s="298"/>
      <c r="J792" s="298"/>
      <c r="K792" s="298"/>
      <c r="L792" s="299"/>
      <c r="M792" s="300"/>
      <c r="N792" s="301"/>
      <c r="O792" s="238"/>
      <c r="P792" s="238"/>
      <c r="Q792" s="238"/>
    </row>
    <row r="793" spans="1:17" s="39" customFormat="1" ht="12">
      <c r="A793" s="298"/>
      <c r="B793" s="298"/>
      <c r="C793" s="298"/>
      <c r="D793" s="298"/>
      <c r="E793" s="298"/>
      <c r="F793" s="298"/>
      <c r="G793" s="298"/>
      <c r="H793" s="298"/>
      <c r="I793" s="298"/>
      <c r="J793" s="298"/>
      <c r="K793" s="298"/>
      <c r="L793" s="299"/>
      <c r="M793" s="300"/>
      <c r="N793" s="301"/>
      <c r="O793" s="238"/>
      <c r="P793" s="238"/>
      <c r="Q793" s="238"/>
    </row>
    <row r="794" spans="1:17" s="39" customFormat="1" ht="12">
      <c r="A794" s="298"/>
      <c r="B794" s="298"/>
      <c r="C794" s="298"/>
      <c r="D794" s="298"/>
      <c r="E794" s="298"/>
      <c r="F794" s="298"/>
      <c r="G794" s="298"/>
      <c r="H794" s="298"/>
      <c r="I794" s="298"/>
      <c r="J794" s="298"/>
      <c r="K794" s="298"/>
      <c r="L794" s="299"/>
      <c r="M794" s="300"/>
      <c r="N794" s="301"/>
      <c r="O794" s="238"/>
      <c r="P794" s="238"/>
      <c r="Q794" s="238"/>
    </row>
    <row r="795" spans="1:17" s="39" customFormat="1" ht="12">
      <c r="A795" s="298"/>
      <c r="B795" s="298"/>
      <c r="C795" s="298"/>
      <c r="D795" s="298"/>
      <c r="E795" s="298"/>
      <c r="F795" s="298"/>
      <c r="G795" s="298"/>
      <c r="H795" s="298"/>
      <c r="I795" s="298"/>
      <c r="J795" s="298"/>
      <c r="K795" s="298"/>
      <c r="L795" s="299"/>
      <c r="M795" s="300"/>
      <c r="N795" s="301"/>
      <c r="O795" s="238"/>
      <c r="P795" s="238"/>
      <c r="Q795" s="238"/>
    </row>
    <row r="796" spans="1:17" s="39" customFormat="1" ht="12">
      <c r="A796" s="298"/>
      <c r="B796" s="298"/>
      <c r="C796" s="298"/>
      <c r="D796" s="298"/>
      <c r="E796" s="298"/>
      <c r="F796" s="298"/>
      <c r="G796" s="298"/>
      <c r="H796" s="298"/>
      <c r="I796" s="298"/>
      <c r="J796" s="298"/>
      <c r="K796" s="298"/>
      <c r="L796" s="299"/>
      <c r="M796" s="300"/>
      <c r="N796" s="301"/>
      <c r="O796" s="238"/>
      <c r="P796" s="238"/>
      <c r="Q796" s="238"/>
    </row>
    <row r="797" spans="1:17" s="39" customFormat="1" ht="12">
      <c r="A797" s="298"/>
      <c r="B797" s="298"/>
      <c r="C797" s="298"/>
      <c r="D797" s="298"/>
      <c r="E797" s="298"/>
      <c r="F797" s="298"/>
      <c r="G797" s="298"/>
      <c r="H797" s="298"/>
      <c r="I797" s="298"/>
      <c r="J797" s="298"/>
      <c r="K797" s="298"/>
      <c r="L797" s="299"/>
      <c r="M797" s="300"/>
      <c r="N797" s="301"/>
      <c r="O797" s="238"/>
      <c r="P797" s="238"/>
      <c r="Q797" s="238"/>
    </row>
    <row r="798" spans="1:17" s="39" customFormat="1" ht="12">
      <c r="A798" s="298"/>
      <c r="B798" s="298"/>
      <c r="C798" s="298"/>
      <c r="D798" s="298"/>
      <c r="E798" s="298"/>
      <c r="F798" s="298"/>
      <c r="G798" s="298"/>
      <c r="H798" s="298"/>
      <c r="I798" s="298"/>
      <c r="J798" s="298"/>
      <c r="K798" s="298"/>
      <c r="L798" s="299"/>
      <c r="M798" s="300"/>
      <c r="N798" s="301"/>
      <c r="O798" s="238"/>
      <c r="P798" s="238"/>
      <c r="Q798" s="238"/>
    </row>
    <row r="799" spans="1:17" s="39" customFormat="1" ht="12">
      <c r="A799" s="298"/>
      <c r="B799" s="298"/>
      <c r="C799" s="298"/>
      <c r="D799" s="298"/>
      <c r="E799" s="298"/>
      <c r="F799" s="298"/>
      <c r="G799" s="298"/>
      <c r="H799" s="298"/>
      <c r="I799" s="298"/>
      <c r="J799" s="298"/>
      <c r="K799" s="298"/>
      <c r="L799" s="299"/>
      <c r="M799" s="300"/>
      <c r="N799" s="301"/>
      <c r="O799" s="238"/>
      <c r="P799" s="238"/>
      <c r="Q799" s="238"/>
    </row>
    <row r="800" spans="1:17" s="39" customFormat="1" ht="12">
      <c r="A800" s="298"/>
      <c r="B800" s="298"/>
      <c r="C800" s="298"/>
      <c r="D800" s="298"/>
      <c r="E800" s="298"/>
      <c r="F800" s="298"/>
      <c r="G800" s="298"/>
      <c r="H800" s="298"/>
      <c r="I800" s="298"/>
      <c r="J800" s="298"/>
      <c r="K800" s="298"/>
      <c r="L800" s="299"/>
      <c r="M800" s="300"/>
      <c r="N800" s="301"/>
      <c r="O800" s="238"/>
      <c r="P800" s="238"/>
      <c r="Q800" s="238"/>
    </row>
    <row r="801" spans="1:17" s="39" customFormat="1" ht="12">
      <c r="A801" s="298"/>
      <c r="B801" s="298"/>
      <c r="C801" s="298"/>
      <c r="D801" s="298"/>
      <c r="E801" s="298"/>
      <c r="F801" s="298"/>
      <c r="G801" s="298"/>
      <c r="H801" s="298"/>
      <c r="I801" s="298"/>
      <c r="J801" s="298"/>
      <c r="K801" s="298"/>
      <c r="L801" s="299"/>
      <c r="M801" s="300"/>
      <c r="N801" s="301"/>
      <c r="O801" s="238"/>
      <c r="P801" s="238"/>
      <c r="Q801" s="238"/>
    </row>
    <row r="802" spans="1:17" s="39" customFormat="1" ht="12">
      <c r="A802" s="298"/>
      <c r="B802" s="298"/>
      <c r="C802" s="298"/>
      <c r="D802" s="298"/>
      <c r="E802" s="298"/>
      <c r="F802" s="298"/>
      <c r="G802" s="298"/>
      <c r="H802" s="298"/>
      <c r="I802" s="298"/>
      <c r="J802" s="298"/>
      <c r="K802" s="298"/>
      <c r="L802" s="299"/>
      <c r="M802" s="300"/>
      <c r="N802" s="301"/>
      <c r="O802" s="238"/>
      <c r="P802" s="238"/>
      <c r="Q802" s="238"/>
    </row>
    <row r="803" spans="1:17" s="39" customFormat="1" ht="12">
      <c r="A803" s="298"/>
      <c r="B803" s="298"/>
      <c r="C803" s="298"/>
      <c r="D803" s="298"/>
      <c r="E803" s="298"/>
      <c r="F803" s="298"/>
      <c r="G803" s="298"/>
      <c r="H803" s="298"/>
      <c r="I803" s="298"/>
      <c r="J803" s="298"/>
      <c r="K803" s="298"/>
      <c r="L803" s="299"/>
      <c r="M803" s="300"/>
      <c r="N803" s="301"/>
      <c r="O803" s="238"/>
      <c r="P803" s="238"/>
      <c r="Q803" s="238"/>
    </row>
    <row r="804" spans="1:17" s="39" customFormat="1" ht="12">
      <c r="A804" s="298"/>
      <c r="B804" s="298"/>
      <c r="C804" s="298"/>
      <c r="D804" s="298"/>
      <c r="E804" s="298"/>
      <c r="F804" s="298"/>
      <c r="G804" s="298"/>
      <c r="H804" s="298"/>
      <c r="I804" s="298"/>
      <c r="J804" s="298"/>
      <c r="K804" s="298"/>
      <c r="L804" s="299"/>
      <c r="M804" s="300"/>
      <c r="N804" s="301"/>
      <c r="O804" s="238"/>
      <c r="P804" s="238"/>
      <c r="Q804" s="238"/>
    </row>
    <row r="805" spans="1:17" s="39" customFormat="1" ht="12">
      <c r="A805" s="298"/>
      <c r="B805" s="298"/>
      <c r="C805" s="298"/>
      <c r="D805" s="298"/>
      <c r="E805" s="298"/>
      <c r="F805" s="298"/>
      <c r="G805" s="298"/>
      <c r="H805" s="298"/>
      <c r="I805" s="298"/>
      <c r="J805" s="298"/>
      <c r="K805" s="298"/>
      <c r="L805" s="299"/>
      <c r="M805" s="300"/>
      <c r="N805" s="301"/>
      <c r="O805" s="238"/>
      <c r="P805" s="238"/>
      <c r="Q805" s="238"/>
    </row>
    <row r="806" spans="1:17" s="39" customFormat="1" ht="12">
      <c r="A806" s="298"/>
      <c r="B806" s="298"/>
      <c r="C806" s="298"/>
      <c r="D806" s="298"/>
      <c r="E806" s="298"/>
      <c r="F806" s="298"/>
      <c r="G806" s="298"/>
      <c r="H806" s="298"/>
      <c r="I806" s="298"/>
      <c r="J806" s="298"/>
      <c r="K806" s="298"/>
      <c r="L806" s="299"/>
      <c r="M806" s="300"/>
      <c r="N806" s="301"/>
      <c r="O806" s="238"/>
      <c r="P806" s="238"/>
      <c r="Q806" s="238"/>
    </row>
    <row r="807" spans="1:17" s="39" customFormat="1" ht="12">
      <c r="A807" s="298"/>
      <c r="B807" s="298"/>
      <c r="C807" s="298"/>
      <c r="D807" s="298"/>
      <c r="E807" s="298"/>
      <c r="F807" s="298"/>
      <c r="G807" s="298"/>
      <c r="H807" s="298"/>
      <c r="I807" s="298"/>
      <c r="J807" s="298"/>
      <c r="K807" s="298"/>
      <c r="L807" s="299"/>
      <c r="M807" s="300"/>
      <c r="N807" s="301"/>
      <c r="O807" s="238"/>
      <c r="P807" s="238"/>
      <c r="Q807" s="238"/>
    </row>
    <row r="808" spans="1:17" s="39" customFormat="1" ht="12">
      <c r="A808" s="298"/>
      <c r="B808" s="298"/>
      <c r="C808" s="298"/>
      <c r="D808" s="298"/>
      <c r="E808" s="298"/>
      <c r="F808" s="298"/>
      <c r="G808" s="298"/>
      <c r="H808" s="298"/>
      <c r="I808" s="298"/>
      <c r="J808" s="298"/>
      <c r="K808" s="298"/>
      <c r="L808" s="299"/>
      <c r="M808" s="300"/>
      <c r="N808" s="301"/>
      <c r="O808" s="238"/>
      <c r="P808" s="238"/>
      <c r="Q808" s="238"/>
    </row>
    <row r="809" spans="1:17" s="39" customFormat="1" ht="12">
      <c r="A809" s="298"/>
      <c r="B809" s="298"/>
      <c r="C809" s="298"/>
      <c r="D809" s="298"/>
      <c r="E809" s="298"/>
      <c r="F809" s="298"/>
      <c r="G809" s="298"/>
      <c r="H809" s="298"/>
      <c r="I809" s="298"/>
      <c r="J809" s="298"/>
      <c r="K809" s="298"/>
      <c r="L809" s="299"/>
      <c r="M809" s="300"/>
      <c r="N809" s="301"/>
      <c r="O809" s="238"/>
      <c r="P809" s="238"/>
      <c r="Q809" s="238"/>
    </row>
    <row r="810" spans="1:17" s="39" customFormat="1" ht="12">
      <c r="A810" s="298"/>
      <c r="B810" s="298"/>
      <c r="C810" s="298"/>
      <c r="D810" s="298"/>
      <c r="E810" s="298"/>
      <c r="F810" s="298"/>
      <c r="G810" s="298"/>
      <c r="H810" s="298"/>
      <c r="I810" s="298"/>
      <c r="J810" s="298"/>
      <c r="K810" s="298"/>
      <c r="L810" s="299"/>
      <c r="M810" s="300"/>
      <c r="N810" s="301"/>
      <c r="O810" s="238"/>
      <c r="P810" s="238"/>
      <c r="Q810" s="238"/>
    </row>
    <row r="811" spans="1:17" s="39" customFormat="1" ht="12">
      <c r="A811" s="298"/>
      <c r="B811" s="298"/>
      <c r="C811" s="298"/>
      <c r="D811" s="298"/>
      <c r="E811" s="298"/>
      <c r="F811" s="298"/>
      <c r="G811" s="298"/>
      <c r="H811" s="298"/>
      <c r="I811" s="298"/>
      <c r="J811" s="298"/>
      <c r="K811" s="298"/>
      <c r="L811" s="299"/>
      <c r="M811" s="300"/>
      <c r="N811" s="301"/>
      <c r="O811" s="238"/>
      <c r="P811" s="238"/>
      <c r="Q811" s="238"/>
    </row>
    <row r="812" spans="1:17" s="39" customFormat="1" ht="12">
      <c r="A812" s="298"/>
      <c r="B812" s="298"/>
      <c r="C812" s="298"/>
      <c r="D812" s="298"/>
      <c r="E812" s="298"/>
      <c r="F812" s="298"/>
      <c r="G812" s="298"/>
      <c r="H812" s="298"/>
      <c r="I812" s="298"/>
      <c r="J812" s="298"/>
      <c r="K812" s="298"/>
      <c r="L812" s="299"/>
      <c r="M812" s="300"/>
      <c r="N812" s="301"/>
      <c r="O812" s="238"/>
      <c r="P812" s="238"/>
      <c r="Q812" s="238"/>
    </row>
    <row r="813" spans="1:17" s="39" customFormat="1" ht="12">
      <c r="A813" s="298"/>
      <c r="B813" s="298"/>
      <c r="C813" s="298"/>
      <c r="D813" s="298"/>
      <c r="E813" s="298"/>
      <c r="F813" s="298"/>
      <c r="G813" s="298"/>
      <c r="H813" s="298"/>
      <c r="I813" s="298"/>
      <c r="J813" s="298"/>
      <c r="K813" s="298"/>
      <c r="L813" s="299"/>
      <c r="M813" s="300"/>
      <c r="N813" s="301"/>
      <c r="O813" s="238"/>
      <c r="P813" s="238"/>
      <c r="Q813" s="238"/>
    </row>
    <row r="814" spans="1:17" s="39" customFormat="1" ht="12">
      <c r="A814" s="298"/>
      <c r="B814" s="298"/>
      <c r="C814" s="298"/>
      <c r="D814" s="298"/>
      <c r="E814" s="298"/>
      <c r="F814" s="298"/>
      <c r="G814" s="298"/>
      <c r="H814" s="298"/>
      <c r="I814" s="298"/>
      <c r="J814" s="298"/>
      <c r="K814" s="298"/>
      <c r="L814" s="299"/>
      <c r="M814" s="300"/>
      <c r="N814" s="301"/>
      <c r="O814" s="238"/>
      <c r="P814" s="238"/>
      <c r="Q814" s="238"/>
    </row>
    <row r="815" spans="1:17" s="39" customFormat="1" ht="12">
      <c r="A815" s="298"/>
      <c r="B815" s="298"/>
      <c r="C815" s="298"/>
      <c r="D815" s="298"/>
      <c r="E815" s="298"/>
      <c r="F815" s="298"/>
      <c r="G815" s="298"/>
      <c r="H815" s="298"/>
      <c r="I815" s="298"/>
      <c r="J815" s="298"/>
      <c r="K815" s="298"/>
      <c r="L815" s="299"/>
      <c r="M815" s="300"/>
      <c r="N815" s="301"/>
      <c r="O815" s="238"/>
      <c r="P815" s="238"/>
      <c r="Q815" s="238"/>
    </row>
    <row r="816" spans="1:17" s="39" customFormat="1" ht="12">
      <c r="A816" s="298"/>
      <c r="B816" s="298"/>
      <c r="C816" s="298"/>
      <c r="D816" s="298"/>
      <c r="E816" s="298"/>
      <c r="F816" s="298"/>
      <c r="G816" s="298"/>
      <c r="H816" s="298"/>
      <c r="I816" s="298"/>
      <c r="J816" s="298"/>
      <c r="K816" s="298"/>
      <c r="L816" s="299"/>
      <c r="M816" s="300"/>
      <c r="N816" s="301"/>
      <c r="O816" s="238"/>
      <c r="P816" s="238"/>
      <c r="Q816" s="238"/>
    </row>
    <row r="817" spans="1:17" s="39" customFormat="1" ht="12">
      <c r="A817" s="298"/>
      <c r="B817" s="298"/>
      <c r="C817" s="298"/>
      <c r="D817" s="298"/>
      <c r="E817" s="298"/>
      <c r="F817" s="298"/>
      <c r="G817" s="298"/>
      <c r="H817" s="298"/>
      <c r="I817" s="298"/>
      <c r="J817" s="298"/>
      <c r="K817" s="298"/>
      <c r="L817" s="299"/>
      <c r="M817" s="300"/>
      <c r="N817" s="301"/>
      <c r="O817" s="238"/>
      <c r="P817" s="238"/>
      <c r="Q817" s="238"/>
    </row>
    <row r="818" spans="1:17" s="39" customFormat="1" ht="12">
      <c r="A818" s="298"/>
      <c r="B818" s="298"/>
      <c r="C818" s="298"/>
      <c r="D818" s="298"/>
      <c r="E818" s="298"/>
      <c r="F818" s="298"/>
      <c r="G818" s="298"/>
      <c r="H818" s="298"/>
      <c r="I818" s="298"/>
      <c r="J818" s="298"/>
      <c r="K818" s="298"/>
      <c r="L818" s="299"/>
      <c r="M818" s="300"/>
      <c r="N818" s="301"/>
      <c r="O818" s="238"/>
      <c r="P818" s="238"/>
      <c r="Q818" s="238"/>
    </row>
    <row r="819" spans="1:17" s="39" customFormat="1" ht="12">
      <c r="A819" s="298"/>
      <c r="B819" s="298"/>
      <c r="C819" s="298"/>
      <c r="D819" s="298"/>
      <c r="E819" s="298"/>
      <c r="F819" s="298"/>
      <c r="G819" s="298"/>
      <c r="H819" s="298"/>
      <c r="I819" s="298"/>
      <c r="J819" s="298"/>
      <c r="K819" s="298"/>
      <c r="L819" s="299"/>
      <c r="M819" s="300"/>
      <c r="N819" s="301"/>
      <c r="O819" s="238"/>
      <c r="P819" s="238"/>
      <c r="Q819" s="238"/>
    </row>
    <row r="820" spans="1:17" s="39" customFormat="1" ht="12">
      <c r="A820" s="298"/>
      <c r="B820" s="298"/>
      <c r="C820" s="298"/>
      <c r="D820" s="298"/>
      <c r="E820" s="298"/>
      <c r="F820" s="298"/>
      <c r="G820" s="298"/>
      <c r="H820" s="298"/>
      <c r="I820" s="298"/>
      <c r="J820" s="298"/>
      <c r="K820" s="298"/>
      <c r="L820" s="299"/>
      <c r="M820" s="300"/>
      <c r="N820" s="301"/>
      <c r="O820" s="238"/>
      <c r="P820" s="238"/>
      <c r="Q820" s="238"/>
    </row>
    <row r="821" spans="1:17" s="39" customFormat="1" ht="12">
      <c r="A821" s="298"/>
      <c r="B821" s="298"/>
      <c r="C821" s="298"/>
      <c r="D821" s="298"/>
      <c r="E821" s="298"/>
      <c r="F821" s="298"/>
      <c r="G821" s="298"/>
      <c r="H821" s="298"/>
      <c r="I821" s="298"/>
      <c r="J821" s="298"/>
      <c r="K821" s="298"/>
      <c r="L821" s="299"/>
      <c r="M821" s="300"/>
      <c r="N821" s="301"/>
      <c r="O821" s="238"/>
      <c r="P821" s="238"/>
      <c r="Q821" s="238"/>
    </row>
    <row r="822" spans="1:17" s="39" customFormat="1" ht="12">
      <c r="A822" s="298"/>
      <c r="B822" s="298"/>
      <c r="C822" s="298"/>
      <c r="D822" s="298"/>
      <c r="E822" s="298"/>
      <c r="F822" s="298"/>
      <c r="G822" s="298"/>
      <c r="H822" s="298"/>
      <c r="I822" s="298"/>
      <c r="J822" s="298"/>
      <c r="K822" s="298"/>
      <c r="L822" s="299"/>
      <c r="M822" s="300"/>
      <c r="N822" s="301"/>
      <c r="O822" s="238"/>
      <c r="P822" s="238"/>
      <c r="Q822" s="238"/>
    </row>
    <row r="823" spans="1:17" s="39" customFormat="1" ht="12">
      <c r="A823" s="298"/>
      <c r="B823" s="298"/>
      <c r="C823" s="298"/>
      <c r="D823" s="298"/>
      <c r="E823" s="298"/>
      <c r="F823" s="298"/>
      <c r="G823" s="298"/>
      <c r="H823" s="298"/>
      <c r="I823" s="298"/>
      <c r="J823" s="298"/>
      <c r="K823" s="298"/>
      <c r="L823" s="299"/>
      <c r="M823" s="300"/>
      <c r="N823" s="301"/>
      <c r="O823" s="238"/>
      <c r="P823" s="238"/>
      <c r="Q823" s="238"/>
    </row>
    <row r="824" spans="1:17" s="39" customFormat="1" ht="12">
      <c r="A824" s="298"/>
      <c r="B824" s="298"/>
      <c r="C824" s="298"/>
      <c r="D824" s="298"/>
      <c r="E824" s="298"/>
      <c r="F824" s="298"/>
      <c r="G824" s="298"/>
      <c r="H824" s="298"/>
      <c r="I824" s="298"/>
      <c r="J824" s="298"/>
      <c r="K824" s="298"/>
      <c r="L824" s="299"/>
      <c r="M824" s="300"/>
      <c r="N824" s="301"/>
      <c r="O824" s="238"/>
      <c r="P824" s="238"/>
      <c r="Q824" s="238"/>
    </row>
    <row r="825" spans="1:17" s="39" customFormat="1" ht="12">
      <c r="A825" s="298"/>
      <c r="B825" s="298"/>
      <c r="C825" s="298"/>
      <c r="D825" s="298"/>
      <c r="E825" s="298"/>
      <c r="F825" s="298"/>
      <c r="G825" s="298"/>
      <c r="H825" s="298"/>
      <c r="I825" s="298"/>
      <c r="J825" s="298"/>
      <c r="K825" s="298"/>
      <c r="L825" s="299"/>
      <c r="M825" s="300"/>
      <c r="N825" s="301"/>
      <c r="O825" s="238"/>
      <c r="P825" s="238"/>
      <c r="Q825" s="238"/>
    </row>
    <row r="826" spans="1:17" s="39" customFormat="1" ht="12">
      <c r="A826" s="298"/>
      <c r="B826" s="298"/>
      <c r="C826" s="298"/>
      <c r="D826" s="298"/>
      <c r="E826" s="298"/>
      <c r="F826" s="298"/>
      <c r="G826" s="298"/>
      <c r="H826" s="298"/>
      <c r="I826" s="298"/>
      <c r="J826" s="298"/>
      <c r="K826" s="298"/>
      <c r="L826" s="299"/>
      <c r="M826" s="300"/>
      <c r="N826" s="301"/>
      <c r="O826" s="238"/>
      <c r="P826" s="238"/>
      <c r="Q826" s="238"/>
    </row>
    <row r="827" spans="1:17" s="39" customFormat="1" ht="12">
      <c r="A827" s="298"/>
      <c r="B827" s="298"/>
      <c r="C827" s="298"/>
      <c r="D827" s="298"/>
      <c r="E827" s="298"/>
      <c r="F827" s="298"/>
      <c r="G827" s="298"/>
      <c r="H827" s="298"/>
      <c r="I827" s="298"/>
      <c r="J827" s="298"/>
      <c r="K827" s="298"/>
      <c r="L827" s="299"/>
      <c r="M827" s="300"/>
      <c r="N827" s="301"/>
      <c r="O827" s="238"/>
      <c r="P827" s="238"/>
      <c r="Q827" s="238"/>
    </row>
    <row r="828" spans="1:17" s="39" customFormat="1" ht="12">
      <c r="A828" s="298"/>
      <c r="B828" s="298"/>
      <c r="C828" s="298"/>
      <c r="D828" s="298"/>
      <c r="E828" s="298"/>
      <c r="F828" s="298"/>
      <c r="G828" s="298"/>
      <c r="H828" s="298"/>
      <c r="I828" s="298"/>
      <c r="J828" s="298"/>
      <c r="K828" s="298"/>
      <c r="L828" s="299"/>
      <c r="M828" s="300"/>
      <c r="N828" s="301"/>
      <c r="O828" s="238"/>
      <c r="P828" s="238"/>
      <c r="Q828" s="238"/>
    </row>
    <row r="829" spans="1:17" s="39" customFormat="1" ht="12">
      <c r="A829" s="298"/>
      <c r="B829" s="298"/>
      <c r="C829" s="298"/>
      <c r="D829" s="298"/>
      <c r="E829" s="298"/>
      <c r="F829" s="298"/>
      <c r="G829" s="298"/>
      <c r="H829" s="298"/>
      <c r="I829" s="298"/>
      <c r="J829" s="298"/>
      <c r="K829" s="298"/>
      <c r="L829" s="299"/>
      <c r="M829" s="300"/>
      <c r="N829" s="301"/>
      <c r="O829" s="238"/>
      <c r="P829" s="238"/>
      <c r="Q829" s="238"/>
    </row>
    <row r="830" spans="1:17" s="39" customFormat="1" ht="12">
      <c r="A830" s="298"/>
      <c r="B830" s="298"/>
      <c r="C830" s="298"/>
      <c r="D830" s="298"/>
      <c r="E830" s="298"/>
      <c r="F830" s="298"/>
      <c r="G830" s="298"/>
      <c r="H830" s="298"/>
      <c r="I830" s="298"/>
      <c r="J830" s="298"/>
      <c r="K830" s="298"/>
      <c r="L830" s="299"/>
      <c r="M830" s="300"/>
      <c r="N830" s="301"/>
      <c r="O830" s="238"/>
      <c r="P830" s="238"/>
      <c r="Q830" s="238"/>
    </row>
    <row r="831" spans="1:17" s="39" customFormat="1" ht="12">
      <c r="A831" s="298"/>
      <c r="B831" s="298"/>
      <c r="C831" s="298"/>
      <c r="D831" s="298"/>
      <c r="E831" s="298"/>
      <c r="F831" s="298"/>
      <c r="G831" s="298"/>
      <c r="H831" s="298"/>
      <c r="I831" s="298"/>
      <c r="J831" s="298"/>
      <c r="K831" s="298"/>
      <c r="L831" s="299"/>
      <c r="M831" s="300"/>
      <c r="N831" s="301"/>
      <c r="O831" s="238"/>
      <c r="P831" s="238"/>
      <c r="Q831" s="238"/>
    </row>
    <row r="832" spans="1:17" s="39" customFormat="1" ht="12">
      <c r="A832" s="298"/>
      <c r="B832" s="298"/>
      <c r="C832" s="298"/>
      <c r="D832" s="298"/>
      <c r="E832" s="298"/>
      <c r="F832" s="298"/>
      <c r="G832" s="298"/>
      <c r="H832" s="298"/>
      <c r="I832" s="298"/>
      <c r="J832" s="298"/>
      <c r="K832" s="298"/>
      <c r="L832" s="299"/>
      <c r="M832" s="300"/>
      <c r="N832" s="301"/>
      <c r="O832" s="238"/>
      <c r="P832" s="238"/>
      <c r="Q832" s="238"/>
    </row>
    <row r="833" spans="1:17" s="39" customFormat="1" ht="12">
      <c r="A833" s="298"/>
      <c r="B833" s="298"/>
      <c r="C833" s="298"/>
      <c r="D833" s="298"/>
      <c r="E833" s="298"/>
      <c r="F833" s="298"/>
      <c r="G833" s="298"/>
      <c r="H833" s="298"/>
      <c r="I833" s="298"/>
      <c r="J833" s="298"/>
      <c r="K833" s="298"/>
      <c r="L833" s="299"/>
      <c r="M833" s="300"/>
      <c r="N833" s="301"/>
      <c r="O833" s="238"/>
      <c r="P833" s="238"/>
      <c r="Q833" s="238"/>
    </row>
    <row r="834" spans="1:17" s="39" customFormat="1" ht="12">
      <c r="A834" s="298"/>
      <c r="B834" s="298"/>
      <c r="C834" s="298"/>
      <c r="D834" s="298"/>
      <c r="E834" s="298"/>
      <c r="F834" s="298"/>
      <c r="G834" s="298"/>
      <c r="H834" s="298"/>
      <c r="I834" s="298"/>
      <c r="J834" s="298"/>
      <c r="K834" s="298"/>
      <c r="L834" s="299"/>
      <c r="M834" s="300"/>
      <c r="N834" s="301"/>
      <c r="O834" s="238"/>
      <c r="P834" s="238"/>
      <c r="Q834" s="238"/>
    </row>
    <row r="835" spans="1:17" s="39" customFormat="1" ht="12">
      <c r="A835" s="298"/>
      <c r="B835" s="298"/>
      <c r="C835" s="298"/>
      <c r="D835" s="298"/>
      <c r="E835" s="298"/>
      <c r="F835" s="298"/>
      <c r="G835" s="298"/>
      <c r="H835" s="298"/>
      <c r="I835" s="298"/>
      <c r="J835" s="298"/>
      <c r="K835" s="298"/>
      <c r="L835" s="299"/>
      <c r="M835" s="300"/>
      <c r="N835" s="301"/>
      <c r="O835" s="238"/>
      <c r="P835" s="238"/>
      <c r="Q835" s="238"/>
    </row>
    <row r="836" spans="1:17" s="39" customFormat="1" ht="12">
      <c r="A836" s="298"/>
      <c r="B836" s="298"/>
      <c r="C836" s="298"/>
      <c r="D836" s="298"/>
      <c r="E836" s="298"/>
      <c r="F836" s="298"/>
      <c r="G836" s="298"/>
      <c r="H836" s="298"/>
      <c r="I836" s="298"/>
      <c r="J836" s="298"/>
      <c r="K836" s="298"/>
      <c r="L836" s="299"/>
      <c r="M836" s="300"/>
      <c r="N836" s="301"/>
      <c r="O836" s="238"/>
      <c r="P836" s="238"/>
      <c r="Q836" s="238"/>
    </row>
    <row r="837" spans="1:17" s="39" customFormat="1" ht="12">
      <c r="A837" s="298"/>
      <c r="B837" s="298"/>
      <c r="C837" s="298"/>
      <c r="D837" s="298"/>
      <c r="E837" s="298"/>
      <c r="F837" s="298"/>
      <c r="G837" s="298"/>
      <c r="H837" s="298"/>
      <c r="I837" s="298"/>
      <c r="J837" s="298"/>
      <c r="K837" s="298"/>
      <c r="L837" s="299"/>
      <c r="M837" s="300"/>
      <c r="N837" s="301"/>
      <c r="O837" s="238"/>
      <c r="P837" s="238"/>
      <c r="Q837" s="238"/>
    </row>
    <row r="838" spans="1:17" s="39" customFormat="1" ht="12">
      <c r="A838" s="298"/>
      <c r="B838" s="298"/>
      <c r="C838" s="298"/>
      <c r="D838" s="298"/>
      <c r="E838" s="298"/>
      <c r="F838" s="298"/>
      <c r="G838" s="298"/>
      <c r="H838" s="298"/>
      <c r="I838" s="298"/>
      <c r="J838" s="298"/>
      <c r="K838" s="298"/>
      <c r="L838" s="299"/>
      <c r="M838" s="300"/>
      <c r="N838" s="301"/>
      <c r="O838" s="238"/>
      <c r="P838" s="238"/>
      <c r="Q838" s="238"/>
    </row>
    <row r="839" spans="1:17" s="39" customFormat="1" ht="12">
      <c r="A839" s="298"/>
      <c r="B839" s="298"/>
      <c r="C839" s="298"/>
      <c r="D839" s="298"/>
      <c r="E839" s="298"/>
      <c r="F839" s="298"/>
      <c r="G839" s="298"/>
      <c r="H839" s="298"/>
      <c r="I839" s="298"/>
      <c r="J839" s="298"/>
      <c r="K839" s="298"/>
      <c r="L839" s="299"/>
      <c r="M839" s="300"/>
      <c r="N839" s="301"/>
      <c r="O839" s="238"/>
      <c r="P839" s="238"/>
      <c r="Q839" s="238"/>
    </row>
    <row r="840" spans="1:17" s="39" customFormat="1" ht="12">
      <c r="A840" s="298"/>
      <c r="B840" s="298"/>
      <c r="C840" s="298"/>
      <c r="D840" s="298"/>
      <c r="E840" s="298"/>
      <c r="F840" s="298"/>
      <c r="G840" s="298"/>
      <c r="H840" s="298"/>
      <c r="I840" s="298"/>
      <c r="J840" s="298"/>
      <c r="K840" s="298"/>
      <c r="L840" s="299"/>
      <c r="M840" s="300"/>
      <c r="N840" s="301"/>
      <c r="O840" s="238"/>
      <c r="P840" s="238"/>
      <c r="Q840" s="238"/>
    </row>
    <row r="841" spans="1:17" s="39" customFormat="1" ht="12">
      <c r="A841" s="298"/>
      <c r="B841" s="298"/>
      <c r="C841" s="298"/>
      <c r="D841" s="298"/>
      <c r="E841" s="298"/>
      <c r="F841" s="298"/>
      <c r="G841" s="298"/>
      <c r="H841" s="298"/>
      <c r="I841" s="298"/>
      <c r="J841" s="298"/>
      <c r="K841" s="298"/>
      <c r="L841" s="299"/>
      <c r="M841" s="300"/>
      <c r="N841" s="301"/>
      <c r="O841" s="238"/>
      <c r="P841" s="238"/>
      <c r="Q841" s="238"/>
    </row>
    <row r="842" spans="1:17" s="39" customFormat="1" ht="12">
      <c r="A842" s="298"/>
      <c r="B842" s="298"/>
      <c r="C842" s="298"/>
      <c r="D842" s="298"/>
      <c r="E842" s="298"/>
      <c r="F842" s="298"/>
      <c r="G842" s="298"/>
      <c r="H842" s="298"/>
      <c r="I842" s="298"/>
      <c r="J842" s="298"/>
      <c r="K842" s="298"/>
      <c r="L842" s="299"/>
      <c r="M842" s="300"/>
      <c r="N842" s="301"/>
      <c r="O842" s="238"/>
      <c r="P842" s="238"/>
      <c r="Q842" s="238"/>
    </row>
    <row r="843" spans="1:17" s="39" customFormat="1" ht="12">
      <c r="A843" s="298"/>
      <c r="B843" s="298"/>
      <c r="C843" s="298"/>
      <c r="D843" s="298"/>
      <c r="E843" s="298"/>
      <c r="F843" s="298"/>
      <c r="G843" s="298"/>
      <c r="H843" s="298"/>
      <c r="I843" s="298"/>
      <c r="J843" s="298"/>
      <c r="K843" s="298"/>
      <c r="L843" s="299"/>
      <c r="M843" s="300"/>
      <c r="N843" s="301"/>
      <c r="O843" s="238"/>
      <c r="P843" s="238"/>
      <c r="Q843" s="238"/>
    </row>
    <row r="844" spans="1:17" s="39" customFormat="1" ht="12">
      <c r="A844" s="298"/>
      <c r="B844" s="298"/>
      <c r="C844" s="298"/>
      <c r="D844" s="298"/>
      <c r="E844" s="298"/>
      <c r="F844" s="298"/>
      <c r="G844" s="298"/>
      <c r="H844" s="298"/>
      <c r="I844" s="298"/>
      <c r="J844" s="298"/>
      <c r="K844" s="298"/>
      <c r="L844" s="299"/>
      <c r="M844" s="300"/>
      <c r="N844" s="301"/>
      <c r="O844" s="238"/>
      <c r="P844" s="238"/>
      <c r="Q844" s="238"/>
    </row>
    <row r="845" spans="1:17" s="39" customFormat="1" ht="12">
      <c r="A845" s="298"/>
      <c r="B845" s="298"/>
      <c r="C845" s="298"/>
      <c r="D845" s="298"/>
      <c r="E845" s="298"/>
      <c r="F845" s="298"/>
      <c r="G845" s="298"/>
      <c r="H845" s="298"/>
      <c r="I845" s="298"/>
      <c r="J845" s="298"/>
      <c r="K845" s="298"/>
      <c r="L845" s="299"/>
      <c r="M845" s="300"/>
      <c r="N845" s="301"/>
      <c r="O845" s="238"/>
      <c r="P845" s="238"/>
      <c r="Q845" s="238"/>
    </row>
    <row r="846" spans="1:17" s="39" customFormat="1" ht="12">
      <c r="A846" s="298"/>
      <c r="B846" s="298"/>
      <c r="C846" s="298"/>
      <c r="D846" s="298"/>
      <c r="E846" s="298"/>
      <c r="F846" s="298"/>
      <c r="G846" s="298"/>
      <c r="H846" s="298"/>
      <c r="I846" s="298"/>
      <c r="J846" s="298"/>
      <c r="K846" s="298"/>
      <c r="L846" s="299"/>
      <c r="M846" s="300"/>
      <c r="N846" s="301"/>
      <c r="O846" s="238"/>
      <c r="P846" s="238"/>
      <c r="Q846" s="238"/>
    </row>
    <row r="847" spans="1:17" s="39" customFormat="1" ht="12">
      <c r="A847" s="298"/>
      <c r="B847" s="298"/>
      <c r="C847" s="298"/>
      <c r="D847" s="298"/>
      <c r="E847" s="298"/>
      <c r="F847" s="298"/>
      <c r="G847" s="298"/>
      <c r="H847" s="298"/>
      <c r="I847" s="298"/>
      <c r="J847" s="298"/>
      <c r="K847" s="298"/>
      <c r="L847" s="299"/>
      <c r="M847" s="300"/>
      <c r="N847" s="301"/>
      <c r="O847" s="238"/>
      <c r="P847" s="238"/>
      <c r="Q847" s="238"/>
    </row>
    <row r="848" spans="1:17" s="39" customFormat="1" ht="12">
      <c r="A848" s="298"/>
      <c r="B848" s="298"/>
      <c r="C848" s="298"/>
      <c r="D848" s="298"/>
      <c r="E848" s="298"/>
      <c r="F848" s="298"/>
      <c r="G848" s="298"/>
      <c r="H848" s="298"/>
      <c r="I848" s="298"/>
      <c r="J848" s="298"/>
      <c r="K848" s="298"/>
      <c r="L848" s="299"/>
      <c r="M848" s="300"/>
      <c r="N848" s="301"/>
      <c r="O848" s="238"/>
      <c r="P848" s="238"/>
      <c r="Q848" s="238"/>
    </row>
    <row r="849" spans="1:17" s="39" customFormat="1" ht="12">
      <c r="A849" s="298"/>
      <c r="B849" s="298"/>
      <c r="C849" s="298"/>
      <c r="D849" s="298"/>
      <c r="E849" s="298"/>
      <c r="F849" s="298"/>
      <c r="G849" s="298"/>
      <c r="H849" s="298"/>
      <c r="I849" s="298"/>
      <c r="J849" s="298"/>
      <c r="K849" s="298"/>
      <c r="L849" s="299"/>
      <c r="M849" s="300"/>
      <c r="N849" s="301"/>
      <c r="O849" s="238"/>
      <c r="P849" s="238"/>
      <c r="Q849" s="238"/>
    </row>
    <row r="850" spans="1:17" s="39" customFormat="1" ht="12">
      <c r="A850" s="298"/>
      <c r="B850" s="298"/>
      <c r="C850" s="298"/>
      <c r="D850" s="298"/>
      <c r="E850" s="298"/>
      <c r="F850" s="298"/>
      <c r="G850" s="298"/>
      <c r="H850" s="298"/>
      <c r="I850" s="298"/>
      <c r="J850" s="298"/>
      <c r="K850" s="298"/>
      <c r="L850" s="299"/>
      <c r="M850" s="300"/>
      <c r="N850" s="301"/>
      <c r="O850" s="238"/>
      <c r="P850" s="238"/>
      <c r="Q850" s="238"/>
    </row>
    <row r="851" spans="1:17" s="39" customFormat="1" ht="12">
      <c r="A851" s="298"/>
      <c r="B851" s="298"/>
      <c r="C851" s="298"/>
      <c r="D851" s="298"/>
      <c r="E851" s="298"/>
      <c r="F851" s="298"/>
      <c r="G851" s="298"/>
      <c r="H851" s="298"/>
      <c r="I851" s="298"/>
      <c r="J851" s="298"/>
      <c r="K851" s="298"/>
      <c r="L851" s="299"/>
      <c r="M851" s="300"/>
      <c r="N851" s="301"/>
      <c r="O851" s="238"/>
      <c r="P851" s="238"/>
      <c r="Q851" s="238"/>
    </row>
    <row r="852" spans="1:17" s="39" customFormat="1" ht="12">
      <c r="A852" s="298"/>
      <c r="B852" s="298"/>
      <c r="C852" s="298"/>
      <c r="D852" s="298"/>
      <c r="E852" s="298"/>
      <c r="F852" s="298"/>
      <c r="G852" s="298"/>
      <c r="H852" s="298"/>
      <c r="I852" s="298"/>
      <c r="J852" s="298"/>
      <c r="K852" s="298"/>
      <c r="L852" s="299"/>
      <c r="M852" s="300"/>
      <c r="N852" s="301"/>
      <c r="O852" s="238"/>
      <c r="P852" s="238"/>
      <c r="Q852" s="238"/>
    </row>
    <row r="853" spans="1:17" s="39" customFormat="1" ht="12">
      <c r="A853" s="298"/>
      <c r="B853" s="298"/>
      <c r="C853" s="298"/>
      <c r="D853" s="298"/>
      <c r="E853" s="298"/>
      <c r="F853" s="298"/>
      <c r="G853" s="298"/>
      <c r="H853" s="298"/>
      <c r="I853" s="298"/>
      <c r="J853" s="298"/>
      <c r="K853" s="298"/>
      <c r="L853" s="299"/>
      <c r="M853" s="300"/>
      <c r="N853" s="301"/>
      <c r="O853" s="238"/>
      <c r="P853" s="238"/>
      <c r="Q853" s="238"/>
    </row>
    <row r="854" spans="1:17" s="39" customFormat="1" ht="12">
      <c r="A854" s="298"/>
      <c r="B854" s="298"/>
      <c r="C854" s="298"/>
      <c r="D854" s="298"/>
      <c r="E854" s="298"/>
      <c r="F854" s="298"/>
      <c r="G854" s="298"/>
      <c r="H854" s="298"/>
      <c r="I854" s="298"/>
      <c r="J854" s="298"/>
      <c r="K854" s="298"/>
      <c r="L854" s="299"/>
      <c r="M854" s="300"/>
      <c r="N854" s="301"/>
      <c r="O854" s="238"/>
      <c r="P854" s="238"/>
      <c r="Q854" s="238"/>
    </row>
    <row r="855" spans="1:17" s="39" customFormat="1" ht="12">
      <c r="A855" s="298"/>
      <c r="B855" s="298"/>
      <c r="C855" s="298"/>
      <c r="D855" s="298"/>
      <c r="E855" s="298"/>
      <c r="F855" s="298"/>
      <c r="G855" s="298"/>
      <c r="H855" s="298"/>
      <c r="I855" s="298"/>
      <c r="J855" s="298"/>
      <c r="K855" s="298"/>
      <c r="L855" s="299"/>
      <c r="M855" s="300"/>
      <c r="N855" s="301"/>
      <c r="O855" s="238"/>
      <c r="P855" s="238"/>
      <c r="Q855" s="238"/>
    </row>
    <row r="856" spans="1:17" s="39" customFormat="1" ht="12">
      <c r="A856" s="298"/>
      <c r="B856" s="298"/>
      <c r="C856" s="298"/>
      <c r="D856" s="298"/>
      <c r="E856" s="298"/>
      <c r="F856" s="298"/>
      <c r="G856" s="298"/>
      <c r="H856" s="298"/>
      <c r="I856" s="298"/>
      <c r="J856" s="298"/>
      <c r="K856" s="298"/>
      <c r="L856" s="299"/>
      <c r="M856" s="300"/>
      <c r="N856" s="301"/>
      <c r="O856" s="238"/>
      <c r="P856" s="238"/>
      <c r="Q856" s="238"/>
    </row>
    <row r="857" spans="1:17" s="39" customFormat="1" ht="12">
      <c r="A857" s="298"/>
      <c r="B857" s="298"/>
      <c r="C857" s="298"/>
      <c r="D857" s="298"/>
      <c r="E857" s="298"/>
      <c r="F857" s="298"/>
      <c r="G857" s="298"/>
      <c r="H857" s="298"/>
      <c r="I857" s="298"/>
      <c r="J857" s="298"/>
      <c r="K857" s="298"/>
      <c r="L857" s="299"/>
      <c r="M857" s="300"/>
      <c r="N857" s="301"/>
      <c r="O857" s="238"/>
      <c r="P857" s="238"/>
      <c r="Q857" s="238"/>
    </row>
    <row r="858" spans="1:17" s="39" customFormat="1" ht="12">
      <c r="A858" s="298"/>
      <c r="B858" s="298"/>
      <c r="C858" s="298"/>
      <c r="D858" s="298"/>
      <c r="E858" s="298"/>
      <c r="F858" s="298"/>
      <c r="G858" s="298"/>
      <c r="H858" s="298"/>
      <c r="I858" s="298"/>
      <c r="J858" s="298"/>
      <c r="K858" s="298"/>
      <c r="L858" s="299"/>
      <c r="M858" s="300"/>
      <c r="N858" s="301"/>
      <c r="O858" s="238"/>
      <c r="P858" s="238"/>
      <c r="Q858" s="238"/>
    </row>
    <row r="859" spans="1:17" s="39" customFormat="1" ht="12">
      <c r="A859" s="298"/>
      <c r="B859" s="298"/>
      <c r="C859" s="298"/>
      <c r="D859" s="298"/>
      <c r="E859" s="298"/>
      <c r="F859" s="298"/>
      <c r="G859" s="298"/>
      <c r="H859" s="298"/>
      <c r="I859" s="298"/>
      <c r="J859" s="298"/>
      <c r="K859" s="298"/>
      <c r="L859" s="299"/>
      <c r="M859" s="300"/>
      <c r="N859" s="301"/>
      <c r="O859" s="238"/>
      <c r="P859" s="238"/>
      <c r="Q859" s="238"/>
    </row>
    <row r="860" spans="1:17" s="39" customFormat="1" ht="12">
      <c r="A860" s="298"/>
      <c r="B860" s="298"/>
      <c r="C860" s="298"/>
      <c r="D860" s="298"/>
      <c r="E860" s="298"/>
      <c r="F860" s="298"/>
      <c r="G860" s="298"/>
      <c r="H860" s="298"/>
      <c r="I860" s="298"/>
      <c r="J860" s="298"/>
      <c r="K860" s="298"/>
      <c r="L860" s="299"/>
      <c r="M860" s="300"/>
      <c r="N860" s="301"/>
      <c r="O860" s="238"/>
      <c r="P860" s="238"/>
      <c r="Q860" s="238"/>
    </row>
    <row r="861" spans="1:17" s="39" customFormat="1" ht="12">
      <c r="A861" s="298"/>
      <c r="B861" s="298"/>
      <c r="C861" s="298"/>
      <c r="D861" s="298"/>
      <c r="E861" s="298"/>
      <c r="F861" s="298"/>
      <c r="G861" s="298"/>
      <c r="H861" s="298"/>
      <c r="I861" s="298"/>
      <c r="J861" s="298"/>
      <c r="K861" s="298"/>
      <c r="L861" s="299"/>
      <c r="M861" s="300"/>
      <c r="N861" s="301"/>
      <c r="O861" s="238"/>
      <c r="P861" s="238"/>
      <c r="Q861" s="238"/>
    </row>
    <row r="862" spans="1:17" s="39" customFormat="1" ht="12">
      <c r="A862" s="298"/>
      <c r="B862" s="298"/>
      <c r="C862" s="298"/>
      <c r="D862" s="298"/>
      <c r="E862" s="298"/>
      <c r="F862" s="298"/>
      <c r="G862" s="298"/>
      <c r="H862" s="298"/>
      <c r="I862" s="298"/>
      <c r="J862" s="298"/>
      <c r="K862" s="298"/>
      <c r="L862" s="299"/>
      <c r="M862" s="300"/>
      <c r="N862" s="301"/>
      <c r="O862" s="238"/>
      <c r="P862" s="238"/>
      <c r="Q862" s="238"/>
    </row>
    <row r="863" spans="1:17" s="39" customFormat="1" ht="12">
      <c r="A863" s="298"/>
      <c r="B863" s="298"/>
      <c r="C863" s="298"/>
      <c r="D863" s="298"/>
      <c r="E863" s="298"/>
      <c r="F863" s="298"/>
      <c r="G863" s="298"/>
      <c r="H863" s="298"/>
      <c r="I863" s="298"/>
      <c r="J863" s="298"/>
      <c r="K863" s="298"/>
      <c r="L863" s="299"/>
      <c r="M863" s="300"/>
      <c r="N863" s="301"/>
      <c r="O863" s="238"/>
      <c r="P863" s="238"/>
      <c r="Q863" s="238"/>
    </row>
    <row r="864" spans="1:17" s="39" customFormat="1" ht="12">
      <c r="A864" s="298"/>
      <c r="B864" s="298"/>
      <c r="C864" s="298"/>
      <c r="D864" s="298"/>
      <c r="E864" s="298"/>
      <c r="F864" s="298"/>
      <c r="G864" s="298"/>
      <c r="H864" s="298"/>
      <c r="I864" s="298"/>
      <c r="J864" s="298"/>
      <c r="K864" s="298"/>
      <c r="L864" s="299"/>
      <c r="M864" s="300"/>
      <c r="N864" s="301"/>
      <c r="O864" s="238"/>
      <c r="P864" s="238"/>
      <c r="Q864" s="238"/>
    </row>
    <row r="865" spans="1:17" s="39" customFormat="1" ht="12">
      <c r="A865" s="298"/>
      <c r="B865" s="298"/>
      <c r="C865" s="298"/>
      <c r="D865" s="298"/>
      <c r="E865" s="298"/>
      <c r="F865" s="298"/>
      <c r="G865" s="298"/>
      <c r="H865" s="298"/>
      <c r="I865" s="298"/>
      <c r="J865" s="298"/>
      <c r="K865" s="298"/>
      <c r="L865" s="299"/>
      <c r="M865" s="300"/>
      <c r="N865" s="301"/>
      <c r="O865" s="238"/>
      <c r="P865" s="238"/>
      <c r="Q865" s="238"/>
    </row>
    <row r="866" spans="1:17" s="39" customFormat="1" ht="12">
      <c r="A866" s="298"/>
      <c r="B866" s="298"/>
      <c r="C866" s="298"/>
      <c r="D866" s="298"/>
      <c r="E866" s="298"/>
      <c r="F866" s="298"/>
      <c r="G866" s="298"/>
      <c r="H866" s="298"/>
      <c r="I866" s="298"/>
      <c r="J866" s="298"/>
      <c r="K866" s="298"/>
      <c r="L866" s="299"/>
      <c r="M866" s="300"/>
      <c r="N866" s="301"/>
      <c r="O866" s="238"/>
      <c r="P866" s="238"/>
      <c r="Q866" s="238"/>
    </row>
    <row r="867" spans="1:17" s="39" customFormat="1" ht="12">
      <c r="A867" s="298"/>
      <c r="B867" s="298"/>
      <c r="C867" s="298"/>
      <c r="D867" s="298"/>
      <c r="E867" s="298"/>
      <c r="F867" s="298"/>
      <c r="G867" s="298"/>
      <c r="H867" s="298"/>
      <c r="I867" s="298"/>
      <c r="J867" s="298"/>
      <c r="K867" s="298"/>
      <c r="L867" s="299"/>
      <c r="M867" s="300"/>
      <c r="N867" s="301"/>
      <c r="O867" s="238"/>
      <c r="P867" s="238"/>
      <c r="Q867" s="238"/>
    </row>
    <row r="868" spans="1:17" s="39" customFormat="1" ht="12">
      <c r="A868" s="298"/>
      <c r="B868" s="298"/>
      <c r="C868" s="298"/>
      <c r="D868" s="298"/>
      <c r="E868" s="298"/>
      <c r="F868" s="298"/>
      <c r="G868" s="298"/>
      <c r="H868" s="298"/>
      <c r="I868" s="298"/>
      <c r="J868" s="298"/>
      <c r="K868" s="298"/>
      <c r="L868" s="299"/>
      <c r="M868" s="300"/>
      <c r="N868" s="301"/>
      <c r="O868" s="238"/>
      <c r="P868" s="238"/>
      <c r="Q868" s="238"/>
    </row>
    <row r="869" spans="1:17" s="39" customFormat="1" ht="12">
      <c r="A869" s="298"/>
      <c r="B869" s="298"/>
      <c r="C869" s="298"/>
      <c r="D869" s="298"/>
      <c r="E869" s="298"/>
      <c r="F869" s="298"/>
      <c r="G869" s="298"/>
      <c r="H869" s="298"/>
      <c r="I869" s="298"/>
      <c r="J869" s="298"/>
      <c r="K869" s="298"/>
      <c r="L869" s="299"/>
      <c r="M869" s="300"/>
      <c r="N869" s="301"/>
      <c r="O869" s="238"/>
      <c r="P869" s="238"/>
      <c r="Q869" s="238"/>
    </row>
    <row r="870" spans="1:17" s="39" customFormat="1" ht="12">
      <c r="A870" s="298"/>
      <c r="B870" s="298"/>
      <c r="C870" s="298"/>
      <c r="D870" s="298"/>
      <c r="E870" s="298"/>
      <c r="F870" s="298"/>
      <c r="G870" s="298"/>
      <c r="H870" s="298"/>
      <c r="I870" s="298"/>
      <c r="J870" s="298"/>
      <c r="K870" s="298"/>
      <c r="L870" s="299"/>
      <c r="M870" s="300"/>
      <c r="N870" s="301"/>
      <c r="O870" s="238"/>
      <c r="P870" s="238"/>
      <c r="Q870" s="238"/>
    </row>
    <row r="871" spans="1:17" s="39" customFormat="1" ht="12">
      <c r="A871" s="298"/>
      <c r="B871" s="298"/>
      <c r="C871" s="298"/>
      <c r="D871" s="298"/>
      <c r="E871" s="298"/>
      <c r="F871" s="298"/>
      <c r="G871" s="298"/>
      <c r="H871" s="298"/>
      <c r="I871" s="298"/>
      <c r="J871" s="298"/>
      <c r="K871" s="298"/>
      <c r="L871" s="299"/>
      <c r="M871" s="300"/>
      <c r="N871" s="301"/>
      <c r="O871" s="238"/>
      <c r="P871" s="238"/>
      <c r="Q871" s="238"/>
    </row>
    <row r="872" spans="1:17" s="39" customFormat="1" ht="12">
      <c r="A872" s="298"/>
      <c r="B872" s="298"/>
      <c r="C872" s="298"/>
      <c r="D872" s="298"/>
      <c r="E872" s="298"/>
      <c r="F872" s="298"/>
      <c r="G872" s="298"/>
      <c r="H872" s="298"/>
      <c r="I872" s="298"/>
      <c r="J872" s="298"/>
      <c r="K872" s="298"/>
      <c r="L872" s="299"/>
      <c r="M872" s="300"/>
      <c r="N872" s="301"/>
      <c r="O872" s="238"/>
      <c r="P872" s="238"/>
      <c r="Q872" s="238"/>
    </row>
    <row r="873" spans="1:17" s="39" customFormat="1" ht="12">
      <c r="A873" s="298"/>
      <c r="B873" s="298"/>
      <c r="C873" s="298"/>
      <c r="D873" s="298"/>
      <c r="E873" s="298"/>
      <c r="F873" s="298"/>
      <c r="G873" s="298"/>
      <c r="H873" s="298"/>
      <c r="I873" s="298"/>
      <c r="J873" s="298"/>
      <c r="K873" s="298"/>
      <c r="L873" s="299"/>
      <c r="M873" s="300"/>
      <c r="N873" s="301"/>
      <c r="O873" s="238"/>
      <c r="P873" s="238"/>
      <c r="Q873" s="238"/>
    </row>
    <row r="874" spans="1:17" s="39" customFormat="1" ht="12">
      <c r="A874" s="298"/>
      <c r="B874" s="298"/>
      <c r="C874" s="298"/>
      <c r="D874" s="298"/>
      <c r="E874" s="298"/>
      <c r="F874" s="298"/>
      <c r="G874" s="298"/>
      <c r="H874" s="298"/>
      <c r="I874" s="298"/>
      <c r="J874" s="298"/>
      <c r="K874" s="298"/>
      <c r="L874" s="299"/>
      <c r="M874" s="300"/>
      <c r="N874" s="301"/>
      <c r="O874" s="238"/>
      <c r="P874" s="238"/>
      <c r="Q874" s="238"/>
    </row>
    <row r="875" spans="1:17" s="39" customFormat="1" ht="12">
      <c r="A875" s="298"/>
      <c r="B875" s="298"/>
      <c r="C875" s="298"/>
      <c r="D875" s="298"/>
      <c r="E875" s="298"/>
      <c r="F875" s="298"/>
      <c r="G875" s="298"/>
      <c r="H875" s="298"/>
      <c r="I875" s="298"/>
      <c r="J875" s="298"/>
      <c r="K875" s="298"/>
      <c r="L875" s="299"/>
      <c r="M875" s="300"/>
      <c r="N875" s="301"/>
      <c r="O875" s="238"/>
      <c r="P875" s="238"/>
      <c r="Q875" s="238"/>
    </row>
    <row r="876" spans="1:17" s="39" customFormat="1" ht="12">
      <c r="A876" s="298"/>
      <c r="B876" s="298"/>
      <c r="C876" s="298"/>
      <c r="D876" s="298"/>
      <c r="E876" s="298"/>
      <c r="F876" s="298"/>
      <c r="G876" s="298"/>
      <c r="H876" s="298"/>
      <c r="I876" s="298"/>
      <c r="J876" s="298"/>
      <c r="K876" s="298"/>
      <c r="L876" s="299"/>
      <c r="M876" s="300"/>
      <c r="N876" s="301"/>
      <c r="O876" s="238"/>
      <c r="P876" s="238"/>
      <c r="Q876" s="238"/>
    </row>
    <row r="877" spans="1:17" s="39" customFormat="1" ht="12">
      <c r="A877" s="298"/>
      <c r="B877" s="298"/>
      <c r="C877" s="298"/>
      <c r="D877" s="298"/>
      <c r="E877" s="298"/>
      <c r="F877" s="298"/>
      <c r="G877" s="298"/>
      <c r="H877" s="298"/>
      <c r="I877" s="298"/>
      <c r="J877" s="298"/>
      <c r="K877" s="298"/>
      <c r="L877" s="299"/>
      <c r="M877" s="300"/>
      <c r="N877" s="301"/>
      <c r="O877" s="238"/>
      <c r="P877" s="238"/>
      <c r="Q877" s="238"/>
    </row>
    <row r="878" spans="1:17" s="39" customFormat="1" ht="12">
      <c r="A878" s="298"/>
      <c r="B878" s="298"/>
      <c r="C878" s="298"/>
      <c r="D878" s="298"/>
      <c r="E878" s="298"/>
      <c r="F878" s="298"/>
      <c r="G878" s="298"/>
      <c r="H878" s="298"/>
      <c r="I878" s="298"/>
      <c r="J878" s="298"/>
      <c r="K878" s="298"/>
      <c r="L878" s="299"/>
      <c r="M878" s="300"/>
      <c r="N878" s="301"/>
      <c r="O878" s="238"/>
      <c r="P878" s="238"/>
      <c r="Q878" s="238"/>
    </row>
    <row r="879" spans="1:17" s="39" customFormat="1" ht="12">
      <c r="A879" s="298"/>
      <c r="B879" s="298"/>
      <c r="C879" s="298"/>
      <c r="D879" s="298"/>
      <c r="E879" s="298"/>
      <c r="F879" s="298"/>
      <c r="G879" s="298"/>
      <c r="H879" s="298"/>
      <c r="I879" s="298"/>
      <c r="J879" s="298"/>
      <c r="K879" s="298"/>
      <c r="L879" s="299"/>
      <c r="M879" s="300"/>
      <c r="N879" s="301"/>
      <c r="O879" s="238"/>
      <c r="P879" s="238"/>
      <c r="Q879" s="238"/>
    </row>
    <row r="880" spans="1:17" s="39" customFormat="1" ht="12">
      <c r="A880" s="298"/>
      <c r="B880" s="298"/>
      <c r="C880" s="298"/>
      <c r="D880" s="298"/>
      <c r="E880" s="298"/>
      <c r="F880" s="298"/>
      <c r="G880" s="298"/>
      <c r="H880" s="298"/>
      <c r="I880" s="298"/>
      <c r="J880" s="298"/>
      <c r="K880" s="298"/>
      <c r="L880" s="299"/>
      <c r="M880" s="300"/>
      <c r="N880" s="301"/>
      <c r="O880" s="238"/>
      <c r="P880" s="238"/>
      <c r="Q880" s="238"/>
    </row>
    <row r="881" spans="1:17" s="39" customFormat="1" ht="12">
      <c r="A881" s="298"/>
      <c r="B881" s="298"/>
      <c r="C881" s="298"/>
      <c r="D881" s="298"/>
      <c r="E881" s="298"/>
      <c r="F881" s="298"/>
      <c r="G881" s="298"/>
      <c r="H881" s="298"/>
      <c r="I881" s="298"/>
      <c r="J881" s="298"/>
      <c r="K881" s="298"/>
      <c r="L881" s="299"/>
      <c r="M881" s="300"/>
      <c r="N881" s="301"/>
      <c r="O881" s="238"/>
      <c r="P881" s="238"/>
      <c r="Q881" s="238"/>
    </row>
    <row r="882" spans="1:17" s="39" customFormat="1" ht="12">
      <c r="A882" s="298"/>
      <c r="B882" s="298"/>
      <c r="C882" s="298"/>
      <c r="D882" s="298"/>
      <c r="E882" s="298"/>
      <c r="F882" s="298"/>
      <c r="G882" s="298"/>
      <c r="H882" s="298"/>
      <c r="I882" s="298"/>
      <c r="J882" s="298"/>
      <c r="K882" s="298"/>
      <c r="L882" s="299"/>
      <c r="M882" s="300"/>
      <c r="N882" s="301"/>
      <c r="O882" s="238"/>
      <c r="P882" s="238"/>
      <c r="Q882" s="238"/>
    </row>
    <row r="883" spans="1:17" s="39" customFormat="1" ht="12">
      <c r="A883" s="298"/>
      <c r="B883" s="298"/>
      <c r="C883" s="298"/>
      <c r="D883" s="298"/>
      <c r="E883" s="298"/>
      <c r="F883" s="298"/>
      <c r="G883" s="298"/>
      <c r="H883" s="298"/>
      <c r="I883" s="298"/>
      <c r="J883" s="298"/>
      <c r="K883" s="298"/>
      <c r="L883" s="299"/>
      <c r="M883" s="300"/>
      <c r="N883" s="301"/>
      <c r="O883" s="238"/>
      <c r="P883" s="238"/>
      <c r="Q883" s="238"/>
    </row>
    <row r="884" spans="1:17" s="39" customFormat="1" ht="12">
      <c r="A884" s="298"/>
      <c r="B884" s="298"/>
      <c r="C884" s="298"/>
      <c r="D884" s="298"/>
      <c r="E884" s="298"/>
      <c r="F884" s="298"/>
      <c r="G884" s="298"/>
      <c r="H884" s="298"/>
      <c r="I884" s="298"/>
      <c r="J884" s="298"/>
      <c r="K884" s="298"/>
      <c r="L884" s="299"/>
      <c r="M884" s="300"/>
      <c r="N884" s="301"/>
      <c r="O884" s="238"/>
      <c r="P884" s="238"/>
      <c r="Q884" s="238"/>
    </row>
    <row r="885" spans="1:17" s="39" customFormat="1" ht="12">
      <c r="A885" s="298"/>
      <c r="B885" s="298"/>
      <c r="C885" s="298"/>
      <c r="D885" s="298"/>
      <c r="E885" s="298"/>
      <c r="F885" s="298"/>
      <c r="G885" s="298"/>
      <c r="H885" s="298"/>
      <c r="I885" s="298"/>
      <c r="J885" s="298"/>
      <c r="K885" s="298"/>
      <c r="L885" s="299"/>
      <c r="M885" s="300"/>
      <c r="N885" s="301"/>
      <c r="O885" s="238"/>
      <c r="P885" s="238"/>
      <c r="Q885" s="238"/>
    </row>
    <row r="886" spans="1:17" s="39" customFormat="1" ht="12">
      <c r="A886" s="298"/>
      <c r="B886" s="298"/>
      <c r="C886" s="298"/>
      <c r="D886" s="298"/>
      <c r="E886" s="298"/>
      <c r="F886" s="298"/>
      <c r="G886" s="298"/>
      <c r="H886" s="298"/>
      <c r="I886" s="298"/>
      <c r="J886" s="298"/>
      <c r="K886" s="298"/>
      <c r="L886" s="299"/>
      <c r="M886" s="300"/>
      <c r="N886" s="301"/>
      <c r="O886" s="238"/>
      <c r="P886" s="238"/>
      <c r="Q886" s="238"/>
    </row>
    <row r="887" spans="1:17" s="39" customFormat="1" ht="12">
      <c r="A887" s="298"/>
      <c r="B887" s="298"/>
      <c r="C887" s="298"/>
      <c r="D887" s="298"/>
      <c r="E887" s="298"/>
      <c r="F887" s="298"/>
      <c r="G887" s="298"/>
      <c r="H887" s="298"/>
      <c r="I887" s="298"/>
      <c r="J887" s="298"/>
      <c r="K887" s="298"/>
      <c r="L887" s="299"/>
      <c r="M887" s="300"/>
      <c r="N887" s="301"/>
      <c r="O887" s="238"/>
      <c r="P887" s="238"/>
      <c r="Q887" s="238"/>
    </row>
    <row r="888" spans="1:17" s="39" customFormat="1" ht="12">
      <c r="A888" s="298"/>
      <c r="B888" s="298"/>
      <c r="C888" s="298"/>
      <c r="D888" s="298"/>
      <c r="E888" s="298"/>
      <c r="F888" s="298"/>
      <c r="G888" s="298"/>
      <c r="H888" s="298"/>
      <c r="I888" s="298"/>
      <c r="J888" s="298"/>
      <c r="K888" s="298"/>
      <c r="L888" s="299"/>
      <c r="M888" s="300"/>
      <c r="N888" s="301"/>
      <c r="O888" s="238"/>
      <c r="P888" s="238"/>
      <c r="Q888" s="238"/>
    </row>
    <row r="889" spans="1:17" s="39" customFormat="1" ht="12">
      <c r="A889" s="298"/>
      <c r="B889" s="298"/>
      <c r="C889" s="298"/>
      <c r="D889" s="298"/>
      <c r="E889" s="298"/>
      <c r="F889" s="298"/>
      <c r="G889" s="298"/>
      <c r="H889" s="298"/>
      <c r="I889" s="298"/>
      <c r="J889" s="298"/>
      <c r="K889" s="298"/>
      <c r="L889" s="299"/>
      <c r="M889" s="300"/>
      <c r="N889" s="301"/>
      <c r="O889" s="238"/>
      <c r="P889" s="238"/>
      <c r="Q889" s="238"/>
    </row>
    <row r="890" spans="1:17" s="39" customFormat="1" ht="12">
      <c r="A890" s="298"/>
      <c r="B890" s="298"/>
      <c r="C890" s="298"/>
      <c r="D890" s="298"/>
      <c r="E890" s="298"/>
      <c r="F890" s="298"/>
      <c r="G890" s="298"/>
      <c r="H890" s="298"/>
      <c r="I890" s="298"/>
      <c r="J890" s="298"/>
      <c r="K890" s="298"/>
      <c r="L890" s="299"/>
      <c r="M890" s="300"/>
      <c r="N890" s="301"/>
      <c r="O890" s="238"/>
      <c r="P890" s="238"/>
      <c r="Q890" s="238"/>
    </row>
    <row r="891" spans="1:17" s="39" customFormat="1" ht="12">
      <c r="A891" s="298"/>
      <c r="B891" s="298"/>
      <c r="C891" s="298"/>
      <c r="D891" s="298"/>
      <c r="E891" s="298"/>
      <c r="F891" s="298"/>
      <c r="G891" s="298"/>
      <c r="H891" s="298"/>
      <c r="I891" s="298"/>
      <c r="J891" s="298"/>
      <c r="K891" s="298"/>
      <c r="L891" s="299"/>
      <c r="M891" s="300"/>
      <c r="N891" s="301"/>
      <c r="O891" s="238"/>
      <c r="P891" s="238"/>
      <c r="Q891" s="238"/>
    </row>
    <row r="892" spans="1:17" s="39" customFormat="1" ht="12">
      <c r="A892" s="298"/>
      <c r="B892" s="298"/>
      <c r="C892" s="298"/>
      <c r="D892" s="298"/>
      <c r="E892" s="298"/>
      <c r="F892" s="298"/>
      <c r="G892" s="298"/>
      <c r="H892" s="298"/>
      <c r="I892" s="298"/>
      <c r="J892" s="298"/>
      <c r="K892" s="298"/>
      <c r="L892" s="299"/>
      <c r="M892" s="300"/>
      <c r="N892" s="301"/>
      <c r="O892" s="238"/>
      <c r="P892" s="238"/>
      <c r="Q892" s="238"/>
    </row>
    <row r="893" spans="1:17" s="39" customFormat="1" ht="12">
      <c r="A893" s="298"/>
      <c r="B893" s="298"/>
      <c r="C893" s="298"/>
      <c r="D893" s="298"/>
      <c r="E893" s="298"/>
      <c r="F893" s="298"/>
      <c r="G893" s="298"/>
      <c r="H893" s="298"/>
      <c r="I893" s="298"/>
      <c r="J893" s="298"/>
      <c r="K893" s="298"/>
      <c r="L893" s="299"/>
      <c r="M893" s="300"/>
      <c r="N893" s="301"/>
      <c r="O893" s="238"/>
      <c r="P893" s="238"/>
      <c r="Q893" s="238"/>
    </row>
    <row r="894" spans="1:17" s="39" customFormat="1" ht="12">
      <c r="A894" s="298"/>
      <c r="B894" s="298"/>
      <c r="C894" s="298"/>
      <c r="D894" s="298"/>
      <c r="E894" s="298"/>
      <c r="F894" s="298"/>
      <c r="G894" s="298"/>
      <c r="H894" s="298"/>
      <c r="I894" s="298"/>
      <c r="J894" s="298"/>
      <c r="K894" s="298"/>
      <c r="L894" s="299"/>
      <c r="M894" s="300"/>
      <c r="N894" s="301"/>
      <c r="O894" s="238"/>
      <c r="P894" s="238"/>
      <c r="Q894" s="238"/>
    </row>
    <row r="895" spans="1:17" s="39" customFormat="1" ht="12">
      <c r="A895" s="298"/>
      <c r="B895" s="298"/>
      <c r="C895" s="298"/>
      <c r="D895" s="298"/>
      <c r="E895" s="298"/>
      <c r="F895" s="298"/>
      <c r="G895" s="298"/>
      <c r="H895" s="298"/>
      <c r="I895" s="298"/>
      <c r="J895" s="298"/>
      <c r="K895" s="298"/>
      <c r="L895" s="299"/>
      <c r="M895" s="300"/>
      <c r="N895" s="301"/>
      <c r="O895" s="238"/>
      <c r="P895" s="238"/>
      <c r="Q895" s="238"/>
    </row>
    <row r="896" spans="1:17" s="39" customFormat="1" ht="12">
      <c r="A896" s="298"/>
      <c r="B896" s="298"/>
      <c r="C896" s="298"/>
      <c r="D896" s="298"/>
      <c r="E896" s="298"/>
      <c r="F896" s="298"/>
      <c r="G896" s="298"/>
      <c r="H896" s="298"/>
      <c r="I896" s="298"/>
      <c r="J896" s="298"/>
      <c r="K896" s="298"/>
      <c r="L896" s="299"/>
      <c r="M896" s="300"/>
      <c r="N896" s="301"/>
      <c r="O896" s="238"/>
      <c r="P896" s="238"/>
      <c r="Q896" s="238"/>
    </row>
    <row r="897" spans="1:17" s="39" customFormat="1" ht="12">
      <c r="A897" s="298"/>
      <c r="B897" s="298"/>
      <c r="C897" s="298"/>
      <c r="D897" s="298"/>
      <c r="E897" s="298"/>
      <c r="F897" s="298"/>
      <c r="G897" s="298"/>
      <c r="H897" s="298"/>
      <c r="I897" s="298"/>
      <c r="J897" s="298"/>
      <c r="K897" s="298"/>
      <c r="L897" s="299"/>
      <c r="M897" s="300"/>
      <c r="N897" s="301"/>
      <c r="O897" s="238"/>
      <c r="P897" s="238"/>
      <c r="Q897" s="238"/>
    </row>
    <row r="898" spans="1:17" s="39" customFormat="1" ht="12">
      <c r="A898" s="298"/>
      <c r="B898" s="298"/>
      <c r="C898" s="298"/>
      <c r="D898" s="298"/>
      <c r="E898" s="298"/>
      <c r="F898" s="298"/>
      <c r="G898" s="298"/>
      <c r="H898" s="298"/>
      <c r="I898" s="298"/>
      <c r="J898" s="298"/>
      <c r="K898" s="298"/>
      <c r="L898" s="299"/>
      <c r="M898" s="300"/>
      <c r="N898" s="301"/>
      <c r="O898" s="238"/>
      <c r="P898" s="238"/>
      <c r="Q898" s="238"/>
    </row>
    <row r="899" spans="1:17" s="39" customFormat="1" ht="12">
      <c r="A899" s="298"/>
      <c r="B899" s="298"/>
      <c r="C899" s="298"/>
      <c r="D899" s="298"/>
      <c r="E899" s="298"/>
      <c r="F899" s="298"/>
      <c r="G899" s="298"/>
      <c r="H899" s="298"/>
      <c r="I899" s="298"/>
      <c r="J899" s="298"/>
      <c r="K899" s="298"/>
      <c r="L899" s="299"/>
      <c r="M899" s="300"/>
      <c r="N899" s="301"/>
      <c r="O899" s="238"/>
      <c r="P899" s="238"/>
      <c r="Q899" s="238"/>
    </row>
    <row r="900" spans="1:17" s="39" customFormat="1" ht="12">
      <c r="A900" s="298"/>
      <c r="B900" s="298"/>
      <c r="C900" s="298"/>
      <c r="D900" s="298"/>
      <c r="E900" s="298"/>
      <c r="F900" s="298"/>
      <c r="G900" s="298"/>
      <c r="H900" s="298"/>
      <c r="I900" s="298"/>
      <c r="J900" s="298"/>
      <c r="K900" s="298"/>
      <c r="L900" s="299"/>
      <c r="M900" s="300"/>
      <c r="N900" s="301"/>
      <c r="O900" s="238"/>
      <c r="P900" s="238"/>
      <c r="Q900" s="238"/>
    </row>
    <row r="901" spans="1:17" s="39" customFormat="1" ht="12">
      <c r="A901" s="298"/>
      <c r="B901" s="298"/>
      <c r="C901" s="298"/>
      <c r="D901" s="298"/>
      <c r="E901" s="298"/>
      <c r="F901" s="298"/>
      <c r="G901" s="298"/>
      <c r="H901" s="298"/>
      <c r="I901" s="298"/>
      <c r="J901" s="298"/>
      <c r="K901" s="298"/>
      <c r="L901" s="299"/>
      <c r="M901" s="300"/>
      <c r="N901" s="301"/>
      <c r="O901" s="238"/>
      <c r="P901" s="238"/>
      <c r="Q901" s="238"/>
    </row>
    <row r="902" spans="1:17" s="39" customFormat="1" ht="12">
      <c r="A902" s="298"/>
      <c r="B902" s="298"/>
      <c r="C902" s="298"/>
      <c r="D902" s="298"/>
      <c r="E902" s="298"/>
      <c r="F902" s="298"/>
      <c r="G902" s="298"/>
      <c r="H902" s="298"/>
      <c r="I902" s="298"/>
      <c r="J902" s="298"/>
      <c r="K902" s="298"/>
      <c r="L902" s="299"/>
      <c r="M902" s="300"/>
      <c r="N902" s="301"/>
      <c r="O902" s="238"/>
      <c r="P902" s="238"/>
      <c r="Q902" s="238"/>
    </row>
    <row r="903" spans="1:17" s="39" customFormat="1" ht="12">
      <c r="A903" s="298"/>
      <c r="B903" s="298"/>
      <c r="C903" s="298"/>
      <c r="D903" s="298"/>
      <c r="E903" s="298"/>
      <c r="F903" s="298"/>
      <c r="G903" s="298"/>
      <c r="H903" s="298"/>
      <c r="I903" s="298"/>
      <c r="J903" s="298"/>
      <c r="K903" s="298"/>
      <c r="L903" s="299"/>
      <c r="M903" s="300"/>
      <c r="N903" s="301"/>
      <c r="O903" s="238"/>
      <c r="P903" s="238"/>
      <c r="Q903" s="238"/>
    </row>
    <row r="904" spans="1:17" s="39" customFormat="1" ht="12">
      <c r="A904" s="298"/>
      <c r="B904" s="298"/>
      <c r="C904" s="298"/>
      <c r="D904" s="298"/>
      <c r="E904" s="298"/>
      <c r="F904" s="298"/>
      <c r="G904" s="298"/>
      <c r="H904" s="298"/>
      <c r="I904" s="298"/>
      <c r="J904" s="298"/>
      <c r="K904" s="298"/>
      <c r="L904" s="299"/>
      <c r="M904" s="300"/>
      <c r="N904" s="301"/>
      <c r="O904" s="238"/>
      <c r="P904" s="238"/>
      <c r="Q904" s="238"/>
    </row>
    <row r="905" spans="1:17" s="39" customFormat="1" ht="12">
      <c r="A905" s="298"/>
      <c r="B905" s="298"/>
      <c r="C905" s="298"/>
      <c r="D905" s="298"/>
      <c r="E905" s="298"/>
      <c r="F905" s="298"/>
      <c r="G905" s="298"/>
      <c r="H905" s="298"/>
      <c r="I905" s="298"/>
      <c r="J905" s="298"/>
      <c r="K905" s="298"/>
      <c r="L905" s="299"/>
      <c r="M905" s="300"/>
      <c r="N905" s="301"/>
      <c r="O905" s="238"/>
      <c r="P905" s="238"/>
      <c r="Q905" s="238"/>
    </row>
    <row r="906" spans="1:17" s="39" customFormat="1" ht="12">
      <c r="A906" s="298"/>
      <c r="B906" s="298"/>
      <c r="C906" s="298"/>
      <c r="D906" s="298"/>
      <c r="E906" s="298"/>
      <c r="F906" s="298"/>
      <c r="G906" s="298"/>
      <c r="H906" s="298"/>
      <c r="I906" s="298"/>
      <c r="J906" s="298"/>
      <c r="K906" s="298"/>
      <c r="L906" s="299"/>
      <c r="M906" s="300"/>
      <c r="N906" s="301"/>
      <c r="O906" s="238"/>
      <c r="P906" s="238"/>
      <c r="Q906" s="238"/>
    </row>
    <row r="907" spans="1:17" s="39" customFormat="1" ht="12">
      <c r="A907" s="298"/>
      <c r="B907" s="298"/>
      <c r="C907" s="298"/>
      <c r="D907" s="298"/>
      <c r="E907" s="298"/>
      <c r="F907" s="298"/>
      <c r="G907" s="298"/>
      <c r="H907" s="298"/>
      <c r="I907" s="298"/>
      <c r="J907" s="298"/>
      <c r="K907" s="298"/>
      <c r="L907" s="299"/>
      <c r="M907" s="300"/>
      <c r="N907" s="301"/>
      <c r="O907" s="238"/>
      <c r="P907" s="238"/>
      <c r="Q907" s="238"/>
    </row>
    <row r="908" spans="1:17" s="39" customFormat="1" ht="12">
      <c r="A908" s="298"/>
      <c r="B908" s="298"/>
      <c r="C908" s="298"/>
      <c r="D908" s="298"/>
      <c r="E908" s="298"/>
      <c r="F908" s="298"/>
      <c r="G908" s="298"/>
      <c r="H908" s="298"/>
      <c r="I908" s="298"/>
      <c r="J908" s="298"/>
      <c r="K908" s="298"/>
      <c r="L908" s="299"/>
      <c r="M908" s="300"/>
      <c r="N908" s="301"/>
      <c r="O908" s="238"/>
      <c r="P908" s="238"/>
      <c r="Q908" s="238"/>
    </row>
    <row r="909" spans="1:17" s="39" customFormat="1" ht="12">
      <c r="A909" s="298"/>
      <c r="B909" s="298"/>
      <c r="C909" s="298"/>
      <c r="D909" s="298"/>
      <c r="E909" s="298"/>
      <c r="F909" s="298"/>
      <c r="G909" s="298"/>
      <c r="H909" s="298"/>
      <c r="I909" s="298"/>
      <c r="J909" s="298"/>
      <c r="K909" s="298"/>
      <c r="L909" s="299"/>
      <c r="M909" s="300"/>
      <c r="N909" s="301"/>
      <c r="O909" s="238"/>
      <c r="P909" s="238"/>
      <c r="Q909" s="238"/>
    </row>
    <row r="910" spans="1:17" s="39" customFormat="1" ht="12">
      <c r="A910" s="298"/>
      <c r="B910" s="298"/>
      <c r="C910" s="298"/>
      <c r="D910" s="298"/>
      <c r="E910" s="298"/>
      <c r="F910" s="298"/>
      <c r="G910" s="298"/>
      <c r="H910" s="298"/>
      <c r="I910" s="298"/>
      <c r="J910" s="298"/>
      <c r="K910" s="298"/>
      <c r="L910" s="299"/>
      <c r="M910" s="300"/>
      <c r="N910" s="301"/>
      <c r="O910" s="238"/>
      <c r="P910" s="238"/>
      <c r="Q910" s="238"/>
    </row>
    <row r="911" spans="1:17" s="39" customFormat="1" ht="12">
      <c r="A911" s="298"/>
      <c r="B911" s="298"/>
      <c r="C911" s="298"/>
      <c r="D911" s="298"/>
      <c r="E911" s="298"/>
      <c r="F911" s="298"/>
      <c r="G911" s="298"/>
      <c r="H911" s="298"/>
      <c r="I911" s="298"/>
      <c r="J911" s="298"/>
      <c r="K911" s="298"/>
      <c r="L911" s="299"/>
      <c r="M911" s="300"/>
      <c r="N911" s="301"/>
      <c r="O911" s="238"/>
      <c r="P911" s="238"/>
      <c r="Q911" s="238"/>
    </row>
    <row r="912" spans="1:17" s="39" customFormat="1" ht="12">
      <c r="A912" s="298"/>
      <c r="B912" s="298"/>
      <c r="C912" s="298"/>
      <c r="D912" s="298"/>
      <c r="E912" s="298"/>
      <c r="F912" s="298"/>
      <c r="G912" s="298"/>
      <c r="H912" s="298"/>
      <c r="I912" s="298"/>
      <c r="J912" s="298"/>
      <c r="K912" s="298"/>
      <c r="L912" s="299"/>
      <c r="M912" s="300"/>
      <c r="N912" s="301"/>
      <c r="O912" s="238"/>
      <c r="P912" s="238"/>
      <c r="Q912" s="238"/>
    </row>
    <row r="913" spans="1:17" s="39" customFormat="1" ht="12">
      <c r="A913" s="298"/>
      <c r="B913" s="298"/>
      <c r="C913" s="298"/>
      <c r="D913" s="298"/>
      <c r="E913" s="298"/>
      <c r="F913" s="298"/>
      <c r="G913" s="298"/>
      <c r="H913" s="298"/>
      <c r="I913" s="298"/>
      <c r="J913" s="298"/>
      <c r="K913" s="298"/>
      <c r="L913" s="299"/>
      <c r="M913" s="300"/>
      <c r="N913" s="301"/>
      <c r="O913" s="238"/>
      <c r="P913" s="238"/>
      <c r="Q913" s="238"/>
    </row>
    <row r="914" spans="1:17" s="39" customFormat="1" ht="12">
      <c r="A914" s="298"/>
      <c r="B914" s="298"/>
      <c r="C914" s="298"/>
      <c r="D914" s="298"/>
      <c r="E914" s="298"/>
      <c r="F914" s="298"/>
      <c r="G914" s="298"/>
      <c r="H914" s="298"/>
      <c r="I914" s="298"/>
      <c r="J914" s="298"/>
      <c r="K914" s="298"/>
      <c r="L914" s="299"/>
      <c r="M914" s="300"/>
      <c r="N914" s="301"/>
      <c r="O914" s="238"/>
      <c r="P914" s="238"/>
      <c r="Q914" s="238"/>
    </row>
    <row r="915" spans="1:17" s="39" customFormat="1" ht="12">
      <c r="A915" s="298"/>
      <c r="B915" s="298"/>
      <c r="C915" s="298"/>
      <c r="D915" s="298"/>
      <c r="E915" s="298"/>
      <c r="F915" s="298"/>
      <c r="G915" s="298"/>
      <c r="H915" s="298"/>
      <c r="I915" s="298"/>
      <c r="J915" s="298"/>
      <c r="K915" s="298"/>
      <c r="L915" s="299"/>
      <c r="M915" s="300"/>
      <c r="N915" s="301"/>
      <c r="O915" s="238"/>
      <c r="P915" s="238"/>
      <c r="Q915" s="238"/>
    </row>
    <row r="916" spans="1:17" s="39" customFormat="1" ht="12">
      <c r="A916" s="298"/>
      <c r="B916" s="298"/>
      <c r="C916" s="298"/>
      <c r="D916" s="298"/>
      <c r="E916" s="298"/>
      <c r="F916" s="298"/>
      <c r="G916" s="298"/>
      <c r="H916" s="298"/>
      <c r="I916" s="298"/>
      <c r="J916" s="298"/>
      <c r="K916" s="298"/>
      <c r="L916" s="299"/>
      <c r="M916" s="300"/>
      <c r="N916" s="301"/>
      <c r="O916" s="238"/>
      <c r="P916" s="238"/>
      <c r="Q916" s="238"/>
    </row>
    <row r="917" spans="1:17" s="39" customFormat="1" ht="12">
      <c r="A917" s="298"/>
      <c r="B917" s="298"/>
      <c r="C917" s="298"/>
      <c r="D917" s="298"/>
      <c r="E917" s="298"/>
      <c r="F917" s="298"/>
      <c r="G917" s="298"/>
      <c r="H917" s="298"/>
      <c r="I917" s="298"/>
      <c r="J917" s="298"/>
      <c r="K917" s="298"/>
      <c r="L917" s="299"/>
      <c r="M917" s="300"/>
      <c r="N917" s="301"/>
      <c r="O917" s="238"/>
      <c r="P917" s="238"/>
      <c r="Q917" s="238"/>
    </row>
    <row r="918" spans="1:17" s="39" customFormat="1" ht="12">
      <c r="A918" s="298"/>
      <c r="B918" s="298"/>
      <c r="C918" s="298"/>
      <c r="D918" s="298"/>
      <c r="E918" s="298"/>
      <c r="F918" s="298"/>
      <c r="G918" s="298"/>
      <c r="H918" s="298"/>
      <c r="I918" s="298"/>
      <c r="J918" s="298"/>
      <c r="K918" s="298"/>
      <c r="L918" s="299"/>
      <c r="M918" s="300"/>
      <c r="N918" s="301"/>
      <c r="O918" s="238"/>
      <c r="P918" s="238"/>
      <c r="Q918" s="238"/>
    </row>
    <row r="919" spans="1:17" s="39" customFormat="1" ht="12">
      <c r="A919" s="298"/>
      <c r="B919" s="298"/>
      <c r="C919" s="298"/>
      <c r="D919" s="298"/>
      <c r="E919" s="298"/>
      <c r="F919" s="298"/>
      <c r="G919" s="298"/>
      <c r="H919" s="298"/>
      <c r="I919" s="298"/>
      <c r="J919" s="298"/>
      <c r="K919" s="298"/>
      <c r="L919" s="299"/>
      <c r="M919" s="300"/>
      <c r="N919" s="301"/>
      <c r="O919" s="238"/>
      <c r="P919" s="238"/>
      <c r="Q919" s="238"/>
    </row>
    <row r="920" spans="1:17" s="39" customFormat="1" ht="12">
      <c r="A920" s="298"/>
      <c r="B920" s="298"/>
      <c r="C920" s="298"/>
      <c r="D920" s="298"/>
      <c r="E920" s="298"/>
      <c r="F920" s="298"/>
      <c r="G920" s="298"/>
      <c r="H920" s="298"/>
      <c r="I920" s="298"/>
      <c r="J920" s="298"/>
      <c r="K920" s="298"/>
      <c r="L920" s="299"/>
      <c r="M920" s="300"/>
      <c r="N920" s="301"/>
      <c r="O920" s="238"/>
      <c r="P920" s="238"/>
      <c r="Q920" s="238"/>
    </row>
    <row r="921" spans="1:17" s="39" customFormat="1" ht="12">
      <c r="A921" s="298"/>
      <c r="B921" s="298"/>
      <c r="C921" s="298"/>
      <c r="D921" s="298"/>
      <c r="E921" s="298"/>
      <c r="F921" s="298"/>
      <c r="G921" s="298"/>
      <c r="H921" s="298"/>
      <c r="I921" s="298"/>
      <c r="J921" s="298"/>
      <c r="K921" s="298"/>
      <c r="L921" s="299"/>
      <c r="M921" s="300"/>
      <c r="N921" s="301"/>
      <c r="O921" s="238"/>
      <c r="P921" s="238"/>
      <c r="Q921" s="238"/>
    </row>
    <row r="922" spans="1:17" s="39" customFormat="1" ht="12">
      <c r="A922" s="298"/>
      <c r="B922" s="298"/>
      <c r="C922" s="298"/>
      <c r="D922" s="298"/>
      <c r="E922" s="298"/>
      <c r="F922" s="298"/>
      <c r="G922" s="298"/>
      <c r="H922" s="298"/>
      <c r="I922" s="298"/>
      <c r="J922" s="298"/>
      <c r="K922" s="298"/>
      <c r="L922" s="299"/>
      <c r="M922" s="300"/>
      <c r="N922" s="301"/>
      <c r="O922" s="238"/>
      <c r="P922" s="238"/>
      <c r="Q922" s="238"/>
    </row>
    <row r="923" spans="1:17" s="39" customFormat="1" ht="12">
      <c r="A923" s="298"/>
      <c r="B923" s="298"/>
      <c r="C923" s="298"/>
      <c r="D923" s="298"/>
      <c r="E923" s="298"/>
      <c r="F923" s="298"/>
      <c r="G923" s="298"/>
      <c r="H923" s="298"/>
      <c r="I923" s="298"/>
      <c r="J923" s="298"/>
      <c r="K923" s="298"/>
      <c r="L923" s="299"/>
      <c r="M923" s="300"/>
      <c r="N923" s="301"/>
      <c r="O923" s="238"/>
      <c r="P923" s="238"/>
      <c r="Q923" s="238"/>
    </row>
    <row r="924" spans="1:17" s="39" customFormat="1" ht="12">
      <c r="A924" s="298"/>
      <c r="B924" s="298"/>
      <c r="C924" s="298"/>
      <c r="D924" s="298"/>
      <c r="E924" s="298"/>
      <c r="F924" s="298"/>
      <c r="G924" s="298"/>
      <c r="H924" s="298"/>
      <c r="I924" s="298"/>
      <c r="J924" s="298"/>
      <c r="K924" s="298"/>
      <c r="L924" s="299"/>
      <c r="M924" s="300"/>
      <c r="N924" s="301"/>
      <c r="O924" s="238"/>
      <c r="P924" s="238"/>
      <c r="Q924" s="238"/>
    </row>
    <row r="925" spans="1:17" s="39" customFormat="1" ht="12">
      <c r="A925" s="298"/>
      <c r="B925" s="298"/>
      <c r="C925" s="298"/>
      <c r="D925" s="298"/>
      <c r="E925" s="298"/>
      <c r="F925" s="298"/>
      <c r="G925" s="298"/>
      <c r="H925" s="298"/>
      <c r="I925" s="298"/>
      <c r="J925" s="298"/>
      <c r="K925" s="298"/>
      <c r="L925" s="299"/>
      <c r="M925" s="300"/>
      <c r="N925" s="301"/>
      <c r="O925" s="238"/>
      <c r="P925" s="238"/>
      <c r="Q925" s="238"/>
    </row>
    <row r="926" spans="1:17" s="39" customFormat="1" ht="12">
      <c r="A926" s="298"/>
      <c r="B926" s="298"/>
      <c r="C926" s="298"/>
      <c r="D926" s="298"/>
      <c r="E926" s="298"/>
      <c r="F926" s="298"/>
      <c r="G926" s="298"/>
      <c r="H926" s="298"/>
      <c r="I926" s="298"/>
      <c r="J926" s="298"/>
      <c r="K926" s="298"/>
      <c r="L926" s="299"/>
      <c r="M926" s="300"/>
      <c r="N926" s="301"/>
      <c r="O926" s="238"/>
      <c r="P926" s="238"/>
      <c r="Q926" s="238"/>
    </row>
    <row r="927" spans="1:17" s="39" customFormat="1" ht="12">
      <c r="A927" s="298"/>
      <c r="B927" s="298"/>
      <c r="C927" s="298"/>
      <c r="D927" s="298"/>
      <c r="E927" s="298"/>
      <c r="F927" s="298"/>
      <c r="G927" s="298"/>
      <c r="H927" s="298"/>
      <c r="I927" s="298"/>
      <c r="J927" s="298"/>
      <c r="K927" s="298"/>
      <c r="L927" s="299"/>
      <c r="M927" s="300"/>
      <c r="N927" s="301"/>
      <c r="O927" s="238"/>
      <c r="P927" s="238"/>
      <c r="Q927" s="238"/>
    </row>
    <row r="928" spans="1:17" s="39" customFormat="1" ht="12">
      <c r="A928" s="298"/>
      <c r="B928" s="298"/>
      <c r="C928" s="298"/>
      <c r="D928" s="298"/>
      <c r="E928" s="298"/>
      <c r="F928" s="298"/>
      <c r="G928" s="298"/>
      <c r="H928" s="298"/>
      <c r="I928" s="298"/>
      <c r="J928" s="298"/>
      <c r="K928" s="298"/>
      <c r="L928" s="299"/>
      <c r="M928" s="300"/>
      <c r="N928" s="301"/>
      <c r="O928" s="238"/>
      <c r="P928" s="238"/>
      <c r="Q928" s="238"/>
    </row>
    <row r="929" spans="1:17" s="39" customFormat="1" ht="12">
      <c r="A929" s="298"/>
      <c r="B929" s="298"/>
      <c r="C929" s="298"/>
      <c r="D929" s="298"/>
      <c r="E929" s="298"/>
      <c r="F929" s="298"/>
      <c r="G929" s="298"/>
      <c r="H929" s="298"/>
      <c r="I929" s="298"/>
      <c r="J929" s="298"/>
      <c r="K929" s="298"/>
      <c r="L929" s="299"/>
      <c r="M929" s="300"/>
      <c r="N929" s="301"/>
      <c r="O929" s="238"/>
      <c r="P929" s="238"/>
      <c r="Q929" s="238"/>
    </row>
    <row r="930" spans="1:17" s="39" customFormat="1" ht="12">
      <c r="A930" s="298"/>
      <c r="B930" s="298"/>
      <c r="C930" s="298"/>
      <c r="D930" s="298"/>
      <c r="E930" s="298"/>
      <c r="F930" s="298"/>
      <c r="G930" s="298"/>
      <c r="H930" s="298"/>
      <c r="I930" s="298"/>
      <c r="J930" s="298"/>
      <c r="K930" s="298"/>
      <c r="L930" s="299"/>
      <c r="M930" s="300"/>
      <c r="N930" s="301"/>
      <c r="O930" s="238"/>
      <c r="P930" s="238"/>
      <c r="Q930" s="238"/>
    </row>
    <row r="931" spans="1:17" s="39" customFormat="1" ht="12">
      <c r="A931" s="298"/>
      <c r="B931" s="298"/>
      <c r="C931" s="298"/>
      <c r="D931" s="298"/>
      <c r="E931" s="298"/>
      <c r="F931" s="298"/>
      <c r="G931" s="298"/>
      <c r="H931" s="298"/>
      <c r="I931" s="298"/>
      <c r="J931" s="298"/>
      <c r="K931" s="298"/>
      <c r="L931" s="299"/>
      <c r="M931" s="300"/>
      <c r="N931" s="301"/>
      <c r="O931" s="238"/>
      <c r="P931" s="238"/>
      <c r="Q931" s="238"/>
    </row>
    <row r="932" spans="1:17" s="39" customFormat="1" ht="12">
      <c r="A932" s="298"/>
      <c r="B932" s="298"/>
      <c r="C932" s="298"/>
      <c r="D932" s="298"/>
      <c r="E932" s="298"/>
      <c r="F932" s="298"/>
      <c r="G932" s="298"/>
      <c r="H932" s="298"/>
      <c r="I932" s="298"/>
      <c r="J932" s="298"/>
      <c r="K932" s="298"/>
      <c r="L932" s="299"/>
      <c r="M932" s="300"/>
      <c r="N932" s="301"/>
      <c r="O932" s="238"/>
      <c r="P932" s="238"/>
      <c r="Q932" s="238"/>
    </row>
    <row r="933" spans="1:17" s="39" customFormat="1" ht="12">
      <c r="A933" s="298"/>
      <c r="B933" s="298"/>
      <c r="C933" s="298"/>
      <c r="D933" s="298"/>
      <c r="E933" s="298"/>
      <c r="F933" s="298"/>
      <c r="G933" s="298"/>
      <c r="H933" s="298"/>
      <c r="I933" s="298"/>
      <c r="J933" s="298"/>
      <c r="K933" s="298"/>
      <c r="L933" s="299"/>
      <c r="M933" s="300"/>
      <c r="N933" s="301"/>
      <c r="O933" s="238"/>
      <c r="P933" s="238"/>
      <c r="Q933" s="238"/>
    </row>
    <row r="934" spans="1:17" s="39" customFormat="1" ht="12">
      <c r="A934" s="298"/>
      <c r="B934" s="298"/>
      <c r="C934" s="298"/>
      <c r="D934" s="298"/>
      <c r="E934" s="298"/>
      <c r="F934" s="298"/>
      <c r="G934" s="298"/>
      <c r="H934" s="298"/>
      <c r="I934" s="298"/>
      <c r="J934" s="298"/>
      <c r="K934" s="298"/>
      <c r="L934" s="299"/>
      <c r="M934" s="300"/>
      <c r="N934" s="301"/>
      <c r="O934" s="238"/>
      <c r="P934" s="238"/>
      <c r="Q934" s="238"/>
    </row>
    <row r="935" spans="1:17" s="39" customFormat="1" ht="12">
      <c r="A935" s="298"/>
      <c r="B935" s="298"/>
      <c r="C935" s="298"/>
      <c r="D935" s="298"/>
      <c r="E935" s="298"/>
      <c r="F935" s="298"/>
      <c r="G935" s="298"/>
      <c r="H935" s="298"/>
      <c r="I935" s="298"/>
      <c r="J935" s="298"/>
      <c r="K935" s="298"/>
      <c r="L935" s="299"/>
      <c r="M935" s="300"/>
      <c r="N935" s="301"/>
      <c r="O935" s="238"/>
      <c r="P935" s="238"/>
      <c r="Q935" s="238"/>
    </row>
    <row r="936" spans="1:17" s="39" customFormat="1" ht="12">
      <c r="A936" s="298"/>
      <c r="B936" s="298"/>
      <c r="C936" s="298"/>
      <c r="D936" s="298"/>
      <c r="E936" s="298"/>
      <c r="F936" s="298"/>
      <c r="G936" s="298"/>
      <c r="H936" s="298"/>
      <c r="I936" s="298"/>
      <c r="J936" s="298"/>
      <c r="K936" s="298"/>
      <c r="L936" s="299"/>
      <c r="M936" s="300"/>
      <c r="N936" s="301"/>
      <c r="O936" s="238"/>
      <c r="P936" s="238"/>
      <c r="Q936" s="238"/>
    </row>
    <row r="937" spans="1:17" s="39" customFormat="1" ht="12">
      <c r="A937" s="298"/>
      <c r="B937" s="298"/>
      <c r="C937" s="298"/>
      <c r="D937" s="298"/>
      <c r="E937" s="298"/>
      <c r="F937" s="298"/>
      <c r="G937" s="298"/>
      <c r="H937" s="298"/>
      <c r="I937" s="298"/>
      <c r="J937" s="298"/>
      <c r="K937" s="298"/>
      <c r="L937" s="299"/>
      <c r="M937" s="300"/>
      <c r="N937" s="301"/>
      <c r="O937" s="238"/>
      <c r="P937" s="238"/>
      <c r="Q937" s="238"/>
    </row>
    <row r="938" spans="1:17" s="39" customFormat="1" ht="12">
      <c r="A938" s="298"/>
      <c r="B938" s="298"/>
      <c r="C938" s="298"/>
      <c r="D938" s="298"/>
      <c r="E938" s="298"/>
      <c r="F938" s="298"/>
      <c r="G938" s="298"/>
      <c r="H938" s="298"/>
      <c r="I938" s="298"/>
      <c r="J938" s="298"/>
      <c r="K938" s="298"/>
      <c r="L938" s="299"/>
      <c r="M938" s="300"/>
      <c r="N938" s="301"/>
      <c r="O938" s="238"/>
      <c r="P938" s="238"/>
      <c r="Q938" s="238"/>
    </row>
    <row r="939" spans="1:17" s="39" customFormat="1" ht="12">
      <c r="A939" s="298"/>
      <c r="B939" s="298"/>
      <c r="C939" s="298"/>
      <c r="D939" s="298"/>
      <c r="E939" s="298"/>
      <c r="F939" s="298"/>
      <c r="G939" s="298"/>
      <c r="H939" s="298"/>
      <c r="I939" s="298"/>
      <c r="J939" s="298"/>
      <c r="K939" s="298"/>
      <c r="L939" s="299"/>
      <c r="M939" s="300"/>
      <c r="N939" s="301"/>
      <c r="O939" s="238"/>
      <c r="P939" s="238"/>
      <c r="Q939" s="238"/>
    </row>
    <row r="940" spans="1:17" s="39" customFormat="1" ht="12">
      <c r="A940" s="298"/>
      <c r="B940" s="298"/>
      <c r="C940" s="298"/>
      <c r="D940" s="298"/>
      <c r="E940" s="298"/>
      <c r="F940" s="298"/>
      <c r="G940" s="298"/>
      <c r="H940" s="298"/>
      <c r="I940" s="298"/>
      <c r="J940" s="298"/>
      <c r="K940" s="298"/>
      <c r="L940" s="299"/>
      <c r="M940" s="300"/>
      <c r="N940" s="301"/>
      <c r="O940" s="238"/>
      <c r="P940" s="238"/>
      <c r="Q940" s="238"/>
    </row>
    <row r="941" spans="1:17" s="39" customFormat="1" ht="12">
      <c r="A941" s="298"/>
      <c r="B941" s="298"/>
      <c r="C941" s="298"/>
      <c r="D941" s="298"/>
      <c r="E941" s="298"/>
      <c r="F941" s="298"/>
      <c r="G941" s="298"/>
      <c r="H941" s="298"/>
      <c r="I941" s="298"/>
      <c r="J941" s="298"/>
      <c r="K941" s="298"/>
      <c r="L941" s="299"/>
      <c r="M941" s="300"/>
      <c r="N941" s="301"/>
      <c r="O941" s="238"/>
      <c r="P941" s="238"/>
      <c r="Q941" s="238"/>
    </row>
    <row r="942" spans="1:17" s="39" customFormat="1" ht="12">
      <c r="A942" s="298"/>
      <c r="B942" s="298"/>
      <c r="C942" s="298"/>
      <c r="D942" s="298"/>
      <c r="E942" s="298"/>
      <c r="F942" s="298"/>
      <c r="G942" s="298"/>
      <c r="H942" s="298"/>
      <c r="I942" s="298"/>
      <c r="J942" s="298"/>
      <c r="K942" s="298"/>
      <c r="L942" s="299"/>
      <c r="M942" s="300"/>
      <c r="N942" s="301"/>
      <c r="O942" s="238"/>
      <c r="P942" s="238"/>
      <c r="Q942" s="238"/>
    </row>
    <row r="943" spans="1:17" s="39" customFormat="1" ht="12">
      <c r="A943" s="298"/>
      <c r="B943" s="298"/>
      <c r="C943" s="298"/>
      <c r="D943" s="298"/>
      <c r="E943" s="298"/>
      <c r="F943" s="298"/>
      <c r="G943" s="298"/>
      <c r="H943" s="298"/>
      <c r="I943" s="298"/>
      <c r="J943" s="298"/>
      <c r="K943" s="298"/>
      <c r="L943" s="299"/>
      <c r="M943" s="300"/>
      <c r="N943" s="301"/>
      <c r="O943" s="238"/>
      <c r="P943" s="238"/>
      <c r="Q943" s="238"/>
    </row>
    <row r="944" spans="1:17" s="39" customFormat="1" ht="12">
      <c r="A944" s="298"/>
      <c r="B944" s="298"/>
      <c r="C944" s="298"/>
      <c r="D944" s="298"/>
      <c r="E944" s="298"/>
      <c r="F944" s="298"/>
      <c r="G944" s="298"/>
      <c r="H944" s="298"/>
      <c r="I944" s="298"/>
      <c r="J944" s="298"/>
      <c r="K944" s="298"/>
      <c r="L944" s="299"/>
      <c r="M944" s="300"/>
      <c r="N944" s="301"/>
      <c r="O944" s="238"/>
      <c r="P944" s="238"/>
      <c r="Q944" s="238"/>
    </row>
    <row r="945" spans="1:17" s="39" customFormat="1" ht="12">
      <c r="A945" s="298"/>
      <c r="B945" s="298"/>
      <c r="C945" s="298"/>
      <c r="D945" s="298"/>
      <c r="E945" s="298"/>
      <c r="F945" s="298"/>
      <c r="G945" s="298"/>
      <c r="H945" s="298"/>
      <c r="I945" s="298"/>
      <c r="J945" s="298"/>
      <c r="K945" s="298"/>
      <c r="L945" s="299"/>
      <c r="M945" s="300"/>
      <c r="N945" s="301"/>
      <c r="O945" s="238"/>
      <c r="P945" s="238"/>
      <c r="Q945" s="238"/>
    </row>
    <row r="946" spans="1:17" s="39" customFormat="1" ht="12">
      <c r="A946" s="298"/>
      <c r="B946" s="298"/>
      <c r="C946" s="298"/>
      <c r="D946" s="298"/>
      <c r="E946" s="298"/>
      <c r="F946" s="298"/>
      <c r="G946" s="298"/>
      <c r="H946" s="298"/>
      <c r="I946" s="298"/>
      <c r="J946" s="298"/>
      <c r="K946" s="298"/>
      <c r="L946" s="299"/>
      <c r="M946" s="300"/>
      <c r="N946" s="301"/>
      <c r="O946" s="238"/>
      <c r="P946" s="238"/>
      <c r="Q946" s="238"/>
    </row>
    <row r="947" spans="1:17" s="39" customFormat="1" ht="12">
      <c r="A947" s="298"/>
      <c r="B947" s="298"/>
      <c r="C947" s="298"/>
      <c r="D947" s="298"/>
      <c r="E947" s="298"/>
      <c r="F947" s="298"/>
      <c r="G947" s="298"/>
      <c r="H947" s="298"/>
      <c r="I947" s="298"/>
      <c r="J947" s="298"/>
      <c r="K947" s="298"/>
      <c r="L947" s="299"/>
      <c r="M947" s="300"/>
      <c r="N947" s="301"/>
      <c r="O947" s="238"/>
      <c r="P947" s="238"/>
      <c r="Q947" s="238"/>
    </row>
    <row r="948" spans="1:17" s="39" customFormat="1" ht="12">
      <c r="A948" s="298"/>
      <c r="B948" s="298"/>
      <c r="C948" s="298"/>
      <c r="D948" s="298"/>
      <c r="E948" s="298"/>
      <c r="F948" s="298"/>
      <c r="G948" s="298"/>
      <c r="H948" s="298"/>
      <c r="I948" s="298"/>
      <c r="J948" s="298"/>
      <c r="K948" s="298"/>
      <c r="L948" s="299"/>
      <c r="M948" s="300"/>
      <c r="N948" s="301"/>
      <c r="O948" s="238"/>
      <c r="P948" s="238"/>
      <c r="Q948" s="238"/>
    </row>
    <row r="949" spans="1:17" s="39" customFormat="1" ht="12">
      <c r="A949" s="298"/>
      <c r="B949" s="298"/>
      <c r="C949" s="298"/>
      <c r="D949" s="298"/>
      <c r="E949" s="298"/>
      <c r="F949" s="298"/>
      <c r="G949" s="298"/>
      <c r="H949" s="298"/>
      <c r="I949" s="298"/>
      <c r="J949" s="298"/>
      <c r="K949" s="298"/>
      <c r="L949" s="299"/>
      <c r="M949" s="300"/>
      <c r="N949" s="301"/>
      <c r="O949" s="238"/>
      <c r="P949" s="238"/>
      <c r="Q949" s="238"/>
    </row>
    <row r="950" spans="1:17" s="39" customFormat="1" ht="12">
      <c r="A950" s="298"/>
      <c r="B950" s="298"/>
      <c r="C950" s="298"/>
      <c r="D950" s="298"/>
      <c r="E950" s="298"/>
      <c r="F950" s="298"/>
      <c r="G950" s="298"/>
      <c r="H950" s="298"/>
      <c r="I950" s="298"/>
      <c r="J950" s="298"/>
      <c r="K950" s="298"/>
      <c r="L950" s="299"/>
      <c r="M950" s="300"/>
      <c r="N950" s="301"/>
      <c r="O950" s="238"/>
      <c r="P950" s="238"/>
      <c r="Q950" s="238"/>
    </row>
    <row r="951" spans="1:17" s="39" customFormat="1" ht="12">
      <c r="A951" s="298"/>
      <c r="B951" s="298"/>
      <c r="C951" s="298"/>
      <c r="D951" s="298"/>
      <c r="E951" s="298"/>
      <c r="F951" s="298"/>
      <c r="G951" s="298"/>
      <c r="H951" s="298"/>
      <c r="I951" s="298"/>
      <c r="J951" s="298"/>
      <c r="K951" s="298"/>
      <c r="L951" s="299"/>
      <c r="M951" s="300"/>
      <c r="N951" s="301"/>
      <c r="O951" s="238"/>
      <c r="P951" s="238"/>
      <c r="Q951" s="238"/>
    </row>
    <row r="952" spans="1:17" s="39" customFormat="1" ht="12">
      <c r="A952" s="298"/>
      <c r="B952" s="298"/>
      <c r="C952" s="298"/>
      <c r="D952" s="298"/>
      <c r="E952" s="298"/>
      <c r="F952" s="298"/>
      <c r="G952" s="298"/>
      <c r="H952" s="298"/>
      <c r="I952" s="298"/>
      <c r="J952" s="298"/>
      <c r="K952" s="298"/>
      <c r="L952" s="299"/>
      <c r="M952" s="300"/>
      <c r="N952" s="301"/>
      <c r="O952" s="238"/>
      <c r="P952" s="238"/>
      <c r="Q952" s="238"/>
    </row>
    <row r="953" spans="1:17" s="39" customFormat="1" ht="12">
      <c r="A953" s="298"/>
      <c r="B953" s="298"/>
      <c r="C953" s="298"/>
      <c r="D953" s="298"/>
      <c r="E953" s="298"/>
      <c r="F953" s="298"/>
      <c r="G953" s="298"/>
      <c r="H953" s="298"/>
      <c r="I953" s="298"/>
      <c r="J953" s="298"/>
      <c r="K953" s="298"/>
      <c r="L953" s="299"/>
      <c r="M953" s="300"/>
      <c r="N953" s="301"/>
      <c r="O953" s="238"/>
      <c r="P953" s="238"/>
      <c r="Q953" s="238"/>
    </row>
    <row r="954" spans="1:17" s="39" customFormat="1" ht="12">
      <c r="A954" s="298"/>
      <c r="B954" s="298"/>
      <c r="C954" s="298"/>
      <c r="D954" s="298"/>
      <c r="E954" s="298"/>
      <c r="F954" s="298"/>
      <c r="G954" s="298"/>
      <c r="H954" s="298"/>
      <c r="I954" s="298"/>
      <c r="J954" s="298"/>
      <c r="K954" s="298"/>
      <c r="L954" s="299"/>
      <c r="M954" s="300"/>
      <c r="N954" s="301"/>
      <c r="O954" s="238"/>
      <c r="P954" s="238"/>
      <c r="Q954" s="238"/>
    </row>
    <row r="955" spans="1:17" s="39" customFormat="1" ht="12">
      <c r="A955" s="298"/>
      <c r="B955" s="298"/>
      <c r="C955" s="298"/>
      <c r="D955" s="298"/>
      <c r="E955" s="298"/>
      <c r="F955" s="298"/>
      <c r="G955" s="298"/>
      <c r="H955" s="298"/>
      <c r="I955" s="298"/>
      <c r="J955" s="298"/>
      <c r="K955" s="298"/>
      <c r="L955" s="299"/>
      <c r="M955" s="300"/>
      <c r="N955" s="301"/>
      <c r="O955" s="238"/>
      <c r="P955" s="238"/>
      <c r="Q955" s="238"/>
    </row>
    <row r="956" spans="1:17" s="39" customFormat="1" ht="12">
      <c r="A956" s="298"/>
      <c r="B956" s="298"/>
      <c r="C956" s="298"/>
      <c r="D956" s="298"/>
      <c r="E956" s="298"/>
      <c r="F956" s="298"/>
      <c r="G956" s="298"/>
      <c r="H956" s="298"/>
      <c r="I956" s="298"/>
      <c r="J956" s="298"/>
      <c r="K956" s="298"/>
      <c r="L956" s="299"/>
      <c r="M956" s="300"/>
      <c r="N956" s="301"/>
      <c r="O956" s="238"/>
      <c r="P956" s="238"/>
      <c r="Q956" s="238"/>
    </row>
    <row r="957" spans="1:17" s="39" customFormat="1" ht="12">
      <c r="A957" s="298"/>
      <c r="B957" s="298"/>
      <c r="C957" s="298"/>
      <c r="D957" s="298"/>
      <c r="E957" s="298"/>
      <c r="F957" s="298"/>
      <c r="G957" s="298"/>
      <c r="H957" s="298"/>
      <c r="I957" s="298"/>
      <c r="J957" s="298"/>
      <c r="K957" s="298"/>
      <c r="L957" s="299"/>
      <c r="M957" s="300"/>
      <c r="N957" s="301"/>
      <c r="O957" s="238"/>
      <c r="P957" s="238"/>
      <c r="Q957" s="238"/>
    </row>
    <row r="958" spans="1:17" s="39" customFormat="1" ht="12">
      <c r="A958" s="298"/>
      <c r="B958" s="298"/>
      <c r="C958" s="298"/>
      <c r="D958" s="298"/>
      <c r="E958" s="298"/>
      <c r="F958" s="298"/>
      <c r="G958" s="298"/>
      <c r="H958" s="298"/>
      <c r="I958" s="298"/>
      <c r="J958" s="298"/>
      <c r="K958" s="298"/>
      <c r="L958" s="299"/>
      <c r="M958" s="300"/>
      <c r="N958" s="301"/>
      <c r="O958" s="238"/>
      <c r="P958" s="238"/>
      <c r="Q958" s="238"/>
    </row>
    <row r="959" spans="1:17" s="39" customFormat="1" ht="12">
      <c r="A959" s="298"/>
      <c r="B959" s="298"/>
      <c r="C959" s="298"/>
      <c r="D959" s="298"/>
      <c r="E959" s="298"/>
      <c r="F959" s="298"/>
      <c r="G959" s="298"/>
      <c r="H959" s="298"/>
      <c r="I959" s="298"/>
      <c r="J959" s="298"/>
      <c r="K959" s="298"/>
      <c r="L959" s="299"/>
      <c r="M959" s="300"/>
      <c r="N959" s="301"/>
      <c r="O959" s="238"/>
      <c r="P959" s="238"/>
      <c r="Q959" s="238"/>
    </row>
    <row r="960" spans="1:17" s="39" customFormat="1" ht="12">
      <c r="A960" s="298"/>
      <c r="B960" s="298"/>
      <c r="C960" s="298"/>
      <c r="D960" s="298"/>
      <c r="E960" s="298"/>
      <c r="F960" s="298"/>
      <c r="G960" s="298"/>
      <c r="H960" s="298"/>
      <c r="I960" s="298"/>
      <c r="J960" s="298"/>
      <c r="K960" s="298"/>
      <c r="L960" s="299"/>
      <c r="M960" s="300"/>
      <c r="N960" s="301"/>
      <c r="O960" s="238"/>
      <c r="P960" s="238"/>
      <c r="Q960" s="238"/>
    </row>
    <row r="961" spans="1:17" s="39" customFormat="1" ht="12">
      <c r="A961" s="298"/>
      <c r="B961" s="298"/>
      <c r="C961" s="298"/>
      <c r="D961" s="298"/>
      <c r="E961" s="298"/>
      <c r="F961" s="298"/>
      <c r="G961" s="298"/>
      <c r="H961" s="298"/>
      <c r="I961" s="298"/>
      <c r="J961" s="298"/>
      <c r="K961" s="298"/>
      <c r="L961" s="299"/>
      <c r="M961" s="300"/>
      <c r="N961" s="301"/>
      <c r="O961" s="238"/>
      <c r="P961" s="238"/>
      <c r="Q961" s="238"/>
    </row>
    <row r="962" spans="1:17" s="39" customFormat="1" ht="12">
      <c r="A962" s="298"/>
      <c r="B962" s="298"/>
      <c r="C962" s="298"/>
      <c r="D962" s="298"/>
      <c r="E962" s="298"/>
      <c r="F962" s="298"/>
      <c r="G962" s="298"/>
      <c r="H962" s="298"/>
      <c r="I962" s="298"/>
      <c r="J962" s="298"/>
      <c r="K962" s="298"/>
      <c r="L962" s="299"/>
      <c r="M962" s="300"/>
      <c r="N962" s="301"/>
      <c r="O962" s="238"/>
      <c r="P962" s="238"/>
      <c r="Q962" s="238"/>
    </row>
    <row r="963" spans="1:17" s="39" customFormat="1" ht="12">
      <c r="A963" s="298"/>
      <c r="B963" s="298"/>
      <c r="C963" s="298"/>
      <c r="D963" s="298"/>
      <c r="E963" s="298"/>
      <c r="F963" s="298"/>
      <c r="G963" s="298"/>
      <c r="H963" s="298"/>
      <c r="I963" s="298"/>
      <c r="J963" s="298"/>
      <c r="K963" s="298"/>
      <c r="L963" s="299"/>
      <c r="M963" s="300"/>
      <c r="N963" s="301"/>
      <c r="O963" s="238"/>
      <c r="P963" s="238"/>
      <c r="Q963" s="238"/>
    </row>
    <row r="964" spans="1:17" s="39" customFormat="1" ht="12">
      <c r="A964" s="298"/>
      <c r="B964" s="298"/>
      <c r="C964" s="298"/>
      <c r="D964" s="298"/>
      <c r="E964" s="298"/>
      <c r="F964" s="298"/>
      <c r="G964" s="298"/>
      <c r="H964" s="298"/>
      <c r="I964" s="298"/>
      <c r="J964" s="298"/>
      <c r="K964" s="298"/>
      <c r="L964" s="299"/>
      <c r="M964" s="300"/>
      <c r="N964" s="301"/>
      <c r="O964" s="238"/>
      <c r="P964" s="238"/>
      <c r="Q964" s="238"/>
    </row>
    <row r="965" spans="1:17" s="39" customFormat="1" ht="12">
      <c r="A965" s="298"/>
      <c r="B965" s="298"/>
      <c r="C965" s="298"/>
      <c r="D965" s="298"/>
      <c r="E965" s="298"/>
      <c r="F965" s="298"/>
      <c r="G965" s="298"/>
      <c r="H965" s="298"/>
      <c r="I965" s="298"/>
      <c r="J965" s="298"/>
      <c r="K965" s="298"/>
      <c r="L965" s="299"/>
      <c r="M965" s="300"/>
      <c r="N965" s="301"/>
      <c r="O965" s="238"/>
      <c r="P965" s="238"/>
      <c r="Q965" s="238"/>
    </row>
    <row r="966" spans="1:17" s="39" customFormat="1" ht="12">
      <c r="A966" s="298"/>
      <c r="B966" s="298"/>
      <c r="C966" s="298"/>
      <c r="D966" s="298"/>
      <c r="E966" s="298"/>
      <c r="F966" s="298"/>
      <c r="G966" s="298"/>
      <c r="H966" s="298"/>
      <c r="I966" s="298"/>
      <c r="J966" s="298"/>
      <c r="K966" s="298"/>
      <c r="L966" s="299"/>
      <c r="M966" s="300"/>
      <c r="N966" s="301"/>
      <c r="O966" s="238"/>
      <c r="P966" s="238"/>
      <c r="Q966" s="238"/>
    </row>
    <row r="967" spans="1:17" s="39" customFormat="1" ht="12">
      <c r="A967" s="298"/>
      <c r="B967" s="298"/>
      <c r="C967" s="298"/>
      <c r="D967" s="298"/>
      <c r="E967" s="298"/>
      <c r="F967" s="298"/>
      <c r="G967" s="298"/>
      <c r="H967" s="298"/>
      <c r="I967" s="298"/>
      <c r="J967" s="298"/>
      <c r="K967" s="298"/>
      <c r="L967" s="299"/>
      <c r="M967" s="300"/>
      <c r="N967" s="301"/>
      <c r="O967" s="238"/>
      <c r="P967" s="238"/>
      <c r="Q967" s="238"/>
    </row>
    <row r="968" spans="1:17" s="39" customFormat="1" ht="12">
      <c r="A968" s="298"/>
      <c r="B968" s="298"/>
      <c r="C968" s="298"/>
      <c r="D968" s="298"/>
      <c r="E968" s="298"/>
      <c r="F968" s="298"/>
      <c r="G968" s="298"/>
      <c r="H968" s="298"/>
      <c r="I968" s="298"/>
      <c r="J968" s="298"/>
      <c r="K968" s="298"/>
      <c r="L968" s="299"/>
      <c r="M968" s="300"/>
      <c r="N968" s="301"/>
      <c r="O968" s="238"/>
      <c r="P968" s="238"/>
      <c r="Q968" s="238"/>
    </row>
    <row r="969" spans="1:17" s="39" customFormat="1" ht="12">
      <c r="A969" s="298"/>
      <c r="B969" s="298"/>
      <c r="C969" s="298"/>
      <c r="D969" s="298"/>
      <c r="E969" s="298"/>
      <c r="F969" s="298"/>
      <c r="G969" s="298"/>
      <c r="H969" s="298"/>
      <c r="I969" s="298"/>
      <c r="J969" s="298"/>
      <c r="K969" s="298"/>
      <c r="L969" s="299"/>
      <c r="M969" s="300"/>
      <c r="N969" s="301"/>
      <c r="O969" s="238"/>
      <c r="P969" s="238"/>
      <c r="Q969" s="238"/>
    </row>
    <row r="970" spans="1:17" s="39" customFormat="1" ht="12">
      <c r="A970" s="298"/>
      <c r="B970" s="298"/>
      <c r="C970" s="298"/>
      <c r="D970" s="298"/>
      <c r="E970" s="298"/>
      <c r="F970" s="298"/>
      <c r="G970" s="298"/>
      <c r="H970" s="298"/>
      <c r="I970" s="298"/>
      <c r="J970" s="298"/>
      <c r="K970" s="298"/>
      <c r="L970" s="299"/>
      <c r="M970" s="300"/>
      <c r="N970" s="301"/>
      <c r="O970" s="238"/>
      <c r="P970" s="238"/>
      <c r="Q970" s="238"/>
    </row>
    <row r="971" spans="1:17" s="39" customFormat="1" ht="12">
      <c r="A971" s="298"/>
      <c r="B971" s="298"/>
      <c r="C971" s="298"/>
      <c r="D971" s="298"/>
      <c r="E971" s="298"/>
      <c r="F971" s="298"/>
      <c r="G971" s="298"/>
      <c r="H971" s="298"/>
      <c r="I971" s="298"/>
      <c r="J971" s="298"/>
      <c r="K971" s="298"/>
      <c r="L971" s="299"/>
      <c r="M971" s="300"/>
      <c r="N971" s="301"/>
      <c r="O971" s="238"/>
      <c r="P971" s="238"/>
      <c r="Q971" s="238"/>
    </row>
    <row r="972" spans="1:17" s="39" customFormat="1" ht="12">
      <c r="A972" s="298"/>
      <c r="B972" s="298"/>
      <c r="C972" s="298"/>
      <c r="D972" s="298"/>
      <c r="E972" s="298"/>
      <c r="F972" s="298"/>
      <c r="G972" s="298"/>
      <c r="H972" s="298"/>
      <c r="I972" s="298"/>
      <c r="J972" s="298"/>
      <c r="K972" s="298"/>
      <c r="L972" s="299"/>
      <c r="M972" s="300"/>
      <c r="N972" s="301"/>
      <c r="O972" s="238"/>
      <c r="P972" s="238"/>
      <c r="Q972" s="238"/>
    </row>
    <row r="973" spans="1:17" s="39" customFormat="1" ht="12">
      <c r="A973" s="298"/>
      <c r="B973" s="298"/>
      <c r="C973" s="298"/>
      <c r="D973" s="298"/>
      <c r="E973" s="298"/>
      <c r="F973" s="298"/>
      <c r="G973" s="298"/>
      <c r="H973" s="298"/>
      <c r="I973" s="298"/>
      <c r="J973" s="298"/>
      <c r="K973" s="298"/>
      <c r="L973" s="299"/>
      <c r="M973" s="300"/>
      <c r="N973" s="301"/>
      <c r="O973" s="238"/>
      <c r="P973" s="238"/>
      <c r="Q973" s="238"/>
    </row>
    <row r="974" spans="1:17" s="39" customFormat="1" ht="12">
      <c r="A974" s="298"/>
      <c r="B974" s="298"/>
      <c r="C974" s="298"/>
      <c r="D974" s="298"/>
      <c r="E974" s="298"/>
      <c r="F974" s="298"/>
      <c r="G974" s="298"/>
      <c r="H974" s="298"/>
      <c r="I974" s="298"/>
      <c r="J974" s="298"/>
      <c r="K974" s="298"/>
      <c r="L974" s="299"/>
      <c r="M974" s="300"/>
      <c r="N974" s="301"/>
      <c r="O974" s="238"/>
      <c r="P974" s="238"/>
      <c r="Q974" s="238"/>
    </row>
    <row r="975" spans="1:17" s="39" customFormat="1" ht="12">
      <c r="A975" s="298"/>
      <c r="B975" s="298"/>
      <c r="C975" s="298"/>
      <c r="D975" s="298"/>
      <c r="E975" s="298"/>
      <c r="F975" s="298"/>
      <c r="G975" s="298"/>
      <c r="H975" s="298"/>
      <c r="I975" s="298"/>
      <c r="J975" s="298"/>
      <c r="K975" s="298"/>
      <c r="L975" s="299"/>
      <c r="M975" s="300"/>
      <c r="N975" s="301"/>
      <c r="O975" s="238"/>
      <c r="P975" s="238"/>
      <c r="Q975" s="238"/>
    </row>
    <row r="976" spans="1:17" s="39" customFormat="1" ht="12">
      <c r="A976" s="298"/>
      <c r="B976" s="298"/>
      <c r="C976" s="298"/>
      <c r="D976" s="298"/>
      <c r="E976" s="298"/>
      <c r="F976" s="298"/>
      <c r="G976" s="298"/>
      <c r="H976" s="298"/>
      <c r="I976" s="298"/>
      <c r="J976" s="298"/>
      <c r="K976" s="298"/>
      <c r="L976" s="299"/>
      <c r="M976" s="300"/>
      <c r="N976" s="301"/>
      <c r="O976" s="238"/>
      <c r="P976" s="238"/>
      <c r="Q976" s="238"/>
    </row>
    <row r="977" spans="1:17" s="39" customFormat="1" ht="12">
      <c r="A977" s="298"/>
      <c r="B977" s="298"/>
      <c r="C977" s="298"/>
      <c r="D977" s="298"/>
      <c r="E977" s="298"/>
      <c r="F977" s="298"/>
      <c r="G977" s="298"/>
      <c r="H977" s="298"/>
      <c r="I977" s="298"/>
      <c r="J977" s="298"/>
      <c r="K977" s="298"/>
      <c r="L977" s="299"/>
      <c r="M977" s="300"/>
      <c r="N977" s="301"/>
      <c r="O977" s="238"/>
      <c r="P977" s="238"/>
      <c r="Q977" s="238"/>
    </row>
    <row r="978" spans="1:17" s="39" customFormat="1" ht="12">
      <c r="A978" s="298"/>
      <c r="B978" s="298"/>
      <c r="C978" s="298"/>
      <c r="D978" s="298"/>
      <c r="E978" s="298"/>
      <c r="F978" s="298"/>
      <c r="G978" s="298"/>
      <c r="H978" s="298"/>
      <c r="I978" s="298"/>
      <c r="J978" s="298"/>
      <c r="K978" s="298"/>
      <c r="L978" s="299"/>
      <c r="M978" s="300"/>
      <c r="N978" s="301"/>
      <c r="O978" s="238"/>
      <c r="P978" s="238"/>
      <c r="Q978" s="238"/>
    </row>
    <row r="979" spans="1:17" s="39" customFormat="1" ht="12">
      <c r="A979" s="298"/>
      <c r="B979" s="298"/>
      <c r="C979" s="298"/>
      <c r="D979" s="298"/>
      <c r="E979" s="298"/>
      <c r="F979" s="298"/>
      <c r="G979" s="298"/>
      <c r="H979" s="298"/>
      <c r="I979" s="298"/>
      <c r="J979" s="298"/>
      <c r="K979" s="298"/>
      <c r="L979" s="299"/>
      <c r="M979" s="300"/>
      <c r="N979" s="301"/>
      <c r="O979" s="238"/>
      <c r="P979" s="238"/>
      <c r="Q979" s="238"/>
    </row>
    <row r="980" spans="1:17" s="39" customFormat="1" ht="12">
      <c r="A980" s="298"/>
      <c r="B980" s="298"/>
      <c r="C980" s="298"/>
      <c r="D980" s="298"/>
      <c r="E980" s="298"/>
      <c r="F980" s="298"/>
      <c r="G980" s="298"/>
      <c r="H980" s="298"/>
      <c r="I980" s="298"/>
      <c r="J980" s="298"/>
      <c r="K980" s="298"/>
      <c r="L980" s="299"/>
      <c r="M980" s="300"/>
      <c r="N980" s="301"/>
      <c r="O980" s="238"/>
      <c r="P980" s="238"/>
      <c r="Q980" s="238"/>
    </row>
    <row r="981" spans="1:17" s="39" customFormat="1" ht="12">
      <c r="A981" s="298"/>
      <c r="B981" s="298"/>
      <c r="C981" s="298"/>
      <c r="D981" s="298"/>
      <c r="E981" s="298"/>
      <c r="F981" s="298"/>
      <c r="G981" s="298"/>
      <c r="H981" s="298"/>
      <c r="I981" s="298"/>
      <c r="J981" s="298"/>
      <c r="K981" s="298"/>
      <c r="L981" s="299"/>
      <c r="M981" s="300"/>
      <c r="N981" s="301"/>
      <c r="O981" s="238"/>
      <c r="P981" s="238"/>
      <c r="Q981" s="238"/>
    </row>
    <row r="982" spans="1:17" s="39" customFormat="1" ht="12">
      <c r="A982" s="298"/>
      <c r="B982" s="298"/>
      <c r="C982" s="298"/>
      <c r="D982" s="298"/>
      <c r="E982" s="298"/>
      <c r="F982" s="298"/>
      <c r="G982" s="298"/>
      <c r="H982" s="298"/>
      <c r="I982" s="298"/>
      <c r="J982" s="298"/>
      <c r="K982" s="298"/>
      <c r="L982" s="299"/>
      <c r="M982" s="300"/>
      <c r="N982" s="301"/>
      <c r="O982" s="238"/>
      <c r="P982" s="238"/>
      <c r="Q982" s="238"/>
    </row>
    <row r="983" spans="1:17" s="39" customFormat="1" ht="12">
      <c r="A983" s="298"/>
      <c r="B983" s="298"/>
      <c r="C983" s="298"/>
      <c r="D983" s="298"/>
      <c r="E983" s="298"/>
      <c r="F983" s="298"/>
      <c r="G983" s="298"/>
      <c r="H983" s="298"/>
      <c r="I983" s="298"/>
      <c r="J983" s="298"/>
      <c r="K983" s="298"/>
      <c r="L983" s="299"/>
      <c r="M983" s="300"/>
      <c r="N983" s="301"/>
      <c r="O983" s="238"/>
      <c r="P983" s="238"/>
      <c r="Q983" s="238"/>
    </row>
    <row r="984" spans="1:17" s="39" customFormat="1" ht="12">
      <c r="A984" s="298"/>
      <c r="B984" s="298"/>
      <c r="C984" s="298"/>
      <c r="D984" s="298"/>
      <c r="E984" s="298"/>
      <c r="F984" s="298"/>
      <c r="G984" s="298"/>
      <c r="H984" s="298"/>
      <c r="I984" s="298"/>
      <c r="J984" s="298"/>
      <c r="K984" s="298"/>
      <c r="L984" s="299"/>
      <c r="M984" s="300"/>
      <c r="N984" s="301"/>
      <c r="O984" s="238"/>
      <c r="P984" s="238"/>
      <c r="Q984" s="238"/>
    </row>
    <row r="985" spans="1:17" s="39" customFormat="1" ht="12">
      <c r="A985" s="298"/>
      <c r="B985" s="298"/>
      <c r="C985" s="298"/>
      <c r="D985" s="298"/>
      <c r="E985" s="298"/>
      <c r="F985" s="298"/>
      <c r="G985" s="298"/>
      <c r="H985" s="298"/>
      <c r="I985" s="298"/>
      <c r="J985" s="298"/>
      <c r="K985" s="298"/>
      <c r="L985" s="299"/>
      <c r="M985" s="300"/>
      <c r="N985" s="301"/>
      <c r="O985" s="238"/>
      <c r="P985" s="238"/>
      <c r="Q985" s="238"/>
    </row>
    <row r="986" spans="1:17" s="39" customFormat="1" ht="12">
      <c r="A986" s="298"/>
      <c r="B986" s="298"/>
      <c r="C986" s="298"/>
      <c r="D986" s="298"/>
      <c r="E986" s="298"/>
      <c r="F986" s="298"/>
      <c r="G986" s="298"/>
      <c r="H986" s="298"/>
      <c r="I986" s="298"/>
      <c r="J986" s="298"/>
      <c r="K986" s="298"/>
      <c r="L986" s="299"/>
      <c r="M986" s="300"/>
      <c r="N986" s="301"/>
      <c r="O986" s="238"/>
      <c r="P986" s="238"/>
      <c r="Q986" s="238"/>
    </row>
    <row r="987" spans="1:17" s="39" customFormat="1" ht="12">
      <c r="A987" s="298"/>
      <c r="B987" s="298"/>
      <c r="C987" s="298"/>
      <c r="D987" s="298"/>
      <c r="E987" s="298"/>
      <c r="F987" s="298"/>
      <c r="G987" s="298"/>
      <c r="H987" s="298"/>
      <c r="I987" s="298"/>
      <c r="J987" s="298"/>
      <c r="K987" s="298"/>
      <c r="L987" s="299"/>
      <c r="M987" s="300"/>
      <c r="N987" s="301"/>
      <c r="O987" s="238"/>
      <c r="P987" s="238"/>
      <c r="Q987" s="238"/>
    </row>
    <row r="988" spans="1:17" s="39" customFormat="1" ht="12">
      <c r="A988" s="298"/>
      <c r="B988" s="298"/>
      <c r="C988" s="298"/>
      <c r="D988" s="298"/>
      <c r="E988" s="298"/>
      <c r="F988" s="298"/>
      <c r="G988" s="298"/>
      <c r="H988" s="298"/>
      <c r="I988" s="298"/>
      <c r="J988" s="298"/>
      <c r="K988" s="298"/>
      <c r="L988" s="299"/>
      <c r="M988" s="300"/>
      <c r="N988" s="301"/>
      <c r="O988" s="238"/>
      <c r="P988" s="238"/>
      <c r="Q988" s="238"/>
    </row>
    <row r="989" spans="1:17" s="39" customFormat="1" ht="12">
      <c r="A989" s="298"/>
      <c r="B989" s="298"/>
      <c r="C989" s="298"/>
      <c r="D989" s="298"/>
      <c r="E989" s="298"/>
      <c r="F989" s="298"/>
      <c r="G989" s="298"/>
      <c r="H989" s="298"/>
      <c r="I989" s="298"/>
      <c r="J989" s="298"/>
      <c r="K989" s="298"/>
      <c r="L989" s="299"/>
      <c r="M989" s="300"/>
      <c r="N989" s="301"/>
      <c r="O989" s="238"/>
      <c r="P989" s="238"/>
      <c r="Q989" s="238"/>
    </row>
    <row r="990" spans="1:17" s="39" customFormat="1" ht="12">
      <c r="A990" s="298"/>
      <c r="B990" s="298"/>
      <c r="C990" s="298"/>
      <c r="D990" s="298"/>
      <c r="E990" s="298"/>
      <c r="F990" s="298"/>
      <c r="G990" s="298"/>
      <c r="H990" s="298"/>
      <c r="I990" s="298"/>
      <c r="J990" s="298"/>
      <c r="K990" s="298"/>
      <c r="L990" s="299"/>
      <c r="M990" s="300"/>
      <c r="N990" s="301"/>
      <c r="O990" s="238"/>
      <c r="P990" s="238"/>
      <c r="Q990" s="238"/>
    </row>
    <row r="991" spans="1:17" s="39" customFormat="1" ht="12">
      <c r="A991" s="298"/>
      <c r="B991" s="298"/>
      <c r="C991" s="298"/>
      <c r="D991" s="298"/>
      <c r="E991" s="298"/>
      <c r="F991" s="298"/>
      <c r="G991" s="298"/>
      <c r="H991" s="298"/>
      <c r="I991" s="298"/>
      <c r="J991" s="298"/>
      <c r="K991" s="298"/>
      <c r="L991" s="299"/>
      <c r="M991" s="300"/>
      <c r="N991" s="301"/>
      <c r="O991" s="238"/>
      <c r="P991" s="238"/>
      <c r="Q991" s="238"/>
    </row>
    <row r="992" spans="1:17" s="39" customFormat="1" ht="12">
      <c r="A992" s="298"/>
      <c r="B992" s="298"/>
      <c r="C992" s="298"/>
      <c r="D992" s="298"/>
      <c r="E992" s="298"/>
      <c r="F992" s="298"/>
      <c r="G992" s="298"/>
      <c r="H992" s="298"/>
      <c r="I992" s="298"/>
      <c r="J992" s="298"/>
      <c r="K992" s="298"/>
      <c r="L992" s="299"/>
      <c r="M992" s="300"/>
      <c r="N992" s="301"/>
      <c r="O992" s="238"/>
      <c r="P992" s="238"/>
      <c r="Q992" s="238"/>
    </row>
    <row r="993" spans="1:17" s="39" customFormat="1" ht="12">
      <c r="A993" s="298"/>
      <c r="B993" s="298"/>
      <c r="C993" s="298"/>
      <c r="D993" s="298"/>
      <c r="E993" s="298"/>
      <c r="F993" s="298"/>
      <c r="G993" s="298"/>
      <c r="H993" s="298"/>
      <c r="I993" s="298"/>
      <c r="J993" s="298"/>
      <c r="K993" s="298"/>
      <c r="L993" s="299"/>
      <c r="M993" s="300"/>
      <c r="N993" s="301"/>
      <c r="O993" s="238"/>
      <c r="P993" s="238"/>
      <c r="Q993" s="238"/>
    </row>
    <row r="994" spans="1:17" s="39" customFormat="1" ht="12">
      <c r="A994" s="298"/>
      <c r="B994" s="298"/>
      <c r="C994" s="298"/>
      <c r="D994" s="298"/>
      <c r="E994" s="298"/>
      <c r="F994" s="298"/>
      <c r="G994" s="298"/>
      <c r="H994" s="298"/>
      <c r="I994" s="298"/>
      <c r="J994" s="298"/>
      <c r="K994" s="298"/>
      <c r="L994" s="299"/>
      <c r="M994" s="300"/>
      <c r="N994" s="301"/>
      <c r="O994" s="238"/>
      <c r="P994" s="238"/>
      <c r="Q994" s="238"/>
    </row>
    <row r="995" spans="1:17" s="39" customFormat="1" ht="12">
      <c r="A995" s="298"/>
      <c r="B995" s="298"/>
      <c r="C995" s="298"/>
      <c r="D995" s="298"/>
      <c r="E995" s="298"/>
      <c r="F995" s="298"/>
      <c r="G995" s="298"/>
      <c r="H995" s="298"/>
      <c r="I995" s="298"/>
      <c r="J995" s="298"/>
      <c r="K995" s="298"/>
      <c r="L995" s="299"/>
      <c r="M995" s="300"/>
      <c r="N995" s="301"/>
      <c r="O995" s="238"/>
      <c r="P995" s="238"/>
      <c r="Q995" s="238"/>
    </row>
    <row r="996" spans="1:17" s="39" customFormat="1" ht="12">
      <c r="A996" s="298"/>
      <c r="B996" s="298"/>
      <c r="C996" s="298"/>
      <c r="D996" s="298"/>
      <c r="E996" s="298"/>
      <c r="F996" s="298"/>
      <c r="G996" s="298"/>
      <c r="H996" s="298"/>
      <c r="I996" s="298"/>
      <c r="J996" s="298"/>
      <c r="K996" s="298"/>
      <c r="L996" s="299"/>
      <c r="M996" s="300"/>
      <c r="N996" s="301"/>
      <c r="O996" s="238"/>
      <c r="P996" s="238"/>
      <c r="Q996" s="238"/>
    </row>
    <row r="997" spans="1:17" s="39" customFormat="1" ht="12">
      <c r="A997" s="298"/>
      <c r="B997" s="298"/>
      <c r="C997" s="298"/>
      <c r="D997" s="298"/>
      <c r="E997" s="298"/>
      <c r="F997" s="298"/>
      <c r="G997" s="298"/>
      <c r="H997" s="298"/>
      <c r="I997" s="298"/>
      <c r="J997" s="298"/>
      <c r="K997" s="298"/>
      <c r="L997" s="299"/>
      <c r="M997" s="300"/>
      <c r="N997" s="301"/>
      <c r="O997" s="238"/>
      <c r="P997" s="238"/>
      <c r="Q997" s="238"/>
    </row>
    <row r="998" spans="1:17" s="39" customFormat="1" ht="12">
      <c r="A998" s="298"/>
      <c r="B998" s="298"/>
      <c r="C998" s="298"/>
      <c r="D998" s="298"/>
      <c r="E998" s="298"/>
      <c r="F998" s="298"/>
      <c r="G998" s="298"/>
      <c r="H998" s="298"/>
      <c r="I998" s="298"/>
      <c r="J998" s="298"/>
      <c r="K998" s="298"/>
      <c r="L998" s="299"/>
      <c r="M998" s="300"/>
      <c r="N998" s="301"/>
      <c r="O998" s="238"/>
      <c r="P998" s="238"/>
      <c r="Q998" s="238"/>
    </row>
    <row r="999" spans="1:17" s="39" customFormat="1" ht="12">
      <c r="A999" s="298"/>
      <c r="B999" s="298"/>
      <c r="C999" s="298"/>
      <c r="D999" s="298"/>
      <c r="E999" s="298"/>
      <c r="F999" s="298"/>
      <c r="G999" s="298"/>
      <c r="H999" s="298"/>
      <c r="I999" s="298"/>
      <c r="J999" s="298"/>
      <c r="K999" s="298"/>
      <c r="L999" s="299"/>
      <c r="M999" s="300"/>
      <c r="N999" s="301"/>
      <c r="O999" s="238"/>
      <c r="P999" s="238"/>
      <c r="Q999" s="238"/>
    </row>
    <row r="1000" spans="1:17" s="39" customFormat="1" ht="12">
      <c r="A1000" s="298"/>
      <c r="B1000" s="298"/>
      <c r="C1000" s="298"/>
      <c r="D1000" s="298"/>
      <c r="E1000" s="298"/>
      <c r="F1000" s="298"/>
      <c r="G1000" s="298"/>
      <c r="H1000" s="298"/>
      <c r="I1000" s="298"/>
      <c r="J1000" s="298"/>
      <c r="K1000" s="298"/>
      <c r="L1000" s="299"/>
      <c r="M1000" s="300"/>
      <c r="N1000" s="301"/>
      <c r="O1000" s="238"/>
      <c r="P1000" s="238"/>
      <c r="Q1000" s="238"/>
    </row>
    <row r="1001" spans="1:17" s="39" customFormat="1" ht="12">
      <c r="A1001" s="298"/>
      <c r="B1001" s="298"/>
      <c r="C1001" s="298"/>
      <c r="D1001" s="298"/>
      <c r="E1001" s="298"/>
      <c r="F1001" s="298"/>
      <c r="G1001" s="298"/>
      <c r="H1001" s="298"/>
      <c r="I1001" s="298"/>
      <c r="J1001" s="298"/>
      <c r="K1001" s="298"/>
      <c r="L1001" s="299"/>
      <c r="M1001" s="300"/>
      <c r="N1001" s="301"/>
      <c r="O1001" s="238"/>
      <c r="P1001" s="238"/>
      <c r="Q1001" s="238"/>
    </row>
    <row r="1002" spans="1:17" s="39" customFormat="1" ht="12">
      <c r="A1002" s="298"/>
      <c r="B1002" s="298"/>
      <c r="C1002" s="298"/>
      <c r="D1002" s="298"/>
      <c r="E1002" s="298"/>
      <c r="F1002" s="298"/>
      <c r="G1002" s="298"/>
      <c r="H1002" s="298"/>
      <c r="I1002" s="298"/>
      <c r="J1002" s="298"/>
      <c r="K1002" s="298"/>
      <c r="L1002" s="299"/>
      <c r="M1002" s="300"/>
      <c r="N1002" s="301"/>
      <c r="O1002" s="238"/>
      <c r="P1002" s="238"/>
      <c r="Q1002" s="238"/>
    </row>
    <row r="1003" spans="1:17" s="39" customFormat="1" ht="12">
      <c r="A1003" s="298"/>
      <c r="B1003" s="298"/>
      <c r="C1003" s="298"/>
      <c r="D1003" s="298"/>
      <c r="E1003" s="298"/>
      <c r="F1003" s="298"/>
      <c r="G1003" s="298"/>
      <c r="H1003" s="298"/>
      <c r="I1003" s="298"/>
      <c r="J1003" s="298"/>
      <c r="K1003" s="298"/>
      <c r="L1003" s="299"/>
      <c r="M1003" s="300"/>
      <c r="N1003" s="301"/>
      <c r="O1003" s="238"/>
      <c r="P1003" s="238"/>
      <c r="Q1003" s="238"/>
    </row>
    <row r="1004" spans="1:17" s="39" customFormat="1" ht="12">
      <c r="A1004" s="298"/>
      <c r="B1004" s="298"/>
      <c r="C1004" s="298"/>
      <c r="D1004" s="298"/>
      <c r="E1004" s="298"/>
      <c r="F1004" s="298"/>
      <c r="G1004" s="298"/>
      <c r="H1004" s="298"/>
      <c r="I1004" s="298"/>
      <c r="J1004" s="298"/>
      <c r="K1004" s="298"/>
      <c r="L1004" s="299"/>
      <c r="M1004" s="300"/>
      <c r="N1004" s="301"/>
      <c r="O1004" s="238"/>
      <c r="P1004" s="238"/>
      <c r="Q1004" s="238"/>
    </row>
    <row r="1005" spans="1:17" s="39" customFormat="1" ht="12">
      <c r="A1005" s="298"/>
      <c r="B1005" s="298"/>
      <c r="C1005" s="298"/>
      <c r="D1005" s="298"/>
      <c r="E1005" s="298"/>
      <c r="F1005" s="298"/>
      <c r="G1005" s="298"/>
      <c r="H1005" s="298"/>
      <c r="I1005" s="298"/>
      <c r="J1005" s="298"/>
      <c r="K1005" s="298"/>
      <c r="L1005" s="299"/>
      <c r="M1005" s="300"/>
      <c r="N1005" s="301"/>
      <c r="O1005" s="238"/>
      <c r="P1005" s="238"/>
      <c r="Q1005" s="238"/>
    </row>
    <row r="1006" spans="1:17" s="39" customFormat="1" ht="12">
      <c r="A1006" s="298"/>
      <c r="B1006" s="298"/>
      <c r="C1006" s="298"/>
      <c r="D1006" s="298"/>
      <c r="E1006" s="298"/>
      <c r="F1006" s="298"/>
      <c r="G1006" s="298"/>
      <c r="H1006" s="298"/>
      <c r="I1006" s="298"/>
      <c r="J1006" s="298"/>
      <c r="K1006" s="298"/>
      <c r="L1006" s="299"/>
      <c r="M1006" s="300"/>
      <c r="N1006" s="301"/>
      <c r="O1006" s="238"/>
      <c r="P1006" s="238"/>
      <c r="Q1006" s="238"/>
    </row>
    <row r="1007" spans="1:17" s="39" customFormat="1" ht="12">
      <c r="A1007" s="298"/>
      <c r="B1007" s="298"/>
      <c r="C1007" s="298"/>
      <c r="D1007" s="298"/>
      <c r="E1007" s="298"/>
      <c r="F1007" s="298"/>
      <c r="G1007" s="298"/>
      <c r="H1007" s="298"/>
      <c r="I1007" s="298"/>
      <c r="J1007" s="298"/>
      <c r="K1007" s="298"/>
      <c r="L1007" s="299"/>
      <c r="M1007" s="300"/>
      <c r="N1007" s="301"/>
      <c r="O1007" s="238"/>
      <c r="P1007" s="238"/>
      <c r="Q1007" s="238"/>
    </row>
    <row r="1008" spans="1:17" s="39" customFormat="1" ht="12">
      <c r="A1008" s="298"/>
      <c r="B1008" s="298"/>
      <c r="C1008" s="298"/>
      <c r="D1008" s="298"/>
      <c r="E1008" s="298"/>
      <c r="F1008" s="298"/>
      <c r="G1008" s="298"/>
      <c r="H1008" s="298"/>
      <c r="I1008" s="298"/>
      <c r="J1008" s="298"/>
      <c r="K1008" s="298"/>
      <c r="L1008" s="299"/>
      <c r="M1008" s="300"/>
      <c r="N1008" s="301"/>
      <c r="O1008" s="238"/>
      <c r="P1008" s="238"/>
      <c r="Q1008" s="238"/>
    </row>
    <row r="1009" spans="1:17" s="39" customFormat="1" ht="12">
      <c r="A1009" s="298"/>
      <c r="B1009" s="298"/>
      <c r="C1009" s="298"/>
      <c r="D1009" s="298"/>
      <c r="E1009" s="298"/>
      <c r="F1009" s="298"/>
      <c r="G1009" s="298"/>
      <c r="H1009" s="298"/>
      <c r="I1009" s="298"/>
      <c r="J1009" s="298"/>
      <c r="K1009" s="298"/>
      <c r="L1009" s="299"/>
      <c r="M1009" s="300"/>
      <c r="N1009" s="301"/>
      <c r="O1009" s="238"/>
      <c r="P1009" s="238"/>
      <c r="Q1009" s="238"/>
    </row>
    <row r="1010" spans="1:17" s="39" customFormat="1" ht="12">
      <c r="A1010" s="298"/>
      <c r="B1010" s="298"/>
      <c r="C1010" s="298"/>
      <c r="D1010" s="298"/>
      <c r="E1010" s="298"/>
      <c r="F1010" s="298"/>
      <c r="G1010" s="298"/>
      <c r="H1010" s="298"/>
      <c r="I1010" s="298"/>
      <c r="J1010" s="298"/>
      <c r="K1010" s="298"/>
      <c r="L1010" s="299"/>
      <c r="M1010" s="300"/>
      <c r="N1010" s="301"/>
      <c r="O1010" s="238"/>
      <c r="P1010" s="238"/>
      <c r="Q1010" s="238"/>
    </row>
    <row r="1011" spans="1:17" s="39" customFormat="1" ht="12">
      <c r="A1011" s="298"/>
      <c r="B1011" s="298"/>
      <c r="C1011" s="298"/>
      <c r="D1011" s="298"/>
      <c r="E1011" s="298"/>
      <c r="F1011" s="298"/>
      <c r="G1011" s="298"/>
      <c r="H1011" s="298"/>
      <c r="I1011" s="298"/>
      <c r="J1011" s="298"/>
      <c r="K1011" s="298"/>
      <c r="L1011" s="299"/>
      <c r="M1011" s="300"/>
      <c r="N1011" s="301"/>
      <c r="O1011" s="238"/>
      <c r="P1011" s="238"/>
      <c r="Q1011" s="238"/>
    </row>
    <row r="1012" spans="1:17" s="39" customFormat="1" ht="12">
      <c r="A1012" s="298"/>
      <c r="B1012" s="298"/>
      <c r="C1012" s="298"/>
      <c r="D1012" s="298"/>
      <c r="E1012" s="298"/>
      <c r="F1012" s="298"/>
      <c r="G1012" s="298"/>
      <c r="H1012" s="298"/>
      <c r="I1012" s="298"/>
      <c r="J1012" s="298"/>
      <c r="K1012" s="298"/>
      <c r="L1012" s="299"/>
      <c r="M1012" s="300"/>
      <c r="N1012" s="301"/>
      <c r="O1012" s="238"/>
      <c r="P1012" s="238"/>
      <c r="Q1012" s="238"/>
    </row>
    <row r="1013" spans="1:17" s="39" customFormat="1" ht="12">
      <c r="A1013" s="298"/>
      <c r="B1013" s="298"/>
      <c r="C1013" s="298"/>
      <c r="D1013" s="298"/>
      <c r="E1013" s="298"/>
      <c r="F1013" s="298"/>
      <c r="G1013" s="298"/>
      <c r="H1013" s="298"/>
      <c r="I1013" s="298"/>
      <c r="J1013" s="298"/>
      <c r="K1013" s="298"/>
      <c r="L1013" s="299"/>
      <c r="M1013" s="300"/>
      <c r="N1013" s="301"/>
      <c r="O1013" s="238"/>
      <c r="P1013" s="238"/>
      <c r="Q1013" s="238"/>
    </row>
    <row r="1014" spans="1:17" s="39" customFormat="1" ht="12">
      <c r="A1014" s="298"/>
      <c r="B1014" s="298"/>
      <c r="C1014" s="298"/>
      <c r="D1014" s="298"/>
      <c r="E1014" s="298"/>
      <c r="F1014" s="298"/>
      <c r="G1014" s="298"/>
      <c r="H1014" s="298"/>
      <c r="I1014" s="298"/>
      <c r="J1014" s="298"/>
      <c r="K1014" s="298"/>
      <c r="L1014" s="299"/>
      <c r="M1014" s="300"/>
      <c r="N1014" s="301"/>
      <c r="O1014" s="238"/>
      <c r="P1014" s="238"/>
      <c r="Q1014" s="238"/>
    </row>
    <row r="1015" spans="1:17" s="39" customFormat="1" ht="12">
      <c r="A1015" s="298"/>
      <c r="B1015" s="298"/>
      <c r="C1015" s="298"/>
      <c r="D1015" s="298"/>
      <c r="E1015" s="298"/>
      <c r="F1015" s="298"/>
      <c r="G1015" s="298"/>
      <c r="H1015" s="298"/>
      <c r="I1015" s="298"/>
      <c r="J1015" s="298"/>
      <c r="K1015" s="298"/>
      <c r="L1015" s="299"/>
      <c r="M1015" s="300"/>
      <c r="N1015" s="301"/>
      <c r="O1015" s="238"/>
      <c r="P1015" s="238"/>
      <c r="Q1015" s="238"/>
    </row>
    <row r="1016" spans="1:17" s="39" customFormat="1" ht="12">
      <c r="A1016" s="298"/>
      <c r="B1016" s="298"/>
      <c r="C1016" s="298"/>
      <c r="D1016" s="298"/>
      <c r="E1016" s="298"/>
      <c r="F1016" s="298"/>
      <c r="G1016" s="298"/>
      <c r="H1016" s="298"/>
      <c r="I1016" s="298"/>
      <c r="J1016" s="298"/>
      <c r="K1016" s="298"/>
      <c r="L1016" s="299"/>
      <c r="M1016" s="300"/>
      <c r="N1016" s="301"/>
      <c r="O1016" s="238"/>
      <c r="P1016" s="238"/>
      <c r="Q1016" s="238"/>
    </row>
    <row r="1017" spans="1:17" s="39" customFormat="1" ht="12">
      <c r="A1017" s="298"/>
      <c r="B1017" s="298"/>
      <c r="C1017" s="298"/>
      <c r="D1017" s="298"/>
      <c r="E1017" s="298"/>
      <c r="F1017" s="298"/>
      <c r="G1017" s="298"/>
      <c r="H1017" s="298"/>
      <c r="I1017" s="298"/>
      <c r="J1017" s="298"/>
      <c r="K1017" s="298"/>
      <c r="L1017" s="299"/>
      <c r="M1017" s="300"/>
      <c r="N1017" s="301"/>
      <c r="O1017" s="238"/>
      <c r="P1017" s="238"/>
      <c r="Q1017" s="238"/>
    </row>
    <row r="1018" spans="1:17" s="39" customFormat="1" ht="12">
      <c r="A1018" s="298"/>
      <c r="B1018" s="298"/>
      <c r="C1018" s="298"/>
      <c r="D1018" s="298"/>
      <c r="E1018" s="298"/>
      <c r="F1018" s="298"/>
      <c r="G1018" s="298"/>
      <c r="H1018" s="298"/>
      <c r="I1018" s="298"/>
      <c r="J1018" s="298"/>
      <c r="K1018" s="298"/>
      <c r="L1018" s="299"/>
      <c r="M1018" s="300"/>
      <c r="N1018" s="301"/>
      <c r="O1018" s="238"/>
      <c r="P1018" s="238"/>
      <c r="Q1018" s="238"/>
    </row>
    <row r="1019" spans="1:17" s="39" customFormat="1" ht="12">
      <c r="A1019" s="298"/>
      <c r="B1019" s="298"/>
      <c r="C1019" s="298"/>
      <c r="D1019" s="298"/>
      <c r="E1019" s="298"/>
      <c r="F1019" s="298"/>
      <c r="G1019" s="298"/>
      <c r="H1019" s="298"/>
      <c r="I1019" s="298"/>
      <c r="J1019" s="298"/>
      <c r="K1019" s="298"/>
      <c r="L1019" s="299"/>
      <c r="M1019" s="300"/>
      <c r="N1019" s="301"/>
      <c r="O1019" s="238"/>
      <c r="P1019" s="238"/>
      <c r="Q1019" s="238"/>
    </row>
    <row r="1020" spans="1:17" s="39" customFormat="1" ht="12">
      <c r="A1020" s="298"/>
      <c r="B1020" s="298"/>
      <c r="C1020" s="298"/>
      <c r="D1020" s="298"/>
      <c r="E1020" s="298"/>
      <c r="F1020" s="298"/>
      <c r="G1020" s="298"/>
      <c r="H1020" s="298"/>
      <c r="I1020" s="298"/>
      <c r="J1020" s="298"/>
      <c r="K1020" s="298"/>
      <c r="L1020" s="299"/>
      <c r="M1020" s="300"/>
      <c r="N1020" s="301"/>
      <c r="O1020" s="238"/>
      <c r="P1020" s="238"/>
      <c r="Q1020" s="238"/>
    </row>
    <row r="1021" spans="1:17" s="39" customFormat="1" ht="12">
      <c r="A1021" s="298"/>
      <c r="B1021" s="298"/>
      <c r="C1021" s="298"/>
      <c r="D1021" s="298"/>
      <c r="E1021" s="298"/>
      <c r="F1021" s="298"/>
      <c r="G1021" s="298"/>
      <c r="H1021" s="298"/>
      <c r="I1021" s="298"/>
      <c r="J1021" s="298"/>
      <c r="K1021" s="298"/>
      <c r="L1021" s="299"/>
      <c r="M1021" s="300"/>
      <c r="N1021" s="301"/>
      <c r="O1021" s="238"/>
      <c r="P1021" s="238"/>
      <c r="Q1021" s="238"/>
    </row>
    <row r="1022" spans="1:17" s="39" customFormat="1" ht="12">
      <c r="A1022" s="298"/>
      <c r="B1022" s="298"/>
      <c r="C1022" s="298"/>
      <c r="D1022" s="298"/>
      <c r="E1022" s="298"/>
      <c r="F1022" s="298"/>
      <c r="G1022" s="298"/>
      <c r="H1022" s="298"/>
      <c r="I1022" s="298"/>
      <c r="J1022" s="298"/>
      <c r="K1022" s="298"/>
      <c r="L1022" s="299"/>
      <c r="M1022" s="300"/>
      <c r="N1022" s="301"/>
      <c r="O1022" s="238"/>
      <c r="P1022" s="238"/>
      <c r="Q1022" s="238"/>
    </row>
    <row r="1023" spans="1:17" s="39" customFormat="1" ht="12">
      <c r="A1023" s="298"/>
      <c r="B1023" s="298"/>
      <c r="C1023" s="298"/>
      <c r="D1023" s="298"/>
      <c r="E1023" s="298"/>
      <c r="F1023" s="298"/>
      <c r="G1023" s="298"/>
      <c r="H1023" s="298"/>
      <c r="I1023" s="298"/>
      <c r="J1023" s="298"/>
      <c r="K1023" s="298"/>
      <c r="L1023" s="299"/>
      <c r="M1023" s="300"/>
      <c r="N1023" s="301"/>
      <c r="O1023" s="238"/>
      <c r="P1023" s="238"/>
      <c r="Q1023" s="238"/>
    </row>
    <row r="1024" spans="1:17" s="39" customFormat="1" ht="12">
      <c r="A1024" s="298"/>
      <c r="B1024" s="298"/>
      <c r="C1024" s="298"/>
      <c r="D1024" s="298"/>
      <c r="E1024" s="298"/>
      <c r="F1024" s="298"/>
      <c r="G1024" s="298"/>
      <c r="H1024" s="298"/>
      <c r="I1024" s="298"/>
      <c r="J1024" s="298"/>
      <c r="K1024" s="298"/>
      <c r="L1024" s="299"/>
      <c r="M1024" s="300"/>
      <c r="N1024" s="301"/>
      <c r="O1024" s="238"/>
      <c r="P1024" s="238"/>
      <c r="Q1024" s="238"/>
    </row>
    <row r="1025" spans="1:17" s="39" customFormat="1" ht="12">
      <c r="A1025" s="298"/>
      <c r="B1025" s="298"/>
      <c r="C1025" s="298"/>
      <c r="D1025" s="298"/>
      <c r="E1025" s="298"/>
      <c r="F1025" s="298"/>
      <c r="G1025" s="298"/>
      <c r="H1025" s="298"/>
      <c r="I1025" s="298"/>
      <c r="J1025" s="298"/>
      <c r="K1025" s="298"/>
      <c r="L1025" s="299"/>
      <c r="M1025" s="300"/>
      <c r="N1025" s="301"/>
      <c r="O1025" s="238"/>
      <c r="P1025" s="238"/>
      <c r="Q1025" s="238"/>
    </row>
    <row r="1026" spans="1:17" s="39" customFormat="1" ht="12">
      <c r="A1026" s="298"/>
      <c r="B1026" s="298"/>
      <c r="C1026" s="298"/>
      <c r="D1026" s="298"/>
      <c r="E1026" s="298"/>
      <c r="F1026" s="298"/>
      <c r="G1026" s="298"/>
      <c r="H1026" s="298"/>
      <c r="I1026" s="298"/>
      <c r="J1026" s="298"/>
      <c r="K1026" s="298"/>
      <c r="L1026" s="299"/>
      <c r="M1026" s="300"/>
      <c r="N1026" s="301"/>
      <c r="O1026" s="238"/>
      <c r="P1026" s="238"/>
      <c r="Q1026" s="238"/>
    </row>
    <row r="1027" spans="1:17" s="39" customFormat="1" ht="12">
      <c r="A1027" s="298"/>
      <c r="B1027" s="298"/>
      <c r="C1027" s="298"/>
      <c r="D1027" s="298"/>
      <c r="E1027" s="298"/>
      <c r="F1027" s="298"/>
      <c r="G1027" s="298"/>
      <c r="H1027" s="298"/>
      <c r="I1027" s="298"/>
      <c r="J1027" s="298"/>
      <c r="K1027" s="298"/>
      <c r="L1027" s="299"/>
      <c r="M1027" s="300"/>
      <c r="N1027" s="301"/>
      <c r="O1027" s="238"/>
      <c r="P1027" s="238"/>
      <c r="Q1027" s="238"/>
    </row>
    <row r="1028" spans="1:17" s="39" customFormat="1" ht="12">
      <c r="A1028" s="298"/>
      <c r="B1028" s="298"/>
      <c r="C1028" s="298"/>
      <c r="D1028" s="298"/>
      <c r="E1028" s="298"/>
      <c r="F1028" s="298"/>
      <c r="G1028" s="298"/>
      <c r="H1028" s="298"/>
      <c r="I1028" s="298"/>
      <c r="J1028" s="298"/>
      <c r="K1028" s="298"/>
      <c r="L1028" s="299"/>
      <c r="M1028" s="300"/>
      <c r="N1028" s="301"/>
      <c r="O1028" s="238"/>
      <c r="P1028" s="238"/>
      <c r="Q1028" s="238"/>
    </row>
    <row r="1029" spans="1:17" s="39" customFormat="1" ht="12">
      <c r="A1029" s="298"/>
      <c r="B1029" s="298"/>
      <c r="C1029" s="298"/>
      <c r="D1029" s="298"/>
      <c r="E1029" s="298"/>
      <c r="F1029" s="298"/>
      <c r="G1029" s="298"/>
      <c r="H1029" s="298"/>
      <c r="I1029" s="298"/>
      <c r="J1029" s="298"/>
      <c r="K1029" s="298"/>
      <c r="L1029" s="299"/>
      <c r="M1029" s="300"/>
      <c r="N1029" s="301"/>
      <c r="O1029" s="238"/>
      <c r="P1029" s="238"/>
      <c r="Q1029" s="238"/>
    </row>
    <row r="1030" spans="1:17" s="39" customFormat="1" ht="12">
      <c r="A1030" s="298"/>
      <c r="B1030" s="298"/>
      <c r="C1030" s="298"/>
      <c r="D1030" s="298"/>
      <c r="E1030" s="298"/>
      <c r="F1030" s="298"/>
      <c r="G1030" s="298"/>
      <c r="H1030" s="298"/>
      <c r="I1030" s="298"/>
      <c r="J1030" s="298"/>
      <c r="K1030" s="298"/>
      <c r="L1030" s="299"/>
      <c r="M1030" s="300"/>
      <c r="N1030" s="301"/>
      <c r="O1030" s="238"/>
      <c r="P1030" s="238"/>
      <c r="Q1030" s="238"/>
    </row>
    <row r="1031" spans="1:17" s="39" customFormat="1" ht="12">
      <c r="A1031" s="298"/>
      <c r="B1031" s="298"/>
      <c r="C1031" s="298"/>
      <c r="D1031" s="298"/>
      <c r="E1031" s="298"/>
      <c r="F1031" s="298"/>
      <c r="G1031" s="298"/>
      <c r="H1031" s="298"/>
      <c r="I1031" s="298"/>
      <c r="J1031" s="298"/>
      <c r="K1031" s="298"/>
      <c r="L1031" s="299"/>
      <c r="M1031" s="300"/>
      <c r="N1031" s="301"/>
      <c r="O1031" s="238"/>
      <c r="P1031" s="238"/>
      <c r="Q1031" s="238"/>
    </row>
    <row r="1032" spans="1:17" s="39" customFormat="1" ht="12">
      <c r="A1032" s="298"/>
      <c r="B1032" s="298"/>
      <c r="C1032" s="298"/>
      <c r="D1032" s="298"/>
      <c r="E1032" s="298"/>
      <c r="F1032" s="298"/>
      <c r="G1032" s="298"/>
      <c r="H1032" s="298"/>
      <c r="I1032" s="298"/>
      <c r="J1032" s="298"/>
      <c r="K1032" s="298"/>
      <c r="L1032" s="299"/>
      <c r="M1032" s="300"/>
      <c r="N1032" s="301"/>
      <c r="O1032" s="238"/>
      <c r="P1032" s="238"/>
      <c r="Q1032" s="238"/>
    </row>
    <row r="1033" spans="1:17" s="39" customFormat="1" ht="12">
      <c r="A1033" s="298"/>
      <c r="B1033" s="298"/>
      <c r="C1033" s="298"/>
      <c r="D1033" s="298"/>
      <c r="E1033" s="298"/>
      <c r="F1033" s="298"/>
      <c r="G1033" s="298"/>
      <c r="H1033" s="298"/>
      <c r="I1033" s="298"/>
      <c r="J1033" s="298"/>
      <c r="K1033" s="298"/>
      <c r="L1033" s="299"/>
      <c r="M1033" s="300"/>
      <c r="N1033" s="301"/>
      <c r="O1033" s="238"/>
      <c r="P1033" s="238"/>
      <c r="Q1033" s="238"/>
    </row>
    <row r="1034" spans="1:17" s="39" customFormat="1" ht="12">
      <c r="A1034" s="298"/>
      <c r="B1034" s="298"/>
      <c r="C1034" s="298"/>
      <c r="D1034" s="298"/>
      <c r="E1034" s="298"/>
      <c r="F1034" s="298"/>
      <c r="G1034" s="298"/>
      <c r="H1034" s="298"/>
      <c r="I1034" s="298"/>
      <c r="J1034" s="298"/>
      <c r="K1034" s="298"/>
      <c r="L1034" s="299"/>
      <c r="M1034" s="300"/>
      <c r="N1034" s="301"/>
      <c r="O1034" s="238"/>
      <c r="P1034" s="238"/>
      <c r="Q1034" s="238"/>
    </row>
    <row r="1035" spans="1:17" s="39" customFormat="1" ht="12">
      <c r="A1035" s="298"/>
      <c r="B1035" s="298"/>
      <c r="C1035" s="298"/>
      <c r="D1035" s="298"/>
      <c r="E1035" s="298"/>
      <c r="F1035" s="298"/>
      <c r="G1035" s="298"/>
      <c r="H1035" s="298"/>
      <c r="I1035" s="298"/>
      <c r="J1035" s="298"/>
      <c r="K1035" s="298"/>
      <c r="L1035" s="299"/>
      <c r="M1035" s="300"/>
      <c r="N1035" s="301"/>
      <c r="O1035" s="238"/>
      <c r="P1035" s="238"/>
      <c r="Q1035" s="238"/>
    </row>
    <row r="1036" spans="1:17" s="39" customFormat="1" ht="12">
      <c r="A1036" s="298"/>
      <c r="B1036" s="298"/>
      <c r="C1036" s="298"/>
      <c r="D1036" s="298"/>
      <c r="E1036" s="298"/>
      <c r="F1036" s="298"/>
      <c r="G1036" s="298"/>
      <c r="H1036" s="298"/>
      <c r="I1036" s="298"/>
      <c r="J1036" s="298"/>
      <c r="K1036" s="298"/>
      <c r="L1036" s="299"/>
      <c r="M1036" s="300"/>
      <c r="N1036" s="301"/>
      <c r="O1036" s="238"/>
      <c r="P1036" s="238"/>
      <c r="Q1036" s="238"/>
    </row>
    <row r="1037" spans="1:17" s="39" customFormat="1" ht="12">
      <c r="A1037" s="298"/>
      <c r="B1037" s="298"/>
      <c r="C1037" s="298"/>
      <c r="D1037" s="298"/>
      <c r="E1037" s="298"/>
      <c r="F1037" s="298"/>
      <c r="G1037" s="298"/>
      <c r="H1037" s="298"/>
      <c r="I1037" s="298"/>
      <c r="J1037" s="298"/>
      <c r="K1037" s="298"/>
      <c r="L1037" s="299"/>
      <c r="M1037" s="300"/>
      <c r="N1037" s="301"/>
      <c r="O1037" s="238"/>
      <c r="P1037" s="238"/>
      <c r="Q1037" s="238"/>
    </row>
    <row r="1038" spans="1:17" s="39" customFormat="1" ht="12">
      <c r="A1038" s="298"/>
      <c r="B1038" s="298"/>
      <c r="C1038" s="298"/>
      <c r="D1038" s="298"/>
      <c r="E1038" s="298"/>
      <c r="F1038" s="298"/>
      <c r="G1038" s="298"/>
      <c r="H1038" s="298"/>
      <c r="I1038" s="298"/>
      <c r="J1038" s="298"/>
      <c r="K1038" s="298"/>
      <c r="L1038" s="299"/>
      <c r="M1038" s="300"/>
      <c r="N1038" s="301"/>
      <c r="O1038" s="238"/>
      <c r="P1038" s="238"/>
      <c r="Q1038" s="238"/>
    </row>
    <row r="1039" spans="1:17" s="39" customFormat="1" ht="12">
      <c r="A1039" s="298"/>
      <c r="B1039" s="298"/>
      <c r="C1039" s="298"/>
      <c r="D1039" s="298"/>
      <c r="E1039" s="298"/>
      <c r="F1039" s="298"/>
      <c r="G1039" s="298"/>
      <c r="H1039" s="298"/>
      <c r="I1039" s="298"/>
      <c r="J1039" s="298"/>
      <c r="K1039" s="298"/>
      <c r="L1039" s="299"/>
      <c r="M1039" s="300"/>
      <c r="N1039" s="301"/>
      <c r="O1039" s="238"/>
      <c r="P1039" s="238"/>
      <c r="Q1039" s="238"/>
    </row>
    <row r="1040" spans="1:17" s="39" customFormat="1" ht="12">
      <c r="A1040" s="298"/>
      <c r="B1040" s="298"/>
      <c r="C1040" s="298"/>
      <c r="D1040" s="298"/>
      <c r="E1040" s="298"/>
      <c r="F1040" s="298"/>
      <c r="G1040" s="298"/>
      <c r="H1040" s="298"/>
      <c r="I1040" s="298"/>
      <c r="J1040" s="298"/>
      <c r="K1040" s="298"/>
      <c r="L1040" s="299"/>
      <c r="M1040" s="300"/>
      <c r="N1040" s="301"/>
      <c r="O1040" s="238"/>
      <c r="P1040" s="238"/>
      <c r="Q1040" s="238"/>
    </row>
    <row r="1041" spans="1:17" s="39" customFormat="1" ht="12">
      <c r="A1041" s="298"/>
      <c r="B1041" s="298"/>
      <c r="C1041" s="298"/>
      <c r="D1041" s="298"/>
      <c r="E1041" s="298"/>
      <c r="F1041" s="298"/>
      <c r="G1041" s="298"/>
      <c r="H1041" s="298"/>
      <c r="I1041" s="298"/>
      <c r="J1041" s="298"/>
      <c r="K1041" s="298"/>
      <c r="L1041" s="299"/>
      <c r="M1041" s="300"/>
      <c r="N1041" s="301"/>
      <c r="O1041" s="238"/>
      <c r="P1041" s="238"/>
      <c r="Q1041" s="238"/>
    </row>
    <row r="1042" spans="1:17" s="39" customFormat="1" ht="12">
      <c r="A1042" s="298"/>
      <c r="B1042" s="298"/>
      <c r="C1042" s="298"/>
      <c r="D1042" s="298"/>
      <c r="E1042" s="298"/>
      <c r="F1042" s="298"/>
      <c r="G1042" s="298"/>
      <c r="H1042" s="298"/>
      <c r="I1042" s="298"/>
      <c r="J1042" s="298"/>
      <c r="K1042" s="298"/>
      <c r="L1042" s="299"/>
      <c r="M1042" s="300"/>
      <c r="N1042" s="301"/>
      <c r="O1042" s="238"/>
      <c r="P1042" s="238"/>
      <c r="Q1042" s="238"/>
    </row>
    <row r="1043" spans="1:17" s="39" customFormat="1" ht="12">
      <c r="A1043" s="298"/>
      <c r="B1043" s="298"/>
      <c r="C1043" s="298"/>
      <c r="D1043" s="298"/>
      <c r="E1043" s="298"/>
      <c r="F1043" s="298"/>
      <c r="G1043" s="298"/>
      <c r="H1043" s="298"/>
      <c r="I1043" s="298"/>
      <c r="J1043" s="298"/>
      <c r="K1043" s="298"/>
      <c r="L1043" s="299"/>
      <c r="M1043" s="300"/>
      <c r="N1043" s="301"/>
      <c r="O1043" s="238"/>
      <c r="P1043" s="238"/>
      <c r="Q1043" s="238"/>
    </row>
    <row r="1044" spans="1:17" s="39" customFormat="1" ht="12">
      <c r="A1044" s="298"/>
      <c r="B1044" s="298"/>
      <c r="C1044" s="298"/>
      <c r="D1044" s="298"/>
      <c r="E1044" s="298"/>
      <c r="F1044" s="298"/>
      <c r="G1044" s="298"/>
      <c r="H1044" s="298"/>
      <c r="I1044" s="298"/>
      <c r="J1044" s="298"/>
      <c r="K1044" s="298"/>
      <c r="L1044" s="299"/>
      <c r="M1044" s="300"/>
      <c r="N1044" s="301"/>
      <c r="O1044" s="238"/>
      <c r="P1044" s="238"/>
      <c r="Q1044" s="238"/>
    </row>
    <row r="1045" spans="1:17" s="39" customFormat="1" ht="12">
      <c r="A1045" s="298"/>
      <c r="B1045" s="298"/>
      <c r="C1045" s="298"/>
      <c r="D1045" s="298"/>
      <c r="E1045" s="298"/>
      <c r="F1045" s="298"/>
      <c r="G1045" s="298"/>
      <c r="H1045" s="298"/>
      <c r="I1045" s="298"/>
      <c r="J1045" s="298"/>
      <c r="K1045" s="298"/>
      <c r="L1045" s="299"/>
      <c r="M1045" s="300"/>
      <c r="N1045" s="301"/>
      <c r="O1045" s="238"/>
      <c r="P1045" s="238"/>
      <c r="Q1045" s="238"/>
    </row>
    <row r="1046" spans="1:17" s="39" customFormat="1" ht="12">
      <c r="A1046" s="298"/>
      <c r="B1046" s="298"/>
      <c r="C1046" s="298"/>
      <c r="D1046" s="298"/>
      <c r="E1046" s="298"/>
      <c r="F1046" s="298"/>
      <c r="G1046" s="298"/>
      <c r="H1046" s="298"/>
      <c r="I1046" s="298"/>
      <c r="J1046" s="298"/>
      <c r="K1046" s="298"/>
      <c r="L1046" s="299"/>
      <c r="M1046" s="300"/>
      <c r="N1046" s="301"/>
      <c r="O1046" s="238"/>
      <c r="P1046" s="238"/>
      <c r="Q1046" s="238"/>
    </row>
    <row r="1047" spans="1:17" s="39" customFormat="1" ht="12">
      <c r="A1047" s="298"/>
      <c r="B1047" s="298"/>
      <c r="C1047" s="298"/>
      <c r="D1047" s="298"/>
      <c r="E1047" s="298"/>
      <c r="F1047" s="298"/>
      <c r="G1047" s="298"/>
      <c r="H1047" s="298"/>
      <c r="I1047" s="298"/>
      <c r="J1047" s="298"/>
      <c r="K1047" s="298"/>
      <c r="L1047" s="299"/>
      <c r="M1047" s="300"/>
      <c r="N1047" s="301"/>
      <c r="O1047" s="238"/>
      <c r="P1047" s="238"/>
      <c r="Q1047" s="238"/>
    </row>
    <row r="1048" spans="1:17" s="39" customFormat="1" ht="12">
      <c r="A1048" s="298"/>
      <c r="B1048" s="298"/>
      <c r="C1048" s="298"/>
      <c r="D1048" s="298"/>
      <c r="E1048" s="298"/>
      <c r="F1048" s="298"/>
      <c r="G1048" s="298"/>
      <c r="H1048" s="298"/>
      <c r="I1048" s="298"/>
      <c r="J1048" s="298"/>
      <c r="K1048" s="298"/>
      <c r="L1048" s="299"/>
      <c r="M1048" s="300"/>
      <c r="N1048" s="301"/>
      <c r="O1048" s="238"/>
      <c r="P1048" s="238"/>
      <c r="Q1048" s="238"/>
    </row>
    <row r="1049" spans="1:17" s="39" customFormat="1" ht="12">
      <c r="A1049" s="298"/>
      <c r="B1049" s="298"/>
      <c r="C1049" s="298"/>
      <c r="D1049" s="298"/>
      <c r="E1049" s="298"/>
      <c r="F1049" s="298"/>
      <c r="G1049" s="298"/>
      <c r="H1049" s="298"/>
      <c r="I1049" s="298"/>
      <c r="J1049" s="298"/>
      <c r="K1049" s="298"/>
      <c r="L1049" s="299"/>
      <c r="M1049" s="300"/>
      <c r="N1049" s="301"/>
      <c r="O1049" s="238"/>
      <c r="P1049" s="238"/>
      <c r="Q1049" s="238"/>
    </row>
    <row r="1050" spans="1:17" s="39" customFormat="1" ht="12">
      <c r="A1050" s="298"/>
      <c r="B1050" s="298"/>
      <c r="C1050" s="298"/>
      <c r="D1050" s="298"/>
      <c r="E1050" s="298"/>
      <c r="F1050" s="298"/>
      <c r="G1050" s="298"/>
      <c r="H1050" s="298"/>
      <c r="I1050" s="298"/>
      <c r="J1050" s="298"/>
      <c r="K1050" s="298"/>
      <c r="L1050" s="299"/>
      <c r="M1050" s="300"/>
      <c r="N1050" s="301"/>
      <c r="O1050" s="238"/>
      <c r="P1050" s="238"/>
      <c r="Q1050" s="238"/>
    </row>
    <row r="1051" spans="1:17" s="39" customFormat="1" ht="12">
      <c r="A1051" s="298"/>
      <c r="B1051" s="298"/>
      <c r="C1051" s="298"/>
      <c r="D1051" s="298"/>
      <c r="E1051" s="298"/>
      <c r="F1051" s="298"/>
      <c r="G1051" s="298"/>
      <c r="H1051" s="298"/>
      <c r="I1051" s="298"/>
      <c r="J1051" s="298"/>
      <c r="K1051" s="298"/>
      <c r="L1051" s="299"/>
      <c r="M1051" s="300"/>
      <c r="N1051" s="301"/>
      <c r="O1051" s="238"/>
      <c r="P1051" s="238"/>
      <c r="Q1051" s="238"/>
    </row>
    <row r="1052" spans="1:17" s="39" customFormat="1" ht="12">
      <c r="A1052" s="298"/>
      <c r="B1052" s="298"/>
      <c r="C1052" s="298"/>
      <c r="D1052" s="298"/>
      <c r="E1052" s="298"/>
      <c r="F1052" s="298"/>
      <c r="G1052" s="298"/>
      <c r="H1052" s="298"/>
      <c r="I1052" s="298"/>
      <c r="J1052" s="298"/>
      <c r="K1052" s="298"/>
      <c r="L1052" s="299"/>
      <c r="M1052" s="300"/>
      <c r="N1052" s="301"/>
      <c r="O1052" s="238"/>
      <c r="P1052" s="238"/>
      <c r="Q1052" s="238"/>
    </row>
    <row r="1053" spans="1:17" s="39" customFormat="1" ht="12">
      <c r="A1053" s="298"/>
      <c r="B1053" s="298"/>
      <c r="C1053" s="298"/>
      <c r="D1053" s="298"/>
      <c r="E1053" s="298"/>
      <c r="F1053" s="298"/>
      <c r="G1053" s="298"/>
      <c r="H1053" s="298"/>
      <c r="I1053" s="298"/>
      <c r="J1053" s="298"/>
      <c r="K1053" s="298"/>
      <c r="L1053" s="299"/>
      <c r="M1053" s="300"/>
      <c r="N1053" s="301"/>
      <c r="O1053" s="238"/>
      <c r="P1053" s="238"/>
      <c r="Q1053" s="238"/>
    </row>
    <row r="1054" spans="1:17" s="39" customFormat="1" ht="12">
      <c r="A1054" s="298"/>
      <c r="B1054" s="298"/>
      <c r="C1054" s="298"/>
      <c r="D1054" s="298"/>
      <c r="E1054" s="298"/>
      <c r="F1054" s="298"/>
      <c r="G1054" s="298"/>
      <c r="H1054" s="298"/>
      <c r="I1054" s="298"/>
      <c r="J1054" s="298"/>
      <c r="K1054" s="298"/>
      <c r="L1054" s="299"/>
      <c r="M1054" s="300"/>
      <c r="N1054" s="301"/>
      <c r="O1054" s="238"/>
      <c r="P1054" s="238"/>
      <c r="Q1054" s="238"/>
    </row>
    <row r="1055" spans="1:17" s="39" customFormat="1" ht="12">
      <c r="A1055" s="298"/>
      <c r="B1055" s="298"/>
      <c r="C1055" s="298"/>
      <c r="D1055" s="298"/>
      <c r="E1055" s="298"/>
      <c r="F1055" s="298"/>
      <c r="G1055" s="298"/>
      <c r="H1055" s="298"/>
      <c r="I1055" s="298"/>
      <c r="J1055" s="298"/>
      <c r="K1055" s="298"/>
      <c r="L1055" s="299"/>
      <c r="M1055" s="300"/>
      <c r="N1055" s="301"/>
      <c r="O1055" s="238"/>
      <c r="P1055" s="238"/>
      <c r="Q1055" s="238"/>
    </row>
    <row r="1056" spans="1:17" s="39" customFormat="1" ht="12">
      <c r="A1056" s="298"/>
      <c r="B1056" s="298"/>
      <c r="C1056" s="298"/>
      <c r="D1056" s="298"/>
      <c r="E1056" s="298"/>
      <c r="F1056" s="298"/>
      <c r="G1056" s="298"/>
      <c r="H1056" s="298"/>
      <c r="I1056" s="298"/>
      <c r="J1056" s="298"/>
      <c r="K1056" s="298"/>
      <c r="L1056" s="299"/>
      <c r="M1056" s="300"/>
      <c r="N1056" s="301"/>
      <c r="O1056" s="238"/>
      <c r="P1056" s="238"/>
      <c r="Q1056" s="238"/>
    </row>
    <row r="1057" spans="1:17" s="39" customFormat="1" ht="12">
      <c r="A1057" s="298"/>
      <c r="B1057" s="298"/>
      <c r="C1057" s="298"/>
      <c r="D1057" s="298"/>
      <c r="E1057" s="298"/>
      <c r="F1057" s="298"/>
      <c r="G1057" s="298"/>
      <c r="H1057" s="298"/>
      <c r="I1057" s="298"/>
      <c r="J1057" s="298"/>
      <c r="K1057" s="298"/>
      <c r="L1057" s="299"/>
      <c r="M1057" s="300"/>
      <c r="N1057" s="301"/>
      <c r="O1057" s="238"/>
      <c r="P1057" s="238"/>
      <c r="Q1057" s="238"/>
    </row>
    <row r="1058" spans="1:17" s="39" customFormat="1" ht="12">
      <c r="A1058" s="298"/>
      <c r="B1058" s="298"/>
      <c r="C1058" s="298"/>
      <c r="D1058" s="298"/>
      <c r="E1058" s="298"/>
      <c r="F1058" s="298"/>
      <c r="G1058" s="298"/>
      <c r="H1058" s="298"/>
      <c r="I1058" s="298"/>
      <c r="J1058" s="298"/>
      <c r="K1058" s="298"/>
      <c r="L1058" s="299"/>
      <c r="M1058" s="300"/>
      <c r="N1058" s="301"/>
      <c r="O1058" s="238"/>
      <c r="P1058" s="238"/>
      <c r="Q1058" s="238"/>
    </row>
    <row r="1059" spans="1:17" s="39" customFormat="1" ht="12">
      <c r="A1059" s="298"/>
      <c r="B1059" s="298"/>
      <c r="C1059" s="298"/>
      <c r="D1059" s="298"/>
      <c r="E1059" s="298"/>
      <c r="F1059" s="298"/>
      <c r="G1059" s="298"/>
      <c r="H1059" s="298"/>
      <c r="I1059" s="298"/>
      <c r="J1059" s="298"/>
      <c r="K1059" s="298"/>
      <c r="L1059" s="299"/>
      <c r="M1059" s="300"/>
      <c r="N1059" s="301"/>
      <c r="O1059" s="238"/>
      <c r="P1059" s="238"/>
      <c r="Q1059" s="238"/>
    </row>
    <row r="1060" spans="1:17" s="39" customFormat="1" ht="12">
      <c r="A1060" s="298"/>
      <c r="B1060" s="298"/>
      <c r="C1060" s="298"/>
      <c r="D1060" s="298"/>
      <c r="E1060" s="298"/>
      <c r="F1060" s="298"/>
      <c r="G1060" s="298"/>
      <c r="H1060" s="298"/>
      <c r="I1060" s="298"/>
      <c r="J1060" s="298"/>
      <c r="K1060" s="298"/>
      <c r="L1060" s="299"/>
      <c r="M1060" s="300"/>
      <c r="N1060" s="301"/>
      <c r="O1060" s="238"/>
      <c r="P1060" s="238"/>
      <c r="Q1060" s="238"/>
    </row>
    <row r="1061" spans="1:17" s="39" customFormat="1" ht="12">
      <c r="A1061" s="298"/>
      <c r="B1061" s="298"/>
      <c r="C1061" s="298"/>
      <c r="D1061" s="298"/>
      <c r="E1061" s="298"/>
      <c r="F1061" s="298"/>
      <c r="G1061" s="298"/>
      <c r="H1061" s="298"/>
      <c r="I1061" s="298"/>
      <c r="J1061" s="298"/>
      <c r="K1061" s="298"/>
      <c r="L1061" s="299"/>
      <c r="M1061" s="300"/>
      <c r="N1061" s="301"/>
      <c r="O1061" s="238"/>
      <c r="P1061" s="238"/>
      <c r="Q1061" s="238"/>
    </row>
    <row r="1062" spans="1:17" s="39" customFormat="1" ht="12">
      <c r="A1062" s="298"/>
      <c r="B1062" s="298"/>
      <c r="C1062" s="298"/>
      <c r="D1062" s="298"/>
      <c r="E1062" s="298"/>
      <c r="F1062" s="298"/>
      <c r="G1062" s="298"/>
      <c r="H1062" s="298"/>
      <c r="I1062" s="298"/>
      <c r="J1062" s="298"/>
      <c r="K1062" s="298"/>
      <c r="L1062" s="299"/>
      <c r="M1062" s="300"/>
      <c r="N1062" s="301"/>
      <c r="O1062" s="238"/>
      <c r="P1062" s="238"/>
      <c r="Q1062" s="238"/>
    </row>
    <row r="1063" spans="1:17" s="39" customFormat="1" ht="12">
      <c r="A1063" s="298"/>
      <c r="B1063" s="298"/>
      <c r="C1063" s="298"/>
      <c r="D1063" s="298"/>
      <c r="E1063" s="298"/>
      <c r="F1063" s="298"/>
      <c r="G1063" s="298"/>
      <c r="H1063" s="298"/>
      <c r="I1063" s="298"/>
      <c r="J1063" s="298"/>
      <c r="K1063" s="298"/>
      <c r="L1063" s="299"/>
      <c r="M1063" s="300"/>
      <c r="N1063" s="301"/>
      <c r="O1063" s="238"/>
      <c r="P1063" s="238"/>
      <c r="Q1063" s="238"/>
    </row>
    <row r="1064" spans="1:17" s="39" customFormat="1" ht="12">
      <c r="A1064" s="298"/>
      <c r="B1064" s="298"/>
      <c r="C1064" s="298"/>
      <c r="D1064" s="298"/>
      <c r="E1064" s="298"/>
      <c r="F1064" s="298"/>
      <c r="G1064" s="298"/>
      <c r="H1064" s="298"/>
      <c r="I1064" s="298"/>
      <c r="J1064" s="298"/>
      <c r="K1064" s="298"/>
      <c r="L1064" s="299"/>
      <c r="M1064" s="300"/>
      <c r="N1064" s="301"/>
      <c r="O1064" s="238"/>
      <c r="P1064" s="238"/>
      <c r="Q1064" s="238"/>
    </row>
    <row r="1065" spans="1:17" s="39" customFormat="1" ht="12">
      <c r="A1065" s="298"/>
      <c r="B1065" s="298"/>
      <c r="C1065" s="298"/>
      <c r="D1065" s="298"/>
      <c r="E1065" s="298"/>
      <c r="F1065" s="298"/>
      <c r="G1065" s="298"/>
      <c r="H1065" s="298"/>
      <c r="I1065" s="298"/>
      <c r="J1065" s="298"/>
      <c r="K1065" s="298"/>
      <c r="L1065" s="299"/>
      <c r="M1065" s="300"/>
      <c r="N1065" s="301"/>
      <c r="O1065" s="238"/>
      <c r="P1065" s="238"/>
      <c r="Q1065" s="238"/>
    </row>
    <row r="1066" spans="1:17" s="39" customFormat="1" ht="12">
      <c r="A1066" s="298"/>
      <c r="B1066" s="298"/>
      <c r="C1066" s="298"/>
      <c r="D1066" s="298"/>
      <c r="E1066" s="298"/>
      <c r="F1066" s="298"/>
      <c r="G1066" s="298"/>
      <c r="H1066" s="298"/>
      <c r="I1066" s="298"/>
      <c r="J1066" s="298"/>
      <c r="K1066" s="298"/>
      <c r="L1066" s="299"/>
      <c r="M1066" s="300"/>
      <c r="N1066" s="301"/>
      <c r="O1066" s="238"/>
      <c r="P1066" s="238"/>
      <c r="Q1066" s="238"/>
    </row>
    <row r="1067" spans="1:17" s="39" customFormat="1" ht="12">
      <c r="A1067" s="298"/>
      <c r="B1067" s="298"/>
      <c r="C1067" s="298"/>
      <c r="D1067" s="298"/>
      <c r="E1067" s="298"/>
      <c r="F1067" s="298"/>
      <c r="G1067" s="298"/>
      <c r="H1067" s="298"/>
      <c r="I1067" s="298"/>
      <c r="J1067" s="298"/>
      <c r="K1067" s="298"/>
      <c r="L1067" s="299"/>
      <c r="M1067" s="300"/>
      <c r="N1067" s="301"/>
      <c r="O1067" s="238"/>
      <c r="P1067" s="238"/>
      <c r="Q1067" s="238"/>
    </row>
    <row r="1068" spans="1:17" s="39" customFormat="1" ht="12">
      <c r="A1068" s="298"/>
      <c r="B1068" s="298"/>
      <c r="C1068" s="298"/>
      <c r="D1068" s="298"/>
      <c r="E1068" s="298"/>
      <c r="F1068" s="298"/>
      <c r="G1068" s="298"/>
      <c r="H1068" s="298"/>
      <c r="I1068" s="298"/>
      <c r="J1068" s="298"/>
      <c r="K1068" s="298"/>
      <c r="L1068" s="299"/>
      <c r="M1068" s="300"/>
      <c r="N1068" s="301"/>
      <c r="O1068" s="238"/>
      <c r="P1068" s="238"/>
      <c r="Q1068" s="238"/>
    </row>
    <row r="1069" spans="1:17" s="39" customFormat="1" ht="12">
      <c r="A1069" s="298"/>
      <c r="B1069" s="298"/>
      <c r="C1069" s="298"/>
      <c r="D1069" s="298"/>
      <c r="E1069" s="298"/>
      <c r="F1069" s="298"/>
      <c r="G1069" s="298"/>
      <c r="H1069" s="298"/>
      <c r="I1069" s="298"/>
      <c r="J1069" s="298"/>
      <c r="K1069" s="298"/>
      <c r="L1069" s="299"/>
      <c r="M1069" s="300"/>
      <c r="N1069" s="301"/>
      <c r="O1069" s="238"/>
      <c r="P1069" s="238"/>
      <c r="Q1069" s="238"/>
    </row>
    <row r="1070" spans="1:17" s="39" customFormat="1" ht="12">
      <c r="A1070" s="298"/>
      <c r="B1070" s="298"/>
      <c r="C1070" s="298"/>
      <c r="D1070" s="298"/>
      <c r="E1070" s="298"/>
      <c r="F1070" s="298"/>
      <c r="G1070" s="298"/>
      <c r="H1070" s="298"/>
      <c r="I1070" s="298"/>
      <c r="J1070" s="298"/>
      <c r="K1070" s="298"/>
      <c r="L1070" s="299"/>
      <c r="M1070" s="300"/>
      <c r="N1070" s="301"/>
      <c r="O1070" s="238"/>
      <c r="P1070" s="238"/>
      <c r="Q1070" s="238"/>
    </row>
    <row r="1071" spans="1:17" s="39" customFormat="1" ht="12">
      <c r="A1071" s="298"/>
      <c r="B1071" s="298"/>
      <c r="C1071" s="298"/>
      <c r="D1071" s="298"/>
      <c r="E1071" s="298"/>
      <c r="F1071" s="298"/>
      <c r="G1071" s="298"/>
      <c r="H1071" s="298"/>
      <c r="I1071" s="298"/>
      <c r="J1071" s="298"/>
      <c r="K1071" s="298"/>
      <c r="L1071" s="299"/>
      <c r="M1071" s="300"/>
      <c r="N1071" s="301"/>
      <c r="O1071" s="238"/>
      <c r="P1071" s="238"/>
      <c r="Q1071" s="238"/>
    </row>
    <row r="1072" spans="1:17" s="39" customFormat="1" ht="12">
      <c r="A1072" s="298"/>
      <c r="B1072" s="298"/>
      <c r="C1072" s="298"/>
      <c r="D1072" s="298"/>
      <c r="E1072" s="298"/>
      <c r="F1072" s="298"/>
      <c r="G1072" s="298"/>
      <c r="H1072" s="298"/>
      <c r="I1072" s="298"/>
      <c r="J1072" s="298"/>
      <c r="K1072" s="298"/>
      <c r="L1072" s="299"/>
      <c r="M1072" s="300"/>
      <c r="N1072" s="301"/>
      <c r="O1072" s="238"/>
      <c r="P1072" s="238"/>
      <c r="Q1072" s="238"/>
    </row>
    <row r="1073" spans="1:17" s="39" customFormat="1" ht="12">
      <c r="A1073" s="298"/>
      <c r="B1073" s="298"/>
      <c r="C1073" s="298"/>
      <c r="D1073" s="298"/>
      <c r="E1073" s="298"/>
      <c r="F1073" s="298"/>
      <c r="G1073" s="298"/>
      <c r="H1073" s="298"/>
      <c r="I1073" s="298"/>
      <c r="J1073" s="298"/>
      <c r="K1073" s="298"/>
      <c r="L1073" s="299"/>
      <c r="M1073" s="300"/>
      <c r="N1073" s="301"/>
      <c r="O1073" s="238"/>
      <c r="P1073" s="238"/>
      <c r="Q1073" s="238"/>
    </row>
    <row r="1074" spans="1:17" s="39" customFormat="1" ht="12">
      <c r="A1074" s="298"/>
      <c r="B1074" s="298"/>
      <c r="C1074" s="298"/>
      <c r="D1074" s="298"/>
      <c r="E1074" s="298"/>
      <c r="F1074" s="298"/>
      <c r="G1074" s="298"/>
      <c r="H1074" s="298"/>
      <c r="I1074" s="298"/>
      <c r="J1074" s="298"/>
      <c r="K1074" s="298"/>
      <c r="L1074" s="299"/>
      <c r="M1074" s="300"/>
      <c r="N1074" s="301"/>
      <c r="O1074" s="238"/>
      <c r="P1074" s="238"/>
      <c r="Q1074" s="238"/>
    </row>
    <row r="1075" spans="1:17" s="39" customFormat="1" ht="12">
      <c r="A1075" s="298"/>
      <c r="B1075" s="298"/>
      <c r="C1075" s="298"/>
      <c r="D1075" s="298"/>
      <c r="E1075" s="298"/>
      <c r="F1075" s="298"/>
      <c r="G1075" s="298"/>
      <c r="H1075" s="298"/>
      <c r="I1075" s="298"/>
      <c r="J1075" s="298"/>
      <c r="K1075" s="298"/>
      <c r="L1075" s="299"/>
      <c r="M1075" s="300"/>
      <c r="N1075" s="301"/>
      <c r="O1075" s="238"/>
      <c r="P1075" s="238"/>
      <c r="Q1075" s="238"/>
    </row>
    <row r="1076" spans="1:17" s="39" customFormat="1" ht="12">
      <c r="A1076" s="298"/>
      <c r="B1076" s="298"/>
      <c r="C1076" s="298"/>
      <c r="D1076" s="298"/>
      <c r="E1076" s="298"/>
      <c r="F1076" s="298"/>
      <c r="G1076" s="298"/>
      <c r="H1076" s="298"/>
      <c r="I1076" s="298"/>
      <c r="J1076" s="298"/>
      <c r="K1076" s="298"/>
      <c r="L1076" s="299"/>
      <c r="M1076" s="300"/>
      <c r="N1076" s="301"/>
      <c r="O1076" s="238"/>
      <c r="P1076" s="238"/>
      <c r="Q1076" s="238"/>
    </row>
    <row r="1077" spans="1:17" s="39" customFormat="1" ht="12">
      <c r="A1077" s="298"/>
      <c r="B1077" s="298"/>
      <c r="C1077" s="298"/>
      <c r="D1077" s="298"/>
      <c r="E1077" s="298"/>
      <c r="F1077" s="298"/>
      <c r="G1077" s="298"/>
      <c r="H1077" s="298"/>
      <c r="I1077" s="298"/>
      <c r="J1077" s="298"/>
      <c r="K1077" s="298"/>
      <c r="L1077" s="299"/>
      <c r="M1077" s="300"/>
      <c r="N1077" s="301"/>
      <c r="O1077" s="238"/>
      <c r="P1077" s="238"/>
      <c r="Q1077" s="238"/>
    </row>
    <row r="1078" spans="1:17" s="39" customFormat="1" ht="12">
      <c r="A1078" s="298"/>
      <c r="B1078" s="298"/>
      <c r="C1078" s="298"/>
      <c r="D1078" s="298"/>
      <c r="E1078" s="298"/>
      <c r="F1078" s="298"/>
      <c r="G1078" s="298"/>
      <c r="H1078" s="298"/>
      <c r="I1078" s="298"/>
      <c r="J1078" s="298"/>
      <c r="K1078" s="298"/>
      <c r="L1078" s="299"/>
      <c r="M1078" s="300"/>
      <c r="N1078" s="301"/>
      <c r="O1078" s="238"/>
      <c r="P1078" s="238"/>
      <c r="Q1078" s="238"/>
    </row>
    <row r="1079" spans="1:17" s="39" customFormat="1" ht="12">
      <c r="A1079" s="298"/>
      <c r="B1079" s="298"/>
      <c r="C1079" s="298"/>
      <c r="D1079" s="298"/>
      <c r="E1079" s="298"/>
      <c r="F1079" s="298"/>
      <c r="G1079" s="298"/>
      <c r="H1079" s="298"/>
      <c r="I1079" s="298"/>
      <c r="J1079" s="298"/>
      <c r="K1079" s="298"/>
      <c r="L1079" s="299"/>
      <c r="M1079" s="300"/>
      <c r="N1079" s="301"/>
      <c r="O1079" s="238"/>
      <c r="P1079" s="238"/>
      <c r="Q1079" s="238"/>
    </row>
    <row r="1080" spans="1:17" s="39" customFormat="1" ht="12">
      <c r="A1080" s="298"/>
      <c r="B1080" s="298"/>
      <c r="C1080" s="298"/>
      <c r="D1080" s="298"/>
      <c r="E1080" s="298"/>
      <c r="F1080" s="298"/>
      <c r="G1080" s="298"/>
      <c r="H1080" s="298"/>
      <c r="I1080" s="298"/>
      <c r="J1080" s="298"/>
      <c r="K1080" s="298"/>
      <c r="L1080" s="299"/>
      <c r="M1080" s="300"/>
      <c r="N1080" s="301"/>
      <c r="O1080" s="238"/>
      <c r="P1080" s="238"/>
      <c r="Q1080" s="238"/>
    </row>
    <row r="1081" spans="1:17" s="39" customFormat="1" ht="12">
      <c r="A1081" s="298"/>
      <c r="B1081" s="298"/>
      <c r="C1081" s="298"/>
      <c r="D1081" s="298"/>
      <c r="E1081" s="298"/>
      <c r="F1081" s="298"/>
      <c r="G1081" s="298"/>
      <c r="H1081" s="298"/>
      <c r="I1081" s="298"/>
      <c r="J1081" s="298"/>
      <c r="K1081" s="298"/>
      <c r="L1081" s="299"/>
      <c r="M1081" s="300"/>
      <c r="N1081" s="301"/>
      <c r="O1081" s="238"/>
      <c r="P1081" s="238"/>
      <c r="Q1081" s="238"/>
    </row>
    <row r="1082" spans="1:17" s="39" customFormat="1" ht="12">
      <c r="A1082" s="298"/>
      <c r="B1082" s="298"/>
      <c r="C1082" s="298"/>
      <c r="D1082" s="298"/>
      <c r="E1082" s="298"/>
      <c r="F1082" s="298"/>
      <c r="G1082" s="298"/>
      <c r="H1082" s="298"/>
      <c r="I1082" s="298"/>
      <c r="J1082" s="298"/>
      <c r="K1082" s="298"/>
      <c r="L1082" s="299"/>
      <c r="M1082" s="300"/>
      <c r="N1082" s="301"/>
      <c r="O1082" s="238"/>
      <c r="P1082" s="238"/>
      <c r="Q1082" s="238"/>
    </row>
    <row r="1083" spans="1:17" s="39" customFormat="1" ht="12">
      <c r="A1083" s="298"/>
      <c r="B1083" s="298"/>
      <c r="C1083" s="298"/>
      <c r="D1083" s="298"/>
      <c r="E1083" s="298"/>
      <c r="F1083" s="298"/>
      <c r="G1083" s="298"/>
      <c r="H1083" s="298"/>
      <c r="I1083" s="298"/>
      <c r="J1083" s="298"/>
      <c r="K1083" s="298"/>
      <c r="L1083" s="299"/>
      <c r="M1083" s="300"/>
      <c r="N1083" s="301"/>
      <c r="O1083" s="238"/>
      <c r="P1083" s="238"/>
      <c r="Q1083" s="238"/>
    </row>
    <row r="1084" spans="1:17" s="39" customFormat="1" ht="12">
      <c r="A1084" s="298"/>
      <c r="B1084" s="298"/>
      <c r="C1084" s="298"/>
      <c r="D1084" s="298"/>
      <c r="E1084" s="298"/>
      <c r="F1084" s="298"/>
      <c r="G1084" s="298"/>
      <c r="H1084" s="298"/>
      <c r="I1084" s="298"/>
      <c r="J1084" s="298"/>
      <c r="K1084" s="298"/>
      <c r="L1084" s="299"/>
      <c r="M1084" s="300"/>
      <c r="N1084" s="301"/>
      <c r="O1084" s="238"/>
      <c r="P1084" s="238"/>
      <c r="Q1084" s="238"/>
    </row>
    <row r="1085" spans="1:17" s="39" customFormat="1" ht="12">
      <c r="A1085" s="298"/>
      <c r="B1085" s="298"/>
      <c r="C1085" s="298"/>
      <c r="D1085" s="298"/>
      <c r="E1085" s="298"/>
      <c r="F1085" s="298"/>
      <c r="G1085" s="298"/>
      <c r="H1085" s="298"/>
      <c r="I1085" s="298"/>
      <c r="J1085" s="298"/>
      <c r="K1085" s="298"/>
      <c r="L1085" s="299"/>
      <c r="M1085" s="300"/>
      <c r="N1085" s="301"/>
      <c r="O1085" s="238"/>
      <c r="P1085" s="238"/>
      <c r="Q1085" s="238"/>
    </row>
    <row r="1086" spans="1:17" s="39" customFormat="1" ht="12">
      <c r="A1086" s="298"/>
      <c r="B1086" s="298"/>
      <c r="C1086" s="298"/>
      <c r="D1086" s="298"/>
      <c r="E1086" s="298"/>
      <c r="F1086" s="298"/>
      <c r="G1086" s="298"/>
      <c r="H1086" s="298"/>
      <c r="I1086" s="298"/>
      <c r="J1086" s="298"/>
      <c r="K1086" s="298"/>
      <c r="L1086" s="299"/>
      <c r="M1086" s="300"/>
      <c r="N1086" s="301"/>
      <c r="O1086" s="238"/>
      <c r="P1086" s="238"/>
      <c r="Q1086" s="238"/>
    </row>
    <row r="1087" spans="1:17" s="39" customFormat="1" ht="12">
      <c r="A1087" s="298"/>
      <c r="B1087" s="298"/>
      <c r="C1087" s="298"/>
      <c r="D1087" s="298"/>
      <c r="E1087" s="298"/>
      <c r="F1087" s="298"/>
      <c r="G1087" s="298"/>
      <c r="H1087" s="298"/>
      <c r="I1087" s="298"/>
      <c r="J1087" s="298"/>
      <c r="K1087" s="298"/>
      <c r="L1087" s="299"/>
      <c r="M1087" s="300"/>
      <c r="N1087" s="301"/>
      <c r="O1087" s="238"/>
      <c r="P1087" s="238"/>
      <c r="Q1087" s="238"/>
    </row>
    <row r="1088" spans="1:17" s="39" customFormat="1" ht="12">
      <c r="A1088" s="298"/>
      <c r="B1088" s="298"/>
      <c r="C1088" s="298"/>
      <c r="D1088" s="298"/>
      <c r="E1088" s="298"/>
      <c r="F1088" s="298"/>
      <c r="G1088" s="298"/>
      <c r="H1088" s="298"/>
      <c r="I1088" s="298"/>
      <c r="J1088" s="298"/>
      <c r="K1088" s="298"/>
      <c r="L1088" s="299"/>
      <c r="M1088" s="300"/>
      <c r="N1088" s="301"/>
      <c r="O1088" s="238"/>
      <c r="P1088" s="238"/>
      <c r="Q1088" s="238"/>
    </row>
    <row r="1089" spans="1:17" s="39" customFormat="1" ht="12">
      <c r="A1089" s="298"/>
      <c r="B1089" s="298"/>
      <c r="C1089" s="298"/>
      <c r="D1089" s="298"/>
      <c r="E1089" s="298"/>
      <c r="F1089" s="298"/>
      <c r="G1089" s="298"/>
      <c r="H1089" s="298"/>
      <c r="I1089" s="298"/>
      <c r="J1089" s="298"/>
      <c r="K1089" s="298"/>
      <c r="L1089" s="299"/>
      <c r="M1089" s="300"/>
      <c r="N1089" s="301"/>
      <c r="O1089" s="238"/>
      <c r="P1089" s="238"/>
      <c r="Q1089" s="238"/>
    </row>
    <row r="1090" spans="1:17" s="39" customFormat="1" ht="12">
      <c r="A1090" s="298"/>
      <c r="B1090" s="298"/>
      <c r="C1090" s="298"/>
      <c r="D1090" s="298"/>
      <c r="E1090" s="298"/>
      <c r="F1090" s="298"/>
      <c r="G1090" s="298"/>
      <c r="H1090" s="298"/>
      <c r="I1090" s="298"/>
      <c r="J1090" s="298"/>
      <c r="K1090" s="298"/>
      <c r="L1090" s="299"/>
      <c r="M1090" s="300"/>
      <c r="N1090" s="301"/>
      <c r="O1090" s="238"/>
      <c r="P1090" s="238"/>
      <c r="Q1090" s="238"/>
    </row>
    <row r="1091" spans="1:17" s="39" customFormat="1" ht="12">
      <c r="A1091" s="298"/>
      <c r="B1091" s="298"/>
      <c r="C1091" s="298"/>
      <c r="D1091" s="298"/>
      <c r="E1091" s="298"/>
      <c r="F1091" s="298"/>
      <c r="G1091" s="298"/>
      <c r="H1091" s="298"/>
      <c r="I1091" s="298"/>
      <c r="J1091" s="298"/>
      <c r="K1091" s="298"/>
      <c r="L1091" s="299"/>
      <c r="M1091" s="300"/>
      <c r="N1091" s="301"/>
      <c r="O1091" s="238"/>
      <c r="P1091" s="238"/>
      <c r="Q1091" s="238"/>
    </row>
    <row r="1092" spans="1:17" s="39" customFormat="1" ht="12">
      <c r="A1092" s="298"/>
      <c r="B1092" s="298"/>
      <c r="C1092" s="298"/>
      <c r="D1092" s="298"/>
      <c r="E1092" s="298"/>
      <c r="F1092" s="298"/>
      <c r="G1092" s="298"/>
      <c r="H1092" s="298"/>
      <c r="I1092" s="298"/>
      <c r="J1092" s="298"/>
      <c r="K1092" s="298"/>
      <c r="L1092" s="299"/>
      <c r="M1092" s="300"/>
      <c r="N1092" s="301"/>
      <c r="O1092" s="238"/>
      <c r="P1092" s="238"/>
      <c r="Q1092" s="238"/>
    </row>
    <row r="1093" spans="1:17" s="39" customFormat="1" ht="12">
      <c r="A1093" s="298"/>
      <c r="B1093" s="298"/>
      <c r="C1093" s="298"/>
      <c r="D1093" s="298"/>
      <c r="E1093" s="298"/>
      <c r="F1093" s="298"/>
      <c r="G1093" s="298"/>
      <c r="H1093" s="298"/>
      <c r="I1093" s="298"/>
      <c r="J1093" s="298"/>
      <c r="K1093" s="298"/>
      <c r="L1093" s="299"/>
      <c r="M1093" s="300"/>
      <c r="N1093" s="301"/>
      <c r="O1093" s="238"/>
      <c r="P1093" s="238"/>
      <c r="Q1093" s="238"/>
    </row>
    <row r="1094" spans="1:17" s="39" customFormat="1" ht="12">
      <c r="A1094" s="298"/>
      <c r="B1094" s="298"/>
      <c r="C1094" s="298"/>
      <c r="D1094" s="298"/>
      <c r="E1094" s="298"/>
      <c r="F1094" s="298"/>
      <c r="G1094" s="298"/>
      <c r="H1094" s="298"/>
      <c r="I1094" s="298"/>
      <c r="J1094" s="298"/>
      <c r="K1094" s="298"/>
      <c r="L1094" s="299"/>
      <c r="M1094" s="300"/>
      <c r="N1094" s="301"/>
      <c r="O1094" s="238"/>
      <c r="P1094" s="238"/>
      <c r="Q1094" s="238"/>
    </row>
    <row r="1095" spans="1:17" s="39" customFormat="1" ht="12">
      <c r="A1095" s="298"/>
      <c r="B1095" s="298"/>
      <c r="C1095" s="298"/>
      <c r="D1095" s="298"/>
      <c r="E1095" s="298"/>
      <c r="F1095" s="298"/>
      <c r="G1095" s="298"/>
      <c r="H1095" s="298"/>
      <c r="I1095" s="298"/>
      <c r="J1095" s="298"/>
      <c r="K1095" s="298"/>
      <c r="L1095" s="299"/>
      <c r="M1095" s="300"/>
      <c r="N1095" s="301"/>
      <c r="O1095" s="238"/>
      <c r="P1095" s="238"/>
      <c r="Q1095" s="238"/>
    </row>
    <row r="1096" spans="1:17" s="39" customFormat="1" ht="12">
      <c r="A1096" s="298"/>
      <c r="B1096" s="298"/>
      <c r="C1096" s="298"/>
      <c r="D1096" s="298"/>
      <c r="E1096" s="298"/>
      <c r="F1096" s="298"/>
      <c r="G1096" s="298"/>
      <c r="H1096" s="298"/>
      <c r="I1096" s="298"/>
      <c r="J1096" s="298"/>
      <c r="K1096" s="298"/>
      <c r="L1096" s="299"/>
      <c r="M1096" s="300"/>
      <c r="N1096" s="301"/>
      <c r="O1096" s="238"/>
      <c r="P1096" s="238"/>
      <c r="Q1096" s="238"/>
    </row>
    <row r="1097" spans="1:17" s="39" customFormat="1" ht="12">
      <c r="A1097" s="298"/>
      <c r="B1097" s="298"/>
      <c r="C1097" s="298"/>
      <c r="D1097" s="298"/>
      <c r="E1097" s="298"/>
      <c r="F1097" s="298"/>
      <c r="G1097" s="298"/>
      <c r="H1097" s="298"/>
      <c r="I1097" s="298"/>
      <c r="J1097" s="298"/>
      <c r="K1097" s="298"/>
      <c r="L1097" s="299"/>
      <c r="M1097" s="300"/>
      <c r="N1097" s="301"/>
      <c r="O1097" s="238"/>
      <c r="P1097" s="238"/>
      <c r="Q1097" s="238"/>
    </row>
    <row r="1098" spans="1:17" s="39" customFormat="1" ht="12">
      <c r="A1098" s="298"/>
      <c r="B1098" s="298"/>
      <c r="C1098" s="298"/>
      <c r="D1098" s="298"/>
      <c r="E1098" s="298"/>
      <c r="F1098" s="298"/>
      <c r="G1098" s="298"/>
      <c r="H1098" s="298"/>
      <c r="I1098" s="298"/>
      <c r="J1098" s="298"/>
      <c r="K1098" s="298"/>
      <c r="L1098" s="299"/>
      <c r="M1098" s="300"/>
      <c r="N1098" s="301"/>
      <c r="O1098" s="238"/>
      <c r="P1098" s="238"/>
      <c r="Q1098" s="238"/>
    </row>
    <row r="1099" spans="1:17" s="39" customFormat="1" ht="12">
      <c r="A1099" s="298"/>
      <c r="B1099" s="298"/>
      <c r="C1099" s="298"/>
      <c r="D1099" s="298"/>
      <c r="E1099" s="298"/>
      <c r="F1099" s="298"/>
      <c r="G1099" s="298"/>
      <c r="H1099" s="298"/>
      <c r="I1099" s="298"/>
      <c r="J1099" s="298"/>
      <c r="K1099" s="298"/>
      <c r="L1099" s="299"/>
      <c r="M1099" s="300"/>
      <c r="N1099" s="301"/>
      <c r="O1099" s="238"/>
      <c r="P1099" s="238"/>
      <c r="Q1099" s="238"/>
    </row>
    <row r="1100" spans="1:17" s="39" customFormat="1" ht="12">
      <c r="A1100" s="298"/>
      <c r="B1100" s="298"/>
      <c r="C1100" s="298"/>
      <c r="D1100" s="298"/>
      <c r="E1100" s="298"/>
      <c r="F1100" s="298"/>
      <c r="G1100" s="298"/>
      <c r="H1100" s="298"/>
      <c r="I1100" s="298"/>
      <c r="J1100" s="298"/>
      <c r="K1100" s="298"/>
      <c r="L1100" s="299"/>
      <c r="M1100" s="300"/>
      <c r="N1100" s="301"/>
      <c r="O1100" s="238"/>
      <c r="P1100" s="238"/>
      <c r="Q1100" s="238"/>
    </row>
    <row r="1101" spans="1:17" s="39" customFormat="1" ht="12">
      <c r="A1101" s="298"/>
      <c r="B1101" s="298"/>
      <c r="C1101" s="298"/>
      <c r="D1101" s="298"/>
      <c r="E1101" s="298"/>
      <c r="F1101" s="298"/>
      <c r="G1101" s="298"/>
      <c r="H1101" s="298"/>
      <c r="I1101" s="298"/>
      <c r="J1101" s="298"/>
      <c r="K1101" s="298"/>
      <c r="L1101" s="299"/>
      <c r="M1101" s="300"/>
      <c r="N1101" s="301"/>
      <c r="O1101" s="238"/>
      <c r="P1101" s="238"/>
      <c r="Q1101" s="238"/>
    </row>
    <row r="1102" spans="1:17" s="39" customFormat="1" ht="12">
      <c r="A1102" s="298"/>
      <c r="B1102" s="298"/>
      <c r="C1102" s="298"/>
      <c r="D1102" s="298"/>
      <c r="E1102" s="298"/>
      <c r="F1102" s="298"/>
      <c r="G1102" s="298"/>
      <c r="H1102" s="298"/>
      <c r="I1102" s="298"/>
      <c r="J1102" s="298"/>
      <c r="K1102" s="298"/>
      <c r="L1102" s="299"/>
      <c r="M1102" s="300"/>
      <c r="N1102" s="301"/>
      <c r="O1102" s="238"/>
      <c r="P1102" s="238"/>
      <c r="Q1102" s="238"/>
    </row>
    <row r="1103" spans="1:17" s="39" customFormat="1" ht="12">
      <c r="A1103" s="298"/>
      <c r="B1103" s="298"/>
      <c r="C1103" s="298"/>
      <c r="D1103" s="298"/>
      <c r="E1103" s="298"/>
      <c r="F1103" s="298"/>
      <c r="G1103" s="298"/>
      <c r="H1103" s="298"/>
      <c r="I1103" s="298"/>
      <c r="J1103" s="298"/>
      <c r="K1103" s="298"/>
      <c r="L1103" s="299"/>
      <c r="M1103" s="300"/>
      <c r="N1103" s="301"/>
      <c r="O1103" s="238"/>
      <c r="P1103" s="238"/>
      <c r="Q1103" s="238"/>
    </row>
    <row r="1104" spans="1:17" s="39" customFormat="1" ht="12">
      <c r="A1104" s="298"/>
      <c r="B1104" s="298"/>
      <c r="C1104" s="298"/>
      <c r="D1104" s="298"/>
      <c r="E1104" s="298"/>
      <c r="F1104" s="298"/>
      <c r="G1104" s="298"/>
      <c r="H1104" s="298"/>
      <c r="I1104" s="298"/>
      <c r="J1104" s="298"/>
      <c r="K1104" s="298"/>
      <c r="L1104" s="299"/>
      <c r="M1104" s="300"/>
      <c r="N1104" s="301"/>
      <c r="O1104" s="238"/>
      <c r="P1104" s="238"/>
      <c r="Q1104" s="238"/>
    </row>
    <row r="1105" spans="1:17" s="39" customFormat="1" ht="12">
      <c r="A1105" s="298"/>
      <c r="B1105" s="298"/>
      <c r="C1105" s="298"/>
      <c r="D1105" s="298"/>
      <c r="E1105" s="298"/>
      <c r="F1105" s="298"/>
      <c r="G1105" s="298"/>
      <c r="H1105" s="298"/>
      <c r="I1105" s="298"/>
      <c r="J1105" s="298"/>
      <c r="K1105" s="298"/>
      <c r="L1105" s="299"/>
      <c r="M1105" s="300"/>
      <c r="N1105" s="301"/>
      <c r="O1105" s="238"/>
      <c r="P1105" s="238"/>
      <c r="Q1105" s="238"/>
    </row>
    <row r="1106" spans="1:17" s="39" customFormat="1" ht="12">
      <c r="A1106" s="298"/>
      <c r="B1106" s="298"/>
      <c r="C1106" s="298"/>
      <c r="D1106" s="298"/>
      <c r="E1106" s="298"/>
      <c r="F1106" s="298"/>
      <c r="G1106" s="298"/>
      <c r="H1106" s="298"/>
      <c r="I1106" s="298"/>
      <c r="J1106" s="298"/>
      <c r="K1106" s="298"/>
      <c r="L1106" s="299"/>
      <c r="M1106" s="300"/>
      <c r="N1106" s="301"/>
      <c r="O1106" s="238"/>
      <c r="P1106" s="238"/>
      <c r="Q1106" s="238"/>
    </row>
    <row r="1107" spans="1:17" s="39" customFormat="1" ht="12">
      <c r="A1107" s="298"/>
      <c r="B1107" s="298"/>
      <c r="C1107" s="298"/>
      <c r="D1107" s="298"/>
      <c r="E1107" s="298"/>
      <c r="F1107" s="298"/>
      <c r="G1107" s="298"/>
      <c r="H1107" s="298"/>
      <c r="I1107" s="298"/>
      <c r="J1107" s="298"/>
      <c r="K1107" s="298"/>
      <c r="L1107" s="299"/>
      <c r="M1107" s="300"/>
      <c r="N1107" s="301"/>
      <c r="O1107" s="238"/>
      <c r="P1107" s="238"/>
      <c r="Q1107" s="238"/>
    </row>
    <row r="1108" spans="1:17" s="39" customFormat="1" ht="12">
      <c r="A1108" s="298"/>
      <c r="B1108" s="298"/>
      <c r="C1108" s="298"/>
      <c r="D1108" s="298"/>
      <c r="E1108" s="298"/>
      <c r="F1108" s="298"/>
      <c r="G1108" s="298"/>
      <c r="H1108" s="298"/>
      <c r="I1108" s="298"/>
      <c r="J1108" s="298"/>
      <c r="K1108" s="298"/>
      <c r="L1108" s="299"/>
      <c r="M1108" s="300"/>
      <c r="N1108" s="301"/>
      <c r="O1108" s="238"/>
      <c r="P1108" s="238"/>
      <c r="Q1108" s="238"/>
    </row>
    <row r="1109" spans="1:17" s="39" customFormat="1" ht="12">
      <c r="A1109" s="298"/>
      <c r="B1109" s="298"/>
      <c r="C1109" s="298"/>
      <c r="D1109" s="298"/>
      <c r="E1109" s="298"/>
      <c r="F1109" s="298"/>
      <c r="G1109" s="298"/>
      <c r="H1109" s="298"/>
      <c r="I1109" s="298"/>
      <c r="J1109" s="298"/>
      <c r="K1109" s="298"/>
      <c r="L1109" s="299"/>
      <c r="M1109" s="300"/>
      <c r="N1109" s="301"/>
      <c r="O1109" s="238"/>
      <c r="P1109" s="238"/>
      <c r="Q1109" s="238"/>
    </row>
    <row r="1110" spans="1:17" s="39" customFormat="1" ht="12">
      <c r="A1110" s="298"/>
      <c r="B1110" s="298"/>
      <c r="C1110" s="298"/>
      <c r="D1110" s="298"/>
      <c r="E1110" s="298"/>
      <c r="F1110" s="298"/>
      <c r="G1110" s="298"/>
      <c r="H1110" s="298"/>
      <c r="I1110" s="298"/>
      <c r="J1110" s="298"/>
      <c r="K1110" s="298"/>
      <c r="L1110" s="299"/>
      <c r="M1110" s="300"/>
      <c r="N1110" s="301"/>
      <c r="O1110" s="238"/>
      <c r="P1110" s="238"/>
      <c r="Q1110" s="238"/>
    </row>
    <row r="1111" spans="1:17" s="39" customFormat="1" ht="12">
      <c r="A1111" s="298"/>
      <c r="B1111" s="298"/>
      <c r="C1111" s="298"/>
      <c r="D1111" s="298"/>
      <c r="E1111" s="298"/>
      <c r="F1111" s="298"/>
      <c r="G1111" s="298"/>
      <c r="H1111" s="298"/>
      <c r="I1111" s="298"/>
      <c r="J1111" s="298"/>
      <c r="K1111" s="298"/>
      <c r="L1111" s="299"/>
      <c r="M1111" s="300"/>
      <c r="N1111" s="301"/>
      <c r="O1111" s="238"/>
      <c r="P1111" s="238"/>
      <c r="Q1111" s="238"/>
    </row>
    <row r="1112" spans="1:17" s="39" customFormat="1" ht="12">
      <c r="A1112" s="298"/>
      <c r="B1112" s="298"/>
      <c r="C1112" s="298"/>
      <c r="D1112" s="298"/>
      <c r="E1112" s="298"/>
      <c r="F1112" s="298"/>
      <c r="G1112" s="298"/>
      <c r="H1112" s="298"/>
      <c r="I1112" s="298"/>
      <c r="J1112" s="298"/>
      <c r="K1112" s="298"/>
      <c r="L1112" s="299"/>
      <c r="M1112" s="300"/>
      <c r="N1112" s="301"/>
      <c r="O1112" s="238"/>
      <c r="P1112" s="238"/>
      <c r="Q1112" s="238"/>
    </row>
    <row r="1113" spans="1:17" s="39" customFormat="1" ht="12">
      <c r="A1113" s="298"/>
      <c r="B1113" s="298"/>
      <c r="C1113" s="298"/>
      <c r="D1113" s="298"/>
      <c r="E1113" s="298"/>
      <c r="F1113" s="298"/>
      <c r="G1113" s="298"/>
      <c r="H1113" s="298"/>
      <c r="I1113" s="298"/>
      <c r="J1113" s="298"/>
      <c r="K1113" s="298"/>
      <c r="L1113" s="299"/>
      <c r="M1113" s="300"/>
      <c r="N1113" s="301"/>
      <c r="O1113" s="238"/>
      <c r="P1113" s="238"/>
      <c r="Q1113" s="238"/>
    </row>
    <row r="1114" spans="1:17" s="39" customFormat="1" ht="12">
      <c r="A1114" s="298"/>
      <c r="B1114" s="298"/>
      <c r="C1114" s="298"/>
      <c r="D1114" s="298"/>
      <c r="E1114" s="298"/>
      <c r="F1114" s="298"/>
      <c r="G1114" s="298"/>
      <c r="H1114" s="298"/>
      <c r="I1114" s="298"/>
      <c r="J1114" s="298"/>
      <c r="K1114" s="298"/>
      <c r="L1114" s="299"/>
      <c r="M1114" s="300"/>
      <c r="N1114" s="301"/>
      <c r="O1114" s="238"/>
      <c r="P1114" s="238"/>
      <c r="Q1114" s="238"/>
    </row>
    <row r="1115" spans="1:17" s="39" customFormat="1" ht="12">
      <c r="A1115" s="298"/>
      <c r="B1115" s="298"/>
      <c r="C1115" s="298"/>
      <c r="D1115" s="298"/>
      <c r="E1115" s="298"/>
      <c r="F1115" s="298"/>
      <c r="G1115" s="298"/>
      <c r="H1115" s="298"/>
      <c r="I1115" s="298"/>
      <c r="J1115" s="298"/>
      <c r="K1115" s="298"/>
      <c r="L1115" s="299"/>
      <c r="M1115" s="300"/>
      <c r="N1115" s="301"/>
      <c r="O1115" s="238"/>
      <c r="P1115" s="238"/>
      <c r="Q1115" s="238"/>
    </row>
    <row r="1116" spans="1:17" s="39" customFormat="1" ht="12">
      <c r="A1116" s="298"/>
      <c r="B1116" s="298"/>
      <c r="C1116" s="298"/>
      <c r="D1116" s="298"/>
      <c r="E1116" s="298"/>
      <c r="F1116" s="298"/>
      <c r="G1116" s="298"/>
      <c r="H1116" s="298"/>
      <c r="I1116" s="298"/>
      <c r="J1116" s="298"/>
      <c r="K1116" s="298"/>
      <c r="L1116" s="299"/>
      <c r="M1116" s="300"/>
      <c r="N1116" s="301"/>
      <c r="O1116" s="238"/>
      <c r="P1116" s="238"/>
      <c r="Q1116" s="238"/>
    </row>
    <row r="1117" spans="1:17" s="39" customFormat="1" ht="12">
      <c r="A1117" s="298"/>
      <c r="B1117" s="298"/>
      <c r="C1117" s="298"/>
      <c r="D1117" s="298"/>
      <c r="E1117" s="298"/>
      <c r="F1117" s="298"/>
      <c r="G1117" s="298"/>
      <c r="H1117" s="298"/>
      <c r="I1117" s="298"/>
      <c r="J1117" s="298"/>
      <c r="K1117" s="298"/>
      <c r="L1117" s="299"/>
      <c r="M1117" s="300"/>
      <c r="N1117" s="301"/>
      <c r="O1117" s="238"/>
      <c r="P1117" s="238"/>
      <c r="Q1117" s="238"/>
    </row>
    <row r="1118" spans="1:17" s="39" customFormat="1" ht="12">
      <c r="A1118" s="298"/>
      <c r="B1118" s="298"/>
      <c r="C1118" s="298"/>
      <c r="D1118" s="298"/>
      <c r="E1118" s="298"/>
      <c r="F1118" s="298"/>
      <c r="G1118" s="298"/>
      <c r="H1118" s="298"/>
      <c r="I1118" s="298"/>
      <c r="J1118" s="298"/>
      <c r="K1118" s="298"/>
      <c r="L1118" s="299"/>
      <c r="M1118" s="300"/>
      <c r="N1118" s="301"/>
      <c r="O1118" s="238"/>
      <c r="P1118" s="238"/>
      <c r="Q1118" s="238"/>
    </row>
    <row r="1119" spans="1:17" s="39" customFormat="1" ht="12">
      <c r="A1119" s="298"/>
      <c r="B1119" s="298"/>
      <c r="C1119" s="298"/>
      <c r="D1119" s="298"/>
      <c r="E1119" s="298"/>
      <c r="F1119" s="298"/>
      <c r="G1119" s="298"/>
      <c r="H1119" s="298"/>
      <c r="I1119" s="298"/>
      <c r="J1119" s="298"/>
      <c r="K1119" s="298"/>
      <c r="L1119" s="299"/>
      <c r="M1119" s="300"/>
      <c r="N1119" s="301"/>
      <c r="O1119" s="238"/>
      <c r="P1119" s="238"/>
      <c r="Q1119" s="238"/>
    </row>
    <row r="1120" spans="1:17" s="39" customFormat="1" ht="12">
      <c r="A1120" s="298"/>
      <c r="B1120" s="298"/>
      <c r="C1120" s="298"/>
      <c r="D1120" s="298"/>
      <c r="E1120" s="298"/>
      <c r="F1120" s="298"/>
      <c r="G1120" s="298"/>
      <c r="H1120" s="298"/>
      <c r="I1120" s="298"/>
      <c r="J1120" s="298"/>
      <c r="K1120" s="298"/>
      <c r="L1120" s="299"/>
      <c r="M1120" s="300"/>
      <c r="N1120" s="301"/>
      <c r="O1120" s="238"/>
      <c r="P1120" s="238"/>
      <c r="Q1120" s="238"/>
    </row>
    <row r="1121" spans="1:17" s="39" customFormat="1" ht="12">
      <c r="A1121" s="298"/>
      <c r="B1121" s="298"/>
      <c r="C1121" s="298"/>
      <c r="D1121" s="298"/>
      <c r="E1121" s="298"/>
      <c r="F1121" s="298"/>
      <c r="G1121" s="298"/>
      <c r="H1121" s="298"/>
      <c r="I1121" s="298"/>
      <c r="J1121" s="298"/>
      <c r="K1121" s="298"/>
      <c r="L1121" s="299"/>
      <c r="M1121" s="300"/>
      <c r="N1121" s="301"/>
      <c r="O1121" s="238"/>
      <c r="P1121" s="238"/>
      <c r="Q1121" s="238"/>
    </row>
    <row r="1122" spans="1:17" s="39" customFormat="1" ht="12">
      <c r="A1122" s="298"/>
      <c r="B1122" s="298"/>
      <c r="C1122" s="298"/>
      <c r="D1122" s="298"/>
      <c r="E1122" s="298"/>
      <c r="F1122" s="298"/>
      <c r="G1122" s="298"/>
      <c r="H1122" s="298"/>
      <c r="I1122" s="298"/>
      <c r="J1122" s="298"/>
      <c r="K1122" s="298"/>
      <c r="L1122" s="299"/>
      <c r="M1122" s="300"/>
      <c r="N1122" s="301"/>
      <c r="O1122" s="238"/>
      <c r="P1122" s="238"/>
      <c r="Q1122" s="238"/>
    </row>
    <row r="1123" spans="1:17" s="39" customFormat="1" ht="12">
      <c r="A1123" s="298"/>
      <c r="B1123" s="298"/>
      <c r="C1123" s="298"/>
      <c r="D1123" s="298"/>
      <c r="E1123" s="298"/>
      <c r="F1123" s="298"/>
      <c r="G1123" s="298"/>
      <c r="H1123" s="298"/>
      <c r="I1123" s="298"/>
      <c r="J1123" s="298"/>
      <c r="K1123" s="298"/>
      <c r="L1123" s="299"/>
      <c r="M1123" s="300"/>
      <c r="N1123" s="301"/>
      <c r="O1123" s="238"/>
      <c r="P1123" s="238"/>
      <c r="Q1123" s="238"/>
    </row>
    <row r="1124" spans="1:17" s="39" customFormat="1" ht="12">
      <c r="A1124" s="298"/>
      <c r="B1124" s="298"/>
      <c r="C1124" s="298"/>
      <c r="D1124" s="298"/>
      <c r="E1124" s="298"/>
      <c r="F1124" s="298"/>
      <c r="G1124" s="298"/>
      <c r="H1124" s="298"/>
      <c r="I1124" s="298"/>
      <c r="J1124" s="298"/>
      <c r="K1124" s="298"/>
      <c r="L1124" s="299"/>
      <c r="M1124" s="300"/>
      <c r="N1124" s="301"/>
      <c r="O1124" s="238"/>
      <c r="P1124" s="238"/>
      <c r="Q1124" s="238"/>
    </row>
    <row r="1125" spans="1:17" s="39" customFormat="1" ht="12">
      <c r="A1125" s="298"/>
      <c r="B1125" s="298"/>
      <c r="C1125" s="298"/>
      <c r="D1125" s="298"/>
      <c r="E1125" s="298"/>
      <c r="F1125" s="298"/>
      <c r="G1125" s="298"/>
      <c r="H1125" s="298"/>
      <c r="I1125" s="298"/>
      <c r="J1125" s="298"/>
      <c r="K1125" s="298"/>
      <c r="L1125" s="299"/>
      <c r="M1125" s="300"/>
      <c r="N1125" s="301"/>
      <c r="O1125" s="238"/>
      <c r="P1125" s="238"/>
      <c r="Q1125" s="238"/>
    </row>
    <row r="1126" spans="1:17" s="39" customFormat="1" ht="12">
      <c r="A1126" s="298"/>
      <c r="B1126" s="298"/>
      <c r="C1126" s="298"/>
      <c r="D1126" s="298"/>
      <c r="E1126" s="298"/>
      <c r="F1126" s="298"/>
      <c r="G1126" s="298"/>
      <c r="H1126" s="298"/>
      <c r="I1126" s="298"/>
      <c r="J1126" s="298"/>
      <c r="K1126" s="298"/>
      <c r="L1126" s="299"/>
      <c r="M1126" s="300"/>
      <c r="N1126" s="301"/>
      <c r="O1126" s="238"/>
      <c r="P1126" s="238"/>
      <c r="Q1126" s="238"/>
    </row>
    <row r="1127" spans="1:17" s="39" customFormat="1" ht="12">
      <c r="A1127" s="298"/>
      <c r="B1127" s="298"/>
      <c r="C1127" s="298"/>
      <c r="D1127" s="298"/>
      <c r="E1127" s="298"/>
      <c r="F1127" s="298"/>
      <c r="G1127" s="298"/>
      <c r="H1127" s="298"/>
      <c r="I1127" s="298"/>
      <c r="J1127" s="298"/>
      <c r="K1127" s="298"/>
      <c r="L1127" s="299"/>
      <c r="M1127" s="300"/>
      <c r="N1127" s="301"/>
      <c r="O1127" s="238"/>
      <c r="P1127" s="238"/>
      <c r="Q1127" s="238"/>
    </row>
    <row r="1128" spans="1:17" s="39" customFormat="1" ht="12">
      <c r="A1128" s="298"/>
      <c r="B1128" s="298"/>
      <c r="C1128" s="298"/>
      <c r="D1128" s="298"/>
      <c r="E1128" s="298"/>
      <c r="F1128" s="298"/>
      <c r="G1128" s="298"/>
      <c r="H1128" s="298"/>
      <c r="I1128" s="298"/>
      <c r="J1128" s="298"/>
      <c r="K1128" s="298"/>
      <c r="L1128" s="299"/>
      <c r="M1128" s="300"/>
      <c r="N1128" s="301"/>
      <c r="O1128" s="238"/>
      <c r="P1128" s="238"/>
      <c r="Q1128" s="238"/>
    </row>
    <row r="1129" spans="1:17" s="39" customFormat="1" ht="12">
      <c r="A1129" s="298"/>
      <c r="B1129" s="298"/>
      <c r="C1129" s="298"/>
      <c r="D1129" s="298"/>
      <c r="E1129" s="298"/>
      <c r="F1129" s="298"/>
      <c r="G1129" s="298"/>
      <c r="H1129" s="298"/>
      <c r="I1129" s="298"/>
      <c r="J1129" s="298"/>
      <c r="K1129" s="298"/>
      <c r="L1129" s="299"/>
      <c r="M1129" s="300"/>
      <c r="N1129" s="301"/>
      <c r="O1129" s="238"/>
      <c r="P1129" s="238"/>
      <c r="Q1129" s="238"/>
    </row>
    <row r="1130" spans="1:17" s="39" customFormat="1" ht="12">
      <c r="A1130" s="298"/>
      <c r="B1130" s="298"/>
      <c r="C1130" s="298"/>
      <c r="D1130" s="298"/>
      <c r="E1130" s="298"/>
      <c r="F1130" s="298"/>
      <c r="G1130" s="298"/>
      <c r="H1130" s="298"/>
      <c r="I1130" s="298"/>
      <c r="J1130" s="298"/>
      <c r="K1130" s="298"/>
      <c r="L1130" s="299"/>
      <c r="M1130" s="300"/>
      <c r="N1130" s="301"/>
      <c r="O1130" s="238"/>
      <c r="P1130" s="238"/>
      <c r="Q1130" s="238"/>
    </row>
    <row r="1131" spans="1:17" s="39" customFormat="1" ht="12">
      <c r="A1131" s="298"/>
      <c r="B1131" s="298"/>
      <c r="C1131" s="298"/>
      <c r="D1131" s="298"/>
      <c r="E1131" s="298"/>
      <c r="F1131" s="298"/>
      <c r="G1131" s="298"/>
      <c r="H1131" s="298"/>
      <c r="I1131" s="298"/>
      <c r="J1131" s="298"/>
      <c r="K1131" s="298"/>
      <c r="L1131" s="299"/>
      <c r="M1131" s="300"/>
      <c r="N1131" s="301"/>
      <c r="O1131" s="238"/>
      <c r="P1131" s="238"/>
      <c r="Q1131" s="238"/>
    </row>
    <row r="1132" spans="1:17" s="39" customFormat="1" ht="12">
      <c r="A1132" s="298"/>
      <c r="B1132" s="298"/>
      <c r="C1132" s="298"/>
      <c r="D1132" s="298"/>
      <c r="E1132" s="298"/>
      <c r="F1132" s="298"/>
      <c r="G1132" s="298"/>
      <c r="H1132" s="298"/>
      <c r="I1132" s="298"/>
      <c r="J1132" s="298"/>
      <c r="K1132" s="298"/>
      <c r="L1132" s="299"/>
      <c r="M1132" s="300"/>
      <c r="N1132" s="301"/>
      <c r="O1132" s="238"/>
      <c r="P1132" s="238"/>
      <c r="Q1132" s="238"/>
    </row>
    <row r="1133" spans="1:17" s="39" customFormat="1" ht="12">
      <c r="A1133" s="298"/>
      <c r="B1133" s="298"/>
      <c r="C1133" s="298"/>
      <c r="D1133" s="298"/>
      <c r="E1133" s="298"/>
      <c r="F1133" s="298"/>
      <c r="G1133" s="298"/>
      <c r="H1133" s="298"/>
      <c r="I1133" s="298"/>
      <c r="J1133" s="298"/>
      <c r="K1133" s="298"/>
      <c r="L1133" s="299"/>
      <c r="M1133" s="300"/>
      <c r="N1133" s="301"/>
      <c r="O1133" s="238"/>
      <c r="P1133" s="238"/>
      <c r="Q1133" s="238"/>
    </row>
    <row r="1134" spans="1:17" s="39" customFormat="1" ht="12">
      <c r="A1134" s="298"/>
      <c r="B1134" s="298"/>
      <c r="C1134" s="298"/>
      <c r="D1134" s="298"/>
      <c r="E1134" s="298"/>
      <c r="F1134" s="298"/>
      <c r="G1134" s="298"/>
      <c r="H1134" s="298"/>
      <c r="I1134" s="298"/>
      <c r="J1134" s="298"/>
      <c r="K1134" s="298"/>
      <c r="L1134" s="299"/>
      <c r="M1134" s="300"/>
      <c r="N1134" s="301"/>
      <c r="O1134" s="238"/>
      <c r="P1134" s="238"/>
      <c r="Q1134" s="238"/>
    </row>
    <row r="1135" spans="1:17" s="39" customFormat="1" ht="12">
      <c r="A1135" s="298"/>
      <c r="B1135" s="298"/>
      <c r="C1135" s="298"/>
      <c r="D1135" s="298"/>
      <c r="E1135" s="298"/>
      <c r="F1135" s="298"/>
      <c r="G1135" s="298"/>
      <c r="H1135" s="298"/>
      <c r="I1135" s="298"/>
      <c r="J1135" s="298"/>
      <c r="K1135" s="298"/>
      <c r="L1135" s="299"/>
      <c r="M1135" s="300"/>
      <c r="N1135" s="301"/>
      <c r="O1135" s="238"/>
      <c r="P1135" s="238"/>
      <c r="Q1135" s="238"/>
    </row>
    <row r="1136" spans="1:17" s="39" customFormat="1" ht="12">
      <c r="A1136" s="298"/>
      <c r="B1136" s="298"/>
      <c r="C1136" s="298"/>
      <c r="D1136" s="298"/>
      <c r="E1136" s="298"/>
      <c r="F1136" s="298"/>
      <c r="G1136" s="298"/>
      <c r="H1136" s="298"/>
      <c r="I1136" s="298"/>
      <c r="J1136" s="298"/>
      <c r="K1136" s="298"/>
      <c r="L1136" s="299"/>
      <c r="M1136" s="300"/>
      <c r="N1136" s="301"/>
      <c r="O1136" s="238"/>
      <c r="P1136" s="238"/>
      <c r="Q1136" s="238"/>
    </row>
    <row r="1137" spans="1:17" s="39" customFormat="1" ht="12">
      <c r="A1137" s="298"/>
      <c r="B1137" s="298"/>
      <c r="C1137" s="298"/>
      <c r="D1137" s="298"/>
      <c r="E1137" s="298"/>
      <c r="F1137" s="298"/>
      <c r="G1137" s="298"/>
      <c r="H1137" s="298"/>
      <c r="I1137" s="298"/>
      <c r="J1137" s="298"/>
      <c r="K1137" s="298"/>
      <c r="L1137" s="299"/>
      <c r="M1137" s="300"/>
      <c r="N1137" s="301"/>
      <c r="O1137" s="238"/>
      <c r="P1137" s="238"/>
      <c r="Q1137" s="238"/>
    </row>
    <row r="1138" spans="1:17" s="39" customFormat="1" ht="12">
      <c r="A1138" s="298"/>
      <c r="B1138" s="298"/>
      <c r="C1138" s="298"/>
      <c r="D1138" s="298"/>
      <c r="E1138" s="298"/>
      <c r="F1138" s="298"/>
      <c r="G1138" s="298"/>
      <c r="H1138" s="298"/>
      <c r="I1138" s="298"/>
      <c r="J1138" s="298"/>
      <c r="K1138" s="298"/>
      <c r="L1138" s="299"/>
      <c r="M1138" s="300"/>
      <c r="N1138" s="301"/>
      <c r="O1138" s="238"/>
      <c r="P1138" s="238"/>
      <c r="Q1138" s="238"/>
    </row>
    <row r="1139" spans="1:17" s="39" customFormat="1" ht="12">
      <c r="A1139" s="298"/>
      <c r="B1139" s="298"/>
      <c r="C1139" s="298"/>
      <c r="D1139" s="298"/>
      <c r="E1139" s="298"/>
      <c r="F1139" s="298"/>
      <c r="G1139" s="298"/>
      <c r="H1139" s="298"/>
      <c r="I1139" s="298"/>
      <c r="J1139" s="298"/>
      <c r="K1139" s="298"/>
      <c r="L1139" s="299"/>
      <c r="M1139" s="300"/>
      <c r="N1139" s="301"/>
      <c r="O1139" s="238"/>
      <c r="P1139" s="238"/>
      <c r="Q1139" s="238"/>
    </row>
    <row r="1140" spans="1:17" s="39" customFormat="1" ht="12">
      <c r="A1140" s="298"/>
      <c r="B1140" s="298"/>
      <c r="C1140" s="298"/>
      <c r="D1140" s="298"/>
      <c r="E1140" s="298"/>
      <c r="F1140" s="298"/>
      <c r="G1140" s="298"/>
      <c r="H1140" s="298"/>
      <c r="I1140" s="298"/>
      <c r="J1140" s="298"/>
      <c r="K1140" s="298"/>
      <c r="L1140" s="299"/>
      <c r="M1140" s="300"/>
      <c r="N1140" s="301"/>
      <c r="O1140" s="238"/>
      <c r="P1140" s="238"/>
      <c r="Q1140" s="238"/>
    </row>
    <row r="1141" spans="1:17" s="39" customFormat="1" ht="12">
      <c r="A1141" s="298"/>
      <c r="B1141" s="298"/>
      <c r="C1141" s="298"/>
      <c r="D1141" s="298"/>
      <c r="E1141" s="298"/>
      <c r="F1141" s="298"/>
      <c r="G1141" s="298"/>
      <c r="H1141" s="298"/>
      <c r="I1141" s="298"/>
      <c r="J1141" s="298"/>
      <c r="K1141" s="298"/>
      <c r="L1141" s="299"/>
      <c r="M1141" s="300"/>
      <c r="N1141" s="301"/>
      <c r="O1141" s="238"/>
      <c r="P1141" s="238"/>
      <c r="Q1141" s="238"/>
    </row>
    <row r="1142" spans="1:17" s="39" customFormat="1" ht="12">
      <c r="A1142" s="298"/>
      <c r="B1142" s="298"/>
      <c r="C1142" s="298"/>
      <c r="D1142" s="298"/>
      <c r="E1142" s="298"/>
      <c r="F1142" s="298"/>
      <c r="G1142" s="298"/>
      <c r="H1142" s="298"/>
      <c r="I1142" s="298"/>
      <c r="J1142" s="298"/>
      <c r="K1142" s="298"/>
      <c r="L1142" s="299"/>
      <c r="M1142" s="300"/>
      <c r="N1142" s="301"/>
      <c r="O1142" s="238"/>
      <c r="P1142" s="238"/>
      <c r="Q1142" s="238"/>
    </row>
    <row r="1143" spans="1:17" s="39" customFormat="1" ht="12">
      <c r="A1143" s="298"/>
      <c r="B1143" s="298"/>
      <c r="C1143" s="298"/>
      <c r="D1143" s="298"/>
      <c r="E1143" s="298"/>
      <c r="F1143" s="298"/>
      <c r="G1143" s="298"/>
      <c r="H1143" s="298"/>
      <c r="I1143" s="298"/>
      <c r="J1143" s="298"/>
      <c r="K1143" s="298"/>
      <c r="L1143" s="299"/>
      <c r="M1143" s="300"/>
      <c r="N1143" s="301"/>
      <c r="O1143" s="238"/>
      <c r="P1143" s="238"/>
      <c r="Q1143" s="238"/>
    </row>
    <row r="1144" spans="1:17" s="39" customFormat="1" ht="12">
      <c r="A1144" s="298"/>
      <c r="B1144" s="298"/>
      <c r="C1144" s="298"/>
      <c r="D1144" s="298"/>
      <c r="E1144" s="298"/>
      <c r="F1144" s="298"/>
      <c r="G1144" s="298"/>
      <c r="H1144" s="298"/>
      <c r="I1144" s="298"/>
      <c r="J1144" s="298"/>
      <c r="K1144" s="298"/>
      <c r="L1144" s="299"/>
      <c r="M1144" s="300"/>
      <c r="N1144" s="301"/>
      <c r="O1144" s="238"/>
      <c r="P1144" s="238"/>
      <c r="Q1144" s="238"/>
    </row>
    <row r="1145" spans="1:17" s="39" customFormat="1" ht="12">
      <c r="A1145" s="298"/>
      <c r="B1145" s="298"/>
      <c r="C1145" s="298"/>
      <c r="D1145" s="298"/>
      <c r="E1145" s="298"/>
      <c r="F1145" s="298"/>
      <c r="G1145" s="298"/>
      <c r="H1145" s="298"/>
      <c r="I1145" s="298"/>
      <c r="J1145" s="298"/>
      <c r="K1145" s="298"/>
      <c r="L1145" s="299"/>
      <c r="M1145" s="300"/>
      <c r="N1145" s="301"/>
      <c r="O1145" s="238"/>
      <c r="P1145" s="238"/>
      <c r="Q1145" s="238"/>
    </row>
    <row r="1146" spans="1:17" s="39" customFormat="1" ht="12">
      <c r="A1146" s="298"/>
      <c r="B1146" s="298"/>
      <c r="C1146" s="298"/>
      <c r="D1146" s="298"/>
      <c r="E1146" s="298"/>
      <c r="F1146" s="298"/>
      <c r="G1146" s="298"/>
      <c r="H1146" s="298"/>
      <c r="I1146" s="298"/>
      <c r="J1146" s="298"/>
      <c r="K1146" s="298"/>
      <c r="L1146" s="299"/>
      <c r="M1146" s="300"/>
      <c r="N1146" s="301"/>
      <c r="O1146" s="238"/>
      <c r="P1146" s="238"/>
      <c r="Q1146" s="238"/>
    </row>
    <row r="1147" spans="1:17" s="39" customFormat="1" ht="12">
      <c r="A1147" s="298"/>
      <c r="B1147" s="298"/>
      <c r="C1147" s="298"/>
      <c r="D1147" s="298"/>
      <c r="E1147" s="298"/>
      <c r="F1147" s="298"/>
      <c r="G1147" s="298"/>
      <c r="H1147" s="298"/>
      <c r="I1147" s="298"/>
      <c r="J1147" s="298"/>
      <c r="K1147" s="298"/>
      <c r="L1147" s="299"/>
      <c r="M1147" s="300"/>
      <c r="N1147" s="301"/>
      <c r="O1147" s="238"/>
      <c r="P1147" s="238"/>
      <c r="Q1147" s="238"/>
    </row>
    <row r="1148" spans="1:17" s="39" customFormat="1" ht="12">
      <c r="A1148" s="298"/>
      <c r="B1148" s="298"/>
      <c r="C1148" s="298"/>
      <c r="D1148" s="298"/>
      <c r="E1148" s="298"/>
      <c r="F1148" s="298"/>
      <c r="G1148" s="298"/>
      <c r="H1148" s="298"/>
      <c r="I1148" s="298"/>
      <c r="J1148" s="298"/>
      <c r="K1148" s="298"/>
      <c r="L1148" s="299"/>
      <c r="M1148" s="300"/>
      <c r="N1148" s="301"/>
      <c r="O1148" s="238"/>
      <c r="P1148" s="238"/>
      <c r="Q1148" s="238"/>
    </row>
    <row r="1149" spans="1:17" s="39" customFormat="1" ht="12">
      <c r="A1149" s="298"/>
      <c r="B1149" s="298"/>
      <c r="C1149" s="298"/>
      <c r="D1149" s="298"/>
      <c r="E1149" s="298"/>
      <c r="F1149" s="298"/>
      <c r="G1149" s="298"/>
      <c r="H1149" s="298"/>
      <c r="I1149" s="298"/>
      <c r="J1149" s="298"/>
      <c r="K1149" s="298"/>
      <c r="L1149" s="299"/>
      <c r="M1149" s="300"/>
      <c r="N1149" s="301"/>
      <c r="O1149" s="238"/>
      <c r="P1149" s="238"/>
      <c r="Q1149" s="238"/>
    </row>
    <row r="1150" spans="1:17" s="39" customFormat="1" ht="12">
      <c r="A1150" s="298"/>
      <c r="B1150" s="298"/>
      <c r="C1150" s="298"/>
      <c r="D1150" s="298"/>
      <c r="E1150" s="298"/>
      <c r="F1150" s="298"/>
      <c r="G1150" s="298"/>
      <c r="H1150" s="298"/>
      <c r="I1150" s="298"/>
      <c r="J1150" s="298"/>
      <c r="K1150" s="298"/>
      <c r="L1150" s="299"/>
      <c r="M1150" s="300"/>
      <c r="N1150" s="301"/>
      <c r="O1150" s="238"/>
      <c r="P1150" s="238"/>
      <c r="Q1150" s="238"/>
    </row>
    <row r="1151" spans="1:17" s="39" customFormat="1" ht="12">
      <c r="A1151" s="298"/>
      <c r="B1151" s="298"/>
      <c r="C1151" s="298"/>
      <c r="D1151" s="298"/>
      <c r="E1151" s="298"/>
      <c r="F1151" s="298"/>
      <c r="G1151" s="298"/>
      <c r="H1151" s="298"/>
      <c r="I1151" s="298"/>
      <c r="J1151" s="298"/>
      <c r="K1151" s="298"/>
      <c r="L1151" s="299"/>
      <c r="M1151" s="300"/>
      <c r="N1151" s="301"/>
      <c r="O1151" s="238"/>
      <c r="P1151" s="238"/>
      <c r="Q1151" s="238"/>
    </row>
    <row r="1152" spans="1:17" s="39" customFormat="1" ht="12">
      <c r="A1152" s="298"/>
      <c r="B1152" s="298"/>
      <c r="C1152" s="298"/>
      <c r="D1152" s="298"/>
      <c r="E1152" s="298"/>
      <c r="F1152" s="298"/>
      <c r="G1152" s="298"/>
      <c r="H1152" s="298"/>
      <c r="I1152" s="298"/>
      <c r="J1152" s="298"/>
      <c r="K1152" s="298"/>
      <c r="L1152" s="299"/>
      <c r="M1152" s="300"/>
      <c r="N1152" s="301"/>
      <c r="O1152" s="238"/>
      <c r="P1152" s="238"/>
      <c r="Q1152" s="238"/>
    </row>
    <row r="1153" spans="1:17" s="39" customFormat="1" ht="12">
      <c r="A1153" s="298"/>
      <c r="B1153" s="298"/>
      <c r="C1153" s="298"/>
      <c r="D1153" s="298"/>
      <c r="E1153" s="298"/>
      <c r="F1153" s="298"/>
      <c r="G1153" s="298"/>
      <c r="H1153" s="298"/>
      <c r="I1153" s="298"/>
      <c r="J1153" s="298"/>
      <c r="K1153" s="298"/>
      <c r="L1153" s="299"/>
      <c r="M1153" s="300"/>
      <c r="N1153" s="301"/>
      <c r="O1153" s="238"/>
      <c r="P1153" s="238"/>
      <c r="Q1153" s="238"/>
    </row>
    <row r="1154" spans="1:17" s="39" customFormat="1" ht="12">
      <c r="A1154" s="298"/>
      <c r="B1154" s="298"/>
      <c r="C1154" s="298"/>
      <c r="D1154" s="298"/>
      <c r="E1154" s="298"/>
      <c r="F1154" s="298"/>
      <c r="G1154" s="298"/>
      <c r="H1154" s="298"/>
      <c r="I1154" s="298"/>
      <c r="J1154" s="298"/>
      <c r="K1154" s="298"/>
      <c r="L1154" s="299"/>
      <c r="M1154" s="300"/>
      <c r="N1154" s="301"/>
      <c r="O1154" s="238"/>
      <c r="P1154" s="238"/>
      <c r="Q1154" s="238"/>
    </row>
    <row r="1155" spans="1:17" s="39" customFormat="1" ht="12">
      <c r="A1155" s="298"/>
      <c r="B1155" s="298"/>
      <c r="C1155" s="298"/>
      <c r="D1155" s="298"/>
      <c r="E1155" s="298"/>
      <c r="F1155" s="298"/>
      <c r="G1155" s="298"/>
      <c r="H1155" s="298"/>
      <c r="I1155" s="298"/>
      <c r="J1155" s="298"/>
      <c r="K1155" s="298"/>
      <c r="L1155" s="299"/>
      <c r="M1155" s="300"/>
      <c r="N1155" s="301"/>
      <c r="O1155" s="238"/>
      <c r="P1155" s="238"/>
      <c r="Q1155" s="238"/>
    </row>
    <row r="1156" spans="1:17" s="39" customFormat="1" ht="12">
      <c r="A1156" s="298"/>
      <c r="B1156" s="298"/>
      <c r="C1156" s="298"/>
      <c r="D1156" s="298"/>
      <c r="E1156" s="298"/>
      <c r="F1156" s="298"/>
      <c r="G1156" s="298"/>
      <c r="H1156" s="298"/>
      <c r="I1156" s="298"/>
      <c r="J1156" s="298"/>
      <c r="K1156" s="298"/>
      <c r="L1156" s="299"/>
      <c r="M1156" s="300"/>
      <c r="N1156" s="301"/>
      <c r="O1156" s="238"/>
      <c r="P1156" s="238"/>
      <c r="Q1156" s="238"/>
    </row>
    <row r="1157" spans="1:17" s="39" customFormat="1" ht="12">
      <c r="A1157" s="298"/>
      <c r="B1157" s="298"/>
      <c r="C1157" s="298"/>
      <c r="D1157" s="298"/>
      <c r="E1157" s="298"/>
      <c r="F1157" s="298"/>
      <c r="G1157" s="298"/>
      <c r="H1157" s="298"/>
      <c r="I1157" s="298"/>
      <c r="J1157" s="298"/>
      <c r="K1157" s="298"/>
      <c r="L1157" s="299"/>
      <c r="M1157" s="300"/>
      <c r="N1157" s="301"/>
      <c r="O1157" s="238"/>
      <c r="P1157" s="238"/>
      <c r="Q1157" s="238"/>
    </row>
    <row r="1158" spans="1:17" s="39" customFormat="1" ht="12">
      <c r="A1158" s="298"/>
      <c r="B1158" s="298"/>
      <c r="C1158" s="298"/>
      <c r="D1158" s="298"/>
      <c r="E1158" s="298"/>
      <c r="F1158" s="298"/>
      <c r="G1158" s="298"/>
      <c r="H1158" s="298"/>
      <c r="I1158" s="298"/>
      <c r="J1158" s="298"/>
      <c r="K1158" s="298"/>
      <c r="L1158" s="299"/>
      <c r="M1158" s="300"/>
      <c r="N1158" s="301"/>
      <c r="O1158" s="238"/>
      <c r="P1158" s="238"/>
      <c r="Q1158" s="238"/>
    </row>
    <row r="1159" spans="1:17" s="39" customFormat="1" ht="12">
      <c r="A1159" s="298"/>
      <c r="B1159" s="298"/>
      <c r="C1159" s="298"/>
      <c r="D1159" s="298"/>
      <c r="E1159" s="298"/>
      <c r="F1159" s="298"/>
      <c r="G1159" s="298"/>
      <c r="H1159" s="298"/>
      <c r="I1159" s="298"/>
      <c r="J1159" s="298"/>
      <c r="K1159" s="298"/>
      <c r="L1159" s="299"/>
      <c r="M1159" s="300"/>
      <c r="N1159" s="301"/>
      <c r="O1159" s="238"/>
      <c r="P1159" s="238"/>
      <c r="Q1159" s="238"/>
    </row>
    <row r="1160" spans="1:17" s="39" customFormat="1" ht="12">
      <c r="A1160" s="298"/>
      <c r="B1160" s="298"/>
      <c r="C1160" s="298"/>
      <c r="D1160" s="298"/>
      <c r="E1160" s="298"/>
      <c r="F1160" s="298"/>
      <c r="G1160" s="298"/>
      <c r="H1160" s="298"/>
      <c r="I1160" s="298"/>
      <c r="J1160" s="298"/>
      <c r="K1160" s="298"/>
      <c r="L1160" s="299"/>
      <c r="M1160" s="300"/>
      <c r="N1160" s="301"/>
      <c r="O1160" s="238"/>
      <c r="P1160" s="238"/>
      <c r="Q1160" s="238"/>
    </row>
    <row r="1161" spans="1:17" s="39" customFormat="1" ht="12">
      <c r="A1161" s="298"/>
      <c r="B1161" s="298"/>
      <c r="C1161" s="298"/>
      <c r="D1161" s="298"/>
      <c r="E1161" s="298"/>
      <c r="F1161" s="298"/>
      <c r="G1161" s="298"/>
      <c r="H1161" s="298"/>
      <c r="I1161" s="298"/>
      <c r="J1161" s="298"/>
      <c r="K1161" s="298"/>
      <c r="L1161" s="299"/>
      <c r="M1161" s="300"/>
      <c r="N1161" s="301"/>
      <c r="O1161" s="238"/>
      <c r="P1161" s="238"/>
      <c r="Q1161" s="238"/>
    </row>
    <row r="1162" spans="1:17" s="39" customFormat="1" ht="12">
      <c r="A1162" s="298"/>
      <c r="B1162" s="298"/>
      <c r="C1162" s="298"/>
      <c r="D1162" s="298"/>
      <c r="E1162" s="298"/>
      <c r="F1162" s="298"/>
      <c r="G1162" s="298"/>
      <c r="H1162" s="298"/>
      <c r="I1162" s="298"/>
      <c r="J1162" s="298"/>
      <c r="K1162" s="298"/>
      <c r="L1162" s="299"/>
      <c r="M1162" s="300"/>
      <c r="N1162" s="301"/>
      <c r="O1162" s="238"/>
      <c r="P1162" s="238"/>
      <c r="Q1162" s="238"/>
    </row>
    <row r="1163" spans="1:17" s="39" customFormat="1" ht="12">
      <c r="A1163" s="298"/>
      <c r="B1163" s="298"/>
      <c r="C1163" s="298"/>
      <c r="D1163" s="298"/>
      <c r="E1163" s="298"/>
      <c r="F1163" s="298"/>
      <c r="G1163" s="298"/>
      <c r="H1163" s="298"/>
      <c r="I1163" s="298"/>
      <c r="J1163" s="298"/>
      <c r="K1163" s="298"/>
      <c r="L1163" s="299"/>
      <c r="M1163" s="300"/>
      <c r="N1163" s="301"/>
      <c r="O1163" s="238"/>
      <c r="P1163" s="238"/>
      <c r="Q1163" s="238"/>
    </row>
    <row r="1164" spans="1:17" s="39" customFormat="1" ht="12">
      <c r="A1164" s="298"/>
      <c r="B1164" s="298"/>
      <c r="C1164" s="298"/>
      <c r="D1164" s="298"/>
      <c r="E1164" s="298"/>
      <c r="F1164" s="298"/>
      <c r="G1164" s="298"/>
      <c r="H1164" s="298"/>
      <c r="I1164" s="298"/>
      <c r="J1164" s="298"/>
      <c r="K1164" s="298"/>
      <c r="L1164" s="299"/>
      <c r="M1164" s="300"/>
      <c r="N1164" s="301"/>
      <c r="O1164" s="238"/>
      <c r="P1164" s="238"/>
      <c r="Q1164" s="238"/>
    </row>
    <row r="1165" spans="1:17" s="39" customFormat="1" ht="12">
      <c r="A1165" s="298"/>
      <c r="B1165" s="298"/>
      <c r="C1165" s="298"/>
      <c r="D1165" s="298"/>
      <c r="E1165" s="298"/>
      <c r="F1165" s="298"/>
      <c r="G1165" s="298"/>
      <c r="H1165" s="298"/>
      <c r="I1165" s="298"/>
      <c r="J1165" s="298"/>
      <c r="K1165" s="298"/>
      <c r="L1165" s="299"/>
      <c r="M1165" s="300"/>
      <c r="N1165" s="301"/>
      <c r="O1165" s="238"/>
      <c r="P1165" s="238"/>
      <c r="Q1165" s="238"/>
    </row>
    <row r="1166" spans="1:17" s="39" customFormat="1" ht="12">
      <c r="A1166" s="298"/>
      <c r="B1166" s="298"/>
      <c r="C1166" s="298"/>
      <c r="D1166" s="298"/>
      <c r="E1166" s="298"/>
      <c r="F1166" s="298"/>
      <c r="G1166" s="298"/>
      <c r="H1166" s="298"/>
      <c r="I1166" s="298"/>
      <c r="J1166" s="298"/>
      <c r="K1166" s="298"/>
      <c r="L1166" s="299"/>
      <c r="M1166" s="300"/>
      <c r="N1166" s="301"/>
      <c r="O1166" s="238"/>
      <c r="P1166" s="238"/>
      <c r="Q1166" s="238"/>
    </row>
    <row r="1167" spans="1:17" s="39" customFormat="1" ht="12">
      <c r="A1167" s="298"/>
      <c r="B1167" s="298"/>
      <c r="C1167" s="298"/>
      <c r="D1167" s="298"/>
      <c r="E1167" s="298"/>
      <c r="F1167" s="298"/>
      <c r="G1167" s="298"/>
      <c r="H1167" s="298"/>
      <c r="I1167" s="298"/>
      <c r="J1167" s="298"/>
      <c r="K1167" s="298"/>
      <c r="L1167" s="299"/>
      <c r="M1167" s="300"/>
      <c r="N1167" s="301"/>
      <c r="O1167" s="238"/>
      <c r="P1167" s="238"/>
      <c r="Q1167" s="238"/>
    </row>
    <row r="1168" spans="1:17" s="39" customFormat="1" ht="12">
      <c r="A1168" s="298"/>
      <c r="B1168" s="298"/>
      <c r="C1168" s="298"/>
      <c r="D1168" s="298"/>
      <c r="E1168" s="298"/>
      <c r="F1168" s="298"/>
      <c r="G1168" s="298"/>
      <c r="H1168" s="298"/>
      <c r="I1168" s="298"/>
      <c r="J1168" s="298"/>
      <c r="K1168" s="298"/>
      <c r="L1168" s="299"/>
      <c r="M1168" s="300"/>
      <c r="N1168" s="301"/>
      <c r="O1168" s="238"/>
      <c r="P1168" s="238"/>
      <c r="Q1168" s="238"/>
    </row>
    <row r="1169" spans="1:17" s="39" customFormat="1" ht="12">
      <c r="A1169" s="298"/>
      <c r="B1169" s="298"/>
      <c r="C1169" s="298"/>
      <c r="D1169" s="298"/>
      <c r="E1169" s="298"/>
      <c r="F1169" s="298"/>
      <c r="G1169" s="298"/>
      <c r="H1169" s="298"/>
      <c r="I1169" s="298"/>
      <c r="J1169" s="298"/>
      <c r="K1169" s="298"/>
      <c r="L1169" s="299"/>
      <c r="M1169" s="300"/>
      <c r="N1169" s="301"/>
      <c r="O1169" s="238"/>
      <c r="P1169" s="238"/>
      <c r="Q1169" s="238"/>
    </row>
    <row r="1170" spans="1:17" s="39" customFormat="1" ht="12">
      <c r="A1170" s="298"/>
      <c r="B1170" s="298"/>
      <c r="C1170" s="298"/>
      <c r="D1170" s="298"/>
      <c r="E1170" s="298"/>
      <c r="F1170" s="298"/>
      <c r="G1170" s="298"/>
      <c r="H1170" s="298"/>
      <c r="I1170" s="298"/>
      <c r="J1170" s="298"/>
      <c r="K1170" s="298"/>
      <c r="L1170" s="299"/>
      <c r="M1170" s="300"/>
      <c r="N1170" s="301"/>
      <c r="O1170" s="238"/>
      <c r="P1170" s="238"/>
      <c r="Q1170" s="238"/>
    </row>
    <row r="1171" spans="1:17" s="39" customFormat="1" ht="12">
      <c r="A1171" s="298"/>
      <c r="B1171" s="298"/>
      <c r="C1171" s="298"/>
      <c r="D1171" s="298"/>
      <c r="E1171" s="298"/>
      <c r="F1171" s="298"/>
      <c r="G1171" s="298"/>
      <c r="H1171" s="298"/>
      <c r="I1171" s="298"/>
      <c r="J1171" s="298"/>
      <c r="K1171" s="298"/>
      <c r="L1171" s="299"/>
      <c r="M1171" s="300"/>
      <c r="N1171" s="301"/>
      <c r="O1171" s="238"/>
      <c r="P1171" s="238"/>
      <c r="Q1171" s="238"/>
    </row>
    <row r="1172" spans="1:17" s="39" customFormat="1" ht="12">
      <c r="A1172" s="298"/>
      <c r="B1172" s="298"/>
      <c r="C1172" s="298"/>
      <c r="D1172" s="298"/>
      <c r="E1172" s="298"/>
      <c r="F1172" s="298"/>
      <c r="G1172" s="298"/>
      <c r="H1172" s="298"/>
      <c r="I1172" s="298"/>
      <c r="J1172" s="298"/>
      <c r="K1172" s="298"/>
      <c r="L1172" s="299"/>
      <c r="M1172" s="300"/>
      <c r="N1172" s="301"/>
      <c r="O1172" s="238"/>
      <c r="P1172" s="238"/>
      <c r="Q1172" s="238"/>
    </row>
    <row r="1173" spans="1:17" s="39" customFormat="1" ht="12">
      <c r="A1173" s="298"/>
      <c r="B1173" s="298"/>
      <c r="C1173" s="298"/>
      <c r="D1173" s="298"/>
      <c r="E1173" s="298"/>
      <c r="F1173" s="298"/>
      <c r="G1173" s="298"/>
      <c r="H1173" s="298"/>
      <c r="I1173" s="298"/>
      <c r="J1173" s="298"/>
      <c r="K1173" s="298"/>
      <c r="L1173" s="299"/>
      <c r="M1173" s="300"/>
      <c r="N1173" s="301"/>
      <c r="O1173" s="238"/>
      <c r="P1173" s="238"/>
      <c r="Q1173" s="238"/>
    </row>
    <row r="1174" spans="1:17" s="39" customFormat="1" ht="12">
      <c r="A1174" s="298"/>
      <c r="B1174" s="298"/>
      <c r="C1174" s="298"/>
      <c r="D1174" s="298"/>
      <c r="E1174" s="298"/>
      <c r="F1174" s="298"/>
      <c r="G1174" s="298"/>
      <c r="H1174" s="298"/>
      <c r="I1174" s="298"/>
      <c r="J1174" s="298"/>
      <c r="K1174" s="298"/>
      <c r="L1174" s="299"/>
      <c r="M1174" s="300"/>
      <c r="N1174" s="301"/>
      <c r="O1174" s="238"/>
      <c r="P1174" s="238"/>
      <c r="Q1174" s="238"/>
    </row>
    <row r="1175" spans="1:17" s="39" customFormat="1" ht="12">
      <c r="A1175" s="298"/>
      <c r="B1175" s="298"/>
      <c r="C1175" s="298"/>
      <c r="D1175" s="298"/>
      <c r="E1175" s="298"/>
      <c r="F1175" s="298"/>
      <c r="G1175" s="298"/>
      <c r="H1175" s="298"/>
      <c r="I1175" s="298"/>
      <c r="J1175" s="298"/>
      <c r="K1175" s="298"/>
      <c r="L1175" s="299"/>
      <c r="M1175" s="300"/>
      <c r="N1175" s="301"/>
      <c r="O1175" s="238"/>
      <c r="P1175" s="238"/>
      <c r="Q1175" s="238"/>
    </row>
    <row r="1176" spans="1:17" s="39" customFormat="1" ht="12">
      <c r="A1176" s="298"/>
      <c r="B1176" s="298"/>
      <c r="C1176" s="298"/>
      <c r="D1176" s="298"/>
      <c r="E1176" s="298"/>
      <c r="F1176" s="298"/>
      <c r="G1176" s="298"/>
      <c r="H1176" s="298"/>
      <c r="I1176" s="298"/>
      <c r="J1176" s="298"/>
      <c r="K1176" s="298"/>
      <c r="L1176" s="299"/>
      <c r="M1176" s="300"/>
      <c r="N1176" s="301"/>
      <c r="O1176" s="238"/>
      <c r="P1176" s="238"/>
      <c r="Q1176" s="238"/>
    </row>
    <row r="1177" spans="1:17" s="39" customFormat="1" ht="12">
      <c r="A1177" s="298"/>
      <c r="B1177" s="298"/>
      <c r="C1177" s="298"/>
      <c r="D1177" s="298"/>
      <c r="E1177" s="298"/>
      <c r="F1177" s="298"/>
      <c r="G1177" s="298"/>
      <c r="H1177" s="298"/>
      <c r="I1177" s="298"/>
      <c r="J1177" s="298"/>
      <c r="K1177" s="298"/>
      <c r="L1177" s="299"/>
      <c r="M1177" s="300"/>
      <c r="N1177" s="301"/>
      <c r="O1177" s="238"/>
      <c r="P1177" s="238"/>
      <c r="Q1177" s="238"/>
    </row>
    <row r="1178" spans="1:17" s="39" customFormat="1" ht="12">
      <c r="A1178" s="298"/>
      <c r="B1178" s="298"/>
      <c r="C1178" s="298"/>
      <c r="D1178" s="298"/>
      <c r="E1178" s="298"/>
      <c r="F1178" s="298"/>
      <c r="G1178" s="298"/>
      <c r="H1178" s="298"/>
      <c r="I1178" s="298"/>
      <c r="J1178" s="298"/>
      <c r="K1178" s="298"/>
      <c r="L1178" s="299"/>
      <c r="M1178" s="300"/>
      <c r="N1178" s="301"/>
      <c r="O1178" s="238"/>
      <c r="P1178" s="238"/>
      <c r="Q1178" s="238"/>
    </row>
    <row r="1179" spans="1:17" s="39" customFormat="1" ht="12">
      <c r="A1179" s="298"/>
      <c r="B1179" s="298"/>
      <c r="C1179" s="298"/>
      <c r="D1179" s="298"/>
      <c r="E1179" s="298"/>
      <c r="F1179" s="298"/>
      <c r="G1179" s="298"/>
      <c r="H1179" s="298"/>
      <c r="I1179" s="298"/>
      <c r="J1179" s="298"/>
      <c r="K1179" s="298"/>
      <c r="L1179" s="299"/>
      <c r="M1179" s="300"/>
      <c r="N1179" s="301"/>
      <c r="O1179" s="238"/>
      <c r="P1179" s="238"/>
      <c r="Q1179" s="238"/>
    </row>
    <row r="1180" spans="1:17" s="39" customFormat="1" ht="12">
      <c r="A1180" s="298"/>
      <c r="B1180" s="298"/>
      <c r="C1180" s="298"/>
      <c r="D1180" s="298"/>
      <c r="E1180" s="298"/>
      <c r="F1180" s="298"/>
      <c r="G1180" s="298"/>
      <c r="H1180" s="298"/>
      <c r="I1180" s="298"/>
      <c r="J1180" s="298"/>
      <c r="K1180" s="298"/>
      <c r="L1180" s="299"/>
      <c r="M1180" s="300"/>
      <c r="N1180" s="301"/>
      <c r="O1180" s="238"/>
      <c r="P1180" s="238"/>
      <c r="Q1180" s="238"/>
    </row>
    <row r="1181" spans="1:17" s="39" customFormat="1" ht="12">
      <c r="A1181" s="298"/>
      <c r="B1181" s="298"/>
      <c r="C1181" s="298"/>
      <c r="D1181" s="298"/>
      <c r="E1181" s="298"/>
      <c r="F1181" s="298"/>
      <c r="G1181" s="298"/>
      <c r="H1181" s="298"/>
      <c r="I1181" s="298"/>
      <c r="J1181" s="298"/>
      <c r="K1181" s="298"/>
      <c r="L1181" s="299"/>
      <c r="M1181" s="300"/>
      <c r="N1181" s="301"/>
      <c r="O1181" s="238"/>
      <c r="P1181" s="238"/>
      <c r="Q1181" s="238"/>
    </row>
    <row r="1182" spans="1:17" s="39" customFormat="1" ht="12">
      <c r="A1182" s="298"/>
      <c r="B1182" s="298"/>
      <c r="C1182" s="298"/>
      <c r="D1182" s="298"/>
      <c r="E1182" s="298"/>
      <c r="F1182" s="298"/>
      <c r="G1182" s="298"/>
      <c r="H1182" s="298"/>
      <c r="I1182" s="298"/>
      <c r="J1182" s="298"/>
      <c r="K1182" s="298"/>
      <c r="L1182" s="299"/>
      <c r="M1182" s="300"/>
      <c r="N1182" s="301"/>
      <c r="O1182" s="238"/>
      <c r="P1182" s="238"/>
      <c r="Q1182" s="238"/>
    </row>
    <row r="1183" spans="1:17" s="39" customFormat="1" ht="12">
      <c r="A1183" s="298"/>
      <c r="B1183" s="298"/>
      <c r="C1183" s="298"/>
      <c r="D1183" s="298"/>
      <c r="E1183" s="298"/>
      <c r="F1183" s="298"/>
      <c r="G1183" s="298"/>
      <c r="H1183" s="298"/>
      <c r="I1183" s="298"/>
      <c r="J1183" s="298"/>
      <c r="K1183" s="298"/>
      <c r="L1183" s="299"/>
      <c r="M1183" s="300"/>
      <c r="N1183" s="301"/>
      <c r="O1183" s="238"/>
      <c r="P1183" s="238"/>
      <c r="Q1183" s="238"/>
    </row>
    <row r="1184" spans="1:17" s="39" customFormat="1" ht="12">
      <c r="A1184" s="298"/>
      <c r="B1184" s="298"/>
      <c r="C1184" s="298"/>
      <c r="D1184" s="298"/>
      <c r="E1184" s="298"/>
      <c r="F1184" s="298"/>
      <c r="G1184" s="298"/>
      <c r="H1184" s="298"/>
      <c r="I1184" s="298"/>
      <c r="J1184" s="298"/>
      <c r="K1184" s="298"/>
      <c r="L1184" s="299"/>
      <c r="M1184" s="300"/>
      <c r="N1184" s="301"/>
      <c r="O1184" s="238"/>
      <c r="P1184" s="238"/>
      <c r="Q1184" s="238"/>
    </row>
    <row r="1185" spans="1:17" s="39" customFormat="1" ht="12">
      <c r="A1185" s="298"/>
      <c r="B1185" s="298"/>
      <c r="C1185" s="298"/>
      <c r="D1185" s="298"/>
      <c r="E1185" s="298"/>
      <c r="F1185" s="298"/>
      <c r="G1185" s="298"/>
      <c r="H1185" s="298"/>
      <c r="I1185" s="298"/>
      <c r="J1185" s="298"/>
      <c r="K1185" s="298"/>
      <c r="L1185" s="299"/>
      <c r="M1185" s="300"/>
      <c r="N1185" s="301"/>
      <c r="O1185" s="238"/>
      <c r="P1185" s="238"/>
      <c r="Q1185" s="238"/>
    </row>
    <row r="1186" spans="1:17" s="39" customFormat="1" ht="12">
      <c r="A1186" s="298"/>
      <c r="B1186" s="298"/>
      <c r="C1186" s="298"/>
      <c r="D1186" s="298"/>
      <c r="E1186" s="298"/>
      <c r="F1186" s="298"/>
      <c r="G1186" s="298"/>
      <c r="H1186" s="298"/>
      <c r="I1186" s="298"/>
      <c r="J1186" s="298"/>
      <c r="K1186" s="298"/>
      <c r="L1186" s="299"/>
      <c r="M1186" s="300"/>
      <c r="N1186" s="301"/>
      <c r="O1186" s="238"/>
      <c r="P1186" s="238"/>
      <c r="Q1186" s="238"/>
    </row>
    <row r="1187" spans="1:17" s="39" customFormat="1" ht="12">
      <c r="A1187" s="298"/>
      <c r="B1187" s="298"/>
      <c r="C1187" s="298"/>
      <c r="D1187" s="298"/>
      <c r="E1187" s="298"/>
      <c r="F1187" s="298"/>
      <c r="G1187" s="298"/>
      <c r="H1187" s="298"/>
      <c r="I1187" s="298"/>
      <c r="J1187" s="298"/>
      <c r="K1187" s="298"/>
      <c r="L1187" s="299"/>
      <c r="M1187" s="300"/>
      <c r="N1187" s="301"/>
      <c r="O1187" s="238"/>
      <c r="P1187" s="238"/>
      <c r="Q1187" s="238"/>
    </row>
    <row r="1188" spans="1:17" s="39" customFormat="1" ht="12">
      <c r="A1188" s="298"/>
      <c r="B1188" s="298"/>
      <c r="C1188" s="298"/>
      <c r="D1188" s="298"/>
      <c r="E1188" s="298"/>
      <c r="F1188" s="298"/>
      <c r="G1188" s="298"/>
      <c r="H1188" s="298"/>
      <c r="I1188" s="298"/>
      <c r="J1188" s="298"/>
      <c r="K1188" s="298"/>
      <c r="L1188" s="299"/>
      <c r="M1188" s="300"/>
      <c r="N1188" s="301"/>
      <c r="O1188" s="238"/>
      <c r="P1188" s="238"/>
      <c r="Q1188" s="238"/>
    </row>
    <row r="1189" spans="1:17" s="39" customFormat="1" ht="12">
      <c r="A1189" s="298"/>
      <c r="B1189" s="298"/>
      <c r="C1189" s="298"/>
      <c r="D1189" s="298"/>
      <c r="E1189" s="298"/>
      <c r="F1189" s="298"/>
      <c r="G1189" s="298"/>
      <c r="H1189" s="298"/>
      <c r="I1189" s="298"/>
      <c r="J1189" s="298"/>
      <c r="K1189" s="298"/>
      <c r="L1189" s="299"/>
      <c r="M1189" s="300"/>
      <c r="N1189" s="301"/>
      <c r="O1189" s="238"/>
      <c r="P1189" s="238"/>
      <c r="Q1189" s="238"/>
    </row>
    <row r="1190" spans="1:17" s="39" customFormat="1" ht="12">
      <c r="A1190" s="298"/>
      <c r="B1190" s="298"/>
      <c r="C1190" s="298"/>
      <c r="D1190" s="298"/>
      <c r="E1190" s="298"/>
      <c r="F1190" s="298"/>
      <c r="G1190" s="298"/>
      <c r="H1190" s="298"/>
      <c r="I1190" s="298"/>
      <c r="J1190" s="298"/>
      <c r="K1190" s="298"/>
      <c r="L1190" s="299"/>
      <c r="M1190" s="300"/>
      <c r="N1190" s="301"/>
      <c r="O1190" s="238"/>
      <c r="P1190" s="238"/>
      <c r="Q1190" s="238"/>
    </row>
    <row r="1191" spans="1:17" s="39" customFormat="1" ht="12">
      <c r="A1191" s="298"/>
      <c r="B1191" s="298"/>
      <c r="C1191" s="298"/>
      <c r="D1191" s="298"/>
      <c r="E1191" s="298"/>
      <c r="F1191" s="298"/>
      <c r="G1191" s="298"/>
      <c r="H1191" s="298"/>
      <c r="I1191" s="298"/>
      <c r="J1191" s="298"/>
      <c r="K1191" s="298"/>
      <c r="L1191" s="299"/>
      <c r="M1191" s="300"/>
      <c r="N1191" s="301"/>
      <c r="O1191" s="238"/>
      <c r="P1191" s="238"/>
      <c r="Q1191" s="238"/>
    </row>
    <row r="1192" spans="1:17" s="39" customFormat="1" ht="12">
      <c r="A1192" s="298"/>
      <c r="B1192" s="298"/>
      <c r="C1192" s="298"/>
      <c r="D1192" s="298"/>
      <c r="E1192" s="298"/>
      <c r="F1192" s="298"/>
      <c r="G1192" s="298"/>
      <c r="H1192" s="298"/>
      <c r="I1192" s="298"/>
      <c r="J1192" s="298"/>
      <c r="K1192" s="298"/>
      <c r="L1192" s="299"/>
      <c r="M1192" s="300"/>
      <c r="N1192" s="301"/>
      <c r="O1192" s="238"/>
      <c r="P1192" s="238"/>
      <c r="Q1192" s="238"/>
    </row>
    <row r="1193" spans="1:17" s="39" customFormat="1" ht="12">
      <c r="A1193" s="298"/>
      <c r="B1193" s="298"/>
      <c r="C1193" s="298"/>
      <c r="D1193" s="298"/>
      <c r="E1193" s="298"/>
      <c r="F1193" s="298"/>
      <c r="G1193" s="298"/>
      <c r="H1193" s="298"/>
      <c r="I1193" s="298"/>
      <c r="J1193" s="298"/>
      <c r="K1193" s="298"/>
      <c r="L1193" s="299"/>
      <c r="M1193" s="300"/>
      <c r="N1193" s="301"/>
      <c r="O1193" s="238"/>
      <c r="P1193" s="238"/>
      <c r="Q1193" s="238"/>
    </row>
    <row r="1194" spans="1:17" s="39" customFormat="1" ht="12">
      <c r="A1194" s="298"/>
      <c r="B1194" s="298"/>
      <c r="C1194" s="298"/>
      <c r="D1194" s="298"/>
      <c r="E1194" s="298"/>
      <c r="F1194" s="298"/>
      <c r="G1194" s="298"/>
      <c r="H1194" s="298"/>
      <c r="I1194" s="298"/>
      <c r="J1194" s="298"/>
      <c r="K1194" s="298"/>
      <c r="L1194" s="299"/>
      <c r="M1194" s="300"/>
      <c r="N1194" s="301"/>
      <c r="O1194" s="238"/>
      <c r="P1194" s="238"/>
      <c r="Q1194" s="238"/>
    </row>
    <row r="1195" spans="1:17" s="39" customFormat="1" ht="12">
      <c r="A1195" s="298"/>
      <c r="B1195" s="298"/>
      <c r="C1195" s="298"/>
      <c r="D1195" s="298"/>
      <c r="E1195" s="298"/>
      <c r="F1195" s="298"/>
      <c r="G1195" s="298"/>
      <c r="H1195" s="298"/>
      <c r="I1195" s="298"/>
      <c r="J1195" s="298"/>
      <c r="K1195" s="298"/>
      <c r="L1195" s="299"/>
      <c r="M1195" s="300"/>
      <c r="N1195" s="301"/>
      <c r="O1195" s="238"/>
      <c r="P1195" s="238"/>
      <c r="Q1195" s="238"/>
    </row>
    <row r="1196" spans="1:17" s="39" customFormat="1" ht="12">
      <c r="A1196" s="298"/>
      <c r="B1196" s="298"/>
      <c r="C1196" s="298"/>
      <c r="D1196" s="298"/>
      <c r="E1196" s="298"/>
      <c r="F1196" s="298"/>
      <c r="G1196" s="298"/>
      <c r="H1196" s="298"/>
      <c r="I1196" s="298"/>
      <c r="J1196" s="298"/>
      <c r="K1196" s="298"/>
      <c r="L1196" s="299"/>
      <c r="M1196" s="300"/>
      <c r="N1196" s="301"/>
      <c r="O1196" s="238"/>
      <c r="P1196" s="238"/>
      <c r="Q1196" s="238"/>
    </row>
    <row r="1197" spans="1:17" s="39" customFormat="1" ht="12">
      <c r="A1197" s="298"/>
      <c r="B1197" s="298"/>
      <c r="C1197" s="298"/>
      <c r="D1197" s="298"/>
      <c r="E1197" s="298"/>
      <c r="F1197" s="298"/>
      <c r="G1197" s="298"/>
      <c r="H1197" s="298"/>
      <c r="I1197" s="298"/>
      <c r="J1197" s="298"/>
      <c r="K1197" s="298"/>
      <c r="L1197" s="299"/>
      <c r="M1197" s="300"/>
      <c r="N1197" s="301"/>
      <c r="O1197" s="238"/>
      <c r="P1197" s="238"/>
      <c r="Q1197" s="238"/>
    </row>
    <row r="1198" spans="1:17" s="39" customFormat="1" ht="12">
      <c r="A1198" s="298"/>
      <c r="B1198" s="298"/>
      <c r="C1198" s="298"/>
      <c r="D1198" s="298"/>
      <c r="E1198" s="298"/>
      <c r="F1198" s="298"/>
      <c r="G1198" s="298"/>
      <c r="H1198" s="298"/>
      <c r="I1198" s="298"/>
      <c r="J1198" s="298"/>
      <c r="K1198" s="298"/>
      <c r="L1198" s="299"/>
      <c r="M1198" s="300"/>
      <c r="N1198" s="301"/>
      <c r="O1198" s="238"/>
      <c r="P1198" s="238"/>
      <c r="Q1198" s="238"/>
    </row>
    <row r="1199" spans="1:17" s="39" customFormat="1" ht="12">
      <c r="A1199" s="298"/>
      <c r="B1199" s="298"/>
      <c r="C1199" s="298"/>
      <c r="D1199" s="298"/>
      <c r="E1199" s="298"/>
      <c r="F1199" s="298"/>
      <c r="G1199" s="298"/>
      <c r="H1199" s="298"/>
      <c r="I1199" s="298"/>
      <c r="J1199" s="298"/>
      <c r="K1199" s="298"/>
      <c r="L1199" s="299"/>
      <c r="M1199" s="300"/>
      <c r="N1199" s="301"/>
      <c r="O1199" s="238"/>
      <c r="P1199" s="238"/>
      <c r="Q1199" s="238"/>
    </row>
    <row r="1200" spans="1:17" s="39" customFormat="1" ht="12">
      <c r="A1200" s="298"/>
      <c r="B1200" s="298"/>
      <c r="C1200" s="298"/>
      <c r="D1200" s="298"/>
      <c r="E1200" s="298"/>
      <c r="F1200" s="298"/>
      <c r="G1200" s="298"/>
      <c r="H1200" s="298"/>
      <c r="I1200" s="298"/>
      <c r="J1200" s="298"/>
      <c r="K1200" s="298"/>
      <c r="L1200" s="299"/>
      <c r="M1200" s="300"/>
      <c r="N1200" s="301"/>
      <c r="O1200" s="238"/>
      <c r="P1200" s="238"/>
      <c r="Q1200" s="238"/>
    </row>
    <row r="1201" spans="1:17" s="39" customFormat="1" ht="12">
      <c r="A1201" s="298"/>
      <c r="B1201" s="298"/>
      <c r="C1201" s="298"/>
      <c r="D1201" s="298"/>
      <c r="E1201" s="298"/>
      <c r="F1201" s="298"/>
      <c r="G1201" s="298"/>
      <c r="H1201" s="298"/>
      <c r="I1201" s="298"/>
      <c r="J1201" s="298"/>
      <c r="K1201" s="298"/>
      <c r="L1201" s="299"/>
      <c r="M1201" s="300"/>
      <c r="N1201" s="301"/>
      <c r="O1201" s="238"/>
      <c r="P1201" s="238"/>
      <c r="Q1201" s="238"/>
    </row>
    <row r="1202" spans="1:17" s="39" customFormat="1" ht="12">
      <c r="A1202" s="298"/>
      <c r="B1202" s="298"/>
      <c r="C1202" s="298"/>
      <c r="D1202" s="298"/>
      <c r="E1202" s="298"/>
      <c r="F1202" s="298"/>
      <c r="G1202" s="298"/>
      <c r="H1202" s="298"/>
      <c r="I1202" s="298"/>
      <c r="J1202" s="298"/>
      <c r="K1202" s="298"/>
      <c r="L1202" s="299"/>
      <c r="M1202" s="300"/>
      <c r="N1202" s="301"/>
      <c r="O1202" s="238"/>
      <c r="P1202" s="238"/>
      <c r="Q1202" s="238"/>
    </row>
    <row r="1203" spans="1:17" s="39" customFormat="1" ht="12">
      <c r="A1203" s="298"/>
      <c r="B1203" s="298"/>
      <c r="C1203" s="298"/>
      <c r="D1203" s="298"/>
      <c r="E1203" s="298"/>
      <c r="F1203" s="298"/>
      <c r="G1203" s="298"/>
      <c r="H1203" s="298"/>
      <c r="I1203" s="298"/>
      <c r="J1203" s="298"/>
      <c r="K1203" s="298"/>
      <c r="L1203" s="299"/>
      <c r="M1203" s="300"/>
      <c r="N1203" s="301"/>
      <c r="O1203" s="238"/>
      <c r="P1203" s="238"/>
      <c r="Q1203" s="238"/>
    </row>
    <row r="1204" spans="1:17" s="39" customFormat="1" ht="12">
      <c r="A1204" s="298"/>
      <c r="B1204" s="298"/>
      <c r="C1204" s="298"/>
      <c r="D1204" s="298"/>
      <c r="E1204" s="298"/>
      <c r="F1204" s="298"/>
      <c r="G1204" s="298"/>
      <c r="H1204" s="298"/>
      <c r="I1204" s="298"/>
      <c r="J1204" s="298"/>
      <c r="K1204" s="298"/>
      <c r="L1204" s="299"/>
      <c r="M1204" s="300"/>
      <c r="N1204" s="301"/>
      <c r="O1204" s="238"/>
      <c r="P1204" s="238"/>
      <c r="Q1204" s="238"/>
    </row>
    <row r="1205" spans="1:17" s="39" customFormat="1" ht="12">
      <c r="A1205" s="298"/>
      <c r="B1205" s="298"/>
      <c r="C1205" s="298"/>
      <c r="D1205" s="298"/>
      <c r="E1205" s="298"/>
      <c r="F1205" s="298"/>
      <c r="G1205" s="298"/>
      <c r="H1205" s="298"/>
      <c r="I1205" s="298"/>
      <c r="J1205" s="298"/>
      <c r="K1205" s="298"/>
      <c r="L1205" s="299"/>
      <c r="M1205" s="300"/>
      <c r="N1205" s="301"/>
      <c r="O1205" s="238"/>
      <c r="P1205" s="238"/>
      <c r="Q1205" s="238"/>
    </row>
    <row r="1206" spans="1:17" s="39" customFormat="1" ht="12">
      <c r="A1206" s="298"/>
      <c r="B1206" s="298"/>
      <c r="C1206" s="298"/>
      <c r="D1206" s="298"/>
      <c r="E1206" s="298"/>
      <c r="F1206" s="298"/>
      <c r="G1206" s="298"/>
      <c r="H1206" s="298"/>
      <c r="I1206" s="298"/>
      <c r="J1206" s="298"/>
      <c r="K1206" s="298"/>
      <c r="L1206" s="299"/>
      <c r="M1206" s="300"/>
      <c r="N1206" s="301"/>
      <c r="O1206" s="238"/>
      <c r="P1206" s="238"/>
      <c r="Q1206" s="238"/>
    </row>
    <row r="1207" spans="1:17" s="39" customFormat="1" ht="12">
      <c r="A1207" s="298"/>
      <c r="B1207" s="298"/>
      <c r="C1207" s="298"/>
      <c r="D1207" s="298"/>
      <c r="E1207" s="298"/>
      <c r="F1207" s="298"/>
      <c r="G1207" s="298"/>
      <c r="H1207" s="298"/>
      <c r="I1207" s="298"/>
      <c r="J1207" s="298"/>
      <c r="K1207" s="298"/>
      <c r="L1207" s="299"/>
      <c r="M1207" s="300"/>
      <c r="N1207" s="301"/>
      <c r="O1207" s="238"/>
      <c r="P1207" s="238"/>
      <c r="Q1207" s="238"/>
    </row>
    <row r="1208" spans="1:17" s="39" customFormat="1" ht="12">
      <c r="A1208" s="298"/>
      <c r="B1208" s="298"/>
      <c r="C1208" s="298"/>
      <c r="D1208" s="298"/>
      <c r="E1208" s="298"/>
      <c r="F1208" s="298"/>
      <c r="G1208" s="298"/>
      <c r="H1208" s="298"/>
      <c r="I1208" s="298"/>
      <c r="J1208" s="298"/>
      <c r="K1208" s="298"/>
      <c r="L1208" s="299"/>
      <c r="M1208" s="300"/>
      <c r="N1208" s="301"/>
      <c r="O1208" s="238"/>
      <c r="P1208" s="238"/>
      <c r="Q1208" s="238"/>
    </row>
    <row r="1209" spans="1:17" s="39" customFormat="1" ht="12">
      <c r="A1209" s="298"/>
      <c r="B1209" s="298"/>
      <c r="C1209" s="298"/>
      <c r="D1209" s="298"/>
      <c r="E1209" s="298"/>
      <c r="F1209" s="298"/>
      <c r="G1209" s="298"/>
      <c r="H1209" s="298"/>
      <c r="I1209" s="298"/>
      <c r="J1209" s="298"/>
      <c r="K1209" s="298"/>
      <c r="L1209" s="299"/>
      <c r="M1209" s="300"/>
      <c r="N1209" s="301"/>
      <c r="O1209" s="238"/>
      <c r="P1209" s="238"/>
      <c r="Q1209" s="238"/>
    </row>
    <row r="1210" spans="1:17" s="39" customFormat="1" ht="12">
      <c r="A1210" s="298"/>
      <c r="B1210" s="298"/>
      <c r="C1210" s="298"/>
      <c r="D1210" s="298"/>
      <c r="E1210" s="298"/>
      <c r="F1210" s="298"/>
      <c r="G1210" s="298"/>
      <c r="H1210" s="298"/>
      <c r="I1210" s="298"/>
      <c r="J1210" s="298"/>
      <c r="K1210" s="298"/>
      <c r="L1210" s="299"/>
      <c r="M1210" s="300"/>
      <c r="N1210" s="301"/>
      <c r="O1210" s="238"/>
      <c r="P1210" s="238"/>
      <c r="Q1210" s="238"/>
    </row>
    <row r="1211" spans="1:17" s="39" customFormat="1" ht="12">
      <c r="A1211" s="298"/>
      <c r="B1211" s="298"/>
      <c r="C1211" s="298"/>
      <c r="D1211" s="298"/>
      <c r="E1211" s="298"/>
      <c r="F1211" s="298"/>
      <c r="G1211" s="298"/>
      <c r="H1211" s="298"/>
      <c r="I1211" s="298"/>
      <c r="J1211" s="298"/>
      <c r="K1211" s="298"/>
      <c r="L1211" s="299"/>
      <c r="M1211" s="300"/>
      <c r="N1211" s="301"/>
      <c r="O1211" s="238"/>
      <c r="P1211" s="238"/>
      <c r="Q1211" s="238"/>
    </row>
    <row r="1212" spans="1:17" s="39" customFormat="1" ht="12">
      <c r="A1212" s="298"/>
      <c r="B1212" s="298"/>
      <c r="C1212" s="298"/>
      <c r="D1212" s="298"/>
      <c r="E1212" s="298"/>
      <c r="F1212" s="298"/>
      <c r="G1212" s="298"/>
      <c r="H1212" s="298"/>
      <c r="I1212" s="298"/>
      <c r="J1212" s="298"/>
      <c r="K1212" s="298"/>
      <c r="L1212" s="299"/>
      <c r="M1212" s="300"/>
      <c r="N1212" s="301"/>
      <c r="O1212" s="238"/>
      <c r="P1212" s="238"/>
      <c r="Q1212" s="238"/>
    </row>
    <row r="1213" spans="1:17" s="39" customFormat="1" ht="12">
      <c r="A1213" s="298"/>
      <c r="B1213" s="298"/>
      <c r="C1213" s="298"/>
      <c r="D1213" s="298"/>
      <c r="E1213" s="298"/>
      <c r="F1213" s="298"/>
      <c r="G1213" s="298"/>
      <c r="H1213" s="298"/>
      <c r="I1213" s="298"/>
      <c r="J1213" s="298"/>
      <c r="K1213" s="298"/>
      <c r="L1213" s="299"/>
      <c r="M1213" s="300"/>
      <c r="N1213" s="301"/>
      <c r="O1213" s="238"/>
      <c r="P1213" s="238"/>
      <c r="Q1213" s="238"/>
    </row>
    <row r="1214" spans="1:17" s="39" customFormat="1" ht="12">
      <c r="A1214" s="298"/>
      <c r="B1214" s="298"/>
      <c r="C1214" s="298"/>
      <c r="D1214" s="298"/>
      <c r="E1214" s="298"/>
      <c r="F1214" s="298"/>
      <c r="G1214" s="298"/>
      <c r="H1214" s="298"/>
      <c r="I1214" s="298"/>
      <c r="J1214" s="298"/>
      <c r="K1214" s="298"/>
      <c r="L1214" s="299"/>
      <c r="M1214" s="300"/>
      <c r="N1214" s="301"/>
      <c r="O1214" s="238"/>
      <c r="P1214" s="238"/>
      <c r="Q1214" s="238"/>
    </row>
    <row r="1215" spans="1:17" s="39" customFormat="1" ht="12">
      <c r="A1215" s="298"/>
      <c r="B1215" s="298"/>
      <c r="C1215" s="298"/>
      <c r="D1215" s="298"/>
      <c r="E1215" s="298"/>
      <c r="F1215" s="298"/>
      <c r="G1215" s="298"/>
      <c r="H1215" s="298"/>
      <c r="I1215" s="298"/>
      <c r="J1215" s="298"/>
      <c r="K1215" s="298"/>
      <c r="L1215" s="299"/>
      <c r="M1215" s="300"/>
      <c r="N1215" s="301"/>
      <c r="O1215" s="238"/>
      <c r="P1215" s="238"/>
      <c r="Q1215" s="238"/>
    </row>
    <row r="1216" spans="1:17" s="39" customFormat="1" ht="12">
      <c r="A1216" s="298"/>
      <c r="B1216" s="298"/>
      <c r="C1216" s="298"/>
      <c r="D1216" s="298"/>
      <c r="E1216" s="298"/>
      <c r="F1216" s="298"/>
      <c r="G1216" s="298"/>
      <c r="H1216" s="298"/>
      <c r="I1216" s="298"/>
      <c r="J1216" s="298"/>
      <c r="K1216" s="298"/>
      <c r="L1216" s="299"/>
      <c r="M1216" s="300"/>
      <c r="N1216" s="301"/>
      <c r="O1216" s="238"/>
      <c r="P1216" s="238"/>
      <c r="Q1216" s="238"/>
    </row>
    <row r="1217" spans="1:17" s="39" customFormat="1" ht="12">
      <c r="A1217" s="298"/>
      <c r="B1217" s="298"/>
      <c r="C1217" s="298"/>
      <c r="D1217" s="298"/>
      <c r="E1217" s="298"/>
      <c r="F1217" s="298"/>
      <c r="G1217" s="298"/>
      <c r="H1217" s="298"/>
      <c r="I1217" s="298"/>
      <c r="J1217" s="298"/>
      <c r="K1217" s="298"/>
      <c r="L1217" s="299"/>
      <c r="M1217" s="300"/>
      <c r="N1217" s="301"/>
      <c r="O1217" s="238"/>
      <c r="P1217" s="238"/>
      <c r="Q1217" s="238"/>
    </row>
    <row r="1218" spans="1:17" s="39" customFormat="1" ht="12">
      <c r="A1218" s="298"/>
      <c r="B1218" s="298"/>
      <c r="C1218" s="298"/>
      <c r="D1218" s="298"/>
      <c r="E1218" s="298"/>
      <c r="F1218" s="298"/>
      <c r="G1218" s="298"/>
      <c r="H1218" s="298"/>
      <c r="I1218" s="298"/>
      <c r="J1218" s="298"/>
      <c r="K1218" s="298"/>
      <c r="L1218" s="299"/>
      <c r="M1218" s="300"/>
      <c r="N1218" s="301"/>
      <c r="O1218" s="238"/>
      <c r="P1218" s="238"/>
      <c r="Q1218" s="238"/>
    </row>
    <row r="1219" spans="1:17" s="39" customFormat="1" ht="12">
      <c r="A1219" s="298"/>
      <c r="B1219" s="298"/>
      <c r="C1219" s="298"/>
      <c r="D1219" s="298"/>
      <c r="E1219" s="298"/>
      <c r="F1219" s="298"/>
      <c r="G1219" s="298"/>
      <c r="H1219" s="298"/>
      <c r="I1219" s="298"/>
      <c r="J1219" s="298"/>
      <c r="K1219" s="298"/>
      <c r="L1219" s="299"/>
      <c r="M1219" s="300"/>
      <c r="N1219" s="301"/>
      <c r="O1219" s="238"/>
      <c r="P1219" s="238"/>
      <c r="Q1219" s="238"/>
    </row>
    <row r="1220" spans="1:17" s="39" customFormat="1" ht="12">
      <c r="A1220" s="298"/>
      <c r="B1220" s="298"/>
      <c r="C1220" s="298"/>
      <c r="D1220" s="298"/>
      <c r="E1220" s="298"/>
      <c r="F1220" s="298"/>
      <c r="G1220" s="298"/>
      <c r="H1220" s="298"/>
      <c r="I1220" s="298"/>
      <c r="J1220" s="298"/>
      <c r="K1220" s="298"/>
      <c r="L1220" s="299"/>
      <c r="M1220" s="300"/>
      <c r="N1220" s="301"/>
      <c r="O1220" s="238"/>
      <c r="P1220" s="238"/>
      <c r="Q1220" s="238"/>
    </row>
    <row r="1221" spans="1:17" s="39" customFormat="1" ht="12">
      <c r="A1221" s="298"/>
      <c r="B1221" s="298"/>
      <c r="C1221" s="298"/>
      <c r="D1221" s="298"/>
      <c r="E1221" s="298"/>
      <c r="F1221" s="298"/>
      <c r="G1221" s="298"/>
      <c r="H1221" s="298"/>
      <c r="I1221" s="298"/>
      <c r="J1221" s="298"/>
      <c r="K1221" s="298"/>
      <c r="L1221" s="299"/>
      <c r="M1221" s="300"/>
      <c r="N1221" s="301"/>
      <c r="O1221" s="238"/>
      <c r="P1221" s="238"/>
      <c r="Q1221" s="238"/>
    </row>
    <row r="1222" spans="1:17" s="39" customFormat="1" ht="12">
      <c r="A1222" s="298"/>
      <c r="B1222" s="298"/>
      <c r="C1222" s="298"/>
      <c r="D1222" s="298"/>
      <c r="E1222" s="298"/>
      <c r="F1222" s="298"/>
      <c r="G1222" s="298"/>
      <c r="H1222" s="298"/>
      <c r="I1222" s="298"/>
      <c r="J1222" s="298"/>
      <c r="K1222" s="298"/>
      <c r="L1222" s="299"/>
      <c r="M1222" s="300"/>
      <c r="N1222" s="301"/>
      <c r="O1222" s="238"/>
      <c r="P1222" s="238"/>
      <c r="Q1222" s="238"/>
    </row>
    <row r="1223" spans="1:17" s="39" customFormat="1" ht="12">
      <c r="A1223" s="298"/>
      <c r="B1223" s="298"/>
      <c r="C1223" s="298"/>
      <c r="D1223" s="298"/>
      <c r="E1223" s="298"/>
      <c r="F1223" s="298"/>
      <c r="G1223" s="298"/>
      <c r="H1223" s="298"/>
      <c r="I1223" s="298"/>
      <c r="J1223" s="298"/>
      <c r="K1223" s="298"/>
      <c r="L1223" s="299"/>
      <c r="M1223" s="300"/>
      <c r="N1223" s="301"/>
      <c r="O1223" s="238"/>
      <c r="P1223" s="238"/>
      <c r="Q1223" s="238"/>
    </row>
    <row r="1224" spans="1:17" s="39" customFormat="1" ht="12">
      <c r="A1224" s="298"/>
      <c r="B1224" s="298"/>
      <c r="C1224" s="298"/>
      <c r="D1224" s="298"/>
      <c r="E1224" s="298"/>
      <c r="F1224" s="298"/>
      <c r="G1224" s="298"/>
      <c r="H1224" s="298"/>
      <c r="I1224" s="298"/>
      <c r="J1224" s="298"/>
      <c r="K1224" s="298"/>
      <c r="L1224" s="299"/>
      <c r="M1224" s="300"/>
      <c r="N1224" s="301"/>
      <c r="O1224" s="238"/>
      <c r="P1224" s="238"/>
      <c r="Q1224" s="238"/>
    </row>
    <row r="1225" spans="1:17" s="39" customFormat="1" ht="12">
      <c r="A1225" s="298"/>
      <c r="B1225" s="298"/>
      <c r="C1225" s="298"/>
      <c r="D1225" s="298"/>
      <c r="E1225" s="298"/>
      <c r="F1225" s="298"/>
      <c r="G1225" s="298"/>
      <c r="H1225" s="298"/>
      <c r="I1225" s="298"/>
      <c r="J1225" s="298"/>
      <c r="K1225" s="298"/>
      <c r="L1225" s="299"/>
      <c r="M1225" s="300"/>
      <c r="N1225" s="301"/>
      <c r="O1225" s="238"/>
      <c r="P1225" s="238"/>
      <c r="Q1225" s="238"/>
    </row>
    <row r="1226" spans="1:17" s="39" customFormat="1" ht="12">
      <c r="A1226" s="298"/>
      <c r="B1226" s="298"/>
      <c r="C1226" s="298"/>
      <c r="D1226" s="298"/>
      <c r="E1226" s="298"/>
      <c r="F1226" s="298"/>
      <c r="G1226" s="298"/>
      <c r="H1226" s="298"/>
      <c r="I1226" s="298"/>
      <c r="J1226" s="298"/>
      <c r="K1226" s="298"/>
      <c r="L1226" s="299"/>
      <c r="M1226" s="300"/>
      <c r="N1226" s="301"/>
      <c r="O1226" s="238"/>
      <c r="P1226" s="238"/>
      <c r="Q1226" s="238"/>
    </row>
    <row r="1227" spans="1:17" s="39" customFormat="1" ht="12">
      <c r="A1227" s="298"/>
      <c r="B1227" s="298"/>
      <c r="C1227" s="298"/>
      <c r="D1227" s="298"/>
      <c r="E1227" s="298"/>
      <c r="F1227" s="298"/>
      <c r="G1227" s="298"/>
      <c r="H1227" s="298"/>
      <c r="I1227" s="298"/>
      <c r="J1227" s="298"/>
      <c r="K1227" s="298"/>
      <c r="L1227" s="299"/>
      <c r="M1227" s="300"/>
      <c r="N1227" s="301"/>
      <c r="O1227" s="238"/>
      <c r="P1227" s="238"/>
      <c r="Q1227" s="238"/>
    </row>
    <row r="1228" spans="1:17" s="39" customFormat="1" ht="12">
      <c r="A1228" s="298"/>
      <c r="B1228" s="298"/>
      <c r="C1228" s="298"/>
      <c r="D1228" s="298"/>
      <c r="E1228" s="298"/>
      <c r="F1228" s="298"/>
      <c r="G1228" s="298"/>
      <c r="H1228" s="298"/>
      <c r="I1228" s="298"/>
      <c r="J1228" s="298"/>
      <c r="K1228" s="298"/>
      <c r="L1228" s="299"/>
      <c r="M1228" s="300"/>
      <c r="N1228" s="301"/>
      <c r="O1228" s="238"/>
      <c r="P1228" s="238"/>
      <c r="Q1228" s="238"/>
    </row>
    <row r="1229" spans="1:17" s="39" customFormat="1" ht="12">
      <c r="A1229" s="298"/>
      <c r="B1229" s="298"/>
      <c r="C1229" s="298"/>
      <c r="D1229" s="298"/>
      <c r="E1229" s="298"/>
      <c r="F1229" s="298"/>
      <c r="G1229" s="298"/>
      <c r="H1229" s="298"/>
      <c r="I1229" s="298"/>
      <c r="J1229" s="298"/>
      <c r="K1229" s="298"/>
      <c r="L1229" s="299"/>
      <c r="M1229" s="300"/>
      <c r="N1229" s="301"/>
      <c r="O1229" s="238"/>
      <c r="P1229" s="238"/>
      <c r="Q1229" s="238"/>
    </row>
    <row r="1230" spans="1:17" s="39" customFormat="1" ht="12">
      <c r="A1230" s="298"/>
      <c r="B1230" s="298"/>
      <c r="C1230" s="298"/>
      <c r="D1230" s="298"/>
      <c r="E1230" s="298"/>
      <c r="F1230" s="298"/>
      <c r="G1230" s="298"/>
      <c r="H1230" s="298"/>
      <c r="I1230" s="298"/>
      <c r="J1230" s="298"/>
      <c r="K1230" s="298"/>
      <c r="L1230" s="299"/>
      <c r="M1230" s="300"/>
      <c r="N1230" s="301"/>
      <c r="O1230" s="238"/>
      <c r="P1230" s="238"/>
      <c r="Q1230" s="238"/>
    </row>
    <row r="1231" spans="1:17" s="39" customFormat="1" ht="12">
      <c r="A1231" s="298"/>
      <c r="B1231" s="298"/>
      <c r="C1231" s="298"/>
      <c r="D1231" s="298"/>
      <c r="E1231" s="298"/>
      <c r="F1231" s="298"/>
      <c r="G1231" s="298"/>
      <c r="H1231" s="298"/>
      <c r="I1231" s="298"/>
      <c r="J1231" s="298"/>
      <c r="K1231" s="298"/>
      <c r="L1231" s="299"/>
      <c r="M1231" s="300"/>
      <c r="N1231" s="301"/>
      <c r="O1231" s="238"/>
      <c r="P1231" s="238"/>
      <c r="Q1231" s="238"/>
    </row>
    <row r="1232" spans="1:17" s="39" customFormat="1" ht="12">
      <c r="A1232" s="298"/>
      <c r="B1232" s="298"/>
      <c r="C1232" s="298"/>
      <c r="D1232" s="298"/>
      <c r="E1232" s="298"/>
      <c r="F1232" s="298"/>
      <c r="G1232" s="298"/>
      <c r="H1232" s="298"/>
      <c r="I1232" s="298"/>
      <c r="J1232" s="298"/>
      <c r="K1232" s="298"/>
      <c r="L1232" s="299"/>
      <c r="M1232" s="300"/>
      <c r="N1232" s="301"/>
      <c r="O1232" s="238"/>
      <c r="P1232" s="238"/>
      <c r="Q1232" s="238"/>
    </row>
    <row r="1233" spans="1:17" s="39" customFormat="1" ht="12">
      <c r="A1233" s="298"/>
      <c r="B1233" s="298"/>
      <c r="C1233" s="298"/>
      <c r="D1233" s="298"/>
      <c r="E1233" s="298"/>
      <c r="F1233" s="298"/>
      <c r="G1233" s="298"/>
      <c r="H1233" s="298"/>
      <c r="I1233" s="298"/>
      <c r="J1233" s="298"/>
      <c r="K1233" s="298"/>
      <c r="L1233" s="299"/>
      <c r="M1233" s="300"/>
      <c r="N1233" s="301"/>
      <c r="O1233" s="238"/>
      <c r="P1233" s="238"/>
      <c r="Q1233" s="238"/>
    </row>
    <row r="1234" spans="1:17" s="39" customFormat="1" ht="12">
      <c r="A1234" s="298"/>
      <c r="B1234" s="298"/>
      <c r="C1234" s="298"/>
      <c r="D1234" s="298"/>
      <c r="E1234" s="298"/>
      <c r="F1234" s="298"/>
      <c r="G1234" s="298"/>
      <c r="H1234" s="298"/>
      <c r="I1234" s="298"/>
      <c r="J1234" s="298"/>
      <c r="K1234" s="298"/>
      <c r="L1234" s="299"/>
      <c r="M1234" s="300"/>
      <c r="N1234" s="301"/>
      <c r="O1234" s="238"/>
      <c r="P1234" s="238"/>
      <c r="Q1234" s="238"/>
    </row>
    <row r="1235" spans="1:17" s="39" customFormat="1" ht="12">
      <c r="A1235" s="298"/>
      <c r="B1235" s="298"/>
      <c r="C1235" s="298"/>
      <c r="D1235" s="298"/>
      <c r="E1235" s="298"/>
      <c r="F1235" s="298"/>
      <c r="G1235" s="298"/>
      <c r="H1235" s="298"/>
      <c r="I1235" s="298"/>
      <c r="J1235" s="298"/>
      <c r="K1235" s="298"/>
      <c r="L1235" s="299"/>
      <c r="M1235" s="300"/>
      <c r="N1235" s="301"/>
      <c r="O1235" s="238"/>
      <c r="P1235" s="238"/>
      <c r="Q1235" s="238"/>
    </row>
    <row r="1236" spans="1:17" s="39" customFormat="1" ht="12">
      <c r="A1236" s="298"/>
      <c r="B1236" s="298"/>
      <c r="C1236" s="298"/>
      <c r="D1236" s="298"/>
      <c r="E1236" s="298"/>
      <c r="F1236" s="298"/>
      <c r="G1236" s="298"/>
      <c r="H1236" s="298"/>
      <c r="I1236" s="298"/>
      <c r="J1236" s="298"/>
      <c r="K1236" s="298"/>
      <c r="L1236" s="299"/>
      <c r="M1236" s="300"/>
      <c r="N1236" s="301"/>
      <c r="O1236" s="238"/>
      <c r="P1236" s="238"/>
      <c r="Q1236" s="238"/>
    </row>
    <row r="1237" spans="1:17" s="39" customFormat="1" ht="12">
      <c r="A1237" s="298"/>
      <c r="B1237" s="298"/>
      <c r="C1237" s="298"/>
      <c r="D1237" s="298"/>
      <c r="E1237" s="298"/>
      <c r="F1237" s="298"/>
      <c r="G1237" s="298"/>
      <c r="H1237" s="298"/>
      <c r="I1237" s="298"/>
      <c r="J1237" s="298"/>
      <c r="K1237" s="298"/>
      <c r="L1237" s="299"/>
      <c r="M1237" s="300"/>
      <c r="N1237" s="301"/>
      <c r="O1237" s="238"/>
      <c r="P1237" s="238"/>
      <c r="Q1237" s="238"/>
    </row>
    <row r="1238" spans="1:17" s="39" customFormat="1" ht="12">
      <c r="A1238" s="298"/>
      <c r="B1238" s="298"/>
      <c r="C1238" s="298"/>
      <c r="D1238" s="298"/>
      <c r="E1238" s="298"/>
      <c r="F1238" s="298"/>
      <c r="G1238" s="298"/>
      <c r="H1238" s="298"/>
      <c r="I1238" s="298"/>
      <c r="J1238" s="298"/>
      <c r="K1238" s="298"/>
      <c r="L1238" s="299"/>
      <c r="M1238" s="300"/>
      <c r="N1238" s="301"/>
      <c r="O1238" s="238"/>
      <c r="P1238" s="238"/>
      <c r="Q1238" s="238"/>
    </row>
    <row r="1239" spans="1:17" s="39" customFormat="1" ht="12">
      <c r="A1239" s="298"/>
      <c r="B1239" s="298"/>
      <c r="C1239" s="298"/>
      <c r="D1239" s="298"/>
      <c r="E1239" s="298"/>
      <c r="F1239" s="298"/>
      <c r="G1239" s="298"/>
      <c r="H1239" s="298"/>
      <c r="I1239" s="298"/>
      <c r="J1239" s="298"/>
      <c r="K1239" s="298"/>
      <c r="L1239" s="299"/>
      <c r="M1239" s="300"/>
      <c r="N1239" s="301"/>
      <c r="O1239" s="238"/>
      <c r="P1239" s="238"/>
      <c r="Q1239" s="238"/>
    </row>
    <row r="1240" spans="1:17" s="39" customFormat="1" ht="12">
      <c r="A1240" s="298"/>
      <c r="B1240" s="298"/>
      <c r="C1240" s="298"/>
      <c r="D1240" s="298"/>
      <c r="E1240" s="298"/>
      <c r="F1240" s="298"/>
      <c r="G1240" s="298"/>
      <c r="H1240" s="298"/>
      <c r="I1240" s="298"/>
      <c r="J1240" s="298"/>
      <c r="K1240" s="298"/>
      <c r="L1240" s="299"/>
      <c r="M1240" s="300"/>
      <c r="N1240" s="301"/>
      <c r="O1240" s="238"/>
      <c r="P1240" s="238"/>
      <c r="Q1240" s="238"/>
    </row>
    <row r="1241" spans="1:17" s="39" customFormat="1" ht="12">
      <c r="A1241" s="298"/>
      <c r="B1241" s="298"/>
      <c r="C1241" s="298"/>
      <c r="D1241" s="298"/>
      <c r="E1241" s="298"/>
      <c r="F1241" s="298"/>
      <c r="G1241" s="298"/>
      <c r="H1241" s="298"/>
      <c r="I1241" s="298"/>
      <c r="J1241" s="298"/>
      <c r="K1241" s="298"/>
      <c r="L1241" s="299"/>
      <c r="M1241" s="300"/>
      <c r="N1241" s="301"/>
      <c r="O1241" s="238"/>
      <c r="P1241" s="238"/>
      <c r="Q1241" s="238"/>
    </row>
    <row r="1242" spans="1:17" s="39" customFormat="1" ht="12">
      <c r="A1242" s="298"/>
      <c r="B1242" s="298"/>
      <c r="C1242" s="298"/>
      <c r="D1242" s="298"/>
      <c r="E1242" s="298"/>
      <c r="F1242" s="298"/>
      <c r="G1242" s="298"/>
      <c r="H1242" s="298"/>
      <c r="I1242" s="298"/>
      <c r="J1242" s="298"/>
      <c r="K1242" s="298"/>
      <c r="L1242" s="299"/>
      <c r="M1242" s="300"/>
      <c r="N1242" s="301"/>
      <c r="O1242" s="238"/>
      <c r="P1242" s="238"/>
      <c r="Q1242" s="238"/>
    </row>
    <row r="1243" spans="1:17" s="39" customFormat="1" ht="12">
      <c r="A1243" s="298"/>
      <c r="B1243" s="298"/>
      <c r="C1243" s="298"/>
      <c r="D1243" s="298"/>
      <c r="E1243" s="298"/>
      <c r="F1243" s="298"/>
      <c r="G1243" s="298"/>
      <c r="H1243" s="298"/>
      <c r="I1243" s="298"/>
      <c r="J1243" s="298"/>
      <c r="K1243" s="298"/>
      <c r="L1243" s="299"/>
      <c r="M1243" s="300"/>
      <c r="N1243" s="301"/>
      <c r="O1243" s="238"/>
      <c r="P1243" s="238"/>
      <c r="Q1243" s="238"/>
    </row>
    <row r="1244" spans="1:17" s="39" customFormat="1" ht="12">
      <c r="A1244" s="298"/>
      <c r="B1244" s="298"/>
      <c r="C1244" s="298"/>
      <c r="D1244" s="298"/>
      <c r="E1244" s="298"/>
      <c r="F1244" s="298"/>
      <c r="G1244" s="298"/>
      <c r="H1244" s="298"/>
      <c r="I1244" s="298"/>
      <c r="J1244" s="298"/>
      <c r="K1244" s="298"/>
      <c r="L1244" s="299"/>
      <c r="M1244" s="300"/>
      <c r="N1244" s="301"/>
      <c r="O1244" s="238"/>
      <c r="P1244" s="238"/>
      <c r="Q1244" s="238"/>
    </row>
    <row r="1245" spans="1:17" s="39" customFormat="1" ht="12">
      <c r="A1245" s="298"/>
      <c r="B1245" s="298"/>
      <c r="C1245" s="298"/>
      <c r="D1245" s="298"/>
      <c r="E1245" s="298"/>
      <c r="F1245" s="298"/>
      <c r="G1245" s="298"/>
      <c r="H1245" s="298"/>
      <c r="I1245" s="298"/>
      <c r="J1245" s="298"/>
      <c r="K1245" s="298"/>
      <c r="L1245" s="299"/>
      <c r="M1245" s="300"/>
      <c r="N1245" s="301"/>
      <c r="O1245" s="238"/>
      <c r="P1245" s="238"/>
      <c r="Q1245" s="238"/>
    </row>
    <row r="1246" spans="1:17" s="39" customFormat="1" ht="12">
      <c r="A1246" s="298"/>
      <c r="B1246" s="298"/>
      <c r="C1246" s="298"/>
      <c r="D1246" s="298"/>
      <c r="E1246" s="298"/>
      <c r="F1246" s="298"/>
      <c r="G1246" s="298"/>
      <c r="H1246" s="298"/>
      <c r="I1246" s="298"/>
      <c r="J1246" s="298"/>
      <c r="K1246" s="298"/>
      <c r="L1246" s="299"/>
      <c r="M1246" s="300"/>
      <c r="N1246" s="301"/>
      <c r="O1246" s="238"/>
      <c r="P1246" s="238"/>
      <c r="Q1246" s="238"/>
    </row>
    <row r="1247" spans="1:17" s="39" customFormat="1" ht="12">
      <c r="A1247" s="298"/>
      <c r="B1247" s="298"/>
      <c r="C1247" s="298"/>
      <c r="D1247" s="298"/>
      <c r="E1247" s="298"/>
      <c r="F1247" s="298"/>
      <c r="G1247" s="298"/>
      <c r="H1247" s="298"/>
      <c r="I1247" s="298"/>
      <c r="J1247" s="298"/>
      <c r="K1247" s="298"/>
      <c r="L1247" s="299"/>
      <c r="M1247" s="300"/>
      <c r="N1247" s="301"/>
      <c r="O1247" s="238"/>
      <c r="P1247" s="238"/>
      <c r="Q1247" s="238"/>
    </row>
    <row r="1248" spans="1:17" s="39" customFormat="1" ht="12">
      <c r="A1248" s="298"/>
      <c r="B1248" s="298"/>
      <c r="C1248" s="298"/>
      <c r="D1248" s="298"/>
      <c r="E1248" s="298"/>
      <c r="F1248" s="298"/>
      <c r="G1248" s="298"/>
      <c r="H1248" s="298"/>
      <c r="I1248" s="298"/>
      <c r="J1248" s="298"/>
      <c r="K1248" s="298"/>
      <c r="L1248" s="299"/>
      <c r="M1248" s="300"/>
      <c r="N1248" s="301"/>
      <c r="O1248" s="238"/>
      <c r="P1248" s="238"/>
      <c r="Q1248" s="238"/>
    </row>
    <row r="1249" spans="1:17" s="39" customFormat="1" ht="12">
      <c r="A1249" s="298"/>
      <c r="B1249" s="298"/>
      <c r="C1249" s="298"/>
      <c r="D1249" s="298"/>
      <c r="E1249" s="298"/>
      <c r="F1249" s="298"/>
      <c r="G1249" s="298"/>
      <c r="H1249" s="298"/>
      <c r="I1249" s="298"/>
      <c r="J1249" s="298"/>
      <c r="K1249" s="298"/>
      <c r="L1249" s="299"/>
      <c r="M1249" s="300"/>
      <c r="N1249" s="301"/>
      <c r="O1249" s="238"/>
      <c r="P1249" s="238"/>
      <c r="Q1249" s="238"/>
    </row>
    <row r="1250" spans="1:17" s="39" customFormat="1" ht="12">
      <c r="A1250" s="298"/>
      <c r="B1250" s="298"/>
      <c r="C1250" s="298"/>
      <c r="D1250" s="298"/>
      <c r="E1250" s="298"/>
      <c r="F1250" s="298"/>
      <c r="G1250" s="298"/>
      <c r="H1250" s="298"/>
      <c r="I1250" s="298"/>
      <c r="J1250" s="298"/>
      <c r="K1250" s="298"/>
      <c r="L1250" s="299"/>
      <c r="M1250" s="300"/>
      <c r="N1250" s="301"/>
      <c r="O1250" s="238"/>
      <c r="P1250" s="238"/>
      <c r="Q1250" s="238"/>
    </row>
    <row r="1251" spans="1:17" s="39" customFormat="1" ht="12">
      <c r="A1251" s="298"/>
      <c r="B1251" s="298"/>
      <c r="C1251" s="298"/>
      <c r="D1251" s="298"/>
      <c r="E1251" s="298"/>
      <c r="F1251" s="298"/>
      <c r="G1251" s="298"/>
      <c r="H1251" s="298"/>
      <c r="I1251" s="298"/>
      <c r="J1251" s="298"/>
      <c r="K1251" s="298"/>
      <c r="L1251" s="299"/>
      <c r="M1251" s="300"/>
      <c r="N1251" s="301"/>
      <c r="O1251" s="238"/>
      <c r="P1251" s="238"/>
      <c r="Q1251" s="238"/>
    </row>
    <row r="1252" spans="1:17" s="39" customFormat="1" ht="12">
      <c r="A1252" s="298"/>
      <c r="B1252" s="298"/>
      <c r="C1252" s="298"/>
      <c r="D1252" s="298"/>
      <c r="E1252" s="298"/>
      <c r="F1252" s="298"/>
      <c r="G1252" s="298"/>
      <c r="H1252" s="298"/>
      <c r="I1252" s="298"/>
      <c r="J1252" s="298"/>
      <c r="K1252" s="298"/>
      <c r="L1252" s="299"/>
      <c r="M1252" s="300"/>
      <c r="N1252" s="301"/>
      <c r="O1252" s="238"/>
      <c r="P1252" s="238"/>
      <c r="Q1252" s="238"/>
    </row>
    <row r="1253" spans="1:17" s="39" customFormat="1" ht="12">
      <c r="A1253" s="298"/>
      <c r="B1253" s="298"/>
      <c r="C1253" s="298"/>
      <c r="D1253" s="298"/>
      <c r="E1253" s="298"/>
      <c r="F1253" s="298"/>
      <c r="G1253" s="298"/>
      <c r="H1253" s="298"/>
      <c r="I1253" s="298"/>
      <c r="J1253" s="298"/>
      <c r="K1253" s="298"/>
      <c r="L1253" s="299"/>
      <c r="M1253" s="300"/>
      <c r="N1253" s="301"/>
      <c r="O1253" s="238"/>
      <c r="P1253" s="238"/>
      <c r="Q1253" s="238"/>
    </row>
    <row r="1254" spans="1:17" s="39" customFormat="1" ht="12">
      <c r="A1254" s="298"/>
      <c r="B1254" s="298"/>
      <c r="C1254" s="298"/>
      <c r="D1254" s="298"/>
      <c r="E1254" s="298"/>
      <c r="F1254" s="298"/>
      <c r="G1254" s="298"/>
      <c r="H1254" s="298"/>
      <c r="I1254" s="298"/>
      <c r="J1254" s="298"/>
      <c r="K1254" s="298"/>
      <c r="L1254" s="299"/>
      <c r="M1254" s="300"/>
      <c r="N1254" s="301"/>
      <c r="O1254" s="238"/>
      <c r="P1254" s="238"/>
      <c r="Q1254" s="238"/>
    </row>
    <row r="1255" spans="1:17" s="39" customFormat="1" ht="12">
      <c r="A1255" s="298"/>
      <c r="B1255" s="298"/>
      <c r="C1255" s="298"/>
      <c r="D1255" s="298"/>
      <c r="E1255" s="298"/>
      <c r="F1255" s="298"/>
      <c r="G1255" s="298"/>
      <c r="H1255" s="298"/>
      <c r="I1255" s="298"/>
      <c r="J1255" s="298"/>
      <c r="K1255" s="298"/>
      <c r="L1255" s="299"/>
      <c r="M1255" s="300"/>
      <c r="N1255" s="301"/>
      <c r="O1255" s="238"/>
      <c r="P1255" s="238"/>
      <c r="Q1255" s="238"/>
    </row>
    <row r="1256" spans="1:17" s="39" customFormat="1" ht="12">
      <c r="A1256" s="298"/>
      <c r="B1256" s="298"/>
      <c r="C1256" s="298"/>
      <c r="D1256" s="298"/>
      <c r="E1256" s="298"/>
      <c r="F1256" s="298"/>
      <c r="G1256" s="298"/>
      <c r="H1256" s="298"/>
      <c r="I1256" s="298"/>
      <c r="J1256" s="298"/>
      <c r="K1256" s="298"/>
      <c r="L1256" s="299"/>
      <c r="M1256" s="300"/>
      <c r="N1256" s="301"/>
      <c r="O1256" s="238"/>
      <c r="P1256" s="238"/>
      <c r="Q1256" s="238"/>
    </row>
    <row r="1257" spans="1:17" s="39" customFormat="1" ht="12">
      <c r="A1257" s="298"/>
      <c r="B1257" s="298"/>
      <c r="C1257" s="298"/>
      <c r="D1257" s="298"/>
      <c r="E1257" s="298"/>
      <c r="F1257" s="298"/>
      <c r="G1257" s="298"/>
      <c r="H1257" s="298"/>
      <c r="I1257" s="298"/>
      <c r="J1257" s="298"/>
      <c r="K1257" s="298"/>
      <c r="L1257" s="299"/>
      <c r="M1257" s="300"/>
      <c r="N1257" s="301"/>
      <c r="O1257" s="238"/>
      <c r="P1257" s="238"/>
      <c r="Q1257" s="238"/>
    </row>
    <row r="1258" spans="1:17" s="39" customFormat="1" ht="12">
      <c r="A1258" s="298"/>
      <c r="B1258" s="298"/>
      <c r="C1258" s="298"/>
      <c r="D1258" s="298"/>
      <c r="E1258" s="298"/>
      <c r="F1258" s="298"/>
      <c r="G1258" s="298"/>
      <c r="H1258" s="298"/>
      <c r="I1258" s="298"/>
      <c r="J1258" s="298"/>
      <c r="K1258" s="298"/>
      <c r="L1258" s="299"/>
      <c r="M1258" s="300"/>
      <c r="N1258" s="301"/>
      <c r="O1258" s="238"/>
      <c r="P1258" s="238"/>
      <c r="Q1258" s="238"/>
    </row>
    <row r="1259" spans="1:17" s="39" customFormat="1" ht="12">
      <c r="A1259" s="298"/>
      <c r="B1259" s="298"/>
      <c r="C1259" s="298"/>
      <c r="D1259" s="298"/>
      <c r="E1259" s="298"/>
      <c r="F1259" s="298"/>
      <c r="G1259" s="298"/>
      <c r="H1259" s="298"/>
      <c r="I1259" s="298"/>
      <c r="J1259" s="298"/>
      <c r="K1259" s="298"/>
      <c r="L1259" s="299"/>
      <c r="M1259" s="300"/>
      <c r="N1259" s="301"/>
      <c r="O1259" s="238"/>
      <c r="P1259" s="238"/>
      <c r="Q1259" s="238"/>
    </row>
    <row r="1260" spans="1:17" s="39" customFormat="1" ht="12">
      <c r="A1260" s="298"/>
      <c r="B1260" s="298"/>
      <c r="C1260" s="298"/>
      <c r="D1260" s="298"/>
      <c r="E1260" s="298"/>
      <c r="F1260" s="298"/>
      <c r="G1260" s="298"/>
      <c r="H1260" s="298"/>
      <c r="I1260" s="298"/>
      <c r="J1260" s="298"/>
      <c r="K1260" s="298"/>
      <c r="L1260" s="299"/>
      <c r="M1260" s="300"/>
      <c r="N1260" s="301"/>
      <c r="O1260" s="238"/>
      <c r="P1260" s="238"/>
      <c r="Q1260" s="238"/>
    </row>
    <row r="1261" spans="1:17" s="39" customFormat="1" ht="12">
      <c r="A1261" s="298"/>
      <c r="B1261" s="298"/>
      <c r="C1261" s="298"/>
      <c r="D1261" s="298"/>
      <c r="E1261" s="298"/>
      <c r="F1261" s="298"/>
      <c r="G1261" s="298"/>
      <c r="H1261" s="298"/>
      <c r="I1261" s="298"/>
      <c r="J1261" s="298"/>
      <c r="K1261" s="298"/>
      <c r="L1261" s="299"/>
      <c r="M1261" s="300"/>
      <c r="N1261" s="301"/>
      <c r="O1261" s="238"/>
      <c r="P1261" s="238"/>
      <c r="Q1261" s="238"/>
    </row>
    <row r="1262" spans="1:17" s="39" customFormat="1" ht="12">
      <c r="A1262" s="298"/>
      <c r="B1262" s="298"/>
      <c r="C1262" s="298"/>
      <c r="D1262" s="298"/>
      <c r="E1262" s="298"/>
      <c r="F1262" s="298"/>
      <c r="G1262" s="298"/>
      <c r="H1262" s="298"/>
      <c r="I1262" s="298"/>
      <c r="J1262" s="298"/>
      <c r="K1262" s="298"/>
      <c r="L1262" s="299"/>
      <c r="M1262" s="300"/>
      <c r="N1262" s="301"/>
      <c r="O1262" s="238"/>
      <c r="P1262" s="238"/>
      <c r="Q1262" s="238"/>
    </row>
    <row r="1263" spans="1:17" s="39" customFormat="1" ht="12">
      <c r="A1263" s="298"/>
      <c r="B1263" s="298"/>
      <c r="C1263" s="298"/>
      <c r="D1263" s="298"/>
      <c r="E1263" s="298"/>
      <c r="F1263" s="298"/>
      <c r="G1263" s="298"/>
      <c r="H1263" s="298"/>
      <c r="I1263" s="298"/>
      <c r="J1263" s="298"/>
      <c r="K1263" s="298"/>
      <c r="L1263" s="299"/>
      <c r="M1263" s="300"/>
      <c r="N1263" s="301"/>
      <c r="O1263" s="238"/>
      <c r="P1263" s="238"/>
      <c r="Q1263" s="238"/>
    </row>
    <row r="1264" spans="1:17" s="39" customFormat="1" ht="12">
      <c r="A1264" s="298"/>
      <c r="B1264" s="298"/>
      <c r="C1264" s="298"/>
      <c r="D1264" s="298"/>
      <c r="E1264" s="298"/>
      <c r="F1264" s="298"/>
      <c r="G1264" s="298"/>
      <c r="H1264" s="298"/>
      <c r="I1264" s="298"/>
      <c r="J1264" s="298"/>
      <c r="K1264" s="298"/>
      <c r="L1264" s="299"/>
      <c r="M1264" s="300"/>
      <c r="N1264" s="301"/>
      <c r="O1264" s="238"/>
      <c r="P1264" s="238"/>
      <c r="Q1264" s="238"/>
    </row>
    <row r="1265" spans="1:17" s="39" customFormat="1" ht="12">
      <c r="A1265" s="298"/>
      <c r="B1265" s="298"/>
      <c r="C1265" s="298"/>
      <c r="D1265" s="298"/>
      <c r="E1265" s="298"/>
      <c r="F1265" s="298"/>
      <c r="G1265" s="298"/>
      <c r="H1265" s="298"/>
      <c r="I1265" s="298"/>
      <c r="J1265" s="298"/>
      <c r="K1265" s="298"/>
      <c r="L1265" s="299"/>
      <c r="M1265" s="300"/>
      <c r="N1265" s="301"/>
      <c r="O1265" s="238"/>
      <c r="P1265" s="238"/>
      <c r="Q1265" s="238"/>
    </row>
    <row r="1266" spans="1:17" s="39" customFormat="1" ht="12">
      <c r="A1266" s="298"/>
      <c r="B1266" s="298"/>
      <c r="C1266" s="298"/>
      <c r="D1266" s="298"/>
      <c r="E1266" s="298"/>
      <c r="F1266" s="298"/>
      <c r="G1266" s="298"/>
      <c r="H1266" s="298"/>
      <c r="I1266" s="298"/>
      <c r="J1266" s="298"/>
      <c r="K1266" s="298"/>
      <c r="L1266" s="299"/>
      <c r="M1266" s="300"/>
      <c r="N1266" s="301"/>
      <c r="O1266" s="238"/>
      <c r="P1266" s="238"/>
      <c r="Q1266" s="238"/>
    </row>
    <row r="1267" spans="1:17" s="39" customFormat="1" ht="12">
      <c r="A1267" s="298"/>
      <c r="B1267" s="298"/>
      <c r="C1267" s="298"/>
      <c r="D1267" s="298"/>
      <c r="E1267" s="298"/>
      <c r="F1267" s="298"/>
      <c r="G1267" s="298"/>
      <c r="H1267" s="298"/>
      <c r="I1267" s="298"/>
      <c r="J1267" s="298"/>
      <c r="K1267" s="298"/>
      <c r="L1267" s="299"/>
      <c r="M1267" s="300"/>
      <c r="N1267" s="301"/>
      <c r="O1267" s="238"/>
      <c r="P1267" s="238"/>
      <c r="Q1267" s="238"/>
    </row>
    <row r="1268" spans="1:17" s="39" customFormat="1" ht="12">
      <c r="A1268" s="298"/>
      <c r="B1268" s="298"/>
      <c r="C1268" s="298"/>
      <c r="D1268" s="298"/>
      <c r="E1268" s="298"/>
      <c r="F1268" s="298"/>
      <c r="G1268" s="298"/>
      <c r="H1268" s="298"/>
      <c r="I1268" s="298"/>
      <c r="J1268" s="298"/>
      <c r="K1268" s="298"/>
      <c r="L1268" s="299"/>
      <c r="M1268" s="300"/>
      <c r="N1268" s="301"/>
      <c r="O1268" s="238"/>
      <c r="P1268" s="238"/>
      <c r="Q1268" s="238"/>
    </row>
    <row r="1269" spans="1:17" s="39" customFormat="1" ht="12">
      <c r="A1269" s="298"/>
      <c r="B1269" s="298"/>
      <c r="C1269" s="298"/>
      <c r="D1269" s="298"/>
      <c r="E1269" s="298"/>
      <c r="F1269" s="298"/>
      <c r="G1269" s="298"/>
      <c r="H1269" s="298"/>
      <c r="I1269" s="298"/>
      <c r="J1269" s="298"/>
      <c r="K1269" s="298"/>
      <c r="L1269" s="299"/>
      <c r="M1269" s="300"/>
      <c r="N1269" s="301"/>
      <c r="O1269" s="238"/>
      <c r="P1269" s="238"/>
      <c r="Q1269" s="238"/>
    </row>
    <row r="1270" spans="1:17" s="39" customFormat="1" ht="12">
      <c r="A1270" s="298"/>
      <c r="B1270" s="298"/>
      <c r="C1270" s="298"/>
      <c r="D1270" s="298"/>
      <c r="E1270" s="298"/>
      <c r="F1270" s="298"/>
      <c r="G1270" s="298"/>
      <c r="H1270" s="298"/>
      <c r="I1270" s="298"/>
      <c r="J1270" s="298"/>
      <c r="K1270" s="298"/>
      <c r="L1270" s="299"/>
      <c r="M1270" s="300"/>
      <c r="N1270" s="301"/>
      <c r="O1270" s="238"/>
      <c r="P1270" s="238"/>
      <c r="Q1270" s="238"/>
    </row>
    <row r="1271" spans="1:17" s="39" customFormat="1" ht="12">
      <c r="A1271" s="298"/>
      <c r="B1271" s="298"/>
      <c r="C1271" s="298"/>
      <c r="D1271" s="298"/>
      <c r="E1271" s="298"/>
      <c r="F1271" s="298"/>
      <c r="G1271" s="298"/>
      <c r="H1271" s="298"/>
      <c r="I1271" s="298"/>
      <c r="J1271" s="298"/>
      <c r="K1271" s="298"/>
      <c r="L1271" s="299"/>
      <c r="M1271" s="300"/>
      <c r="N1271" s="301"/>
      <c r="O1271" s="238"/>
      <c r="P1271" s="238"/>
      <c r="Q1271" s="238"/>
    </row>
    <row r="1272" spans="1:17" s="39" customFormat="1" ht="12">
      <c r="A1272" s="298"/>
      <c r="B1272" s="298"/>
      <c r="C1272" s="298"/>
      <c r="D1272" s="298"/>
      <c r="E1272" s="298"/>
      <c r="F1272" s="298"/>
      <c r="G1272" s="298"/>
      <c r="H1272" s="298"/>
      <c r="I1272" s="298"/>
      <c r="J1272" s="298"/>
      <c r="K1272" s="298"/>
      <c r="L1272" s="299"/>
      <c r="M1272" s="300"/>
      <c r="N1272" s="301"/>
      <c r="O1272" s="238"/>
      <c r="P1272" s="238"/>
      <c r="Q1272" s="238"/>
    </row>
    <row r="1273" spans="1:17" s="39" customFormat="1" ht="12">
      <c r="A1273" s="298"/>
      <c r="B1273" s="298"/>
      <c r="C1273" s="298"/>
      <c r="D1273" s="298"/>
      <c r="E1273" s="298"/>
      <c r="F1273" s="298"/>
      <c r="G1273" s="298"/>
      <c r="H1273" s="298"/>
      <c r="I1273" s="298"/>
      <c r="J1273" s="298"/>
      <c r="K1273" s="298"/>
      <c r="L1273" s="299"/>
      <c r="M1273" s="300"/>
      <c r="N1273" s="301"/>
      <c r="O1273" s="238"/>
      <c r="P1273" s="238"/>
      <c r="Q1273" s="238"/>
    </row>
    <row r="1274" spans="1:17" s="39" customFormat="1" ht="12">
      <c r="A1274" s="298"/>
      <c r="B1274" s="298"/>
      <c r="C1274" s="298"/>
      <c r="D1274" s="298"/>
      <c r="E1274" s="298"/>
      <c r="F1274" s="298"/>
      <c r="G1274" s="298"/>
      <c r="H1274" s="298"/>
      <c r="I1274" s="298"/>
      <c r="J1274" s="298"/>
      <c r="K1274" s="298"/>
      <c r="L1274" s="299"/>
      <c r="M1274" s="300"/>
      <c r="N1274" s="301"/>
      <c r="O1274" s="238"/>
      <c r="P1274" s="238"/>
      <c r="Q1274" s="238"/>
    </row>
    <row r="1275" spans="1:17" s="39" customFormat="1" ht="12">
      <c r="A1275" s="298"/>
      <c r="B1275" s="298"/>
      <c r="C1275" s="298"/>
      <c r="D1275" s="298"/>
      <c r="E1275" s="298"/>
      <c r="F1275" s="298"/>
      <c r="G1275" s="298"/>
      <c r="H1275" s="298"/>
      <c r="I1275" s="298"/>
      <c r="J1275" s="298"/>
      <c r="K1275" s="298"/>
      <c r="L1275" s="299"/>
      <c r="M1275" s="300"/>
      <c r="N1275" s="301"/>
      <c r="O1275" s="238"/>
      <c r="P1275" s="238"/>
      <c r="Q1275" s="238"/>
    </row>
    <row r="1276" spans="1:17" s="39" customFormat="1" ht="12">
      <c r="A1276" s="298"/>
      <c r="B1276" s="298"/>
      <c r="C1276" s="298"/>
      <c r="D1276" s="298"/>
      <c r="E1276" s="298"/>
      <c r="F1276" s="298"/>
      <c r="G1276" s="298"/>
      <c r="H1276" s="298"/>
      <c r="I1276" s="298"/>
      <c r="J1276" s="298"/>
      <c r="K1276" s="298"/>
      <c r="L1276" s="299"/>
      <c r="M1276" s="300"/>
      <c r="N1276" s="301"/>
      <c r="O1276" s="238"/>
      <c r="P1276" s="238"/>
      <c r="Q1276" s="238"/>
    </row>
    <row r="1277" spans="1:17" s="39" customFormat="1" ht="12">
      <c r="A1277" s="298"/>
      <c r="B1277" s="298"/>
      <c r="C1277" s="298"/>
      <c r="D1277" s="298"/>
      <c r="E1277" s="298"/>
      <c r="F1277" s="298"/>
      <c r="G1277" s="298"/>
      <c r="H1277" s="298"/>
      <c r="I1277" s="298"/>
      <c r="J1277" s="298"/>
      <c r="K1277" s="298"/>
      <c r="L1277" s="299"/>
      <c r="M1277" s="300"/>
      <c r="N1277" s="301"/>
      <c r="O1277" s="238"/>
      <c r="P1277" s="238"/>
      <c r="Q1277" s="238"/>
    </row>
    <row r="1278" spans="1:17" s="39" customFormat="1" ht="12">
      <c r="A1278" s="298"/>
      <c r="B1278" s="298"/>
      <c r="C1278" s="298"/>
      <c r="D1278" s="298"/>
      <c r="E1278" s="298"/>
      <c r="F1278" s="298"/>
      <c r="G1278" s="298"/>
      <c r="H1278" s="298"/>
      <c r="I1278" s="298"/>
      <c r="J1278" s="298"/>
      <c r="K1278" s="298"/>
      <c r="L1278" s="299"/>
      <c r="M1278" s="300"/>
      <c r="N1278" s="301"/>
      <c r="O1278" s="238"/>
      <c r="P1278" s="238"/>
      <c r="Q1278" s="238"/>
    </row>
    <row r="1279" spans="1:17" s="39" customFormat="1" ht="12">
      <c r="A1279" s="298"/>
      <c r="B1279" s="298"/>
      <c r="C1279" s="298"/>
      <c r="D1279" s="298"/>
      <c r="E1279" s="298"/>
      <c r="F1279" s="298"/>
      <c r="G1279" s="298"/>
      <c r="H1279" s="298"/>
      <c r="I1279" s="298"/>
      <c r="J1279" s="298"/>
      <c r="K1279" s="298"/>
      <c r="L1279" s="299"/>
      <c r="M1279" s="300"/>
      <c r="N1279" s="301"/>
      <c r="O1279" s="238"/>
      <c r="P1279" s="238"/>
      <c r="Q1279" s="238"/>
    </row>
    <row r="1280" spans="1:17" s="39" customFormat="1" ht="12">
      <c r="A1280" s="298"/>
      <c r="B1280" s="298"/>
      <c r="C1280" s="298"/>
      <c r="D1280" s="298"/>
      <c r="E1280" s="298"/>
      <c r="F1280" s="298"/>
      <c r="G1280" s="298"/>
      <c r="H1280" s="298"/>
      <c r="I1280" s="298"/>
      <c r="J1280" s="298"/>
      <c r="K1280" s="298"/>
      <c r="L1280" s="299"/>
      <c r="M1280" s="300"/>
      <c r="N1280" s="301"/>
      <c r="O1280" s="238"/>
      <c r="P1280" s="238"/>
      <c r="Q1280" s="238"/>
    </row>
    <row r="1281" spans="1:17" s="39" customFormat="1" ht="12">
      <c r="A1281" s="298"/>
      <c r="B1281" s="298"/>
      <c r="C1281" s="298"/>
      <c r="D1281" s="298"/>
      <c r="E1281" s="298"/>
      <c r="F1281" s="298"/>
      <c r="G1281" s="298"/>
      <c r="H1281" s="298"/>
      <c r="I1281" s="298"/>
      <c r="J1281" s="298"/>
      <c r="K1281" s="298"/>
      <c r="L1281" s="299"/>
      <c r="M1281" s="300"/>
      <c r="N1281" s="301"/>
      <c r="O1281" s="238"/>
      <c r="P1281" s="238"/>
      <c r="Q1281" s="238"/>
    </row>
    <row r="1282" spans="1:17" s="39" customFormat="1" ht="12">
      <c r="A1282" s="298"/>
      <c r="B1282" s="298"/>
      <c r="C1282" s="298"/>
      <c r="D1282" s="298"/>
      <c r="E1282" s="298"/>
      <c r="F1282" s="298"/>
      <c r="G1282" s="298"/>
      <c r="H1282" s="298"/>
      <c r="I1282" s="298"/>
      <c r="J1282" s="298"/>
      <c r="K1282" s="298"/>
      <c r="L1282" s="299"/>
      <c r="M1282" s="300"/>
      <c r="N1282" s="301"/>
      <c r="O1282" s="238"/>
      <c r="P1282" s="238"/>
      <c r="Q1282" s="238"/>
    </row>
    <row r="1283" spans="1:17" s="39" customFormat="1" ht="12">
      <c r="A1283" s="298"/>
      <c r="B1283" s="298"/>
      <c r="C1283" s="298"/>
      <c r="D1283" s="298"/>
      <c r="E1283" s="298"/>
      <c r="F1283" s="298"/>
      <c r="G1283" s="298"/>
      <c r="H1283" s="298"/>
      <c r="I1283" s="298"/>
      <c r="J1283" s="298"/>
      <c r="K1283" s="298"/>
      <c r="L1283" s="299"/>
      <c r="M1283" s="300"/>
      <c r="N1283" s="301"/>
      <c r="O1283" s="238"/>
      <c r="P1283" s="238"/>
      <c r="Q1283" s="238"/>
    </row>
    <row r="1284" spans="1:17" s="39" customFormat="1" ht="12">
      <c r="A1284" s="298"/>
      <c r="B1284" s="298"/>
      <c r="C1284" s="298"/>
      <c r="D1284" s="298"/>
      <c r="E1284" s="298"/>
      <c r="F1284" s="298"/>
      <c r="G1284" s="298"/>
      <c r="H1284" s="298"/>
      <c r="I1284" s="298"/>
      <c r="J1284" s="298"/>
      <c r="K1284" s="298"/>
      <c r="L1284" s="299"/>
      <c r="M1284" s="300"/>
      <c r="N1284" s="301"/>
      <c r="O1284" s="238"/>
      <c r="P1284" s="238"/>
      <c r="Q1284" s="238"/>
    </row>
    <row r="1285" spans="1:17" s="39" customFormat="1" ht="12">
      <c r="A1285" s="298"/>
      <c r="B1285" s="298"/>
      <c r="C1285" s="298"/>
      <c r="D1285" s="298"/>
      <c r="E1285" s="298"/>
      <c r="F1285" s="298"/>
      <c r="G1285" s="298"/>
      <c r="H1285" s="298"/>
      <c r="I1285" s="298"/>
      <c r="J1285" s="298"/>
      <c r="K1285" s="298"/>
      <c r="L1285" s="299"/>
      <c r="M1285" s="300"/>
      <c r="N1285" s="301"/>
      <c r="O1285" s="238"/>
      <c r="P1285" s="238"/>
      <c r="Q1285" s="238"/>
    </row>
    <row r="1286" spans="1:17" s="39" customFormat="1" ht="12">
      <c r="A1286" s="298"/>
      <c r="B1286" s="298"/>
      <c r="C1286" s="298"/>
      <c r="D1286" s="298"/>
      <c r="E1286" s="298"/>
      <c r="F1286" s="298"/>
      <c r="G1286" s="298"/>
      <c r="H1286" s="298"/>
      <c r="I1286" s="298"/>
      <c r="J1286" s="298"/>
      <c r="K1286" s="298"/>
      <c r="L1286" s="299"/>
      <c r="M1286" s="300"/>
      <c r="N1286" s="301"/>
      <c r="O1286" s="238"/>
      <c r="P1286" s="238"/>
      <c r="Q1286" s="238"/>
    </row>
    <row r="1287" spans="1:17" s="39" customFormat="1" ht="12">
      <c r="A1287" s="298"/>
      <c r="B1287" s="298"/>
      <c r="C1287" s="298"/>
      <c r="D1287" s="298"/>
      <c r="E1287" s="298"/>
      <c r="F1287" s="298"/>
      <c r="G1287" s="298"/>
      <c r="H1287" s="298"/>
      <c r="I1287" s="298"/>
      <c r="J1287" s="298"/>
      <c r="K1287" s="298"/>
      <c r="L1287" s="299"/>
      <c r="M1287" s="300"/>
      <c r="N1287" s="301"/>
      <c r="O1287" s="238"/>
      <c r="P1287" s="238"/>
      <c r="Q1287" s="238"/>
    </row>
    <row r="1288" spans="1:17" s="39" customFormat="1" ht="12">
      <c r="A1288" s="298"/>
      <c r="B1288" s="298"/>
      <c r="C1288" s="298"/>
      <c r="D1288" s="298"/>
      <c r="E1288" s="298"/>
      <c r="F1288" s="298"/>
      <c r="G1288" s="298"/>
      <c r="H1288" s="298"/>
      <c r="I1288" s="298"/>
      <c r="J1288" s="298"/>
      <c r="K1288" s="298"/>
      <c r="L1288" s="299"/>
      <c r="M1288" s="300"/>
      <c r="N1288" s="301"/>
      <c r="O1288" s="238"/>
      <c r="P1288" s="238"/>
      <c r="Q1288" s="238"/>
    </row>
    <row r="1289" spans="1:17" s="39" customFormat="1" ht="12">
      <c r="A1289" s="298"/>
      <c r="B1289" s="298"/>
      <c r="C1289" s="298"/>
      <c r="D1289" s="298"/>
      <c r="E1289" s="298"/>
      <c r="F1289" s="298"/>
      <c r="G1289" s="298"/>
      <c r="H1289" s="298"/>
      <c r="I1289" s="298"/>
      <c r="J1289" s="298"/>
      <c r="K1289" s="298"/>
      <c r="L1289" s="299"/>
      <c r="M1289" s="300"/>
      <c r="N1289" s="301"/>
      <c r="O1289" s="238"/>
      <c r="P1289" s="238"/>
      <c r="Q1289" s="238"/>
    </row>
    <row r="1290" spans="1:17" s="39" customFormat="1" ht="12">
      <c r="A1290" s="298"/>
      <c r="B1290" s="298"/>
      <c r="C1290" s="298"/>
      <c r="D1290" s="298"/>
      <c r="E1290" s="298"/>
      <c r="F1290" s="298"/>
      <c r="G1290" s="298"/>
      <c r="H1290" s="298"/>
      <c r="I1290" s="298"/>
      <c r="J1290" s="298"/>
      <c r="K1290" s="298"/>
      <c r="L1290" s="299"/>
      <c r="M1290" s="300"/>
      <c r="N1290" s="301"/>
      <c r="O1290" s="238"/>
      <c r="P1290" s="238"/>
      <c r="Q1290" s="238"/>
    </row>
    <row r="1291" spans="1:17" s="39" customFormat="1" ht="12">
      <c r="A1291" s="298"/>
      <c r="B1291" s="298"/>
      <c r="C1291" s="298"/>
      <c r="D1291" s="298"/>
      <c r="E1291" s="298"/>
      <c r="F1291" s="298"/>
      <c r="G1291" s="298"/>
      <c r="H1291" s="298"/>
      <c r="I1291" s="298"/>
      <c r="J1291" s="298"/>
      <c r="K1291" s="298"/>
      <c r="L1291" s="299"/>
      <c r="M1291" s="300"/>
      <c r="N1291" s="301"/>
      <c r="O1291" s="238"/>
      <c r="P1291" s="238"/>
      <c r="Q1291" s="238"/>
    </row>
    <row r="1292" spans="1:17" s="39" customFormat="1" ht="12">
      <c r="A1292" s="298"/>
      <c r="B1292" s="298"/>
      <c r="C1292" s="298"/>
      <c r="D1292" s="298"/>
      <c r="E1292" s="298"/>
      <c r="F1292" s="298"/>
      <c r="G1292" s="298"/>
      <c r="H1292" s="298"/>
      <c r="I1292" s="298"/>
      <c r="J1292" s="298"/>
      <c r="K1292" s="298"/>
      <c r="L1292" s="299"/>
      <c r="M1292" s="300"/>
      <c r="N1292" s="301"/>
      <c r="O1292" s="238"/>
      <c r="P1292" s="238"/>
      <c r="Q1292" s="238"/>
    </row>
    <row r="1293" spans="1:17" s="39" customFormat="1" ht="12">
      <c r="A1293" s="298"/>
      <c r="B1293" s="298"/>
      <c r="C1293" s="298"/>
      <c r="D1293" s="298"/>
      <c r="E1293" s="298"/>
      <c r="F1293" s="298"/>
      <c r="G1293" s="298"/>
      <c r="H1293" s="298"/>
      <c r="I1293" s="298"/>
      <c r="J1293" s="298"/>
      <c r="K1293" s="298"/>
      <c r="L1293" s="299"/>
      <c r="M1293" s="300"/>
      <c r="N1293" s="301"/>
      <c r="O1293" s="238"/>
      <c r="P1293" s="238"/>
      <c r="Q1293" s="238"/>
    </row>
    <row r="1294" spans="1:17" s="39" customFormat="1" ht="12">
      <c r="A1294" s="298"/>
      <c r="B1294" s="298"/>
      <c r="C1294" s="298"/>
      <c r="D1294" s="298"/>
      <c r="E1294" s="298"/>
      <c r="F1294" s="298"/>
      <c r="G1294" s="298"/>
      <c r="H1294" s="298"/>
      <c r="I1294" s="298"/>
      <c r="J1294" s="298"/>
      <c r="K1294" s="298"/>
      <c r="L1294" s="299"/>
      <c r="M1294" s="300"/>
      <c r="N1294" s="301"/>
      <c r="O1294" s="238"/>
      <c r="P1294" s="238"/>
      <c r="Q1294" s="238"/>
    </row>
    <row r="1295" spans="1:17" s="39" customFormat="1" ht="12">
      <c r="A1295" s="298"/>
      <c r="B1295" s="298"/>
      <c r="C1295" s="298"/>
      <c r="D1295" s="298"/>
      <c r="E1295" s="298"/>
      <c r="F1295" s="298"/>
      <c r="G1295" s="298"/>
      <c r="H1295" s="298"/>
      <c r="I1295" s="298"/>
      <c r="J1295" s="298"/>
      <c r="K1295" s="298"/>
      <c r="L1295" s="299"/>
      <c r="M1295" s="300"/>
      <c r="N1295" s="301"/>
      <c r="O1295" s="238"/>
      <c r="P1295" s="238"/>
      <c r="Q1295" s="238"/>
    </row>
    <row r="1296" spans="1:17" s="39" customFormat="1" ht="12">
      <c r="A1296" s="298"/>
      <c r="B1296" s="298"/>
      <c r="C1296" s="298"/>
      <c r="D1296" s="298"/>
      <c r="E1296" s="298"/>
      <c r="F1296" s="298"/>
      <c r="G1296" s="298"/>
      <c r="H1296" s="298"/>
      <c r="I1296" s="298"/>
      <c r="J1296" s="298"/>
      <c r="K1296" s="298"/>
      <c r="L1296" s="299"/>
      <c r="M1296" s="300"/>
      <c r="N1296" s="301"/>
      <c r="O1296" s="238"/>
      <c r="P1296" s="238"/>
      <c r="Q1296" s="238"/>
    </row>
    <row r="1297" spans="1:17" s="39" customFormat="1" ht="12">
      <c r="A1297" s="298"/>
      <c r="B1297" s="298"/>
      <c r="C1297" s="298"/>
      <c r="D1297" s="298"/>
      <c r="E1297" s="298"/>
      <c r="F1297" s="298"/>
      <c r="G1297" s="298"/>
      <c r="H1297" s="298"/>
      <c r="I1297" s="298"/>
      <c r="J1297" s="298"/>
      <c r="K1297" s="298"/>
      <c r="L1297" s="299"/>
      <c r="M1297" s="300"/>
      <c r="N1297" s="301"/>
      <c r="O1297" s="238"/>
      <c r="P1297" s="238"/>
      <c r="Q1297" s="238"/>
    </row>
    <row r="1298" spans="1:17" s="39" customFormat="1" ht="12">
      <c r="A1298" s="298"/>
      <c r="B1298" s="298"/>
      <c r="C1298" s="298"/>
      <c r="D1298" s="298"/>
      <c r="E1298" s="298"/>
      <c r="F1298" s="298"/>
      <c r="G1298" s="298"/>
      <c r="H1298" s="298"/>
      <c r="I1298" s="298"/>
      <c r="J1298" s="298"/>
      <c r="K1298" s="298"/>
      <c r="L1298" s="299"/>
      <c r="M1298" s="300"/>
      <c r="N1298" s="301"/>
      <c r="O1298" s="238"/>
      <c r="P1298" s="238"/>
      <c r="Q1298" s="238"/>
    </row>
    <row r="1299" spans="1:17" s="39" customFormat="1" ht="12">
      <c r="A1299" s="298"/>
      <c r="B1299" s="298"/>
      <c r="C1299" s="298"/>
      <c r="D1299" s="298"/>
      <c r="E1299" s="298"/>
      <c r="F1299" s="298"/>
      <c r="G1299" s="298"/>
      <c r="H1299" s="298"/>
      <c r="I1299" s="298"/>
      <c r="J1299" s="298"/>
      <c r="K1299" s="298"/>
      <c r="L1299" s="299"/>
      <c r="M1299" s="300"/>
      <c r="N1299" s="301"/>
      <c r="O1299" s="238"/>
      <c r="P1299" s="238"/>
      <c r="Q1299" s="238"/>
    </row>
    <row r="1300" spans="1:17" s="39" customFormat="1" ht="12">
      <c r="A1300" s="298"/>
      <c r="B1300" s="298"/>
      <c r="C1300" s="298"/>
      <c r="D1300" s="298"/>
      <c r="E1300" s="298"/>
      <c r="F1300" s="298"/>
      <c r="G1300" s="298"/>
      <c r="H1300" s="298"/>
      <c r="I1300" s="298"/>
      <c r="J1300" s="298"/>
      <c r="K1300" s="298"/>
      <c r="L1300" s="299"/>
      <c r="M1300" s="300"/>
      <c r="N1300" s="301"/>
      <c r="O1300" s="238"/>
      <c r="P1300" s="238"/>
      <c r="Q1300" s="238"/>
    </row>
    <row r="1301" spans="1:17" s="39" customFormat="1" ht="12">
      <c r="A1301" s="298"/>
      <c r="B1301" s="298"/>
      <c r="C1301" s="298"/>
      <c r="D1301" s="298"/>
      <c r="E1301" s="298"/>
      <c r="F1301" s="298"/>
      <c r="G1301" s="298"/>
      <c r="H1301" s="298"/>
      <c r="I1301" s="298"/>
      <c r="J1301" s="298"/>
      <c r="K1301" s="298"/>
      <c r="L1301" s="299"/>
      <c r="M1301" s="300"/>
      <c r="N1301" s="301"/>
      <c r="O1301" s="238"/>
      <c r="P1301" s="238"/>
      <c r="Q1301" s="238"/>
    </row>
    <row r="1302" spans="1:17" s="39" customFormat="1" ht="12">
      <c r="A1302" s="298"/>
      <c r="B1302" s="298"/>
      <c r="C1302" s="298"/>
      <c r="D1302" s="298"/>
      <c r="E1302" s="298"/>
      <c r="F1302" s="298"/>
      <c r="G1302" s="298"/>
      <c r="H1302" s="298"/>
      <c r="I1302" s="298"/>
      <c r="J1302" s="298"/>
      <c r="K1302" s="298"/>
      <c r="L1302" s="299"/>
      <c r="M1302" s="300"/>
      <c r="N1302" s="301"/>
      <c r="O1302" s="238"/>
      <c r="P1302" s="238"/>
      <c r="Q1302" s="238"/>
    </row>
    <row r="1303" spans="1:17" s="39" customFormat="1" ht="12">
      <c r="A1303" s="298"/>
      <c r="B1303" s="298"/>
      <c r="C1303" s="298"/>
      <c r="D1303" s="298"/>
      <c r="E1303" s="298"/>
      <c r="F1303" s="298"/>
      <c r="G1303" s="298"/>
      <c r="H1303" s="298"/>
      <c r="I1303" s="298"/>
      <c r="J1303" s="298"/>
      <c r="K1303" s="298"/>
      <c r="L1303" s="299"/>
      <c r="M1303" s="300"/>
      <c r="N1303" s="301"/>
      <c r="O1303" s="238"/>
      <c r="P1303" s="238"/>
      <c r="Q1303" s="238"/>
    </row>
    <row r="1304" spans="1:17" s="39" customFormat="1" ht="12">
      <c r="A1304" s="298"/>
      <c r="B1304" s="298"/>
      <c r="C1304" s="298"/>
      <c r="D1304" s="298"/>
      <c r="E1304" s="298"/>
      <c r="F1304" s="298"/>
      <c r="G1304" s="298"/>
      <c r="H1304" s="298"/>
      <c r="I1304" s="298"/>
      <c r="J1304" s="298"/>
      <c r="K1304" s="298"/>
      <c r="L1304" s="299"/>
      <c r="M1304" s="300"/>
      <c r="N1304" s="301"/>
      <c r="O1304" s="238"/>
      <c r="P1304" s="238"/>
      <c r="Q1304" s="238"/>
    </row>
    <row r="1305" spans="1:17" s="39" customFormat="1" ht="12">
      <c r="A1305" s="298"/>
      <c r="B1305" s="298"/>
      <c r="C1305" s="298"/>
      <c r="D1305" s="298"/>
      <c r="E1305" s="298"/>
      <c r="F1305" s="298"/>
      <c r="G1305" s="298"/>
      <c r="H1305" s="298"/>
      <c r="I1305" s="298"/>
      <c r="J1305" s="298"/>
      <c r="K1305" s="298"/>
      <c r="L1305" s="299"/>
      <c r="M1305" s="300"/>
      <c r="N1305" s="301"/>
      <c r="O1305" s="238"/>
      <c r="P1305" s="238"/>
      <c r="Q1305" s="238"/>
    </row>
    <row r="1306" spans="1:17" s="39" customFormat="1" ht="12">
      <c r="A1306" s="298"/>
      <c r="B1306" s="298"/>
      <c r="C1306" s="298"/>
      <c r="D1306" s="298"/>
      <c r="E1306" s="298"/>
      <c r="F1306" s="298"/>
      <c r="G1306" s="298"/>
      <c r="H1306" s="298"/>
      <c r="I1306" s="298"/>
      <c r="J1306" s="298"/>
      <c r="K1306" s="298"/>
      <c r="L1306" s="299"/>
      <c r="M1306" s="300"/>
      <c r="N1306" s="301"/>
      <c r="O1306" s="238"/>
      <c r="P1306" s="238"/>
      <c r="Q1306" s="238"/>
    </row>
    <row r="1307" spans="1:17" s="39" customFormat="1" ht="12">
      <c r="A1307" s="298"/>
      <c r="B1307" s="298"/>
      <c r="C1307" s="298"/>
      <c r="D1307" s="298"/>
      <c r="E1307" s="298"/>
      <c r="F1307" s="298"/>
      <c r="G1307" s="298"/>
      <c r="H1307" s="298"/>
      <c r="I1307" s="298"/>
      <c r="J1307" s="298"/>
      <c r="K1307" s="298"/>
      <c r="L1307" s="299"/>
      <c r="M1307" s="300"/>
      <c r="N1307" s="301"/>
      <c r="O1307" s="238"/>
      <c r="P1307" s="238"/>
      <c r="Q1307" s="238"/>
    </row>
    <row r="1308" spans="1:17" s="39" customFormat="1" ht="12">
      <c r="A1308" s="298"/>
      <c r="B1308" s="298"/>
      <c r="C1308" s="298"/>
      <c r="D1308" s="298"/>
      <c r="E1308" s="298"/>
      <c r="F1308" s="298"/>
      <c r="G1308" s="298"/>
      <c r="H1308" s="298"/>
      <c r="I1308" s="298"/>
      <c r="J1308" s="298"/>
      <c r="K1308" s="298"/>
      <c r="L1308" s="299"/>
      <c r="M1308" s="300"/>
      <c r="N1308" s="301"/>
      <c r="O1308" s="238"/>
      <c r="P1308" s="238"/>
      <c r="Q1308" s="238"/>
    </row>
    <row r="1309" spans="1:17" s="39" customFormat="1" ht="12">
      <c r="A1309" s="298"/>
      <c r="B1309" s="298"/>
      <c r="C1309" s="298"/>
      <c r="D1309" s="298"/>
      <c r="E1309" s="298"/>
      <c r="F1309" s="298"/>
      <c r="G1309" s="298"/>
      <c r="H1309" s="298"/>
      <c r="I1309" s="298"/>
      <c r="J1309" s="298"/>
      <c r="K1309" s="298"/>
      <c r="L1309" s="299"/>
      <c r="M1309" s="300"/>
      <c r="N1309" s="301"/>
      <c r="O1309" s="238"/>
      <c r="P1309" s="238"/>
      <c r="Q1309" s="238"/>
    </row>
    <row r="1310" spans="1:17" s="39" customFormat="1" ht="12">
      <c r="A1310" s="298"/>
      <c r="B1310" s="298"/>
      <c r="C1310" s="298"/>
      <c r="D1310" s="298"/>
      <c r="E1310" s="298"/>
      <c r="F1310" s="298"/>
      <c r="G1310" s="298"/>
      <c r="H1310" s="298"/>
      <c r="I1310" s="298"/>
      <c r="J1310" s="298"/>
      <c r="K1310" s="298"/>
      <c r="L1310" s="299"/>
      <c r="M1310" s="300"/>
      <c r="N1310" s="301"/>
      <c r="O1310" s="238"/>
      <c r="P1310" s="238"/>
      <c r="Q1310" s="238"/>
    </row>
    <row r="1311" spans="1:17" s="39" customFormat="1" ht="12">
      <c r="A1311" s="298"/>
      <c r="B1311" s="298"/>
      <c r="C1311" s="298"/>
      <c r="D1311" s="298"/>
      <c r="E1311" s="298"/>
      <c r="F1311" s="298"/>
      <c r="G1311" s="298"/>
      <c r="H1311" s="298"/>
      <c r="I1311" s="298"/>
      <c r="J1311" s="298"/>
      <c r="K1311" s="298"/>
      <c r="L1311" s="299"/>
      <c r="M1311" s="300"/>
      <c r="N1311" s="301"/>
      <c r="O1311" s="238"/>
      <c r="P1311" s="238"/>
      <c r="Q1311" s="238"/>
    </row>
    <row r="1312" spans="1:17" s="39" customFormat="1" ht="12">
      <c r="A1312" s="298"/>
      <c r="B1312" s="298"/>
      <c r="C1312" s="298"/>
      <c r="D1312" s="298"/>
      <c r="E1312" s="298"/>
      <c r="F1312" s="298"/>
      <c r="G1312" s="298"/>
      <c r="H1312" s="298"/>
      <c r="I1312" s="298"/>
      <c r="J1312" s="298"/>
      <c r="K1312" s="298"/>
      <c r="L1312" s="299"/>
      <c r="M1312" s="300"/>
      <c r="N1312" s="301"/>
      <c r="O1312" s="238"/>
      <c r="P1312" s="238"/>
      <c r="Q1312" s="238"/>
    </row>
    <row r="1313" spans="1:17" s="39" customFormat="1" ht="12">
      <c r="A1313" s="298"/>
      <c r="B1313" s="298"/>
      <c r="C1313" s="298"/>
      <c r="D1313" s="298"/>
      <c r="E1313" s="298"/>
      <c r="F1313" s="298"/>
      <c r="G1313" s="298"/>
      <c r="H1313" s="298"/>
      <c r="I1313" s="298"/>
      <c r="J1313" s="298"/>
      <c r="K1313" s="298"/>
      <c r="L1313" s="299"/>
      <c r="M1313" s="300"/>
      <c r="N1313" s="301"/>
      <c r="O1313" s="238"/>
      <c r="P1313" s="238"/>
      <c r="Q1313" s="238"/>
    </row>
    <row r="1314" spans="1:17" s="39" customFormat="1" ht="12">
      <c r="A1314" s="298"/>
      <c r="B1314" s="298"/>
      <c r="C1314" s="298"/>
      <c r="D1314" s="298"/>
      <c r="E1314" s="298"/>
      <c r="F1314" s="298"/>
      <c r="G1314" s="298"/>
      <c r="H1314" s="298"/>
      <c r="I1314" s="298"/>
      <c r="J1314" s="298"/>
      <c r="K1314" s="298"/>
      <c r="L1314" s="299"/>
      <c r="M1314" s="300"/>
      <c r="N1314" s="301"/>
      <c r="O1314" s="238"/>
      <c r="P1314" s="238"/>
      <c r="Q1314" s="238"/>
    </row>
    <row r="1315" spans="1:17" s="39" customFormat="1" ht="12">
      <c r="A1315" s="298"/>
      <c r="B1315" s="298"/>
      <c r="C1315" s="298"/>
      <c r="D1315" s="298"/>
      <c r="E1315" s="298"/>
      <c r="F1315" s="298"/>
      <c r="G1315" s="298"/>
      <c r="H1315" s="298"/>
      <c r="I1315" s="298"/>
      <c r="J1315" s="298"/>
      <c r="K1315" s="298"/>
      <c r="L1315" s="299"/>
      <c r="M1315" s="300"/>
      <c r="N1315" s="301"/>
      <c r="O1315" s="238"/>
      <c r="P1315" s="238"/>
      <c r="Q1315" s="238"/>
    </row>
    <row r="1316" spans="1:17" s="39" customFormat="1" ht="12">
      <c r="A1316" s="298"/>
      <c r="B1316" s="298"/>
      <c r="C1316" s="298"/>
      <c r="D1316" s="298"/>
      <c r="E1316" s="298"/>
      <c r="F1316" s="298"/>
      <c r="G1316" s="298"/>
      <c r="H1316" s="298"/>
      <c r="I1316" s="298"/>
      <c r="J1316" s="298"/>
      <c r="K1316" s="298"/>
      <c r="L1316" s="299"/>
      <c r="M1316" s="300"/>
      <c r="N1316" s="301"/>
      <c r="O1316" s="238"/>
      <c r="P1316" s="238"/>
      <c r="Q1316" s="238"/>
    </row>
    <row r="1317" spans="1:17" s="39" customFormat="1" ht="12">
      <c r="A1317" s="298"/>
      <c r="B1317" s="298"/>
      <c r="C1317" s="298"/>
      <c r="D1317" s="298"/>
      <c r="E1317" s="298"/>
      <c r="F1317" s="298"/>
      <c r="G1317" s="298"/>
      <c r="H1317" s="298"/>
      <c r="I1317" s="298"/>
      <c r="J1317" s="298"/>
      <c r="K1317" s="298"/>
      <c r="L1317" s="299"/>
      <c r="M1317" s="300"/>
      <c r="N1317" s="301"/>
      <c r="O1317" s="238"/>
      <c r="P1317" s="238"/>
      <c r="Q1317" s="238"/>
    </row>
    <row r="1318" spans="1:17" s="39" customFormat="1" ht="12">
      <c r="A1318" s="298"/>
      <c r="B1318" s="298"/>
      <c r="C1318" s="298"/>
      <c r="D1318" s="298"/>
      <c r="E1318" s="298"/>
      <c r="F1318" s="298"/>
      <c r="G1318" s="298"/>
      <c r="H1318" s="298"/>
      <c r="I1318" s="298"/>
      <c r="J1318" s="298"/>
      <c r="K1318" s="298"/>
      <c r="L1318" s="299"/>
      <c r="M1318" s="300"/>
      <c r="N1318" s="301"/>
      <c r="O1318" s="238"/>
      <c r="P1318" s="238"/>
      <c r="Q1318" s="238"/>
    </row>
    <row r="1319" spans="1:17" s="39" customFormat="1" ht="12">
      <c r="A1319" s="298"/>
      <c r="B1319" s="298"/>
      <c r="C1319" s="298"/>
      <c r="D1319" s="298"/>
      <c r="E1319" s="298"/>
      <c r="F1319" s="298"/>
      <c r="G1319" s="298"/>
      <c r="H1319" s="298"/>
      <c r="I1319" s="298"/>
      <c r="J1319" s="298"/>
      <c r="K1319" s="298"/>
      <c r="L1319" s="299"/>
      <c r="M1319" s="300"/>
      <c r="N1319" s="301"/>
      <c r="O1319" s="238"/>
      <c r="P1319" s="238"/>
      <c r="Q1319" s="238"/>
    </row>
    <row r="1320" spans="1:17" s="39" customFormat="1" ht="12">
      <c r="A1320" s="298"/>
      <c r="B1320" s="298"/>
      <c r="C1320" s="298"/>
      <c r="D1320" s="298"/>
      <c r="E1320" s="298"/>
      <c r="F1320" s="298"/>
      <c r="G1320" s="298"/>
      <c r="H1320" s="298"/>
      <c r="I1320" s="298"/>
      <c r="J1320" s="298"/>
      <c r="K1320" s="298"/>
      <c r="L1320" s="299"/>
      <c r="M1320" s="300"/>
      <c r="N1320" s="301"/>
      <c r="O1320" s="238"/>
      <c r="P1320" s="238"/>
      <c r="Q1320" s="238"/>
    </row>
    <row r="1321" spans="1:17" s="39" customFormat="1" ht="12">
      <c r="A1321" s="298"/>
      <c r="B1321" s="298"/>
      <c r="C1321" s="298"/>
      <c r="D1321" s="298"/>
      <c r="E1321" s="298"/>
      <c r="F1321" s="298"/>
      <c r="G1321" s="298"/>
      <c r="H1321" s="298"/>
      <c r="I1321" s="298"/>
      <c r="J1321" s="298"/>
      <c r="K1321" s="298"/>
      <c r="L1321" s="299"/>
      <c r="M1321" s="300"/>
      <c r="N1321" s="301"/>
      <c r="O1321" s="238"/>
      <c r="P1321" s="238"/>
      <c r="Q1321" s="238"/>
    </row>
    <row r="1322" spans="1:17" s="39" customFormat="1" ht="12">
      <c r="A1322" s="298"/>
      <c r="B1322" s="298"/>
      <c r="C1322" s="298"/>
      <c r="D1322" s="298"/>
      <c r="E1322" s="298"/>
      <c r="F1322" s="298"/>
      <c r="G1322" s="298"/>
      <c r="H1322" s="298"/>
      <c r="I1322" s="298"/>
      <c r="J1322" s="298"/>
      <c r="K1322" s="298"/>
      <c r="L1322" s="299"/>
      <c r="M1322" s="300"/>
      <c r="N1322" s="301"/>
      <c r="O1322" s="238"/>
      <c r="P1322" s="238"/>
      <c r="Q1322" s="238"/>
    </row>
    <row r="1323" spans="1:17" s="39" customFormat="1" ht="12">
      <c r="A1323" s="298"/>
      <c r="B1323" s="298"/>
      <c r="C1323" s="298"/>
      <c r="D1323" s="298"/>
      <c r="E1323" s="298"/>
      <c r="F1323" s="298"/>
      <c r="G1323" s="298"/>
      <c r="H1323" s="298"/>
      <c r="I1323" s="298"/>
      <c r="J1323" s="298"/>
      <c r="K1323" s="298"/>
      <c r="L1323" s="299"/>
      <c r="M1323" s="300"/>
      <c r="N1323" s="301"/>
      <c r="O1323" s="238"/>
      <c r="P1323" s="238"/>
      <c r="Q1323" s="238"/>
    </row>
    <row r="1324" spans="1:17" s="39" customFormat="1" ht="12">
      <c r="A1324" s="298"/>
      <c r="B1324" s="298"/>
      <c r="C1324" s="298"/>
      <c r="D1324" s="298"/>
      <c r="E1324" s="298"/>
      <c r="F1324" s="298"/>
      <c r="G1324" s="298"/>
      <c r="H1324" s="298"/>
      <c r="I1324" s="298"/>
      <c r="J1324" s="298"/>
      <c r="K1324" s="298"/>
      <c r="L1324" s="299"/>
      <c r="M1324" s="300"/>
      <c r="N1324" s="301"/>
      <c r="O1324" s="238"/>
      <c r="P1324" s="238"/>
      <c r="Q1324" s="238"/>
    </row>
    <row r="1325" spans="1:17" s="39" customFormat="1" ht="12">
      <c r="A1325" s="298"/>
      <c r="B1325" s="298"/>
      <c r="C1325" s="298"/>
      <c r="D1325" s="298"/>
      <c r="E1325" s="298"/>
      <c r="F1325" s="298"/>
      <c r="G1325" s="298"/>
      <c r="H1325" s="298"/>
      <c r="I1325" s="298"/>
      <c r="J1325" s="298"/>
      <c r="K1325" s="298"/>
      <c r="L1325" s="299"/>
      <c r="M1325" s="300"/>
      <c r="N1325" s="301"/>
      <c r="O1325" s="238"/>
      <c r="P1325" s="238"/>
      <c r="Q1325" s="238"/>
    </row>
    <row r="1326" spans="1:17" s="39" customFormat="1" ht="12">
      <c r="A1326" s="298"/>
      <c r="B1326" s="298"/>
      <c r="C1326" s="298"/>
      <c r="D1326" s="298"/>
      <c r="E1326" s="298"/>
      <c r="F1326" s="298"/>
      <c r="G1326" s="298"/>
      <c r="H1326" s="298"/>
      <c r="I1326" s="298"/>
      <c r="J1326" s="298"/>
      <c r="K1326" s="298"/>
      <c r="L1326" s="299"/>
      <c r="M1326" s="300"/>
      <c r="N1326" s="301"/>
      <c r="O1326" s="238"/>
      <c r="P1326" s="238"/>
      <c r="Q1326" s="238"/>
    </row>
    <row r="1327" spans="1:17" s="39" customFormat="1" ht="12">
      <c r="A1327" s="298"/>
      <c r="B1327" s="298"/>
      <c r="C1327" s="298"/>
      <c r="D1327" s="298"/>
      <c r="E1327" s="298"/>
      <c r="F1327" s="298"/>
      <c r="G1327" s="298"/>
      <c r="H1327" s="298"/>
      <c r="I1327" s="298"/>
      <c r="J1327" s="298"/>
      <c r="K1327" s="298"/>
      <c r="L1327" s="299"/>
      <c r="M1327" s="300"/>
      <c r="N1327" s="301"/>
      <c r="O1327" s="238"/>
      <c r="P1327" s="238"/>
      <c r="Q1327" s="238"/>
    </row>
    <row r="1328" spans="1:17" s="39" customFormat="1" ht="12">
      <c r="A1328" s="298"/>
      <c r="B1328" s="298"/>
      <c r="C1328" s="298"/>
      <c r="D1328" s="298"/>
      <c r="E1328" s="298"/>
      <c r="F1328" s="298"/>
      <c r="G1328" s="298"/>
      <c r="H1328" s="298"/>
      <c r="I1328" s="298"/>
      <c r="J1328" s="298"/>
      <c r="K1328" s="298"/>
      <c r="L1328" s="299"/>
      <c r="M1328" s="300"/>
      <c r="N1328" s="301"/>
      <c r="O1328" s="238"/>
      <c r="P1328" s="238"/>
      <c r="Q1328" s="238"/>
    </row>
    <row r="1329" spans="1:17" s="39" customFormat="1" ht="12">
      <c r="A1329" s="298"/>
      <c r="B1329" s="298"/>
      <c r="C1329" s="298"/>
      <c r="D1329" s="298"/>
      <c r="E1329" s="298"/>
      <c r="F1329" s="298"/>
      <c r="G1329" s="298"/>
      <c r="H1329" s="298"/>
      <c r="I1329" s="298"/>
      <c r="J1329" s="298"/>
      <c r="K1329" s="298"/>
      <c r="L1329" s="299"/>
      <c r="M1329" s="300"/>
      <c r="N1329" s="301"/>
      <c r="O1329" s="238"/>
      <c r="P1329" s="238"/>
      <c r="Q1329" s="238"/>
    </row>
    <row r="1330" spans="1:17" s="39" customFormat="1" ht="12">
      <c r="A1330" s="298"/>
      <c r="B1330" s="298"/>
      <c r="C1330" s="298"/>
      <c r="D1330" s="298"/>
      <c r="E1330" s="298"/>
      <c r="F1330" s="298"/>
      <c r="G1330" s="298"/>
      <c r="H1330" s="298"/>
      <c r="I1330" s="298"/>
      <c r="J1330" s="298"/>
      <c r="K1330" s="298"/>
      <c r="L1330" s="299"/>
      <c r="M1330" s="300"/>
      <c r="N1330" s="301"/>
      <c r="O1330" s="238"/>
      <c r="P1330" s="238"/>
      <c r="Q1330" s="238"/>
    </row>
    <row r="1331" spans="1:17" s="39" customFormat="1" ht="12">
      <c r="A1331" s="298"/>
      <c r="B1331" s="298"/>
      <c r="C1331" s="298"/>
      <c r="D1331" s="298"/>
      <c r="E1331" s="298"/>
      <c r="F1331" s="298"/>
      <c r="G1331" s="298"/>
      <c r="H1331" s="298"/>
      <c r="I1331" s="298"/>
      <c r="J1331" s="298"/>
      <c r="K1331" s="298"/>
      <c r="L1331" s="299"/>
      <c r="M1331" s="300"/>
      <c r="N1331" s="301"/>
      <c r="O1331" s="238"/>
      <c r="P1331" s="238"/>
      <c r="Q1331" s="238"/>
    </row>
    <row r="1332" spans="1:17" s="39" customFormat="1" ht="12">
      <c r="A1332" s="298"/>
      <c r="B1332" s="298"/>
      <c r="C1332" s="298"/>
      <c r="D1332" s="298"/>
      <c r="E1332" s="298"/>
      <c r="F1332" s="298"/>
      <c r="G1332" s="298"/>
      <c r="H1332" s="298"/>
      <c r="I1332" s="298"/>
      <c r="J1332" s="298"/>
      <c r="K1332" s="298"/>
      <c r="L1332" s="299"/>
      <c r="M1332" s="300"/>
      <c r="N1332" s="301"/>
      <c r="O1332" s="238"/>
      <c r="P1332" s="238"/>
      <c r="Q1332" s="238"/>
    </row>
    <row r="1333" spans="1:17" s="39" customFormat="1" ht="12">
      <c r="A1333" s="298"/>
      <c r="B1333" s="298"/>
      <c r="C1333" s="298"/>
      <c r="D1333" s="298"/>
      <c r="E1333" s="298"/>
      <c r="F1333" s="298"/>
      <c r="G1333" s="298"/>
      <c r="H1333" s="298"/>
      <c r="I1333" s="298"/>
      <c r="J1333" s="298"/>
      <c r="K1333" s="298"/>
      <c r="L1333" s="299"/>
      <c r="M1333" s="300"/>
      <c r="N1333" s="301"/>
      <c r="O1333" s="238"/>
      <c r="P1333" s="238"/>
      <c r="Q1333" s="238"/>
    </row>
    <row r="1334" spans="1:17" s="39" customFormat="1" ht="12">
      <c r="A1334" s="298"/>
      <c r="B1334" s="298"/>
      <c r="C1334" s="298"/>
      <c r="D1334" s="298"/>
      <c r="E1334" s="298"/>
      <c r="F1334" s="298"/>
      <c r="G1334" s="298"/>
      <c r="H1334" s="298"/>
      <c r="I1334" s="298"/>
      <c r="J1334" s="298"/>
      <c r="K1334" s="298"/>
      <c r="L1334" s="299"/>
      <c r="M1334" s="300"/>
      <c r="N1334" s="301"/>
      <c r="O1334" s="238"/>
      <c r="P1334" s="238"/>
      <c r="Q1334" s="238"/>
    </row>
    <row r="1335" spans="1:17" s="39" customFormat="1" ht="12">
      <c r="A1335" s="298"/>
      <c r="B1335" s="298"/>
      <c r="C1335" s="298"/>
      <c r="D1335" s="298"/>
      <c r="E1335" s="298"/>
      <c r="F1335" s="298"/>
      <c r="G1335" s="298"/>
      <c r="H1335" s="298"/>
      <c r="I1335" s="298"/>
      <c r="J1335" s="298"/>
      <c r="K1335" s="298"/>
      <c r="L1335" s="299"/>
      <c r="M1335" s="300"/>
      <c r="N1335" s="301"/>
      <c r="O1335" s="238"/>
      <c r="P1335" s="238"/>
      <c r="Q1335" s="238"/>
    </row>
    <row r="1336" spans="1:17" s="39" customFormat="1" ht="12">
      <c r="A1336" s="298"/>
      <c r="B1336" s="298"/>
      <c r="C1336" s="298"/>
      <c r="D1336" s="298"/>
      <c r="E1336" s="298"/>
      <c r="F1336" s="298"/>
      <c r="G1336" s="298"/>
      <c r="H1336" s="298"/>
      <c r="I1336" s="298"/>
      <c r="J1336" s="298"/>
      <c r="K1336" s="298"/>
      <c r="L1336" s="299"/>
      <c r="M1336" s="300"/>
      <c r="N1336" s="301"/>
      <c r="O1336" s="238"/>
      <c r="P1336" s="238"/>
      <c r="Q1336" s="238"/>
    </row>
    <row r="1337" spans="1:17" s="39" customFormat="1" ht="12">
      <c r="A1337" s="298"/>
      <c r="B1337" s="298"/>
      <c r="C1337" s="298"/>
      <c r="D1337" s="298"/>
      <c r="E1337" s="298"/>
      <c r="F1337" s="298"/>
      <c r="G1337" s="298"/>
      <c r="H1337" s="298"/>
      <c r="I1337" s="298"/>
      <c r="J1337" s="298"/>
      <c r="K1337" s="298"/>
      <c r="L1337" s="299"/>
      <c r="M1337" s="300"/>
      <c r="N1337" s="301"/>
      <c r="O1337" s="238"/>
      <c r="P1337" s="238"/>
      <c r="Q1337" s="238"/>
    </row>
    <row r="1338" spans="1:17" s="39" customFormat="1" ht="12">
      <c r="A1338" s="298"/>
      <c r="B1338" s="298"/>
      <c r="C1338" s="298"/>
      <c r="D1338" s="298"/>
      <c r="E1338" s="298"/>
      <c r="F1338" s="298"/>
      <c r="G1338" s="298"/>
      <c r="H1338" s="298"/>
      <c r="I1338" s="298"/>
      <c r="J1338" s="298"/>
      <c r="K1338" s="298"/>
      <c r="L1338" s="299"/>
      <c r="M1338" s="300"/>
      <c r="N1338" s="301"/>
      <c r="O1338" s="238"/>
      <c r="P1338" s="238"/>
      <c r="Q1338" s="238"/>
    </row>
    <row r="1339" spans="1:17" s="39" customFormat="1" ht="12">
      <c r="A1339" s="298"/>
      <c r="B1339" s="298"/>
      <c r="C1339" s="298"/>
      <c r="D1339" s="298"/>
      <c r="E1339" s="298"/>
      <c r="F1339" s="298"/>
      <c r="G1339" s="298"/>
      <c r="H1339" s="298"/>
      <c r="I1339" s="298"/>
      <c r="J1339" s="298"/>
      <c r="K1339" s="298"/>
      <c r="L1339" s="299"/>
      <c r="M1339" s="300"/>
      <c r="N1339" s="301"/>
      <c r="O1339" s="238"/>
      <c r="P1339" s="238"/>
      <c r="Q1339" s="238"/>
    </row>
    <row r="1340" spans="1:17" s="39" customFormat="1" ht="12">
      <c r="A1340" s="298"/>
      <c r="B1340" s="298"/>
      <c r="C1340" s="298"/>
      <c r="D1340" s="298"/>
      <c r="E1340" s="298"/>
      <c r="F1340" s="298"/>
      <c r="G1340" s="298"/>
      <c r="H1340" s="298"/>
      <c r="I1340" s="298"/>
      <c r="J1340" s="298"/>
      <c r="K1340" s="298"/>
      <c r="L1340" s="299"/>
      <c r="M1340" s="300"/>
      <c r="N1340" s="301"/>
      <c r="O1340" s="238"/>
      <c r="P1340" s="238"/>
      <c r="Q1340" s="238"/>
    </row>
    <row r="1341" spans="1:17" s="39" customFormat="1" ht="12">
      <c r="A1341" s="298"/>
      <c r="B1341" s="298"/>
      <c r="C1341" s="298"/>
      <c r="D1341" s="298"/>
      <c r="E1341" s="298"/>
      <c r="F1341" s="298"/>
      <c r="G1341" s="298"/>
      <c r="H1341" s="298"/>
      <c r="I1341" s="298"/>
      <c r="J1341" s="298"/>
      <c r="K1341" s="298"/>
      <c r="L1341" s="299"/>
      <c r="M1341" s="300"/>
      <c r="N1341" s="301"/>
      <c r="O1341" s="238"/>
      <c r="P1341" s="238"/>
      <c r="Q1341" s="238"/>
    </row>
    <row r="1342" spans="1:17" s="39" customFormat="1" ht="12">
      <c r="A1342" s="298"/>
      <c r="B1342" s="298"/>
      <c r="C1342" s="298"/>
      <c r="D1342" s="298"/>
      <c r="E1342" s="298"/>
      <c r="F1342" s="298"/>
      <c r="G1342" s="298"/>
      <c r="H1342" s="298"/>
      <c r="I1342" s="298"/>
      <c r="J1342" s="298"/>
      <c r="K1342" s="298"/>
      <c r="L1342" s="299"/>
      <c r="M1342" s="300"/>
      <c r="N1342" s="301"/>
      <c r="O1342" s="238"/>
      <c r="P1342" s="238"/>
      <c r="Q1342" s="238"/>
    </row>
    <row r="1343" spans="1:17" s="39" customFormat="1" ht="12">
      <c r="A1343" s="298"/>
      <c r="B1343" s="298"/>
      <c r="C1343" s="298"/>
      <c r="D1343" s="298"/>
      <c r="E1343" s="298"/>
      <c r="F1343" s="298"/>
      <c r="G1343" s="298"/>
      <c r="H1343" s="298"/>
      <c r="I1343" s="298"/>
      <c r="J1343" s="298"/>
      <c r="K1343" s="298"/>
      <c r="L1343" s="299"/>
      <c r="M1343" s="300"/>
      <c r="N1343" s="301"/>
      <c r="O1343" s="238"/>
      <c r="P1343" s="238"/>
      <c r="Q1343" s="238"/>
    </row>
    <row r="1344" spans="1:17" s="39" customFormat="1" ht="12">
      <c r="A1344" s="298"/>
      <c r="B1344" s="298"/>
      <c r="C1344" s="298"/>
      <c r="D1344" s="298"/>
      <c r="E1344" s="298"/>
      <c r="F1344" s="298"/>
      <c r="G1344" s="298"/>
      <c r="H1344" s="298"/>
      <c r="I1344" s="298"/>
      <c r="J1344" s="298"/>
      <c r="K1344" s="298"/>
      <c r="L1344" s="299"/>
      <c r="M1344" s="300"/>
      <c r="N1344" s="301"/>
      <c r="O1344" s="238"/>
      <c r="P1344" s="238"/>
      <c r="Q1344" s="238"/>
    </row>
    <row r="1345" spans="1:17" s="39" customFormat="1" ht="12">
      <c r="A1345" s="298"/>
      <c r="B1345" s="298"/>
      <c r="C1345" s="298"/>
      <c r="D1345" s="298"/>
      <c r="E1345" s="298"/>
      <c r="F1345" s="298"/>
      <c r="G1345" s="298"/>
      <c r="H1345" s="298"/>
      <c r="I1345" s="298"/>
      <c r="J1345" s="298"/>
      <c r="K1345" s="298"/>
      <c r="L1345" s="299"/>
      <c r="M1345" s="300"/>
      <c r="N1345" s="301"/>
      <c r="O1345" s="238"/>
      <c r="P1345" s="238"/>
      <c r="Q1345" s="238"/>
    </row>
    <row r="1346" spans="1:17" s="39" customFormat="1" ht="12">
      <c r="A1346" s="298"/>
      <c r="B1346" s="298"/>
      <c r="C1346" s="298"/>
      <c r="D1346" s="298"/>
      <c r="E1346" s="298"/>
      <c r="F1346" s="298"/>
      <c r="G1346" s="298"/>
      <c r="H1346" s="298"/>
      <c r="I1346" s="298"/>
      <c r="J1346" s="298"/>
      <c r="K1346" s="298"/>
      <c r="L1346" s="299"/>
      <c r="M1346" s="300"/>
      <c r="N1346" s="301"/>
      <c r="O1346" s="238"/>
      <c r="P1346" s="238"/>
      <c r="Q1346" s="238"/>
    </row>
    <row r="1347" spans="1:17" s="39" customFormat="1" ht="12">
      <c r="A1347" s="298"/>
      <c r="B1347" s="298"/>
      <c r="C1347" s="298"/>
      <c r="D1347" s="298"/>
      <c r="E1347" s="298"/>
      <c r="F1347" s="298"/>
      <c r="G1347" s="298"/>
      <c r="H1347" s="298"/>
      <c r="I1347" s="298"/>
      <c r="J1347" s="298"/>
      <c r="K1347" s="298"/>
      <c r="L1347" s="299"/>
      <c r="M1347" s="300"/>
      <c r="N1347" s="301"/>
      <c r="O1347" s="238"/>
      <c r="P1347" s="238"/>
      <c r="Q1347" s="238"/>
    </row>
    <row r="1348" spans="1:17" s="39" customFormat="1" ht="12">
      <c r="A1348" s="298"/>
      <c r="B1348" s="298"/>
      <c r="C1348" s="298"/>
      <c r="D1348" s="298"/>
      <c r="E1348" s="298"/>
      <c r="F1348" s="298"/>
      <c r="G1348" s="298"/>
      <c r="H1348" s="298"/>
      <c r="I1348" s="298"/>
      <c r="J1348" s="298"/>
      <c r="K1348" s="298"/>
      <c r="L1348" s="299"/>
      <c r="M1348" s="300"/>
      <c r="N1348" s="301"/>
      <c r="O1348" s="238"/>
      <c r="P1348" s="238"/>
      <c r="Q1348" s="238"/>
    </row>
    <row r="1349" spans="1:17" s="39" customFormat="1" ht="12">
      <c r="A1349" s="298"/>
      <c r="B1349" s="298"/>
      <c r="C1349" s="298"/>
      <c r="D1349" s="298"/>
      <c r="E1349" s="298"/>
      <c r="F1349" s="298"/>
      <c r="G1349" s="298"/>
      <c r="H1349" s="298"/>
      <c r="I1349" s="298"/>
      <c r="J1349" s="298"/>
      <c r="K1349" s="298"/>
      <c r="L1349" s="299"/>
      <c r="M1349" s="300"/>
      <c r="N1349" s="301"/>
      <c r="O1349" s="238"/>
      <c r="P1349" s="238"/>
      <c r="Q1349" s="238"/>
    </row>
    <row r="1350" spans="1:17" s="39" customFormat="1" ht="12">
      <c r="A1350" s="298"/>
      <c r="B1350" s="298"/>
      <c r="C1350" s="298"/>
      <c r="D1350" s="298"/>
      <c r="E1350" s="298"/>
      <c r="F1350" s="298"/>
      <c r="G1350" s="298"/>
      <c r="H1350" s="298"/>
      <c r="I1350" s="298"/>
      <c r="J1350" s="298"/>
      <c r="K1350" s="298"/>
      <c r="L1350" s="299"/>
      <c r="M1350" s="300"/>
      <c r="N1350" s="301"/>
      <c r="O1350" s="238"/>
      <c r="P1350" s="238"/>
      <c r="Q1350" s="238"/>
    </row>
    <row r="1351" spans="1:17" s="39" customFormat="1" ht="12">
      <c r="A1351" s="298"/>
      <c r="B1351" s="298"/>
      <c r="C1351" s="298"/>
      <c r="D1351" s="298"/>
      <c r="E1351" s="298"/>
      <c r="F1351" s="298"/>
      <c r="G1351" s="298"/>
      <c r="H1351" s="298"/>
      <c r="I1351" s="298"/>
      <c r="J1351" s="298"/>
      <c r="K1351" s="298"/>
      <c r="L1351" s="299"/>
      <c r="M1351" s="300"/>
      <c r="N1351" s="301"/>
      <c r="O1351" s="238"/>
      <c r="P1351" s="238"/>
      <c r="Q1351" s="238"/>
    </row>
    <row r="1352" spans="1:17" s="39" customFormat="1" ht="12">
      <c r="A1352" s="298"/>
      <c r="B1352" s="298"/>
      <c r="C1352" s="298"/>
      <c r="D1352" s="298"/>
      <c r="E1352" s="298"/>
      <c r="F1352" s="298"/>
      <c r="G1352" s="298"/>
      <c r="H1352" s="298"/>
      <c r="I1352" s="298"/>
      <c r="J1352" s="298"/>
      <c r="K1352" s="298"/>
      <c r="L1352" s="299"/>
      <c r="M1352" s="300"/>
      <c r="N1352" s="301"/>
      <c r="O1352" s="238"/>
      <c r="P1352" s="238"/>
      <c r="Q1352" s="238"/>
    </row>
    <row r="1353" spans="1:17" s="39" customFormat="1" ht="12">
      <c r="A1353" s="298"/>
      <c r="B1353" s="298"/>
      <c r="C1353" s="298"/>
      <c r="D1353" s="298"/>
      <c r="E1353" s="298"/>
      <c r="F1353" s="298"/>
      <c r="G1353" s="298"/>
      <c r="H1353" s="298"/>
      <c r="I1353" s="298"/>
      <c r="J1353" s="298"/>
      <c r="K1353" s="298"/>
      <c r="L1353" s="299"/>
      <c r="M1353" s="300"/>
      <c r="N1353" s="301"/>
      <c r="O1353" s="238"/>
      <c r="P1353" s="238"/>
      <c r="Q1353" s="238"/>
    </row>
    <row r="1354" spans="1:17" s="39" customFormat="1" ht="12">
      <c r="A1354" s="298"/>
      <c r="B1354" s="298"/>
      <c r="C1354" s="298"/>
      <c r="D1354" s="298"/>
      <c r="E1354" s="298"/>
      <c r="F1354" s="298"/>
      <c r="G1354" s="298"/>
      <c r="H1354" s="298"/>
      <c r="I1354" s="298"/>
      <c r="J1354" s="298"/>
      <c r="K1354" s="298"/>
      <c r="L1354" s="299"/>
      <c r="M1354" s="300"/>
      <c r="N1354" s="301"/>
      <c r="O1354" s="238"/>
      <c r="P1354" s="238"/>
      <c r="Q1354" s="238"/>
    </row>
    <row r="1355" spans="1:17" s="39" customFormat="1" ht="12">
      <c r="A1355" s="298"/>
      <c r="B1355" s="298"/>
      <c r="C1355" s="298"/>
      <c r="D1355" s="298"/>
      <c r="E1355" s="298"/>
      <c r="F1355" s="298"/>
      <c r="G1355" s="298"/>
      <c r="H1355" s="298"/>
      <c r="I1355" s="298"/>
      <c r="J1355" s="298"/>
      <c r="K1355" s="298"/>
      <c r="L1355" s="299"/>
      <c r="M1355" s="300"/>
      <c r="N1355" s="301"/>
      <c r="O1355" s="238"/>
      <c r="P1355" s="238"/>
      <c r="Q1355" s="238"/>
    </row>
    <row r="1356" spans="1:17" s="39" customFormat="1" ht="12">
      <c r="A1356" s="298"/>
      <c r="B1356" s="298"/>
      <c r="C1356" s="298"/>
      <c r="D1356" s="298"/>
      <c r="E1356" s="298"/>
      <c r="F1356" s="298"/>
      <c r="G1356" s="298"/>
      <c r="H1356" s="298"/>
      <c r="I1356" s="298"/>
      <c r="J1356" s="298"/>
      <c r="K1356" s="298"/>
      <c r="L1356" s="299"/>
      <c r="M1356" s="300"/>
      <c r="N1356" s="301"/>
      <c r="O1356" s="238"/>
      <c r="P1356" s="238"/>
      <c r="Q1356" s="238"/>
    </row>
    <row r="1357" spans="1:17" s="39" customFormat="1" ht="12">
      <c r="A1357" s="298"/>
      <c r="B1357" s="298"/>
      <c r="C1357" s="298"/>
      <c r="D1357" s="298"/>
      <c r="E1357" s="298"/>
      <c r="F1357" s="298"/>
      <c r="G1357" s="298"/>
      <c r="H1357" s="298"/>
      <c r="I1357" s="298"/>
      <c r="J1357" s="298"/>
      <c r="K1357" s="298"/>
      <c r="L1357" s="299"/>
      <c r="M1357" s="300"/>
      <c r="N1357" s="301"/>
      <c r="O1357" s="238"/>
      <c r="P1357" s="238"/>
      <c r="Q1357" s="238"/>
    </row>
    <row r="1358" spans="1:17" s="39" customFormat="1" ht="12">
      <c r="A1358" s="298"/>
      <c r="B1358" s="298"/>
      <c r="C1358" s="298"/>
      <c r="D1358" s="298"/>
      <c r="E1358" s="298"/>
      <c r="F1358" s="298"/>
      <c r="G1358" s="298"/>
      <c r="H1358" s="298"/>
      <c r="I1358" s="298"/>
      <c r="J1358" s="298"/>
      <c r="K1358" s="298"/>
      <c r="L1358" s="299"/>
      <c r="M1358" s="300"/>
      <c r="N1358" s="301"/>
      <c r="O1358" s="238"/>
      <c r="P1358" s="238"/>
      <c r="Q1358" s="238"/>
    </row>
    <row r="1359" spans="1:17" s="39" customFormat="1" ht="12">
      <c r="A1359" s="298"/>
      <c r="B1359" s="298"/>
      <c r="C1359" s="298"/>
      <c r="D1359" s="298"/>
      <c r="E1359" s="298"/>
      <c r="F1359" s="298"/>
      <c r="G1359" s="298"/>
      <c r="H1359" s="298"/>
      <c r="I1359" s="298"/>
      <c r="J1359" s="298"/>
      <c r="K1359" s="298"/>
      <c r="L1359" s="299"/>
      <c r="M1359" s="300"/>
      <c r="N1359" s="301"/>
      <c r="O1359" s="238"/>
      <c r="P1359" s="238"/>
      <c r="Q1359" s="238"/>
    </row>
    <row r="1360" spans="1:17" s="39" customFormat="1" ht="12">
      <c r="A1360" s="298"/>
      <c r="B1360" s="298"/>
      <c r="C1360" s="298"/>
      <c r="D1360" s="298"/>
      <c r="E1360" s="298"/>
      <c r="F1360" s="298"/>
      <c r="G1360" s="298"/>
      <c r="H1360" s="298"/>
      <c r="I1360" s="298"/>
      <c r="J1360" s="298"/>
      <c r="K1360" s="298"/>
      <c r="L1360" s="299"/>
      <c r="M1360" s="300"/>
      <c r="N1360" s="301"/>
      <c r="O1360" s="238"/>
      <c r="P1360" s="238"/>
      <c r="Q1360" s="238"/>
    </row>
    <row r="1361" spans="1:17" s="39" customFormat="1" ht="12">
      <c r="A1361" s="298"/>
      <c r="B1361" s="298"/>
      <c r="C1361" s="298"/>
      <c r="D1361" s="298"/>
      <c r="E1361" s="298"/>
      <c r="F1361" s="298"/>
      <c r="G1361" s="298"/>
      <c r="H1361" s="298"/>
      <c r="I1361" s="298"/>
      <c r="J1361" s="298"/>
      <c r="K1361" s="298"/>
      <c r="L1361" s="299"/>
      <c r="M1361" s="300"/>
      <c r="N1361" s="301"/>
      <c r="O1361" s="238"/>
      <c r="P1361" s="238"/>
      <c r="Q1361" s="238"/>
    </row>
    <row r="1362" spans="1:17" s="39" customFormat="1" ht="12">
      <c r="A1362" s="298"/>
      <c r="B1362" s="298"/>
      <c r="C1362" s="298"/>
      <c r="D1362" s="298"/>
      <c r="E1362" s="298"/>
      <c r="F1362" s="298"/>
      <c r="G1362" s="298"/>
      <c r="H1362" s="298"/>
      <c r="I1362" s="298"/>
      <c r="J1362" s="298"/>
      <c r="K1362" s="298"/>
      <c r="L1362" s="299"/>
      <c r="M1362" s="300"/>
      <c r="N1362" s="301"/>
      <c r="O1362" s="238"/>
      <c r="P1362" s="238"/>
      <c r="Q1362" s="238"/>
    </row>
    <row r="1363" spans="1:17" s="39" customFormat="1" ht="12">
      <c r="A1363" s="298"/>
      <c r="B1363" s="298"/>
      <c r="C1363" s="298"/>
      <c r="D1363" s="298"/>
      <c r="E1363" s="298"/>
      <c r="F1363" s="298"/>
      <c r="G1363" s="298"/>
      <c r="H1363" s="298"/>
      <c r="I1363" s="298"/>
      <c r="J1363" s="298"/>
      <c r="K1363" s="298"/>
      <c r="L1363" s="299"/>
      <c r="M1363" s="300"/>
      <c r="N1363" s="301"/>
      <c r="O1363" s="238"/>
      <c r="P1363" s="238"/>
      <c r="Q1363" s="238"/>
    </row>
    <row r="1364" spans="1:17" s="39" customFormat="1" ht="12">
      <c r="A1364" s="298"/>
      <c r="B1364" s="298"/>
      <c r="C1364" s="298"/>
      <c r="D1364" s="298"/>
      <c r="E1364" s="298"/>
      <c r="F1364" s="298"/>
      <c r="G1364" s="298"/>
      <c r="H1364" s="298"/>
      <c r="I1364" s="298"/>
      <c r="J1364" s="298"/>
      <c r="K1364" s="298"/>
      <c r="L1364" s="299"/>
      <c r="M1364" s="300"/>
      <c r="N1364" s="301"/>
      <c r="O1364" s="238"/>
      <c r="P1364" s="238"/>
      <c r="Q1364" s="238"/>
    </row>
    <row r="1365" spans="1:17" s="39" customFormat="1" ht="12">
      <c r="A1365" s="298"/>
      <c r="B1365" s="298"/>
      <c r="C1365" s="298"/>
      <c r="D1365" s="298"/>
      <c r="E1365" s="298"/>
      <c r="F1365" s="298"/>
      <c r="G1365" s="298"/>
      <c r="H1365" s="298"/>
      <c r="I1365" s="298"/>
      <c r="J1365" s="298"/>
      <c r="K1365" s="298"/>
      <c r="L1365" s="299"/>
      <c r="M1365" s="300"/>
      <c r="N1365" s="301"/>
      <c r="O1365" s="238"/>
      <c r="P1365" s="238"/>
      <c r="Q1365" s="238"/>
    </row>
    <row r="1366" spans="1:17" s="39" customFormat="1" ht="12">
      <c r="A1366" s="298"/>
      <c r="B1366" s="298"/>
      <c r="C1366" s="298"/>
      <c r="D1366" s="298"/>
      <c r="E1366" s="298"/>
      <c r="F1366" s="298"/>
      <c r="G1366" s="298"/>
      <c r="H1366" s="298"/>
      <c r="I1366" s="298"/>
      <c r="J1366" s="298"/>
      <c r="K1366" s="298"/>
      <c r="L1366" s="299"/>
      <c r="M1366" s="300"/>
      <c r="N1366" s="301"/>
      <c r="O1366" s="238"/>
      <c r="P1366" s="238"/>
      <c r="Q1366" s="238"/>
    </row>
    <row r="1367" spans="1:17" s="39" customFormat="1" ht="12">
      <c r="A1367" s="298"/>
      <c r="B1367" s="298"/>
      <c r="C1367" s="298"/>
      <c r="D1367" s="298"/>
      <c r="E1367" s="298"/>
      <c r="F1367" s="298"/>
      <c r="G1367" s="298"/>
      <c r="H1367" s="298"/>
      <c r="I1367" s="298"/>
      <c r="J1367" s="298"/>
      <c r="K1367" s="298"/>
      <c r="L1367" s="299"/>
      <c r="M1367" s="300"/>
      <c r="N1367" s="301"/>
      <c r="O1367" s="238"/>
      <c r="P1367" s="238"/>
      <c r="Q1367" s="238"/>
    </row>
    <row r="1368" spans="1:17" s="39" customFormat="1" ht="12">
      <c r="A1368" s="298"/>
      <c r="B1368" s="298"/>
      <c r="C1368" s="298"/>
      <c r="D1368" s="298"/>
      <c r="E1368" s="298"/>
      <c r="F1368" s="298"/>
      <c r="G1368" s="298"/>
      <c r="H1368" s="298"/>
      <c r="I1368" s="298"/>
      <c r="J1368" s="298"/>
      <c r="K1368" s="298"/>
      <c r="L1368" s="299"/>
      <c r="M1368" s="300"/>
      <c r="N1368" s="301"/>
      <c r="O1368" s="238"/>
      <c r="P1368" s="238"/>
      <c r="Q1368" s="238"/>
    </row>
    <row r="1369" spans="1:17" s="39" customFormat="1" ht="12">
      <c r="A1369" s="298"/>
      <c r="B1369" s="298"/>
      <c r="C1369" s="298"/>
      <c r="D1369" s="298"/>
      <c r="E1369" s="298"/>
      <c r="F1369" s="298"/>
      <c r="G1369" s="298"/>
      <c r="H1369" s="298"/>
      <c r="I1369" s="298"/>
      <c r="J1369" s="298"/>
      <c r="K1369" s="298"/>
      <c r="L1369" s="299"/>
      <c r="M1369" s="300"/>
      <c r="N1369" s="301"/>
      <c r="O1369" s="238"/>
      <c r="P1369" s="238"/>
      <c r="Q1369" s="238"/>
    </row>
    <row r="1370" spans="1:17" s="39" customFormat="1" ht="12">
      <c r="A1370" s="298"/>
      <c r="B1370" s="298"/>
      <c r="C1370" s="298"/>
      <c r="D1370" s="298"/>
      <c r="E1370" s="298"/>
      <c r="F1370" s="298"/>
      <c r="G1370" s="298"/>
      <c r="H1370" s="298"/>
      <c r="I1370" s="298"/>
      <c r="J1370" s="298"/>
      <c r="K1370" s="298"/>
      <c r="L1370" s="299"/>
      <c r="M1370" s="300"/>
      <c r="N1370" s="301"/>
      <c r="O1370" s="238"/>
      <c r="P1370" s="238"/>
      <c r="Q1370" s="238"/>
    </row>
    <row r="1371" spans="1:17" s="39" customFormat="1" ht="12">
      <c r="A1371" s="298"/>
      <c r="B1371" s="298"/>
      <c r="C1371" s="298"/>
      <c r="D1371" s="298"/>
      <c r="E1371" s="298"/>
      <c r="F1371" s="298"/>
      <c r="G1371" s="298"/>
      <c r="H1371" s="298"/>
      <c r="I1371" s="298"/>
      <c r="J1371" s="298"/>
      <c r="K1371" s="298"/>
      <c r="L1371" s="299"/>
      <c r="M1371" s="300"/>
      <c r="N1371" s="301"/>
      <c r="O1371" s="238"/>
      <c r="P1371" s="238"/>
      <c r="Q1371" s="238"/>
    </row>
    <row r="1372" spans="1:17" s="39" customFormat="1" ht="12">
      <c r="A1372" s="298"/>
      <c r="B1372" s="298"/>
      <c r="C1372" s="298"/>
      <c r="D1372" s="298"/>
      <c r="E1372" s="298"/>
      <c r="F1372" s="298"/>
      <c r="G1372" s="298"/>
      <c r="H1372" s="298"/>
      <c r="I1372" s="298"/>
      <c r="J1372" s="298"/>
      <c r="K1372" s="298"/>
      <c r="L1372" s="299"/>
      <c r="M1372" s="300"/>
      <c r="N1372" s="301"/>
      <c r="O1372" s="238"/>
      <c r="P1372" s="238"/>
      <c r="Q1372" s="238"/>
    </row>
    <row r="1373" spans="1:17" s="39" customFormat="1" ht="12">
      <c r="A1373" s="298"/>
      <c r="B1373" s="298"/>
      <c r="C1373" s="298"/>
      <c r="D1373" s="298"/>
      <c r="E1373" s="298"/>
      <c r="F1373" s="298"/>
      <c r="G1373" s="298"/>
      <c r="H1373" s="298"/>
      <c r="I1373" s="298"/>
      <c r="J1373" s="298"/>
      <c r="K1373" s="298"/>
      <c r="L1373" s="299"/>
      <c r="M1373" s="300"/>
      <c r="N1373" s="301"/>
      <c r="O1373" s="238"/>
      <c r="P1373" s="238"/>
      <c r="Q1373" s="238"/>
    </row>
    <row r="1374" spans="1:17" s="39" customFormat="1" ht="12">
      <c r="A1374" s="298"/>
      <c r="B1374" s="298"/>
      <c r="C1374" s="298"/>
      <c r="D1374" s="298"/>
      <c r="E1374" s="298"/>
      <c r="F1374" s="298"/>
      <c r="G1374" s="298"/>
      <c r="H1374" s="298"/>
      <c r="I1374" s="298"/>
      <c r="J1374" s="298"/>
      <c r="K1374" s="298"/>
      <c r="L1374" s="299"/>
      <c r="M1374" s="300"/>
      <c r="N1374" s="301"/>
      <c r="O1374" s="238"/>
      <c r="P1374" s="238"/>
      <c r="Q1374" s="238"/>
    </row>
    <row r="1375" spans="1:17" s="39" customFormat="1" ht="12">
      <c r="A1375" s="298"/>
      <c r="B1375" s="298"/>
      <c r="C1375" s="298"/>
      <c r="D1375" s="298"/>
      <c r="E1375" s="298"/>
      <c r="F1375" s="298"/>
      <c r="G1375" s="298"/>
      <c r="H1375" s="298"/>
      <c r="I1375" s="298"/>
      <c r="J1375" s="298"/>
      <c r="K1375" s="298"/>
      <c r="L1375" s="299"/>
      <c r="M1375" s="300"/>
      <c r="N1375" s="301"/>
      <c r="O1375" s="238"/>
      <c r="P1375" s="238"/>
      <c r="Q1375" s="238"/>
    </row>
    <row r="1376" spans="1:17" s="39" customFormat="1" ht="12">
      <c r="A1376" s="298"/>
      <c r="B1376" s="298"/>
      <c r="C1376" s="298"/>
      <c r="D1376" s="298"/>
      <c r="E1376" s="298"/>
      <c r="F1376" s="298"/>
      <c r="G1376" s="298"/>
      <c r="H1376" s="298"/>
      <c r="I1376" s="298"/>
      <c r="J1376" s="298"/>
      <c r="K1376" s="298"/>
      <c r="L1376" s="299"/>
      <c r="M1376" s="300"/>
      <c r="N1376" s="301"/>
      <c r="O1376" s="238"/>
      <c r="P1376" s="238"/>
      <c r="Q1376" s="238"/>
    </row>
    <row r="1377" spans="1:17" s="39" customFormat="1" ht="12">
      <c r="A1377" s="298"/>
      <c r="B1377" s="298"/>
      <c r="C1377" s="298"/>
      <c r="D1377" s="298"/>
      <c r="E1377" s="298"/>
      <c r="F1377" s="298"/>
      <c r="G1377" s="298"/>
      <c r="H1377" s="298"/>
      <c r="I1377" s="298"/>
      <c r="J1377" s="298"/>
      <c r="K1377" s="298"/>
      <c r="L1377" s="299"/>
      <c r="M1377" s="300"/>
      <c r="N1377" s="301"/>
      <c r="O1377" s="238"/>
      <c r="P1377" s="238"/>
      <c r="Q1377" s="238"/>
    </row>
    <row r="1378" spans="1:17" s="39" customFormat="1" ht="12">
      <c r="A1378" s="298"/>
      <c r="B1378" s="298"/>
      <c r="C1378" s="298"/>
      <c r="D1378" s="298"/>
      <c r="E1378" s="298"/>
      <c r="F1378" s="298"/>
      <c r="G1378" s="298"/>
      <c r="H1378" s="298"/>
      <c r="I1378" s="298"/>
      <c r="J1378" s="298"/>
      <c r="K1378" s="298"/>
      <c r="L1378" s="299"/>
      <c r="M1378" s="300"/>
      <c r="N1378" s="301"/>
      <c r="O1378" s="238"/>
      <c r="P1378" s="238"/>
      <c r="Q1378" s="238"/>
    </row>
    <row r="1379" spans="1:17" s="39" customFormat="1" ht="12">
      <c r="A1379" s="298"/>
      <c r="B1379" s="298"/>
      <c r="C1379" s="298"/>
      <c r="D1379" s="298"/>
      <c r="E1379" s="298"/>
      <c r="F1379" s="298"/>
      <c r="G1379" s="298"/>
      <c r="H1379" s="298"/>
      <c r="I1379" s="298"/>
      <c r="J1379" s="298"/>
      <c r="K1379" s="298"/>
      <c r="L1379" s="299"/>
      <c r="M1379" s="300"/>
      <c r="N1379" s="301"/>
      <c r="O1379" s="238"/>
      <c r="P1379" s="238"/>
      <c r="Q1379" s="238"/>
    </row>
    <row r="1380" spans="1:17" s="39" customFormat="1" ht="12">
      <c r="A1380" s="298"/>
      <c r="B1380" s="298"/>
      <c r="C1380" s="298"/>
      <c r="D1380" s="298"/>
      <c r="E1380" s="298"/>
      <c r="F1380" s="298"/>
      <c r="G1380" s="298"/>
      <c r="H1380" s="298"/>
      <c r="I1380" s="298"/>
      <c r="J1380" s="298"/>
      <c r="K1380" s="298"/>
      <c r="L1380" s="299"/>
      <c r="M1380" s="300"/>
      <c r="N1380" s="301"/>
      <c r="O1380" s="238"/>
      <c r="P1380" s="238"/>
      <c r="Q1380" s="238"/>
    </row>
    <row r="1381" spans="1:17" s="39" customFormat="1" ht="12">
      <c r="A1381" s="298"/>
      <c r="B1381" s="298"/>
      <c r="C1381" s="298"/>
      <c r="D1381" s="298"/>
      <c r="E1381" s="298"/>
      <c r="F1381" s="298"/>
      <c r="G1381" s="298"/>
      <c r="H1381" s="298"/>
      <c r="I1381" s="298"/>
      <c r="J1381" s="298"/>
      <c r="K1381" s="298"/>
      <c r="L1381" s="299"/>
      <c r="M1381" s="300"/>
      <c r="N1381" s="301"/>
      <c r="O1381" s="238"/>
      <c r="P1381" s="238"/>
      <c r="Q1381" s="238"/>
    </row>
    <row r="1382" spans="1:17" s="39" customFormat="1" ht="12">
      <c r="A1382" s="298"/>
      <c r="B1382" s="298"/>
      <c r="C1382" s="298"/>
      <c r="D1382" s="298"/>
      <c r="E1382" s="298"/>
      <c r="F1382" s="298"/>
      <c r="G1382" s="298"/>
      <c r="H1382" s="298"/>
      <c r="I1382" s="298"/>
      <c r="J1382" s="298"/>
      <c r="K1382" s="298"/>
      <c r="L1382" s="299"/>
      <c r="M1382" s="300"/>
      <c r="N1382" s="301"/>
      <c r="O1382" s="238"/>
      <c r="P1382" s="238"/>
      <c r="Q1382" s="238"/>
    </row>
    <row r="1383" spans="1:17" s="39" customFormat="1" ht="12">
      <c r="A1383" s="298"/>
      <c r="B1383" s="298"/>
      <c r="C1383" s="298"/>
      <c r="D1383" s="298"/>
      <c r="E1383" s="298"/>
      <c r="F1383" s="298"/>
      <c r="G1383" s="298"/>
      <c r="H1383" s="298"/>
      <c r="I1383" s="298"/>
      <c r="J1383" s="298"/>
      <c r="K1383" s="298"/>
      <c r="L1383" s="299"/>
      <c r="M1383" s="300"/>
      <c r="N1383" s="301"/>
      <c r="O1383" s="238"/>
      <c r="P1383" s="238"/>
      <c r="Q1383" s="238"/>
    </row>
    <row r="1384" spans="1:17" s="39" customFormat="1" ht="12">
      <c r="A1384" s="298"/>
      <c r="B1384" s="298"/>
      <c r="C1384" s="298"/>
      <c r="D1384" s="298"/>
      <c r="E1384" s="298"/>
      <c r="F1384" s="298"/>
      <c r="G1384" s="298"/>
      <c r="H1384" s="298"/>
      <c r="I1384" s="298"/>
      <c r="J1384" s="298"/>
      <c r="K1384" s="298"/>
      <c r="L1384" s="299"/>
      <c r="M1384" s="300"/>
      <c r="N1384" s="301"/>
      <c r="O1384" s="238"/>
      <c r="P1384" s="238"/>
      <c r="Q1384" s="238"/>
    </row>
    <row r="1385" spans="1:17" s="39" customFormat="1" ht="12">
      <c r="A1385" s="298"/>
      <c r="B1385" s="298"/>
      <c r="C1385" s="298"/>
      <c r="D1385" s="298"/>
      <c r="E1385" s="298"/>
      <c r="F1385" s="298"/>
      <c r="G1385" s="298"/>
      <c r="H1385" s="298"/>
      <c r="I1385" s="298"/>
      <c r="J1385" s="298"/>
      <c r="K1385" s="298"/>
      <c r="L1385" s="299"/>
      <c r="M1385" s="300"/>
      <c r="N1385" s="301"/>
      <c r="O1385" s="238"/>
      <c r="P1385" s="238"/>
      <c r="Q1385" s="238"/>
    </row>
    <row r="1386" spans="1:17" s="39" customFormat="1" ht="12">
      <c r="A1386" s="298"/>
      <c r="B1386" s="298"/>
      <c r="C1386" s="298"/>
      <c r="D1386" s="298"/>
      <c r="E1386" s="298"/>
      <c r="F1386" s="298"/>
      <c r="G1386" s="298"/>
      <c r="H1386" s="298"/>
      <c r="I1386" s="298"/>
      <c r="J1386" s="298"/>
      <c r="K1386" s="298"/>
      <c r="L1386" s="299"/>
      <c r="M1386" s="300"/>
      <c r="N1386" s="301"/>
      <c r="O1386" s="238"/>
      <c r="P1386" s="238"/>
      <c r="Q1386" s="238"/>
    </row>
    <row r="1387" spans="1:17" s="39" customFormat="1" ht="12">
      <c r="A1387" s="298"/>
      <c r="B1387" s="298"/>
      <c r="C1387" s="298"/>
      <c r="D1387" s="298"/>
      <c r="E1387" s="298"/>
      <c r="F1387" s="298"/>
      <c r="G1387" s="298"/>
      <c r="H1387" s="298"/>
      <c r="I1387" s="298"/>
      <c r="J1387" s="298"/>
      <c r="K1387" s="298"/>
      <c r="L1387" s="299"/>
      <c r="M1387" s="300"/>
      <c r="N1387" s="301"/>
      <c r="O1387" s="238"/>
      <c r="P1387" s="238"/>
      <c r="Q1387" s="238"/>
    </row>
    <row r="1388" spans="1:17" s="39" customFormat="1" ht="12">
      <c r="A1388" s="298"/>
      <c r="B1388" s="298"/>
      <c r="C1388" s="298"/>
      <c r="D1388" s="298"/>
      <c r="E1388" s="298"/>
      <c r="F1388" s="298"/>
      <c r="G1388" s="298"/>
      <c r="H1388" s="298"/>
      <c r="I1388" s="298"/>
      <c r="J1388" s="298"/>
      <c r="K1388" s="298"/>
      <c r="L1388" s="299"/>
      <c r="M1388" s="300"/>
      <c r="N1388" s="301"/>
      <c r="O1388" s="238"/>
      <c r="P1388" s="238"/>
      <c r="Q1388" s="238"/>
    </row>
    <row r="1389" spans="1:17" s="39" customFormat="1" ht="12">
      <c r="A1389" s="298"/>
      <c r="B1389" s="298"/>
      <c r="C1389" s="298"/>
      <c r="D1389" s="298"/>
      <c r="E1389" s="298"/>
      <c r="F1389" s="298"/>
      <c r="G1389" s="298"/>
      <c r="H1389" s="298"/>
      <c r="I1389" s="298"/>
      <c r="J1389" s="298"/>
      <c r="K1389" s="298"/>
      <c r="L1389" s="299"/>
      <c r="M1389" s="300"/>
      <c r="N1389" s="301"/>
      <c r="O1389" s="238"/>
      <c r="P1389" s="238"/>
      <c r="Q1389" s="238"/>
    </row>
    <row r="1390" spans="1:17" s="39" customFormat="1" ht="12">
      <c r="A1390" s="298"/>
      <c r="B1390" s="298"/>
      <c r="C1390" s="298"/>
      <c r="D1390" s="298"/>
      <c r="E1390" s="298"/>
      <c r="F1390" s="298"/>
      <c r="G1390" s="298"/>
      <c r="H1390" s="298"/>
      <c r="I1390" s="298"/>
      <c r="J1390" s="298"/>
      <c r="K1390" s="298"/>
      <c r="L1390" s="299"/>
      <c r="M1390" s="300"/>
      <c r="N1390" s="301"/>
      <c r="O1390" s="238"/>
      <c r="P1390" s="238"/>
      <c r="Q1390" s="238"/>
    </row>
    <row r="1391" spans="1:17" s="39" customFormat="1" ht="12">
      <c r="A1391" s="298"/>
      <c r="B1391" s="298"/>
      <c r="C1391" s="298"/>
      <c r="D1391" s="298"/>
      <c r="E1391" s="298"/>
      <c r="F1391" s="298"/>
      <c r="G1391" s="298"/>
      <c r="H1391" s="298"/>
      <c r="I1391" s="298"/>
      <c r="J1391" s="298"/>
      <c r="K1391" s="298"/>
      <c r="L1391" s="299"/>
      <c r="M1391" s="300"/>
      <c r="N1391" s="301"/>
      <c r="O1391" s="238"/>
      <c r="P1391" s="238"/>
      <c r="Q1391" s="238"/>
    </row>
    <row r="1392" spans="1:17" s="39" customFormat="1" ht="12">
      <c r="A1392" s="298"/>
      <c r="B1392" s="298"/>
      <c r="C1392" s="298"/>
      <c r="D1392" s="298"/>
      <c r="E1392" s="298"/>
      <c r="F1392" s="298"/>
      <c r="G1392" s="298"/>
      <c r="H1392" s="298"/>
      <c r="I1392" s="298"/>
      <c r="J1392" s="298"/>
      <c r="K1392" s="298"/>
      <c r="L1392" s="299"/>
      <c r="M1392" s="300"/>
      <c r="N1392" s="301"/>
      <c r="O1392" s="238"/>
      <c r="P1392" s="238"/>
      <c r="Q1392" s="238"/>
    </row>
    <row r="1393" spans="1:17" s="39" customFormat="1" ht="12">
      <c r="A1393" s="298"/>
      <c r="B1393" s="298"/>
      <c r="C1393" s="298"/>
      <c r="D1393" s="298"/>
      <c r="E1393" s="298"/>
      <c r="F1393" s="298"/>
      <c r="G1393" s="298"/>
      <c r="H1393" s="298"/>
      <c r="I1393" s="298"/>
      <c r="J1393" s="298"/>
      <c r="K1393" s="298"/>
      <c r="L1393" s="299"/>
      <c r="M1393" s="300"/>
      <c r="N1393" s="301"/>
      <c r="O1393" s="238"/>
      <c r="P1393" s="238"/>
      <c r="Q1393" s="238"/>
    </row>
    <row r="1394" spans="1:17" s="39" customFormat="1" ht="12">
      <c r="A1394" s="298"/>
      <c r="B1394" s="298"/>
      <c r="C1394" s="298"/>
      <c r="D1394" s="298"/>
      <c r="E1394" s="298"/>
      <c r="F1394" s="298"/>
      <c r="G1394" s="298"/>
      <c r="H1394" s="298"/>
      <c r="I1394" s="298"/>
      <c r="J1394" s="298"/>
      <c r="K1394" s="298"/>
      <c r="L1394" s="299"/>
      <c r="M1394" s="300"/>
      <c r="N1394" s="301"/>
      <c r="O1394" s="238"/>
      <c r="P1394" s="238"/>
      <c r="Q1394" s="238"/>
    </row>
    <row r="1395" spans="1:17" s="39" customFormat="1" ht="12">
      <c r="A1395" s="298"/>
      <c r="B1395" s="298"/>
      <c r="C1395" s="298"/>
      <c r="D1395" s="298"/>
      <c r="E1395" s="298"/>
      <c r="F1395" s="298"/>
      <c r="G1395" s="298"/>
      <c r="H1395" s="298"/>
      <c r="I1395" s="298"/>
      <c r="J1395" s="298"/>
      <c r="K1395" s="298"/>
      <c r="L1395" s="299"/>
      <c r="M1395" s="300"/>
      <c r="N1395" s="301"/>
      <c r="O1395" s="238"/>
      <c r="P1395" s="238"/>
      <c r="Q1395" s="238"/>
    </row>
    <row r="1396" spans="1:17" s="39" customFormat="1" ht="12">
      <c r="A1396" s="298"/>
      <c r="B1396" s="298"/>
      <c r="C1396" s="298"/>
      <c r="D1396" s="298"/>
      <c r="E1396" s="298"/>
      <c r="F1396" s="298"/>
      <c r="G1396" s="298"/>
      <c r="H1396" s="298"/>
      <c r="I1396" s="298"/>
      <c r="J1396" s="298"/>
      <c r="K1396" s="298"/>
      <c r="L1396" s="299"/>
      <c r="M1396" s="300"/>
      <c r="N1396" s="301"/>
      <c r="O1396" s="238"/>
      <c r="P1396" s="238"/>
      <c r="Q1396" s="238"/>
    </row>
    <row r="1397" spans="1:17" s="39" customFormat="1" ht="12">
      <c r="A1397" s="298"/>
      <c r="B1397" s="298"/>
      <c r="C1397" s="298"/>
      <c r="D1397" s="298"/>
      <c r="E1397" s="298"/>
      <c r="F1397" s="298"/>
      <c r="G1397" s="298"/>
      <c r="H1397" s="298"/>
      <c r="I1397" s="298"/>
      <c r="J1397" s="298"/>
      <c r="K1397" s="298"/>
      <c r="L1397" s="299"/>
      <c r="M1397" s="300"/>
      <c r="N1397" s="301"/>
      <c r="O1397" s="238"/>
      <c r="P1397" s="238"/>
      <c r="Q1397" s="238"/>
    </row>
    <row r="1398" spans="1:17" s="39" customFormat="1" ht="12">
      <c r="A1398" s="298"/>
      <c r="B1398" s="298"/>
      <c r="C1398" s="298"/>
      <c r="D1398" s="298"/>
      <c r="E1398" s="298"/>
      <c r="F1398" s="298"/>
      <c r="G1398" s="298"/>
      <c r="H1398" s="298"/>
      <c r="I1398" s="298"/>
      <c r="J1398" s="298"/>
      <c r="K1398" s="298"/>
      <c r="L1398" s="299"/>
      <c r="M1398" s="300"/>
      <c r="N1398" s="301"/>
      <c r="O1398" s="238"/>
      <c r="P1398" s="238"/>
      <c r="Q1398" s="238"/>
    </row>
    <row r="1399" spans="1:17" s="39" customFormat="1" ht="12">
      <c r="A1399" s="298"/>
      <c r="B1399" s="298"/>
      <c r="C1399" s="298"/>
      <c r="D1399" s="298"/>
      <c r="E1399" s="298"/>
      <c r="F1399" s="298"/>
      <c r="G1399" s="298"/>
      <c r="H1399" s="298"/>
      <c r="I1399" s="298"/>
      <c r="J1399" s="298"/>
      <c r="K1399" s="298"/>
      <c r="L1399" s="299"/>
      <c r="M1399" s="300"/>
      <c r="N1399" s="301"/>
      <c r="O1399" s="238"/>
      <c r="P1399" s="238"/>
      <c r="Q1399" s="238"/>
    </row>
    <row r="1400" spans="1:17" s="39" customFormat="1" ht="12">
      <c r="A1400" s="298"/>
      <c r="B1400" s="298"/>
      <c r="C1400" s="298"/>
      <c r="D1400" s="298"/>
      <c r="E1400" s="298"/>
      <c r="F1400" s="298"/>
      <c r="G1400" s="298"/>
      <c r="H1400" s="298"/>
      <c r="I1400" s="298"/>
      <c r="J1400" s="298"/>
      <c r="K1400" s="298"/>
      <c r="L1400" s="299"/>
      <c r="M1400" s="300"/>
      <c r="N1400" s="301"/>
      <c r="O1400" s="238"/>
      <c r="P1400" s="238"/>
      <c r="Q1400" s="238"/>
    </row>
    <row r="1401" spans="1:17" s="39" customFormat="1" ht="12">
      <c r="A1401" s="298"/>
      <c r="B1401" s="298"/>
      <c r="C1401" s="298"/>
      <c r="D1401" s="298"/>
      <c r="E1401" s="298"/>
      <c r="F1401" s="298"/>
      <c r="G1401" s="298"/>
      <c r="H1401" s="298"/>
      <c r="I1401" s="298"/>
      <c r="J1401" s="298"/>
      <c r="K1401" s="298"/>
      <c r="L1401" s="299"/>
      <c r="M1401" s="300"/>
      <c r="N1401" s="301"/>
      <c r="O1401" s="238"/>
      <c r="P1401" s="238"/>
      <c r="Q1401" s="238"/>
    </row>
    <row r="1402" spans="1:17" s="39" customFormat="1" ht="12">
      <c r="A1402" s="298"/>
      <c r="B1402" s="298"/>
      <c r="C1402" s="298"/>
      <c r="D1402" s="298"/>
      <c r="E1402" s="298"/>
      <c r="F1402" s="298"/>
      <c r="G1402" s="298"/>
      <c r="H1402" s="298"/>
      <c r="I1402" s="298"/>
      <c r="J1402" s="298"/>
      <c r="K1402" s="298"/>
      <c r="L1402" s="299"/>
      <c r="M1402" s="300"/>
      <c r="N1402" s="301"/>
      <c r="O1402" s="238"/>
      <c r="P1402" s="238"/>
      <c r="Q1402" s="238"/>
    </row>
    <row r="1403" spans="1:17" s="39" customFormat="1" ht="12">
      <c r="A1403" s="298"/>
      <c r="B1403" s="298"/>
      <c r="C1403" s="298"/>
      <c r="D1403" s="298"/>
      <c r="E1403" s="298"/>
      <c r="F1403" s="298"/>
      <c r="G1403" s="298"/>
      <c r="H1403" s="298"/>
      <c r="I1403" s="298"/>
      <c r="J1403" s="298"/>
      <c r="K1403" s="298"/>
      <c r="L1403" s="299"/>
      <c r="M1403" s="300"/>
      <c r="N1403" s="301"/>
      <c r="O1403" s="238"/>
      <c r="P1403" s="238"/>
      <c r="Q1403" s="238"/>
    </row>
    <row r="1404" spans="1:17" s="39" customFormat="1" ht="12">
      <c r="A1404" s="298"/>
      <c r="B1404" s="298"/>
      <c r="C1404" s="298"/>
      <c r="D1404" s="298"/>
      <c r="E1404" s="298"/>
      <c r="F1404" s="298"/>
      <c r="G1404" s="298"/>
      <c r="H1404" s="298"/>
      <c r="I1404" s="298"/>
      <c r="J1404" s="298"/>
      <c r="K1404" s="298"/>
      <c r="L1404" s="299"/>
      <c r="M1404" s="300"/>
      <c r="N1404" s="301"/>
      <c r="O1404" s="238"/>
      <c r="P1404" s="238"/>
      <c r="Q1404" s="238"/>
    </row>
    <row r="1405" spans="1:17" s="39" customFormat="1" ht="12">
      <c r="A1405" s="298"/>
      <c r="B1405" s="298"/>
      <c r="C1405" s="298"/>
      <c r="D1405" s="298"/>
      <c r="E1405" s="298"/>
      <c r="F1405" s="298"/>
      <c r="G1405" s="298"/>
      <c r="H1405" s="298"/>
      <c r="I1405" s="298"/>
      <c r="J1405" s="298"/>
      <c r="K1405" s="298"/>
      <c r="L1405" s="299"/>
      <c r="M1405" s="300"/>
      <c r="N1405" s="301"/>
      <c r="O1405" s="238"/>
      <c r="P1405" s="238"/>
      <c r="Q1405" s="238"/>
    </row>
    <row r="1406" spans="1:17" s="39" customFormat="1" ht="12">
      <c r="A1406" s="298"/>
      <c r="B1406" s="298"/>
      <c r="C1406" s="298"/>
      <c r="D1406" s="298"/>
      <c r="E1406" s="298"/>
      <c r="F1406" s="298"/>
      <c r="G1406" s="298"/>
      <c r="H1406" s="298"/>
      <c r="I1406" s="298"/>
      <c r="J1406" s="298"/>
      <c r="K1406" s="298"/>
      <c r="L1406" s="299"/>
      <c r="M1406" s="300"/>
      <c r="N1406" s="301"/>
      <c r="O1406" s="238"/>
      <c r="P1406" s="238"/>
      <c r="Q1406" s="238"/>
    </row>
    <row r="1407" spans="1:17" s="39" customFormat="1" ht="12">
      <c r="A1407" s="298"/>
      <c r="B1407" s="298"/>
      <c r="C1407" s="298"/>
      <c r="D1407" s="298"/>
      <c r="E1407" s="298"/>
      <c r="F1407" s="298"/>
      <c r="G1407" s="298"/>
      <c r="H1407" s="298"/>
      <c r="I1407" s="298"/>
      <c r="J1407" s="298"/>
      <c r="K1407" s="298"/>
      <c r="L1407" s="299"/>
      <c r="M1407" s="300"/>
      <c r="N1407" s="301"/>
      <c r="O1407" s="238"/>
      <c r="P1407" s="238"/>
      <c r="Q1407" s="238"/>
    </row>
    <row r="1408" spans="1:17" s="39" customFormat="1" ht="12">
      <c r="A1408" s="298"/>
      <c r="B1408" s="298"/>
      <c r="C1408" s="298"/>
      <c r="D1408" s="298"/>
      <c r="E1408" s="298"/>
      <c r="F1408" s="298"/>
      <c r="G1408" s="298"/>
      <c r="H1408" s="298"/>
      <c r="I1408" s="298"/>
      <c r="J1408" s="298"/>
      <c r="K1408" s="298"/>
      <c r="L1408" s="299"/>
      <c r="M1408" s="300"/>
      <c r="N1408" s="301"/>
      <c r="O1408" s="238"/>
      <c r="P1408" s="238"/>
      <c r="Q1408" s="238"/>
    </row>
    <row r="1409" spans="1:17" s="39" customFormat="1" ht="12">
      <c r="A1409" s="298"/>
      <c r="B1409" s="298"/>
      <c r="C1409" s="298"/>
      <c r="D1409" s="298"/>
      <c r="E1409" s="298"/>
      <c r="F1409" s="298"/>
      <c r="G1409" s="298"/>
      <c r="H1409" s="298"/>
      <c r="I1409" s="298"/>
      <c r="J1409" s="298"/>
      <c r="K1409" s="298"/>
      <c r="L1409" s="299"/>
      <c r="M1409" s="300"/>
      <c r="N1409" s="301"/>
      <c r="O1409" s="238"/>
      <c r="P1409" s="238"/>
      <c r="Q1409" s="238"/>
    </row>
    <row r="1410" spans="1:17" s="39" customFormat="1" ht="12">
      <c r="A1410" s="298"/>
      <c r="B1410" s="298"/>
      <c r="C1410" s="298"/>
      <c r="D1410" s="298"/>
      <c r="E1410" s="298"/>
      <c r="F1410" s="298"/>
      <c r="G1410" s="298"/>
      <c r="H1410" s="298"/>
      <c r="I1410" s="298"/>
      <c r="J1410" s="298"/>
      <c r="K1410" s="298"/>
      <c r="L1410" s="299"/>
      <c r="M1410" s="300"/>
      <c r="N1410" s="301"/>
      <c r="O1410" s="238"/>
      <c r="P1410" s="238"/>
      <c r="Q1410" s="238"/>
    </row>
    <row r="1411" spans="1:17" s="39" customFormat="1" ht="12">
      <c r="A1411" s="298"/>
      <c r="B1411" s="298"/>
      <c r="C1411" s="298"/>
      <c r="D1411" s="298"/>
      <c r="E1411" s="298"/>
      <c r="F1411" s="298"/>
      <c r="G1411" s="298"/>
      <c r="H1411" s="298"/>
      <c r="I1411" s="298"/>
      <c r="J1411" s="298"/>
      <c r="K1411" s="298"/>
      <c r="L1411" s="299"/>
      <c r="M1411" s="300"/>
      <c r="N1411" s="301"/>
      <c r="O1411" s="238"/>
      <c r="P1411" s="238"/>
      <c r="Q1411" s="238"/>
    </row>
    <row r="1412" spans="1:17" s="39" customFormat="1" ht="12">
      <c r="A1412" s="298"/>
      <c r="B1412" s="298"/>
      <c r="C1412" s="298"/>
      <c r="D1412" s="298"/>
      <c r="E1412" s="298"/>
      <c r="F1412" s="298"/>
      <c r="G1412" s="298"/>
      <c r="H1412" s="298"/>
      <c r="I1412" s="298"/>
      <c r="J1412" s="298"/>
      <c r="K1412" s="298"/>
      <c r="L1412" s="299"/>
      <c r="M1412" s="300"/>
      <c r="N1412" s="301"/>
      <c r="O1412" s="238"/>
      <c r="P1412" s="238"/>
      <c r="Q1412" s="238"/>
    </row>
    <row r="1413" spans="1:17" s="39" customFormat="1" ht="12">
      <c r="A1413" s="298"/>
      <c r="B1413" s="298"/>
      <c r="C1413" s="298"/>
      <c r="D1413" s="298"/>
      <c r="E1413" s="298"/>
      <c r="F1413" s="298"/>
      <c r="G1413" s="298"/>
      <c r="H1413" s="298"/>
      <c r="I1413" s="298"/>
      <c r="J1413" s="298"/>
      <c r="K1413" s="298"/>
      <c r="L1413" s="299"/>
      <c r="M1413" s="300"/>
      <c r="N1413" s="301"/>
      <c r="O1413" s="238"/>
      <c r="P1413" s="238"/>
      <c r="Q1413" s="238"/>
    </row>
    <row r="1414" spans="1:17" s="39" customFormat="1" ht="12">
      <c r="A1414" s="298"/>
      <c r="B1414" s="298"/>
      <c r="C1414" s="298"/>
      <c r="D1414" s="298"/>
      <c r="E1414" s="298"/>
      <c r="F1414" s="298"/>
      <c r="G1414" s="298"/>
      <c r="H1414" s="298"/>
      <c r="I1414" s="298"/>
      <c r="J1414" s="298"/>
      <c r="K1414" s="298"/>
      <c r="L1414" s="299"/>
      <c r="M1414" s="300"/>
      <c r="N1414" s="301"/>
      <c r="O1414" s="238"/>
      <c r="P1414" s="238"/>
      <c r="Q1414" s="238"/>
    </row>
    <row r="1415" spans="1:17" s="39" customFormat="1" ht="12">
      <c r="A1415" s="298"/>
      <c r="B1415" s="298"/>
      <c r="C1415" s="298"/>
      <c r="D1415" s="298"/>
      <c r="E1415" s="298"/>
      <c r="F1415" s="298"/>
      <c r="G1415" s="298"/>
      <c r="H1415" s="298"/>
      <c r="I1415" s="298"/>
      <c r="J1415" s="298"/>
      <c r="K1415" s="298"/>
      <c r="L1415" s="299"/>
      <c r="M1415" s="300"/>
      <c r="N1415" s="301"/>
      <c r="O1415" s="238"/>
      <c r="P1415" s="238"/>
      <c r="Q1415" s="238"/>
    </row>
    <row r="1416" spans="1:17" s="39" customFormat="1" ht="12">
      <c r="A1416" s="298"/>
      <c r="B1416" s="298"/>
      <c r="C1416" s="298"/>
      <c r="D1416" s="298"/>
      <c r="E1416" s="298"/>
      <c r="F1416" s="298"/>
      <c r="G1416" s="298"/>
      <c r="H1416" s="298"/>
      <c r="I1416" s="298"/>
      <c r="J1416" s="298"/>
      <c r="K1416" s="298"/>
      <c r="L1416" s="299"/>
      <c r="M1416" s="300"/>
      <c r="N1416" s="301"/>
      <c r="O1416" s="238"/>
      <c r="P1416" s="238"/>
      <c r="Q1416" s="238"/>
    </row>
    <row r="1417" spans="1:17" s="39" customFormat="1" ht="12">
      <c r="A1417" s="298"/>
      <c r="B1417" s="298"/>
      <c r="C1417" s="298"/>
      <c r="D1417" s="298"/>
      <c r="E1417" s="298"/>
      <c r="F1417" s="298"/>
      <c r="G1417" s="298"/>
      <c r="H1417" s="298"/>
      <c r="I1417" s="298"/>
      <c r="J1417" s="298"/>
      <c r="K1417" s="298"/>
      <c r="L1417" s="299"/>
      <c r="M1417" s="300"/>
      <c r="N1417" s="301"/>
      <c r="O1417" s="238"/>
      <c r="P1417" s="238"/>
      <c r="Q1417" s="238"/>
    </row>
    <row r="1418" spans="1:17" s="39" customFormat="1" ht="12">
      <c r="A1418" s="298"/>
      <c r="B1418" s="298"/>
      <c r="C1418" s="298"/>
      <c r="D1418" s="298"/>
      <c r="E1418" s="298"/>
      <c r="F1418" s="298"/>
      <c r="G1418" s="298"/>
      <c r="H1418" s="298"/>
      <c r="I1418" s="298"/>
      <c r="J1418" s="298"/>
      <c r="K1418" s="298"/>
      <c r="L1418" s="299"/>
      <c r="M1418" s="300"/>
      <c r="N1418" s="301"/>
      <c r="O1418" s="238"/>
      <c r="P1418" s="238"/>
      <c r="Q1418" s="238"/>
    </row>
    <row r="1419" spans="1:17" s="39" customFormat="1" ht="12">
      <c r="A1419" s="298"/>
      <c r="B1419" s="298"/>
      <c r="C1419" s="298"/>
      <c r="D1419" s="298"/>
      <c r="E1419" s="298"/>
      <c r="F1419" s="298"/>
      <c r="G1419" s="298"/>
      <c r="H1419" s="298"/>
      <c r="I1419" s="298"/>
      <c r="J1419" s="298"/>
      <c r="K1419" s="298"/>
      <c r="L1419" s="299"/>
      <c r="M1419" s="300"/>
      <c r="N1419" s="301"/>
      <c r="O1419" s="238"/>
      <c r="P1419" s="238"/>
      <c r="Q1419" s="238"/>
    </row>
    <row r="1420" spans="1:17" s="39" customFormat="1" ht="12">
      <c r="A1420" s="298"/>
      <c r="B1420" s="298"/>
      <c r="C1420" s="298"/>
      <c r="D1420" s="298"/>
      <c r="E1420" s="298"/>
      <c r="F1420" s="298"/>
      <c r="G1420" s="298"/>
      <c r="H1420" s="298"/>
      <c r="I1420" s="298"/>
      <c r="J1420" s="298"/>
      <c r="K1420" s="298"/>
      <c r="L1420" s="299"/>
      <c r="M1420" s="300"/>
      <c r="N1420" s="301"/>
      <c r="O1420" s="238"/>
      <c r="P1420" s="238"/>
      <c r="Q1420" s="238"/>
    </row>
    <row r="1421" spans="1:17" s="39" customFormat="1" ht="12">
      <c r="A1421" s="298"/>
      <c r="B1421" s="298"/>
      <c r="C1421" s="298"/>
      <c r="D1421" s="298"/>
      <c r="E1421" s="298"/>
      <c r="F1421" s="298"/>
      <c r="G1421" s="298"/>
      <c r="H1421" s="298"/>
      <c r="I1421" s="298"/>
      <c r="J1421" s="298"/>
      <c r="K1421" s="298"/>
      <c r="L1421" s="299"/>
      <c r="M1421" s="300"/>
      <c r="N1421" s="301"/>
      <c r="O1421" s="238"/>
      <c r="P1421" s="238"/>
      <c r="Q1421" s="238"/>
    </row>
    <row r="1422" spans="1:17" s="39" customFormat="1" ht="12">
      <c r="A1422" s="298"/>
      <c r="B1422" s="298"/>
      <c r="C1422" s="298"/>
      <c r="D1422" s="298"/>
      <c r="E1422" s="298"/>
      <c r="F1422" s="298"/>
      <c r="G1422" s="298"/>
      <c r="H1422" s="298"/>
      <c r="I1422" s="298"/>
      <c r="J1422" s="298"/>
      <c r="K1422" s="298"/>
      <c r="L1422" s="299"/>
      <c r="M1422" s="300"/>
      <c r="N1422" s="301"/>
      <c r="O1422" s="238"/>
      <c r="P1422" s="238"/>
      <c r="Q1422" s="238"/>
    </row>
    <row r="1423" spans="1:17" s="39" customFormat="1" ht="12">
      <c r="A1423" s="298"/>
      <c r="B1423" s="298"/>
      <c r="C1423" s="298"/>
      <c r="D1423" s="298"/>
      <c r="E1423" s="298"/>
      <c r="F1423" s="298"/>
      <c r="G1423" s="298"/>
      <c r="H1423" s="298"/>
      <c r="I1423" s="298"/>
      <c r="J1423" s="298"/>
      <c r="K1423" s="298"/>
      <c r="L1423" s="299"/>
      <c r="M1423" s="300"/>
      <c r="N1423" s="301"/>
      <c r="O1423" s="238"/>
      <c r="P1423" s="238"/>
      <c r="Q1423" s="238"/>
    </row>
    <row r="1424" spans="1:17" s="39" customFormat="1" ht="12">
      <c r="A1424" s="298"/>
      <c r="B1424" s="298"/>
      <c r="C1424" s="298"/>
      <c r="D1424" s="298"/>
      <c r="E1424" s="298"/>
      <c r="F1424" s="298"/>
      <c r="G1424" s="298"/>
      <c r="H1424" s="298"/>
      <c r="I1424" s="298"/>
      <c r="J1424" s="298"/>
      <c r="K1424" s="298"/>
      <c r="L1424" s="299"/>
      <c r="M1424" s="300"/>
      <c r="N1424" s="301"/>
      <c r="O1424" s="238"/>
      <c r="P1424" s="238"/>
      <c r="Q1424" s="238"/>
    </row>
    <row r="1425" spans="1:17" s="39" customFormat="1" ht="12">
      <c r="A1425" s="298"/>
      <c r="B1425" s="298"/>
      <c r="C1425" s="298"/>
      <c r="D1425" s="298"/>
      <c r="E1425" s="298"/>
      <c r="F1425" s="298"/>
      <c r="G1425" s="298"/>
      <c r="H1425" s="298"/>
      <c r="I1425" s="298"/>
      <c r="J1425" s="298"/>
      <c r="K1425" s="298"/>
      <c r="L1425" s="299"/>
      <c r="M1425" s="300"/>
      <c r="N1425" s="301"/>
      <c r="O1425" s="238"/>
      <c r="P1425" s="238"/>
      <c r="Q1425" s="238"/>
    </row>
    <row r="1426" spans="1:17" s="39" customFormat="1" ht="12">
      <c r="A1426" s="298"/>
      <c r="B1426" s="298"/>
      <c r="C1426" s="298"/>
      <c r="D1426" s="298"/>
      <c r="E1426" s="298"/>
      <c r="F1426" s="298"/>
      <c r="G1426" s="298"/>
      <c r="H1426" s="298"/>
      <c r="I1426" s="298"/>
      <c r="J1426" s="298"/>
      <c r="K1426" s="298"/>
      <c r="L1426" s="299"/>
      <c r="M1426" s="300"/>
      <c r="N1426" s="301"/>
      <c r="O1426" s="238"/>
      <c r="P1426" s="238"/>
      <c r="Q1426" s="238"/>
    </row>
    <row r="1427" spans="1:17" s="39" customFormat="1" ht="12">
      <c r="A1427" s="298"/>
      <c r="B1427" s="298"/>
      <c r="C1427" s="298"/>
      <c r="D1427" s="298"/>
      <c r="E1427" s="298"/>
      <c r="F1427" s="298"/>
      <c r="G1427" s="298"/>
      <c r="H1427" s="298"/>
      <c r="I1427" s="298"/>
      <c r="J1427" s="298"/>
      <c r="K1427" s="298"/>
      <c r="L1427" s="299"/>
      <c r="M1427" s="300"/>
      <c r="N1427" s="301"/>
      <c r="O1427" s="238"/>
      <c r="P1427" s="238"/>
      <c r="Q1427" s="238"/>
    </row>
    <row r="1428" spans="1:17" s="39" customFormat="1" ht="12">
      <c r="A1428" s="298"/>
      <c r="B1428" s="298"/>
      <c r="C1428" s="298"/>
      <c r="D1428" s="298"/>
      <c r="E1428" s="298"/>
      <c r="F1428" s="298"/>
      <c r="G1428" s="298"/>
      <c r="H1428" s="298"/>
      <c r="I1428" s="298"/>
      <c r="J1428" s="298"/>
      <c r="K1428" s="298"/>
      <c r="L1428" s="299"/>
      <c r="M1428" s="300"/>
      <c r="N1428" s="301"/>
      <c r="O1428" s="238"/>
      <c r="P1428" s="238"/>
      <c r="Q1428" s="238"/>
    </row>
    <row r="1429" spans="1:17" s="39" customFormat="1" ht="12">
      <c r="A1429" s="298"/>
      <c r="B1429" s="298"/>
      <c r="C1429" s="298"/>
      <c r="D1429" s="298"/>
      <c r="E1429" s="298"/>
      <c r="F1429" s="298"/>
      <c r="G1429" s="298"/>
      <c r="H1429" s="298"/>
      <c r="I1429" s="298"/>
      <c r="J1429" s="298"/>
      <c r="K1429" s="298"/>
      <c r="L1429" s="299"/>
      <c r="M1429" s="300"/>
      <c r="N1429" s="301"/>
      <c r="O1429" s="238"/>
      <c r="P1429" s="238"/>
      <c r="Q1429" s="238"/>
    </row>
    <row r="1430" spans="1:17" s="39" customFormat="1" ht="12">
      <c r="A1430" s="298"/>
      <c r="B1430" s="298"/>
      <c r="C1430" s="298"/>
      <c r="D1430" s="298"/>
      <c r="E1430" s="298"/>
      <c r="F1430" s="298"/>
      <c r="G1430" s="298"/>
      <c r="H1430" s="298"/>
      <c r="I1430" s="298"/>
      <c r="J1430" s="298"/>
      <c r="K1430" s="298"/>
      <c r="L1430" s="299"/>
      <c r="M1430" s="300"/>
      <c r="N1430" s="301"/>
      <c r="O1430" s="238"/>
      <c r="P1430" s="238"/>
      <c r="Q1430" s="238"/>
    </row>
    <row r="1431" spans="1:17" s="39" customFormat="1" ht="12">
      <c r="A1431" s="298"/>
      <c r="B1431" s="298"/>
      <c r="C1431" s="298"/>
      <c r="D1431" s="298"/>
      <c r="E1431" s="298"/>
      <c r="F1431" s="298"/>
      <c r="G1431" s="298"/>
      <c r="H1431" s="298"/>
      <c r="I1431" s="298"/>
      <c r="J1431" s="298"/>
      <c r="K1431" s="298"/>
      <c r="L1431" s="299"/>
      <c r="M1431" s="300"/>
      <c r="N1431" s="301"/>
      <c r="O1431" s="238"/>
      <c r="P1431" s="238"/>
      <c r="Q1431" s="238"/>
    </row>
    <row r="1432" spans="1:17" s="39" customFormat="1" ht="12">
      <c r="A1432" s="298"/>
      <c r="B1432" s="298"/>
      <c r="C1432" s="298"/>
      <c r="D1432" s="298"/>
      <c r="E1432" s="298"/>
      <c r="F1432" s="298"/>
      <c r="G1432" s="298"/>
      <c r="H1432" s="298"/>
      <c r="I1432" s="298"/>
      <c r="J1432" s="298"/>
      <c r="K1432" s="298"/>
      <c r="L1432" s="299"/>
      <c r="M1432" s="300"/>
      <c r="N1432" s="301"/>
      <c r="O1432" s="238"/>
      <c r="P1432" s="238"/>
      <c r="Q1432" s="238"/>
    </row>
    <row r="1433" spans="1:17" s="39" customFormat="1" ht="12">
      <c r="A1433" s="298"/>
      <c r="B1433" s="298"/>
      <c r="C1433" s="298"/>
      <c r="D1433" s="298"/>
      <c r="E1433" s="298"/>
      <c r="F1433" s="298"/>
      <c r="G1433" s="298"/>
      <c r="H1433" s="298"/>
      <c r="I1433" s="298"/>
      <c r="J1433" s="298"/>
      <c r="K1433" s="298"/>
      <c r="L1433" s="299"/>
      <c r="M1433" s="300"/>
      <c r="N1433" s="301"/>
      <c r="O1433" s="238"/>
      <c r="P1433" s="238"/>
      <c r="Q1433" s="238"/>
    </row>
    <row r="1434" spans="1:17" s="39" customFormat="1" ht="12">
      <c r="A1434" s="298"/>
      <c r="B1434" s="298"/>
      <c r="C1434" s="298"/>
      <c r="D1434" s="298"/>
      <c r="E1434" s="298"/>
      <c r="F1434" s="298"/>
      <c r="G1434" s="298"/>
      <c r="H1434" s="298"/>
      <c r="I1434" s="298"/>
      <c r="J1434" s="298"/>
      <c r="K1434" s="298"/>
      <c r="L1434" s="299"/>
      <c r="M1434" s="300"/>
      <c r="N1434" s="301"/>
      <c r="O1434" s="238"/>
      <c r="P1434" s="238"/>
      <c r="Q1434" s="238"/>
    </row>
    <row r="1435" spans="1:17" s="39" customFormat="1" ht="12">
      <c r="A1435" s="298"/>
      <c r="B1435" s="298"/>
      <c r="C1435" s="298"/>
      <c r="D1435" s="298"/>
      <c r="E1435" s="298"/>
      <c r="F1435" s="298"/>
      <c r="G1435" s="298"/>
      <c r="H1435" s="298"/>
      <c r="I1435" s="298"/>
      <c r="J1435" s="298"/>
      <c r="K1435" s="298"/>
      <c r="L1435" s="299"/>
      <c r="M1435" s="300"/>
      <c r="N1435" s="301"/>
      <c r="O1435" s="238"/>
      <c r="P1435" s="238"/>
      <c r="Q1435" s="238"/>
    </row>
    <row r="1436" spans="1:17" s="39" customFormat="1" ht="12">
      <c r="A1436" s="298"/>
      <c r="B1436" s="298"/>
      <c r="C1436" s="298"/>
      <c r="D1436" s="298"/>
      <c r="E1436" s="298"/>
      <c r="F1436" s="298"/>
      <c r="G1436" s="298"/>
      <c r="H1436" s="298"/>
      <c r="I1436" s="298"/>
      <c r="J1436" s="298"/>
      <c r="K1436" s="298"/>
      <c r="L1436" s="299"/>
      <c r="M1436" s="300"/>
      <c r="N1436" s="301"/>
      <c r="O1436" s="238"/>
      <c r="P1436" s="238"/>
      <c r="Q1436" s="238"/>
    </row>
    <row r="1437" spans="1:17" s="39" customFormat="1" ht="12">
      <c r="A1437" s="298"/>
      <c r="B1437" s="298"/>
      <c r="C1437" s="298"/>
      <c r="D1437" s="298"/>
      <c r="E1437" s="298"/>
      <c r="F1437" s="298"/>
      <c r="G1437" s="298"/>
      <c r="H1437" s="298"/>
      <c r="I1437" s="298"/>
      <c r="J1437" s="298"/>
      <c r="K1437" s="298"/>
      <c r="L1437" s="299"/>
      <c r="M1437" s="300"/>
      <c r="N1437" s="301"/>
      <c r="O1437" s="238"/>
      <c r="P1437" s="238"/>
      <c r="Q1437" s="238"/>
    </row>
    <row r="1438" spans="1:17" s="39" customFormat="1" ht="12">
      <c r="A1438" s="298"/>
      <c r="B1438" s="298"/>
      <c r="C1438" s="298"/>
      <c r="D1438" s="298"/>
      <c r="E1438" s="298"/>
      <c r="F1438" s="298"/>
      <c r="G1438" s="298"/>
      <c r="H1438" s="298"/>
      <c r="I1438" s="298"/>
      <c r="J1438" s="298"/>
      <c r="K1438" s="298"/>
      <c r="L1438" s="299"/>
      <c r="M1438" s="300"/>
      <c r="N1438" s="301"/>
      <c r="O1438" s="238"/>
      <c r="P1438" s="238"/>
      <c r="Q1438" s="238"/>
    </row>
    <row r="1439" spans="1:17" s="39" customFormat="1" ht="12">
      <c r="A1439" s="298"/>
      <c r="B1439" s="298"/>
      <c r="C1439" s="298"/>
      <c r="D1439" s="298"/>
      <c r="E1439" s="298"/>
      <c r="F1439" s="298"/>
      <c r="G1439" s="298"/>
      <c r="H1439" s="298"/>
      <c r="I1439" s="298"/>
      <c r="J1439" s="298"/>
      <c r="K1439" s="298"/>
      <c r="L1439" s="299"/>
      <c r="M1439" s="300"/>
      <c r="N1439" s="301"/>
      <c r="O1439" s="238"/>
      <c r="P1439" s="238"/>
      <c r="Q1439" s="238"/>
    </row>
    <row r="1440" spans="1:17" s="39" customFormat="1" ht="12">
      <c r="A1440" s="298"/>
      <c r="B1440" s="298"/>
      <c r="C1440" s="298"/>
      <c r="D1440" s="298"/>
      <c r="E1440" s="298"/>
      <c r="F1440" s="298"/>
      <c r="G1440" s="298"/>
      <c r="H1440" s="298"/>
      <c r="I1440" s="298"/>
      <c r="J1440" s="298"/>
      <c r="K1440" s="298"/>
      <c r="L1440" s="299"/>
      <c r="M1440" s="300"/>
      <c r="N1440" s="301"/>
      <c r="O1440" s="238"/>
      <c r="P1440" s="238"/>
      <c r="Q1440" s="238"/>
    </row>
    <row r="1441" spans="1:17" s="39" customFormat="1" ht="12">
      <c r="A1441" s="298"/>
      <c r="B1441" s="298"/>
      <c r="C1441" s="298"/>
      <c r="D1441" s="298"/>
      <c r="E1441" s="298"/>
      <c r="F1441" s="298"/>
      <c r="G1441" s="298"/>
      <c r="H1441" s="298"/>
      <c r="I1441" s="298"/>
      <c r="J1441" s="298"/>
      <c r="K1441" s="298"/>
      <c r="L1441" s="299"/>
      <c r="M1441" s="300"/>
      <c r="N1441" s="301"/>
      <c r="O1441" s="238"/>
      <c r="P1441" s="238"/>
      <c r="Q1441" s="238"/>
    </row>
    <row r="1442" spans="1:17" s="39" customFormat="1" ht="12">
      <c r="A1442" s="298"/>
      <c r="B1442" s="298"/>
      <c r="C1442" s="298"/>
      <c r="D1442" s="298"/>
      <c r="E1442" s="298"/>
      <c r="F1442" s="298"/>
      <c r="G1442" s="298"/>
      <c r="H1442" s="298"/>
      <c r="I1442" s="298"/>
      <c r="J1442" s="298"/>
      <c r="K1442" s="298"/>
      <c r="L1442" s="299"/>
      <c r="M1442" s="300"/>
      <c r="N1442" s="301"/>
      <c r="O1442" s="238"/>
      <c r="P1442" s="238"/>
      <c r="Q1442" s="238"/>
    </row>
    <row r="1443" spans="1:17" s="39" customFormat="1" ht="12">
      <c r="A1443" s="298"/>
      <c r="B1443" s="298"/>
      <c r="C1443" s="298"/>
      <c r="D1443" s="298"/>
      <c r="E1443" s="298"/>
      <c r="F1443" s="298"/>
      <c r="G1443" s="298"/>
      <c r="H1443" s="298"/>
      <c r="I1443" s="298"/>
      <c r="J1443" s="298"/>
      <c r="K1443" s="298"/>
      <c r="L1443" s="299"/>
      <c r="M1443" s="300"/>
      <c r="N1443" s="301"/>
      <c r="O1443" s="238"/>
      <c r="P1443" s="238"/>
      <c r="Q1443" s="238"/>
    </row>
    <row r="1444" spans="1:17" s="39" customFormat="1" ht="12">
      <c r="A1444" s="298"/>
      <c r="B1444" s="298"/>
      <c r="C1444" s="298"/>
      <c r="D1444" s="298"/>
      <c r="E1444" s="298"/>
      <c r="F1444" s="298"/>
      <c r="G1444" s="298"/>
      <c r="H1444" s="298"/>
      <c r="I1444" s="298"/>
      <c r="J1444" s="298"/>
      <c r="K1444" s="298"/>
      <c r="L1444" s="299"/>
      <c r="M1444" s="300"/>
      <c r="N1444" s="301"/>
      <c r="O1444" s="238"/>
      <c r="P1444" s="238"/>
      <c r="Q1444" s="238"/>
    </row>
    <row r="1445" spans="1:17" s="39" customFormat="1" ht="12">
      <c r="A1445" s="298"/>
      <c r="B1445" s="298"/>
      <c r="C1445" s="298"/>
      <c r="D1445" s="298"/>
      <c r="E1445" s="298"/>
      <c r="F1445" s="298"/>
      <c r="G1445" s="298"/>
      <c r="H1445" s="298"/>
      <c r="I1445" s="298"/>
      <c r="J1445" s="298"/>
      <c r="K1445" s="298"/>
      <c r="L1445" s="299"/>
      <c r="M1445" s="300"/>
      <c r="N1445" s="301"/>
      <c r="O1445" s="238"/>
      <c r="P1445" s="238"/>
      <c r="Q1445" s="238"/>
    </row>
    <row r="1446" spans="1:17" s="39" customFormat="1" ht="12">
      <c r="A1446" s="298"/>
      <c r="B1446" s="298"/>
      <c r="C1446" s="298"/>
      <c r="D1446" s="298"/>
      <c r="E1446" s="298"/>
      <c r="F1446" s="298"/>
      <c r="G1446" s="298"/>
      <c r="H1446" s="298"/>
      <c r="I1446" s="298"/>
      <c r="J1446" s="298"/>
      <c r="K1446" s="298"/>
      <c r="L1446" s="299"/>
      <c r="M1446" s="300"/>
      <c r="N1446" s="301"/>
      <c r="O1446" s="238"/>
      <c r="P1446" s="238"/>
      <c r="Q1446" s="238"/>
    </row>
    <row r="1447" spans="1:17" s="39" customFormat="1" ht="12">
      <c r="A1447" s="298"/>
      <c r="B1447" s="298"/>
      <c r="C1447" s="298"/>
      <c r="D1447" s="298"/>
      <c r="E1447" s="298"/>
      <c r="F1447" s="298"/>
      <c r="G1447" s="298"/>
      <c r="H1447" s="298"/>
      <c r="I1447" s="298"/>
      <c r="J1447" s="298"/>
      <c r="K1447" s="298"/>
      <c r="L1447" s="299"/>
      <c r="M1447" s="300"/>
      <c r="N1447" s="301"/>
      <c r="O1447" s="238"/>
      <c r="P1447" s="238"/>
      <c r="Q1447" s="238"/>
    </row>
    <row r="1448" spans="1:17" s="39" customFormat="1" ht="12">
      <c r="A1448" s="298"/>
      <c r="B1448" s="298"/>
      <c r="C1448" s="298"/>
      <c r="D1448" s="298"/>
      <c r="E1448" s="298"/>
      <c r="F1448" s="298"/>
      <c r="G1448" s="298"/>
      <c r="H1448" s="298"/>
      <c r="I1448" s="298"/>
      <c r="J1448" s="298"/>
      <c r="K1448" s="298"/>
      <c r="L1448" s="299"/>
      <c r="M1448" s="300"/>
      <c r="N1448" s="301"/>
      <c r="O1448" s="238"/>
      <c r="P1448" s="238"/>
      <c r="Q1448" s="238"/>
    </row>
    <row r="1449" spans="1:17" s="39" customFormat="1" ht="12">
      <c r="A1449" s="298"/>
      <c r="B1449" s="298"/>
      <c r="C1449" s="298"/>
      <c r="D1449" s="298"/>
      <c r="E1449" s="298"/>
      <c r="F1449" s="298"/>
      <c r="G1449" s="298"/>
      <c r="H1449" s="298"/>
      <c r="I1449" s="298"/>
      <c r="J1449" s="298"/>
      <c r="K1449" s="298"/>
      <c r="L1449" s="299"/>
      <c r="M1449" s="300"/>
      <c r="N1449" s="301"/>
      <c r="O1449" s="238"/>
      <c r="P1449" s="238"/>
      <c r="Q1449" s="238"/>
    </row>
    <row r="1450" spans="1:17" s="39" customFormat="1" ht="12">
      <c r="A1450" s="298"/>
      <c r="B1450" s="298"/>
      <c r="C1450" s="298"/>
      <c r="D1450" s="298"/>
      <c r="E1450" s="298"/>
      <c r="F1450" s="298"/>
      <c r="G1450" s="298"/>
      <c r="H1450" s="298"/>
      <c r="I1450" s="298"/>
      <c r="J1450" s="298"/>
      <c r="K1450" s="298"/>
      <c r="L1450" s="299"/>
      <c r="M1450" s="300"/>
      <c r="N1450" s="301"/>
      <c r="O1450" s="238"/>
      <c r="P1450" s="238"/>
      <c r="Q1450" s="238"/>
    </row>
    <row r="1451" spans="1:17" s="39" customFormat="1" ht="12">
      <c r="A1451" s="298"/>
      <c r="B1451" s="298"/>
      <c r="C1451" s="298"/>
      <c r="D1451" s="298"/>
      <c r="E1451" s="298"/>
      <c r="F1451" s="298"/>
      <c r="G1451" s="298"/>
      <c r="H1451" s="298"/>
      <c r="I1451" s="298"/>
      <c r="J1451" s="298"/>
      <c r="K1451" s="298"/>
      <c r="L1451" s="299"/>
      <c r="M1451" s="300"/>
      <c r="N1451" s="301"/>
      <c r="O1451" s="238"/>
      <c r="P1451" s="238"/>
      <c r="Q1451" s="238"/>
    </row>
    <row r="1452" spans="1:17" s="39" customFormat="1" ht="12">
      <c r="A1452" s="298"/>
      <c r="B1452" s="298"/>
      <c r="C1452" s="298"/>
      <c r="D1452" s="298"/>
      <c r="E1452" s="298"/>
      <c r="F1452" s="298"/>
      <c r="G1452" s="298"/>
      <c r="H1452" s="298"/>
      <c r="I1452" s="298"/>
      <c r="J1452" s="298"/>
      <c r="K1452" s="298"/>
      <c r="L1452" s="299"/>
      <c r="M1452" s="300"/>
      <c r="N1452" s="301"/>
      <c r="O1452" s="238"/>
      <c r="P1452" s="238"/>
      <c r="Q1452" s="238"/>
    </row>
    <row r="1453" spans="1:17" s="39" customFormat="1" ht="12">
      <c r="A1453" s="298"/>
      <c r="B1453" s="298"/>
      <c r="C1453" s="298"/>
      <c r="D1453" s="298"/>
      <c r="E1453" s="298"/>
      <c r="F1453" s="298"/>
      <c r="G1453" s="298"/>
      <c r="H1453" s="298"/>
      <c r="I1453" s="298"/>
      <c r="J1453" s="298"/>
      <c r="K1453" s="298"/>
      <c r="L1453" s="299"/>
      <c r="M1453" s="300"/>
      <c r="N1453" s="301"/>
      <c r="O1453" s="238"/>
      <c r="P1453" s="238"/>
      <c r="Q1453" s="238"/>
    </row>
    <row r="1454" spans="1:17" s="39" customFormat="1" ht="12">
      <c r="A1454" s="298"/>
      <c r="B1454" s="298"/>
      <c r="C1454" s="298"/>
      <c r="D1454" s="298"/>
      <c r="E1454" s="298"/>
      <c r="F1454" s="298"/>
      <c r="G1454" s="298"/>
      <c r="H1454" s="298"/>
      <c r="I1454" s="298"/>
      <c r="J1454" s="298"/>
      <c r="K1454" s="298"/>
      <c r="L1454" s="299"/>
      <c r="M1454" s="300"/>
      <c r="N1454" s="301"/>
      <c r="O1454" s="238"/>
      <c r="P1454" s="238"/>
      <c r="Q1454" s="238"/>
    </row>
    <row r="1455" spans="1:17" s="39" customFormat="1" ht="12">
      <c r="A1455" s="298"/>
      <c r="B1455" s="298"/>
      <c r="C1455" s="298"/>
      <c r="D1455" s="298"/>
      <c r="E1455" s="298"/>
      <c r="F1455" s="298"/>
      <c r="G1455" s="298"/>
      <c r="H1455" s="298"/>
      <c r="I1455" s="298"/>
      <c r="J1455" s="298"/>
      <c r="K1455" s="298"/>
      <c r="L1455" s="299"/>
      <c r="M1455" s="300"/>
      <c r="N1455" s="301"/>
      <c r="O1455" s="238"/>
      <c r="P1455" s="238"/>
      <c r="Q1455" s="238"/>
    </row>
    <row r="1456" spans="1:17" s="39" customFormat="1" ht="12">
      <c r="A1456" s="298"/>
      <c r="B1456" s="298"/>
      <c r="C1456" s="298"/>
      <c r="D1456" s="298"/>
      <c r="E1456" s="298"/>
      <c r="F1456" s="298"/>
      <c r="G1456" s="298"/>
      <c r="H1456" s="298"/>
      <c r="I1456" s="298"/>
      <c r="J1456" s="298"/>
      <c r="K1456" s="298"/>
      <c r="L1456" s="299"/>
      <c r="M1456" s="300"/>
      <c r="N1456" s="301"/>
      <c r="O1456" s="238"/>
      <c r="P1456" s="238"/>
      <c r="Q1456" s="238"/>
    </row>
    <row r="1457" spans="1:17" s="39" customFormat="1" ht="12">
      <c r="A1457" s="298"/>
      <c r="B1457" s="298"/>
      <c r="C1457" s="298"/>
      <c r="D1457" s="298"/>
      <c r="E1457" s="298"/>
      <c r="F1457" s="298"/>
      <c r="G1457" s="298"/>
      <c r="H1457" s="298"/>
      <c r="I1457" s="298"/>
      <c r="J1457" s="298"/>
      <c r="K1457" s="298"/>
      <c r="L1457" s="299"/>
      <c r="M1457" s="300"/>
      <c r="N1457" s="301"/>
      <c r="O1457" s="238"/>
      <c r="P1457" s="238"/>
      <c r="Q1457" s="238"/>
    </row>
    <row r="1458" spans="1:17" s="39" customFormat="1" ht="12">
      <c r="A1458" s="298"/>
      <c r="B1458" s="298"/>
      <c r="C1458" s="298"/>
      <c r="D1458" s="298"/>
      <c r="E1458" s="298"/>
      <c r="F1458" s="298"/>
      <c r="G1458" s="298"/>
      <c r="H1458" s="298"/>
      <c r="I1458" s="298"/>
      <c r="J1458" s="298"/>
      <c r="K1458" s="298"/>
      <c r="L1458" s="299"/>
      <c r="M1458" s="300"/>
      <c r="N1458" s="301"/>
      <c r="O1458" s="238"/>
      <c r="P1458" s="238"/>
      <c r="Q1458" s="238"/>
    </row>
    <row r="1459" spans="1:17" s="39" customFormat="1" ht="12">
      <c r="A1459" s="298"/>
      <c r="B1459" s="298"/>
      <c r="C1459" s="298"/>
      <c r="D1459" s="298"/>
      <c r="E1459" s="298"/>
      <c r="F1459" s="298"/>
      <c r="G1459" s="298"/>
      <c r="H1459" s="298"/>
      <c r="I1459" s="298"/>
      <c r="J1459" s="298"/>
      <c r="K1459" s="298"/>
      <c r="L1459" s="299"/>
      <c r="M1459" s="300"/>
      <c r="N1459" s="301"/>
      <c r="O1459" s="238"/>
      <c r="P1459" s="238"/>
      <c r="Q1459" s="238"/>
    </row>
    <row r="1460" spans="1:17" s="39" customFormat="1" ht="12">
      <c r="A1460" s="298"/>
      <c r="B1460" s="298"/>
      <c r="C1460" s="298"/>
      <c r="D1460" s="298"/>
      <c r="E1460" s="298"/>
      <c r="F1460" s="298"/>
      <c r="G1460" s="298"/>
      <c r="H1460" s="298"/>
      <c r="I1460" s="298"/>
      <c r="J1460" s="298"/>
      <c r="K1460" s="298"/>
      <c r="L1460" s="299"/>
      <c r="M1460" s="300"/>
      <c r="N1460" s="301"/>
      <c r="O1460" s="238"/>
      <c r="P1460" s="238"/>
      <c r="Q1460" s="238"/>
    </row>
    <row r="1461" spans="1:17" s="39" customFormat="1" ht="12">
      <c r="A1461" s="298"/>
      <c r="B1461" s="298"/>
      <c r="C1461" s="298"/>
      <c r="D1461" s="298"/>
      <c r="E1461" s="298"/>
      <c r="F1461" s="298"/>
      <c r="G1461" s="298"/>
      <c r="H1461" s="298"/>
      <c r="I1461" s="298"/>
      <c r="J1461" s="298"/>
      <c r="K1461" s="298"/>
      <c r="L1461" s="299"/>
      <c r="M1461" s="300"/>
      <c r="N1461" s="301"/>
      <c r="O1461" s="238"/>
      <c r="P1461" s="238"/>
      <c r="Q1461" s="238"/>
    </row>
    <row r="1462" spans="1:17" s="39" customFormat="1" ht="12">
      <c r="A1462" s="298"/>
      <c r="B1462" s="298"/>
      <c r="C1462" s="298"/>
      <c r="D1462" s="298"/>
      <c r="E1462" s="298"/>
      <c r="F1462" s="298"/>
      <c r="G1462" s="298"/>
      <c r="H1462" s="298"/>
      <c r="I1462" s="298"/>
      <c r="J1462" s="298"/>
      <c r="K1462" s="298"/>
      <c r="L1462" s="299"/>
      <c r="M1462" s="300"/>
      <c r="N1462" s="301"/>
      <c r="O1462" s="238"/>
      <c r="P1462" s="238"/>
      <c r="Q1462" s="238"/>
    </row>
    <row r="1463" spans="1:17" s="39" customFormat="1" ht="12">
      <c r="A1463" s="298"/>
      <c r="B1463" s="298"/>
      <c r="C1463" s="298"/>
      <c r="D1463" s="298"/>
      <c r="E1463" s="298"/>
      <c r="F1463" s="298"/>
      <c r="G1463" s="298"/>
      <c r="H1463" s="298"/>
      <c r="I1463" s="298"/>
      <c r="J1463" s="298"/>
      <c r="K1463" s="298"/>
      <c r="L1463" s="299"/>
      <c r="M1463" s="300"/>
      <c r="N1463" s="301"/>
      <c r="O1463" s="238"/>
      <c r="P1463" s="238"/>
      <c r="Q1463" s="238"/>
    </row>
    <row r="1464" spans="1:17" s="39" customFormat="1" ht="12">
      <c r="A1464" s="298"/>
      <c r="B1464" s="298"/>
      <c r="C1464" s="298"/>
      <c r="D1464" s="298"/>
      <c r="E1464" s="298"/>
      <c r="F1464" s="298"/>
      <c r="G1464" s="298"/>
      <c r="H1464" s="298"/>
      <c r="I1464" s="298"/>
      <c r="J1464" s="298"/>
      <c r="K1464" s="298"/>
      <c r="L1464" s="299"/>
      <c r="M1464" s="300"/>
      <c r="N1464" s="301"/>
      <c r="O1464" s="238"/>
      <c r="P1464" s="238"/>
      <c r="Q1464" s="238"/>
    </row>
    <row r="1465" spans="1:17" s="39" customFormat="1" ht="12">
      <c r="A1465" s="298"/>
      <c r="B1465" s="298"/>
      <c r="C1465" s="298"/>
      <c r="D1465" s="298"/>
      <c r="E1465" s="298"/>
      <c r="F1465" s="298"/>
      <c r="G1465" s="298"/>
      <c r="H1465" s="298"/>
      <c r="I1465" s="298"/>
      <c r="J1465" s="298"/>
      <c r="K1465" s="298"/>
      <c r="L1465" s="299"/>
      <c r="M1465" s="300"/>
      <c r="N1465" s="301"/>
      <c r="O1465" s="238"/>
      <c r="P1465" s="238"/>
      <c r="Q1465" s="238"/>
    </row>
    <row r="1466" spans="1:17" s="39" customFormat="1" ht="12">
      <c r="A1466" s="298"/>
      <c r="B1466" s="298"/>
      <c r="C1466" s="298"/>
      <c r="D1466" s="298"/>
      <c r="E1466" s="298"/>
      <c r="F1466" s="298"/>
      <c r="G1466" s="298"/>
      <c r="H1466" s="298"/>
      <c r="I1466" s="298"/>
      <c r="J1466" s="298"/>
      <c r="K1466" s="298"/>
      <c r="L1466" s="299"/>
      <c r="M1466" s="300"/>
      <c r="N1466" s="301"/>
      <c r="O1466" s="238"/>
      <c r="P1466" s="238"/>
      <c r="Q1466" s="238"/>
    </row>
    <row r="1467" spans="1:17" s="39" customFormat="1" ht="12">
      <c r="A1467" s="298"/>
      <c r="B1467" s="298"/>
      <c r="C1467" s="298"/>
      <c r="D1467" s="298"/>
      <c r="E1467" s="298"/>
      <c r="F1467" s="298"/>
      <c r="G1467" s="298"/>
      <c r="H1467" s="298"/>
      <c r="I1467" s="298"/>
      <c r="J1467" s="298"/>
      <c r="K1467" s="298"/>
      <c r="L1467" s="299"/>
      <c r="M1467" s="300"/>
      <c r="N1467" s="301"/>
      <c r="O1467" s="238"/>
      <c r="P1467" s="238"/>
      <c r="Q1467" s="238"/>
    </row>
    <row r="1468" spans="1:17" s="39" customFormat="1" ht="12">
      <c r="A1468" s="298"/>
      <c r="B1468" s="298"/>
      <c r="C1468" s="298"/>
      <c r="D1468" s="298"/>
      <c r="E1468" s="298"/>
      <c r="F1468" s="298"/>
      <c r="G1468" s="298"/>
      <c r="H1468" s="298"/>
      <c r="I1468" s="298"/>
      <c r="J1468" s="298"/>
      <c r="K1468" s="298"/>
      <c r="L1468" s="299"/>
      <c r="M1468" s="300"/>
      <c r="N1468" s="301"/>
      <c r="O1468" s="238"/>
      <c r="P1468" s="238"/>
      <c r="Q1468" s="238"/>
    </row>
    <row r="1469" spans="1:17" s="39" customFormat="1" ht="12">
      <c r="A1469" s="298"/>
      <c r="B1469" s="298"/>
      <c r="C1469" s="298"/>
      <c r="D1469" s="298"/>
      <c r="E1469" s="298"/>
      <c r="F1469" s="298"/>
      <c r="G1469" s="298"/>
      <c r="H1469" s="298"/>
      <c r="I1469" s="298"/>
      <c r="J1469" s="298"/>
      <c r="K1469" s="298"/>
      <c r="L1469" s="299"/>
      <c r="M1469" s="300"/>
      <c r="N1469" s="301"/>
      <c r="O1469" s="238"/>
      <c r="P1469" s="238"/>
      <c r="Q1469" s="238"/>
    </row>
    <row r="1470" spans="1:17" s="39" customFormat="1" ht="12">
      <c r="A1470" s="298"/>
      <c r="B1470" s="298"/>
      <c r="C1470" s="298"/>
      <c r="D1470" s="298"/>
      <c r="E1470" s="298"/>
      <c r="F1470" s="298"/>
      <c r="G1470" s="298"/>
      <c r="H1470" s="298"/>
      <c r="I1470" s="298"/>
      <c r="J1470" s="298"/>
      <c r="K1470" s="298"/>
      <c r="L1470" s="299"/>
      <c r="M1470" s="300"/>
      <c r="N1470" s="301"/>
      <c r="O1470" s="238"/>
      <c r="P1470" s="238"/>
      <c r="Q1470" s="238"/>
    </row>
    <row r="1471" spans="1:17" s="39" customFormat="1" ht="12">
      <c r="A1471" s="298"/>
      <c r="B1471" s="298"/>
      <c r="C1471" s="298"/>
      <c r="D1471" s="298"/>
      <c r="E1471" s="298"/>
      <c r="F1471" s="298"/>
      <c r="G1471" s="298"/>
      <c r="H1471" s="298"/>
      <c r="I1471" s="298"/>
      <c r="J1471" s="298"/>
      <c r="K1471" s="298"/>
      <c r="L1471" s="299"/>
      <c r="M1471" s="300"/>
      <c r="N1471" s="301"/>
      <c r="O1471" s="238"/>
      <c r="P1471" s="238"/>
      <c r="Q1471" s="238"/>
    </row>
    <row r="1472" spans="1:17" s="39" customFormat="1" ht="12">
      <c r="A1472" s="298"/>
      <c r="B1472" s="298"/>
      <c r="C1472" s="298"/>
      <c r="D1472" s="298"/>
      <c r="E1472" s="298"/>
      <c r="F1472" s="298"/>
      <c r="G1472" s="298"/>
      <c r="H1472" s="298"/>
      <c r="I1472" s="298"/>
      <c r="J1472" s="298"/>
      <c r="K1472" s="298"/>
      <c r="L1472" s="299"/>
      <c r="M1472" s="300"/>
      <c r="N1472" s="301"/>
      <c r="O1472" s="238"/>
      <c r="P1472" s="238"/>
      <c r="Q1472" s="238"/>
    </row>
    <row r="1473" spans="1:17" s="39" customFormat="1" ht="12">
      <c r="A1473" s="298"/>
      <c r="B1473" s="298"/>
      <c r="C1473" s="298"/>
      <c r="D1473" s="298"/>
      <c r="E1473" s="298"/>
      <c r="F1473" s="298"/>
      <c r="G1473" s="298"/>
      <c r="H1473" s="298"/>
      <c r="I1473" s="298"/>
      <c r="J1473" s="298"/>
      <c r="K1473" s="298"/>
      <c r="L1473" s="299"/>
      <c r="M1473" s="300"/>
      <c r="N1473" s="301"/>
      <c r="O1473" s="238"/>
      <c r="P1473" s="238"/>
      <c r="Q1473" s="238"/>
    </row>
    <row r="1474" spans="1:17" s="39" customFormat="1" ht="12">
      <c r="A1474" s="298"/>
      <c r="B1474" s="298"/>
      <c r="C1474" s="298"/>
      <c r="D1474" s="298"/>
      <c r="E1474" s="298"/>
      <c r="F1474" s="298"/>
      <c r="G1474" s="298"/>
      <c r="H1474" s="298"/>
      <c r="I1474" s="298"/>
      <c r="J1474" s="298"/>
      <c r="K1474" s="298"/>
      <c r="L1474" s="299"/>
      <c r="M1474" s="300"/>
      <c r="N1474" s="301"/>
      <c r="O1474" s="238"/>
      <c r="P1474" s="238"/>
      <c r="Q1474" s="238"/>
    </row>
    <row r="1475" spans="1:17" s="39" customFormat="1" ht="12">
      <c r="A1475" s="298"/>
      <c r="B1475" s="298"/>
      <c r="C1475" s="298"/>
      <c r="D1475" s="298"/>
      <c r="E1475" s="298"/>
      <c r="F1475" s="298"/>
      <c r="G1475" s="298"/>
      <c r="H1475" s="298"/>
      <c r="I1475" s="298"/>
      <c r="J1475" s="298"/>
      <c r="K1475" s="298"/>
      <c r="L1475" s="299"/>
      <c r="M1475" s="300"/>
      <c r="N1475" s="301"/>
      <c r="O1475" s="238"/>
      <c r="P1475" s="238"/>
      <c r="Q1475" s="238"/>
    </row>
    <row r="1476" spans="1:17" s="39" customFormat="1" ht="12">
      <c r="A1476" s="298"/>
      <c r="B1476" s="298"/>
      <c r="C1476" s="298"/>
      <c r="D1476" s="298"/>
      <c r="E1476" s="298"/>
      <c r="F1476" s="298"/>
      <c r="G1476" s="298"/>
      <c r="H1476" s="298"/>
      <c r="I1476" s="298"/>
      <c r="J1476" s="298"/>
      <c r="K1476" s="298"/>
      <c r="L1476" s="299"/>
      <c r="M1476" s="300"/>
      <c r="N1476" s="301"/>
      <c r="O1476" s="238"/>
      <c r="P1476" s="238"/>
      <c r="Q1476" s="238"/>
    </row>
    <row r="1477" spans="1:17" s="39" customFormat="1" ht="12">
      <c r="A1477" s="298"/>
      <c r="B1477" s="298"/>
      <c r="C1477" s="298"/>
      <c r="D1477" s="298"/>
      <c r="E1477" s="298"/>
      <c r="F1477" s="298"/>
      <c r="G1477" s="298"/>
      <c r="H1477" s="298"/>
      <c r="I1477" s="298"/>
      <c r="J1477" s="298"/>
      <c r="K1477" s="298"/>
      <c r="L1477" s="299"/>
      <c r="M1477" s="300"/>
      <c r="N1477" s="301"/>
      <c r="O1477" s="238"/>
      <c r="P1477" s="238"/>
      <c r="Q1477" s="238"/>
    </row>
    <row r="1478" spans="1:17" s="39" customFormat="1" ht="12">
      <c r="A1478" s="298"/>
      <c r="B1478" s="298"/>
      <c r="C1478" s="298"/>
      <c r="D1478" s="298"/>
      <c r="E1478" s="298"/>
      <c r="F1478" s="298"/>
      <c r="G1478" s="298"/>
      <c r="H1478" s="298"/>
      <c r="I1478" s="298"/>
      <c r="J1478" s="298"/>
      <c r="K1478" s="298"/>
      <c r="L1478" s="299"/>
      <c r="M1478" s="300"/>
      <c r="N1478" s="301"/>
      <c r="O1478" s="238"/>
      <c r="P1478" s="238"/>
      <c r="Q1478" s="238"/>
    </row>
    <row r="1479" spans="1:17" s="39" customFormat="1" ht="12">
      <c r="A1479" s="298"/>
      <c r="B1479" s="298"/>
      <c r="C1479" s="298"/>
      <c r="D1479" s="298"/>
      <c r="E1479" s="298"/>
      <c r="F1479" s="298"/>
      <c r="G1479" s="298"/>
      <c r="H1479" s="298"/>
      <c r="I1479" s="298"/>
      <c r="J1479" s="298"/>
      <c r="K1479" s="298"/>
      <c r="L1479" s="299"/>
      <c r="M1479" s="300"/>
      <c r="N1479" s="301"/>
      <c r="O1479" s="238"/>
      <c r="P1479" s="238"/>
      <c r="Q1479" s="238"/>
    </row>
    <row r="1480" spans="1:17" s="39" customFormat="1" ht="12">
      <c r="A1480" s="298"/>
      <c r="B1480" s="298"/>
      <c r="C1480" s="298"/>
      <c r="D1480" s="298"/>
      <c r="E1480" s="298"/>
      <c r="F1480" s="298"/>
      <c r="G1480" s="298"/>
      <c r="H1480" s="298"/>
      <c r="I1480" s="298"/>
      <c r="J1480" s="298"/>
      <c r="K1480" s="298"/>
      <c r="L1480" s="299"/>
      <c r="M1480" s="300"/>
      <c r="N1480" s="301"/>
      <c r="O1480" s="238"/>
      <c r="P1480" s="238"/>
      <c r="Q1480" s="238"/>
    </row>
    <row r="1481" spans="1:17" s="39" customFormat="1" ht="12">
      <c r="A1481" s="298"/>
      <c r="B1481" s="298"/>
      <c r="C1481" s="298"/>
      <c r="D1481" s="298"/>
      <c r="E1481" s="298"/>
      <c r="F1481" s="298"/>
      <c r="G1481" s="298"/>
      <c r="H1481" s="298"/>
      <c r="I1481" s="298"/>
      <c r="J1481" s="298"/>
      <c r="K1481" s="298"/>
      <c r="L1481" s="299"/>
      <c r="M1481" s="300"/>
      <c r="N1481" s="301"/>
      <c r="O1481" s="238"/>
      <c r="P1481" s="238"/>
      <c r="Q1481" s="238"/>
    </row>
    <row r="1482" spans="1:17" s="39" customFormat="1" ht="12">
      <c r="A1482" s="298"/>
      <c r="B1482" s="298"/>
      <c r="C1482" s="298"/>
      <c r="D1482" s="298"/>
      <c r="E1482" s="298"/>
      <c r="F1482" s="298"/>
      <c r="G1482" s="298"/>
      <c r="H1482" s="298"/>
      <c r="I1482" s="298"/>
      <c r="J1482" s="298"/>
      <c r="K1482" s="298"/>
      <c r="L1482" s="299"/>
      <c r="M1482" s="300"/>
      <c r="N1482" s="301"/>
      <c r="O1482" s="238"/>
      <c r="P1482" s="238"/>
      <c r="Q1482" s="238"/>
    </row>
    <row r="1483" spans="1:17" s="39" customFormat="1" ht="12">
      <c r="A1483" s="298"/>
      <c r="B1483" s="298"/>
      <c r="C1483" s="298"/>
      <c r="D1483" s="298"/>
      <c r="E1483" s="298"/>
      <c r="F1483" s="298"/>
      <c r="G1483" s="298"/>
      <c r="H1483" s="298"/>
      <c r="I1483" s="298"/>
      <c r="J1483" s="298"/>
      <c r="K1483" s="298"/>
      <c r="L1483" s="299"/>
      <c r="M1483" s="300"/>
      <c r="N1483" s="301"/>
      <c r="O1483" s="238"/>
      <c r="P1483" s="238"/>
      <c r="Q1483" s="238"/>
    </row>
    <row r="1484" spans="1:17" s="39" customFormat="1" ht="12">
      <c r="A1484" s="298"/>
      <c r="B1484" s="298"/>
      <c r="C1484" s="298"/>
      <c r="D1484" s="298"/>
      <c r="E1484" s="298"/>
      <c r="F1484" s="298"/>
      <c r="G1484" s="298"/>
      <c r="H1484" s="298"/>
      <c r="I1484" s="298"/>
      <c r="J1484" s="298"/>
      <c r="K1484" s="298"/>
      <c r="L1484" s="299"/>
      <c r="M1484" s="300"/>
      <c r="N1484" s="301"/>
      <c r="O1484" s="238"/>
      <c r="P1484" s="238"/>
      <c r="Q1484" s="238"/>
    </row>
    <row r="1485" spans="1:17" s="39" customFormat="1" ht="12">
      <c r="A1485" s="298"/>
      <c r="B1485" s="298"/>
      <c r="C1485" s="298"/>
      <c r="D1485" s="298"/>
      <c r="E1485" s="298"/>
      <c r="F1485" s="298"/>
      <c r="G1485" s="298"/>
      <c r="H1485" s="298"/>
      <c r="I1485" s="298"/>
      <c r="J1485" s="298"/>
      <c r="K1485" s="298"/>
      <c r="L1485" s="299"/>
      <c r="M1485" s="300"/>
      <c r="N1485" s="301"/>
      <c r="O1485" s="238"/>
      <c r="P1485" s="238"/>
      <c r="Q1485" s="238"/>
    </row>
    <row r="1486" spans="1:17" s="39" customFormat="1" ht="12">
      <c r="A1486" s="298"/>
      <c r="B1486" s="298"/>
      <c r="C1486" s="298"/>
      <c r="D1486" s="298"/>
      <c r="E1486" s="298"/>
      <c r="F1486" s="298"/>
      <c r="G1486" s="298"/>
      <c r="H1486" s="298"/>
      <c r="I1486" s="298"/>
      <c r="J1486" s="298"/>
      <c r="K1486" s="298"/>
      <c r="L1486" s="299"/>
      <c r="M1486" s="300"/>
      <c r="N1486" s="301"/>
      <c r="O1486" s="238"/>
      <c r="P1486" s="238"/>
      <c r="Q1486" s="238"/>
    </row>
    <row r="1487" spans="1:17" s="39" customFormat="1" ht="12">
      <c r="A1487" s="298"/>
      <c r="B1487" s="298"/>
      <c r="C1487" s="298"/>
      <c r="D1487" s="298"/>
      <c r="E1487" s="298"/>
      <c r="F1487" s="298"/>
      <c r="G1487" s="298"/>
      <c r="H1487" s="298"/>
      <c r="I1487" s="298"/>
      <c r="J1487" s="298"/>
      <c r="K1487" s="298"/>
      <c r="L1487" s="299"/>
      <c r="M1487" s="300"/>
      <c r="N1487" s="301"/>
      <c r="O1487" s="238"/>
      <c r="P1487" s="238"/>
      <c r="Q1487" s="238"/>
    </row>
    <row r="1488" spans="1:17" s="39" customFormat="1" ht="12">
      <c r="A1488" s="298"/>
      <c r="B1488" s="298"/>
      <c r="C1488" s="298"/>
      <c r="D1488" s="298"/>
      <c r="E1488" s="298"/>
      <c r="F1488" s="298"/>
      <c r="G1488" s="298"/>
      <c r="H1488" s="298"/>
      <c r="I1488" s="298"/>
      <c r="J1488" s="298"/>
      <c r="K1488" s="298"/>
      <c r="L1488" s="299"/>
      <c r="M1488" s="300"/>
      <c r="N1488" s="301"/>
      <c r="O1488" s="238"/>
      <c r="P1488" s="238"/>
      <c r="Q1488" s="238"/>
    </row>
    <row r="1489" spans="1:17" s="39" customFormat="1" ht="12">
      <c r="A1489" s="298"/>
      <c r="B1489" s="298"/>
      <c r="C1489" s="298"/>
      <c r="D1489" s="298"/>
      <c r="E1489" s="298"/>
      <c r="F1489" s="298"/>
      <c r="G1489" s="298"/>
      <c r="H1489" s="298"/>
      <c r="I1489" s="298"/>
      <c r="J1489" s="298"/>
      <c r="K1489" s="298"/>
      <c r="L1489" s="299"/>
      <c r="M1489" s="300"/>
      <c r="N1489" s="301"/>
      <c r="O1489" s="238"/>
      <c r="P1489" s="238"/>
      <c r="Q1489" s="238"/>
    </row>
    <row r="1490" spans="1:17" s="39" customFormat="1" ht="12">
      <c r="A1490" s="298"/>
      <c r="B1490" s="298"/>
      <c r="C1490" s="298"/>
      <c r="D1490" s="298"/>
      <c r="E1490" s="298"/>
      <c r="F1490" s="298"/>
      <c r="G1490" s="298"/>
      <c r="H1490" s="298"/>
      <c r="I1490" s="298"/>
      <c r="J1490" s="298"/>
      <c r="K1490" s="298"/>
      <c r="L1490" s="299"/>
      <c r="M1490" s="300"/>
      <c r="N1490" s="301"/>
      <c r="O1490" s="238"/>
      <c r="P1490" s="238"/>
      <c r="Q1490" s="238"/>
    </row>
    <row r="1491" spans="1:17" s="39" customFormat="1" ht="12">
      <c r="A1491" s="298"/>
      <c r="B1491" s="298"/>
      <c r="C1491" s="298"/>
      <c r="D1491" s="298"/>
      <c r="E1491" s="298"/>
      <c r="F1491" s="298"/>
      <c r="G1491" s="298"/>
      <c r="H1491" s="298"/>
      <c r="I1491" s="298"/>
      <c r="J1491" s="298"/>
      <c r="K1491" s="298"/>
      <c r="L1491" s="299"/>
      <c r="M1491" s="300"/>
      <c r="N1491" s="301"/>
      <c r="O1491" s="238"/>
      <c r="P1491" s="238"/>
      <c r="Q1491" s="238"/>
    </row>
    <row r="1492" spans="1:17" s="39" customFormat="1" ht="12">
      <c r="A1492" s="298"/>
      <c r="B1492" s="298"/>
      <c r="C1492" s="298"/>
      <c r="D1492" s="298"/>
      <c r="E1492" s="298"/>
      <c r="F1492" s="298"/>
      <c r="G1492" s="298"/>
      <c r="H1492" s="298"/>
      <c r="I1492" s="298"/>
      <c r="J1492" s="298"/>
      <c r="K1492" s="298"/>
      <c r="L1492" s="299"/>
      <c r="M1492" s="300"/>
      <c r="N1492" s="301"/>
      <c r="O1492" s="238"/>
      <c r="P1492" s="238"/>
      <c r="Q1492" s="238"/>
    </row>
    <row r="1493" spans="1:17" s="39" customFormat="1" ht="12">
      <c r="A1493" s="298"/>
      <c r="B1493" s="298"/>
      <c r="C1493" s="298"/>
      <c r="D1493" s="298"/>
      <c r="E1493" s="298"/>
      <c r="F1493" s="298"/>
      <c r="G1493" s="298"/>
      <c r="H1493" s="298"/>
      <c r="I1493" s="298"/>
      <c r="J1493" s="298"/>
      <c r="K1493" s="298"/>
      <c r="L1493" s="299"/>
      <c r="M1493" s="300"/>
      <c r="N1493" s="301"/>
      <c r="O1493" s="238"/>
      <c r="P1493" s="238"/>
      <c r="Q1493" s="238"/>
    </row>
    <row r="1494" spans="1:17" s="39" customFormat="1" ht="12">
      <c r="A1494" s="298"/>
      <c r="B1494" s="298"/>
      <c r="C1494" s="298"/>
      <c r="D1494" s="298"/>
      <c r="E1494" s="298"/>
      <c r="F1494" s="298"/>
      <c r="G1494" s="298"/>
      <c r="H1494" s="298"/>
      <c r="I1494" s="298"/>
      <c r="J1494" s="298"/>
      <c r="K1494" s="298"/>
      <c r="L1494" s="299"/>
      <c r="M1494" s="300"/>
      <c r="N1494" s="301"/>
      <c r="O1494" s="238"/>
      <c r="P1494" s="238"/>
      <c r="Q1494" s="238"/>
    </row>
    <row r="1495" spans="1:17" s="39" customFormat="1" ht="12">
      <c r="A1495" s="298"/>
      <c r="B1495" s="298"/>
      <c r="C1495" s="298"/>
      <c r="D1495" s="298"/>
      <c r="E1495" s="298"/>
      <c r="F1495" s="298"/>
      <c r="G1495" s="298"/>
      <c r="H1495" s="298"/>
      <c r="I1495" s="298"/>
      <c r="J1495" s="298"/>
      <c r="K1495" s="298"/>
      <c r="L1495" s="299"/>
      <c r="M1495" s="300"/>
      <c r="N1495" s="301"/>
      <c r="O1495" s="238"/>
      <c r="P1495" s="238"/>
      <c r="Q1495" s="238"/>
    </row>
    <row r="1496" spans="1:17" s="39" customFormat="1" ht="12">
      <c r="A1496" s="298"/>
      <c r="B1496" s="298"/>
      <c r="C1496" s="298"/>
      <c r="D1496" s="298"/>
      <c r="E1496" s="298"/>
      <c r="F1496" s="298"/>
      <c r="G1496" s="298"/>
      <c r="H1496" s="298"/>
      <c r="I1496" s="298"/>
      <c r="J1496" s="298"/>
      <c r="K1496" s="298"/>
      <c r="L1496" s="299"/>
      <c r="M1496" s="300"/>
      <c r="N1496" s="301"/>
      <c r="O1496" s="238"/>
      <c r="P1496" s="238"/>
      <c r="Q1496" s="238"/>
    </row>
    <row r="1497" spans="1:17" s="39" customFormat="1" ht="12">
      <c r="A1497" s="298"/>
      <c r="B1497" s="298"/>
      <c r="C1497" s="298"/>
      <c r="D1497" s="298"/>
      <c r="E1497" s="298"/>
      <c r="F1497" s="298"/>
      <c r="G1497" s="298"/>
      <c r="H1497" s="298"/>
      <c r="I1497" s="298"/>
      <c r="J1497" s="298"/>
      <c r="K1497" s="298"/>
      <c r="L1497" s="299"/>
      <c r="M1497" s="300"/>
      <c r="N1497" s="301"/>
      <c r="O1497" s="238"/>
      <c r="P1497" s="238"/>
      <c r="Q1497" s="238"/>
    </row>
    <row r="1498" spans="1:17" s="39" customFormat="1" ht="12">
      <c r="A1498" s="298"/>
      <c r="B1498" s="298"/>
      <c r="C1498" s="298"/>
      <c r="D1498" s="298"/>
      <c r="E1498" s="298"/>
      <c r="F1498" s="298"/>
      <c r="G1498" s="298"/>
      <c r="H1498" s="298"/>
      <c r="I1498" s="298"/>
      <c r="J1498" s="298"/>
      <c r="K1498" s="298"/>
      <c r="L1498" s="299"/>
      <c r="M1498" s="300"/>
      <c r="N1498" s="301"/>
      <c r="O1498" s="238"/>
      <c r="P1498" s="238"/>
      <c r="Q1498" s="238"/>
    </row>
    <row r="1499" spans="1:17" s="39" customFormat="1" ht="12">
      <c r="A1499" s="298"/>
      <c r="B1499" s="298"/>
      <c r="C1499" s="298"/>
      <c r="D1499" s="298"/>
      <c r="E1499" s="298"/>
      <c r="F1499" s="298"/>
      <c r="G1499" s="298"/>
      <c r="H1499" s="298"/>
      <c r="I1499" s="298"/>
      <c r="J1499" s="298"/>
      <c r="K1499" s="298"/>
      <c r="L1499" s="299"/>
      <c r="M1499" s="300"/>
      <c r="N1499" s="301"/>
      <c r="O1499" s="238"/>
      <c r="P1499" s="238"/>
      <c r="Q1499" s="238"/>
    </row>
    <row r="1500" spans="1:17" s="39" customFormat="1" ht="12">
      <c r="A1500" s="298"/>
      <c r="B1500" s="298"/>
      <c r="C1500" s="298"/>
      <c r="D1500" s="298"/>
      <c r="E1500" s="298"/>
      <c r="F1500" s="298"/>
      <c r="G1500" s="298"/>
      <c r="H1500" s="298"/>
      <c r="I1500" s="298"/>
      <c r="J1500" s="298"/>
      <c r="K1500" s="298"/>
      <c r="L1500" s="299"/>
      <c r="M1500" s="300"/>
      <c r="N1500" s="301"/>
      <c r="O1500" s="238"/>
      <c r="P1500" s="238"/>
      <c r="Q1500" s="238"/>
    </row>
    <row r="1501" spans="1:17" s="39" customFormat="1" ht="12">
      <c r="A1501" s="298"/>
      <c r="B1501" s="298"/>
      <c r="C1501" s="298"/>
      <c r="D1501" s="298"/>
      <c r="E1501" s="298"/>
      <c r="F1501" s="298"/>
      <c r="G1501" s="298"/>
      <c r="H1501" s="298"/>
      <c r="I1501" s="298"/>
      <c r="J1501" s="298"/>
      <c r="K1501" s="298"/>
      <c r="L1501" s="299"/>
      <c r="M1501" s="300"/>
      <c r="N1501" s="301"/>
      <c r="O1501" s="238"/>
      <c r="P1501" s="238"/>
      <c r="Q1501" s="238"/>
    </row>
    <row r="1502" spans="1:17" s="39" customFormat="1" ht="12">
      <c r="A1502" s="298"/>
      <c r="B1502" s="298"/>
      <c r="C1502" s="298"/>
      <c r="D1502" s="298"/>
      <c r="E1502" s="298"/>
      <c r="F1502" s="298"/>
      <c r="G1502" s="298"/>
      <c r="H1502" s="298"/>
      <c r="I1502" s="298"/>
      <c r="J1502" s="298"/>
      <c r="K1502" s="298"/>
      <c r="L1502" s="299"/>
      <c r="M1502" s="300"/>
      <c r="N1502" s="301"/>
      <c r="O1502" s="238"/>
      <c r="P1502" s="238"/>
      <c r="Q1502" s="238"/>
    </row>
    <row r="1503" spans="1:17" s="39" customFormat="1" ht="12">
      <c r="A1503" s="298"/>
      <c r="B1503" s="298"/>
      <c r="C1503" s="298"/>
      <c r="D1503" s="298"/>
      <c r="E1503" s="298"/>
      <c r="F1503" s="298"/>
      <c r="G1503" s="298"/>
      <c r="H1503" s="298"/>
      <c r="I1503" s="298"/>
      <c r="J1503" s="298"/>
      <c r="K1503" s="298"/>
      <c r="L1503" s="299"/>
      <c r="M1503" s="300"/>
      <c r="N1503" s="301"/>
      <c r="O1503" s="238"/>
      <c r="P1503" s="238"/>
      <c r="Q1503" s="238"/>
    </row>
    <row r="1504" spans="1:17" s="39" customFormat="1" ht="12">
      <c r="A1504" s="298"/>
      <c r="B1504" s="298"/>
      <c r="C1504" s="298"/>
      <c r="D1504" s="298"/>
      <c r="E1504" s="298"/>
      <c r="F1504" s="298"/>
      <c r="G1504" s="298"/>
      <c r="H1504" s="298"/>
      <c r="I1504" s="298"/>
      <c r="J1504" s="298"/>
      <c r="K1504" s="298"/>
      <c r="L1504" s="299"/>
      <c r="M1504" s="300"/>
      <c r="N1504" s="301"/>
      <c r="O1504" s="238"/>
      <c r="P1504" s="238"/>
      <c r="Q1504" s="238"/>
    </row>
    <row r="1505" spans="1:17" s="39" customFormat="1" ht="12">
      <c r="A1505" s="298"/>
      <c r="B1505" s="298"/>
      <c r="C1505" s="298"/>
      <c r="D1505" s="298"/>
      <c r="E1505" s="298"/>
      <c r="F1505" s="298"/>
      <c r="G1505" s="298"/>
      <c r="H1505" s="298"/>
      <c r="I1505" s="298"/>
      <c r="J1505" s="298"/>
      <c r="K1505" s="298"/>
      <c r="L1505" s="299"/>
      <c r="M1505" s="300"/>
      <c r="N1505" s="301"/>
      <c r="O1505" s="238"/>
      <c r="P1505" s="238"/>
      <c r="Q1505" s="238"/>
    </row>
    <row r="1506" spans="1:17" s="39" customFormat="1" ht="12">
      <c r="A1506" s="298"/>
      <c r="B1506" s="298"/>
      <c r="C1506" s="298"/>
      <c r="D1506" s="298"/>
      <c r="E1506" s="298"/>
      <c r="F1506" s="298"/>
      <c r="G1506" s="298"/>
      <c r="H1506" s="298"/>
      <c r="I1506" s="298"/>
      <c r="J1506" s="298"/>
      <c r="K1506" s="298"/>
      <c r="L1506" s="299"/>
      <c r="M1506" s="300"/>
      <c r="N1506" s="301"/>
      <c r="O1506" s="238"/>
      <c r="P1506" s="238"/>
      <c r="Q1506" s="238"/>
    </row>
    <row r="1507" spans="1:17" s="39" customFormat="1" ht="12">
      <c r="A1507" s="298"/>
      <c r="B1507" s="298"/>
      <c r="C1507" s="298"/>
      <c r="D1507" s="298"/>
      <c r="E1507" s="298"/>
      <c r="F1507" s="298"/>
      <c r="G1507" s="298"/>
      <c r="H1507" s="298"/>
      <c r="I1507" s="298"/>
      <c r="J1507" s="298"/>
      <c r="K1507" s="298"/>
      <c r="L1507" s="299"/>
      <c r="M1507" s="300"/>
      <c r="N1507" s="301"/>
      <c r="O1507" s="238"/>
      <c r="P1507" s="238"/>
      <c r="Q1507" s="238"/>
    </row>
    <row r="1508" spans="1:17" s="39" customFormat="1" ht="12">
      <c r="A1508" s="298"/>
      <c r="B1508" s="298"/>
      <c r="C1508" s="298"/>
      <c r="D1508" s="298"/>
      <c r="E1508" s="298"/>
      <c r="F1508" s="298"/>
      <c r="G1508" s="298"/>
      <c r="H1508" s="298"/>
      <c r="I1508" s="298"/>
      <c r="J1508" s="298"/>
      <c r="K1508" s="298"/>
      <c r="L1508" s="299"/>
      <c r="M1508" s="300"/>
      <c r="N1508" s="301"/>
      <c r="O1508" s="238"/>
      <c r="P1508" s="238"/>
      <c r="Q1508" s="238"/>
    </row>
    <row r="1509" spans="1:17" s="39" customFormat="1" ht="12">
      <c r="A1509" s="298"/>
      <c r="B1509" s="298"/>
      <c r="C1509" s="298"/>
      <c r="D1509" s="298"/>
      <c r="E1509" s="298"/>
      <c r="F1509" s="298"/>
      <c r="G1509" s="298"/>
      <c r="H1509" s="298"/>
      <c r="I1509" s="298"/>
      <c r="J1509" s="298"/>
      <c r="K1509" s="298"/>
      <c r="L1509" s="299"/>
      <c r="M1509" s="300"/>
      <c r="N1509" s="301"/>
      <c r="O1509" s="238"/>
      <c r="P1509" s="238"/>
      <c r="Q1509" s="238"/>
    </row>
    <row r="1510" spans="1:17" s="39" customFormat="1" ht="12">
      <c r="A1510" s="298"/>
      <c r="B1510" s="298"/>
      <c r="C1510" s="298"/>
      <c r="D1510" s="298"/>
      <c r="E1510" s="298"/>
      <c r="F1510" s="298"/>
      <c r="G1510" s="298"/>
      <c r="H1510" s="298"/>
      <c r="I1510" s="298"/>
      <c r="J1510" s="298"/>
      <c r="K1510" s="298"/>
      <c r="L1510" s="299"/>
      <c r="M1510" s="300"/>
      <c r="N1510" s="301"/>
      <c r="O1510" s="238"/>
      <c r="P1510" s="238"/>
      <c r="Q1510" s="238"/>
    </row>
    <row r="1511" spans="1:17" s="39" customFormat="1" ht="12">
      <c r="A1511" s="298"/>
      <c r="B1511" s="298"/>
      <c r="C1511" s="298"/>
      <c r="D1511" s="298"/>
      <c r="E1511" s="298"/>
      <c r="F1511" s="298"/>
      <c r="G1511" s="298"/>
      <c r="H1511" s="298"/>
      <c r="I1511" s="298"/>
      <c r="J1511" s="298"/>
      <c r="K1511" s="298"/>
      <c r="L1511" s="299"/>
      <c r="M1511" s="300"/>
      <c r="N1511" s="301"/>
      <c r="O1511" s="238"/>
      <c r="P1511" s="238"/>
      <c r="Q1511" s="238"/>
    </row>
    <row r="1512" spans="1:17" s="39" customFormat="1" ht="12">
      <c r="A1512" s="298"/>
      <c r="B1512" s="298"/>
      <c r="C1512" s="298"/>
      <c r="D1512" s="298"/>
      <c r="E1512" s="298"/>
      <c r="F1512" s="298"/>
      <c r="G1512" s="298"/>
      <c r="H1512" s="298"/>
      <c r="I1512" s="298"/>
      <c r="J1512" s="298"/>
      <c r="K1512" s="298"/>
      <c r="L1512" s="299"/>
      <c r="M1512" s="300"/>
      <c r="N1512" s="301"/>
      <c r="O1512" s="238"/>
      <c r="P1512" s="238"/>
      <c r="Q1512" s="238"/>
    </row>
    <row r="1513" spans="1:17" s="39" customFormat="1" ht="12">
      <c r="A1513" s="298"/>
      <c r="B1513" s="298"/>
      <c r="C1513" s="298"/>
      <c r="D1513" s="298"/>
      <c r="E1513" s="298"/>
      <c r="F1513" s="298"/>
      <c r="G1513" s="298"/>
      <c r="H1513" s="298"/>
      <c r="I1513" s="298"/>
      <c r="J1513" s="298"/>
      <c r="K1513" s="298"/>
      <c r="L1513" s="299"/>
      <c r="M1513" s="300"/>
      <c r="N1513" s="301"/>
      <c r="O1513" s="238"/>
      <c r="P1513" s="238"/>
      <c r="Q1513" s="238"/>
    </row>
    <row r="1514" spans="1:17" s="39" customFormat="1" ht="12">
      <c r="A1514" s="298"/>
      <c r="B1514" s="298"/>
      <c r="C1514" s="298"/>
      <c r="D1514" s="298"/>
      <c r="E1514" s="298"/>
      <c r="F1514" s="298"/>
      <c r="G1514" s="298"/>
      <c r="H1514" s="298"/>
      <c r="I1514" s="298"/>
      <c r="J1514" s="298"/>
      <c r="K1514" s="298"/>
      <c r="L1514" s="299"/>
      <c r="M1514" s="300"/>
      <c r="N1514" s="301"/>
      <c r="O1514" s="238"/>
      <c r="P1514" s="238"/>
      <c r="Q1514" s="238"/>
    </row>
    <row r="1515" spans="1:17" s="39" customFormat="1" ht="12">
      <c r="A1515" s="298"/>
      <c r="B1515" s="298"/>
      <c r="C1515" s="298"/>
      <c r="D1515" s="298"/>
      <c r="E1515" s="298"/>
      <c r="F1515" s="298"/>
      <c r="G1515" s="298"/>
      <c r="H1515" s="298"/>
      <c r="I1515" s="298"/>
      <c r="J1515" s="298"/>
      <c r="K1515" s="298"/>
      <c r="L1515" s="299"/>
      <c r="M1515" s="300"/>
      <c r="N1515" s="301"/>
      <c r="O1515" s="238"/>
      <c r="P1515" s="238"/>
      <c r="Q1515" s="238"/>
    </row>
    <row r="1516" spans="1:17" s="39" customFormat="1" ht="12">
      <c r="A1516" s="298"/>
      <c r="B1516" s="298"/>
      <c r="C1516" s="298"/>
      <c r="D1516" s="298"/>
      <c r="E1516" s="298"/>
      <c r="F1516" s="298"/>
      <c r="G1516" s="298"/>
      <c r="H1516" s="298"/>
      <c r="I1516" s="298"/>
      <c r="J1516" s="298"/>
      <c r="K1516" s="298"/>
      <c r="L1516" s="299"/>
      <c r="M1516" s="300"/>
      <c r="N1516" s="301"/>
      <c r="O1516" s="238"/>
      <c r="P1516" s="238"/>
      <c r="Q1516" s="238"/>
    </row>
    <row r="1517" spans="1:17" s="39" customFormat="1" ht="12">
      <c r="A1517" s="298"/>
      <c r="B1517" s="298"/>
      <c r="C1517" s="298"/>
      <c r="D1517" s="298"/>
      <c r="E1517" s="298"/>
      <c r="F1517" s="298"/>
      <c r="G1517" s="298"/>
      <c r="H1517" s="298"/>
      <c r="I1517" s="298"/>
      <c r="J1517" s="298"/>
      <c r="K1517" s="298"/>
      <c r="L1517" s="299"/>
      <c r="M1517" s="300"/>
      <c r="N1517" s="301"/>
      <c r="O1517" s="238"/>
      <c r="P1517" s="238"/>
      <c r="Q1517" s="238"/>
    </row>
    <row r="1518" spans="1:17" s="39" customFormat="1" ht="12">
      <c r="A1518" s="298"/>
      <c r="B1518" s="298"/>
      <c r="C1518" s="298"/>
      <c r="D1518" s="298"/>
      <c r="E1518" s="298"/>
      <c r="F1518" s="298"/>
      <c r="G1518" s="298"/>
      <c r="H1518" s="298"/>
      <c r="I1518" s="298"/>
      <c r="J1518" s="298"/>
      <c r="K1518" s="298"/>
      <c r="L1518" s="299"/>
      <c r="M1518" s="300"/>
      <c r="N1518" s="301"/>
      <c r="O1518" s="238"/>
      <c r="P1518" s="238"/>
      <c r="Q1518" s="238"/>
    </row>
    <row r="1519" spans="1:17" s="39" customFormat="1" ht="12">
      <c r="A1519" s="298"/>
      <c r="B1519" s="298"/>
      <c r="C1519" s="298"/>
      <c r="D1519" s="298"/>
      <c r="E1519" s="298"/>
      <c r="F1519" s="298"/>
      <c r="G1519" s="298"/>
      <c r="H1519" s="298"/>
      <c r="I1519" s="298"/>
      <c r="J1519" s="298"/>
      <c r="K1519" s="298"/>
      <c r="L1519" s="299"/>
      <c r="M1519" s="300"/>
      <c r="N1519" s="301"/>
      <c r="O1519" s="238"/>
      <c r="P1519" s="238"/>
      <c r="Q1519" s="238"/>
    </row>
    <row r="1520" spans="1:17" s="39" customFormat="1" ht="12">
      <c r="A1520" s="298"/>
      <c r="B1520" s="298"/>
      <c r="C1520" s="298"/>
      <c r="D1520" s="298"/>
      <c r="E1520" s="298"/>
      <c r="F1520" s="298"/>
      <c r="G1520" s="298"/>
      <c r="H1520" s="298"/>
      <c r="I1520" s="298"/>
      <c r="J1520" s="298"/>
      <c r="K1520" s="298"/>
      <c r="L1520" s="299"/>
      <c r="M1520" s="300"/>
      <c r="N1520" s="301"/>
      <c r="O1520" s="238"/>
      <c r="P1520" s="238"/>
      <c r="Q1520" s="238"/>
    </row>
    <row r="1521" spans="1:17" s="39" customFormat="1" ht="12">
      <c r="A1521" s="298"/>
      <c r="B1521" s="298"/>
      <c r="C1521" s="298"/>
      <c r="D1521" s="298"/>
      <c r="E1521" s="298"/>
      <c r="F1521" s="298"/>
      <c r="G1521" s="298"/>
      <c r="H1521" s="298"/>
      <c r="I1521" s="298"/>
      <c r="J1521" s="298"/>
      <c r="K1521" s="298"/>
      <c r="L1521" s="299"/>
      <c r="M1521" s="300"/>
      <c r="N1521" s="301"/>
      <c r="O1521" s="238"/>
      <c r="P1521" s="238"/>
      <c r="Q1521" s="238"/>
    </row>
    <row r="1522" spans="1:17" s="39" customFormat="1" ht="12">
      <c r="A1522" s="298"/>
      <c r="B1522" s="298"/>
      <c r="C1522" s="298"/>
      <c r="D1522" s="298"/>
      <c r="E1522" s="298"/>
      <c r="F1522" s="298"/>
      <c r="G1522" s="298"/>
      <c r="H1522" s="298"/>
      <c r="I1522" s="298"/>
      <c r="J1522" s="298"/>
      <c r="K1522" s="298"/>
      <c r="L1522" s="299"/>
      <c r="M1522" s="300"/>
      <c r="N1522" s="301"/>
      <c r="O1522" s="238"/>
      <c r="P1522" s="238"/>
      <c r="Q1522" s="238"/>
    </row>
    <row r="1523" spans="1:17" s="39" customFormat="1" ht="12">
      <c r="A1523" s="298"/>
      <c r="B1523" s="298"/>
      <c r="C1523" s="298"/>
      <c r="D1523" s="298"/>
      <c r="E1523" s="298"/>
      <c r="F1523" s="298"/>
      <c r="G1523" s="298"/>
      <c r="H1523" s="298"/>
      <c r="I1523" s="298"/>
      <c r="J1523" s="298"/>
      <c r="K1523" s="298"/>
      <c r="L1523" s="299"/>
      <c r="M1523" s="300"/>
      <c r="N1523" s="301"/>
      <c r="O1523" s="238"/>
      <c r="P1523" s="238"/>
      <c r="Q1523" s="238"/>
    </row>
    <row r="1524" spans="1:17" s="39" customFormat="1" ht="12">
      <c r="A1524" s="298"/>
      <c r="B1524" s="298"/>
      <c r="C1524" s="298"/>
      <c r="D1524" s="298"/>
      <c r="E1524" s="298"/>
      <c r="F1524" s="298"/>
      <c r="G1524" s="298"/>
      <c r="H1524" s="298"/>
      <c r="I1524" s="298"/>
      <c r="J1524" s="298"/>
      <c r="K1524" s="298"/>
      <c r="L1524" s="299"/>
      <c r="M1524" s="300"/>
      <c r="N1524" s="301"/>
      <c r="O1524" s="238"/>
      <c r="P1524" s="238"/>
      <c r="Q1524" s="238"/>
    </row>
    <row r="1525" spans="1:17" s="39" customFormat="1" ht="12">
      <c r="A1525" s="298"/>
      <c r="B1525" s="298"/>
      <c r="C1525" s="298"/>
      <c r="D1525" s="298"/>
      <c r="E1525" s="298"/>
      <c r="F1525" s="298"/>
      <c r="G1525" s="298"/>
      <c r="H1525" s="298"/>
      <c r="I1525" s="298"/>
      <c r="J1525" s="298"/>
      <c r="K1525" s="298"/>
      <c r="L1525" s="299"/>
      <c r="M1525" s="300"/>
      <c r="N1525" s="301"/>
      <c r="O1525" s="238"/>
      <c r="P1525" s="238"/>
      <c r="Q1525" s="238"/>
    </row>
    <row r="1526" spans="1:17" s="39" customFormat="1" ht="12">
      <c r="A1526" s="298"/>
      <c r="B1526" s="298"/>
      <c r="C1526" s="298"/>
      <c r="D1526" s="298"/>
      <c r="E1526" s="298"/>
      <c r="F1526" s="298"/>
      <c r="G1526" s="298"/>
      <c r="H1526" s="298"/>
      <c r="I1526" s="298"/>
      <c r="J1526" s="298"/>
      <c r="K1526" s="298"/>
      <c r="L1526" s="299"/>
      <c r="M1526" s="300"/>
      <c r="N1526" s="301"/>
      <c r="O1526" s="238"/>
      <c r="P1526" s="238"/>
      <c r="Q1526" s="238"/>
    </row>
    <row r="1527" spans="1:17" s="39" customFormat="1" ht="12">
      <c r="A1527" s="298"/>
      <c r="B1527" s="298"/>
      <c r="C1527" s="298"/>
      <c r="D1527" s="298"/>
      <c r="E1527" s="298"/>
      <c r="F1527" s="298"/>
      <c r="G1527" s="298"/>
      <c r="H1527" s="298"/>
      <c r="I1527" s="298"/>
      <c r="J1527" s="298"/>
      <c r="K1527" s="298"/>
      <c r="L1527" s="299"/>
      <c r="M1527" s="300"/>
      <c r="N1527" s="301"/>
      <c r="O1527" s="238"/>
      <c r="P1527" s="238"/>
      <c r="Q1527" s="238"/>
    </row>
    <row r="1528" spans="1:17" s="39" customFormat="1" ht="12">
      <c r="A1528" s="298"/>
      <c r="B1528" s="298"/>
      <c r="C1528" s="298"/>
      <c r="D1528" s="298"/>
      <c r="E1528" s="298"/>
      <c r="F1528" s="298"/>
      <c r="G1528" s="298"/>
      <c r="H1528" s="298"/>
      <c r="I1528" s="298"/>
      <c r="J1528" s="298"/>
      <c r="K1528" s="298"/>
      <c r="L1528" s="299"/>
      <c r="M1528" s="300"/>
      <c r="N1528" s="301"/>
      <c r="O1528" s="238"/>
      <c r="P1528" s="238"/>
      <c r="Q1528" s="238"/>
    </row>
    <row r="1529" spans="1:17" s="39" customFormat="1" ht="12">
      <c r="A1529" s="298"/>
      <c r="B1529" s="298"/>
      <c r="C1529" s="298"/>
      <c r="D1529" s="298"/>
      <c r="E1529" s="298"/>
      <c r="F1529" s="298"/>
      <c r="G1529" s="298"/>
      <c r="H1529" s="298"/>
      <c r="I1529" s="298"/>
      <c r="J1529" s="298"/>
      <c r="K1529" s="298"/>
      <c r="L1529" s="299"/>
      <c r="M1529" s="300"/>
      <c r="N1529" s="301"/>
      <c r="O1529" s="238"/>
      <c r="P1529" s="238"/>
      <c r="Q1529" s="238"/>
    </row>
    <row r="1530" spans="1:17" s="39" customFormat="1" ht="12">
      <c r="A1530" s="298"/>
      <c r="B1530" s="298"/>
      <c r="C1530" s="298"/>
      <c r="D1530" s="298"/>
      <c r="E1530" s="298"/>
      <c r="F1530" s="298"/>
      <c r="G1530" s="298"/>
      <c r="H1530" s="298"/>
      <c r="I1530" s="298"/>
      <c r="J1530" s="298"/>
      <c r="K1530" s="298"/>
      <c r="L1530" s="299"/>
      <c r="M1530" s="300"/>
      <c r="N1530" s="301"/>
      <c r="O1530" s="238"/>
      <c r="P1530" s="238"/>
      <c r="Q1530" s="238"/>
    </row>
    <row r="1531" spans="1:17" s="39" customFormat="1" ht="12">
      <c r="A1531" s="298"/>
      <c r="B1531" s="298"/>
      <c r="C1531" s="298"/>
      <c r="D1531" s="298"/>
      <c r="E1531" s="298"/>
      <c r="F1531" s="298"/>
      <c r="G1531" s="298"/>
      <c r="H1531" s="298"/>
      <c r="I1531" s="298"/>
      <c r="J1531" s="298"/>
      <c r="K1531" s="298"/>
      <c r="L1531" s="299"/>
      <c r="M1531" s="300"/>
      <c r="N1531" s="301"/>
      <c r="O1531" s="238"/>
      <c r="P1531" s="238"/>
      <c r="Q1531" s="238"/>
    </row>
    <row r="1532" spans="1:17" s="39" customFormat="1" ht="12">
      <c r="A1532" s="298"/>
      <c r="B1532" s="298"/>
      <c r="C1532" s="298"/>
      <c r="D1532" s="298"/>
      <c r="E1532" s="298"/>
      <c r="F1532" s="298"/>
      <c r="G1532" s="298"/>
      <c r="H1532" s="298"/>
      <c r="I1532" s="298"/>
      <c r="J1532" s="298"/>
      <c r="K1532" s="298"/>
      <c r="L1532" s="299"/>
      <c r="M1532" s="300"/>
      <c r="N1532" s="301"/>
      <c r="O1532" s="238"/>
      <c r="P1532" s="238"/>
      <c r="Q1532" s="238"/>
    </row>
    <row r="1533" spans="1:17" s="39" customFormat="1" ht="12">
      <c r="A1533" s="298"/>
      <c r="B1533" s="298"/>
      <c r="C1533" s="298"/>
      <c r="D1533" s="298"/>
      <c r="E1533" s="298"/>
      <c r="F1533" s="298"/>
      <c r="G1533" s="298"/>
      <c r="H1533" s="298"/>
      <c r="I1533" s="298"/>
      <c r="J1533" s="298"/>
      <c r="K1533" s="298"/>
      <c r="L1533" s="299"/>
      <c r="M1533" s="300"/>
      <c r="N1533" s="301"/>
      <c r="O1533" s="238"/>
      <c r="P1533" s="238"/>
      <c r="Q1533" s="238"/>
    </row>
    <row r="1534" spans="1:17" s="39" customFormat="1" ht="12">
      <c r="A1534" s="298"/>
      <c r="B1534" s="298"/>
      <c r="C1534" s="298"/>
      <c r="D1534" s="298"/>
      <c r="E1534" s="298"/>
      <c r="F1534" s="298"/>
      <c r="G1534" s="298"/>
      <c r="H1534" s="298"/>
      <c r="I1534" s="298"/>
      <c r="J1534" s="298"/>
      <c r="K1534" s="298"/>
      <c r="L1534" s="299"/>
      <c r="M1534" s="300"/>
      <c r="N1534" s="301"/>
      <c r="O1534" s="238"/>
      <c r="P1534" s="238"/>
      <c r="Q1534" s="238"/>
    </row>
    <row r="1535" spans="1:17" s="39" customFormat="1" ht="12">
      <c r="A1535" s="298"/>
      <c r="B1535" s="298"/>
      <c r="C1535" s="298"/>
      <c r="D1535" s="298"/>
      <c r="E1535" s="298"/>
      <c r="F1535" s="298"/>
      <c r="G1535" s="298"/>
      <c r="H1535" s="298"/>
      <c r="I1535" s="298"/>
      <c r="J1535" s="298"/>
      <c r="K1535" s="298"/>
      <c r="L1535" s="299"/>
      <c r="M1535" s="300"/>
      <c r="N1535" s="301"/>
      <c r="O1535" s="238"/>
      <c r="P1535" s="238"/>
      <c r="Q1535" s="238"/>
    </row>
    <row r="1536" spans="1:17" s="39" customFormat="1" ht="12">
      <c r="A1536" s="298"/>
      <c r="B1536" s="298"/>
      <c r="C1536" s="298"/>
      <c r="D1536" s="298"/>
      <c r="E1536" s="298"/>
      <c r="F1536" s="298"/>
      <c r="G1536" s="298"/>
      <c r="H1536" s="298"/>
      <c r="I1536" s="298"/>
      <c r="J1536" s="298"/>
      <c r="K1536" s="298"/>
      <c r="L1536" s="299"/>
      <c r="M1536" s="300"/>
      <c r="N1536" s="301"/>
      <c r="O1536" s="238"/>
      <c r="P1536" s="238"/>
      <c r="Q1536" s="238"/>
    </row>
    <row r="1537" spans="1:17" s="39" customFormat="1" ht="12">
      <c r="A1537" s="298"/>
      <c r="B1537" s="298"/>
      <c r="C1537" s="298"/>
      <c r="D1537" s="298"/>
      <c r="E1537" s="298"/>
      <c r="F1537" s="298"/>
      <c r="G1537" s="298"/>
      <c r="H1537" s="298"/>
      <c r="I1537" s="298"/>
      <c r="J1537" s="298"/>
      <c r="K1537" s="298"/>
      <c r="L1537" s="299"/>
      <c r="M1537" s="300"/>
      <c r="N1537" s="301"/>
      <c r="O1537" s="238"/>
      <c r="P1537" s="238"/>
      <c r="Q1537" s="238"/>
    </row>
    <row r="1538" spans="1:17" s="39" customFormat="1" ht="12">
      <c r="A1538" s="298"/>
      <c r="B1538" s="298"/>
      <c r="C1538" s="298"/>
      <c r="D1538" s="298"/>
      <c r="E1538" s="298"/>
      <c r="F1538" s="298"/>
      <c r="G1538" s="298"/>
      <c r="H1538" s="298"/>
      <c r="I1538" s="298"/>
      <c r="J1538" s="298"/>
      <c r="K1538" s="298"/>
      <c r="L1538" s="299"/>
      <c r="M1538" s="300"/>
      <c r="N1538" s="301"/>
      <c r="O1538" s="238"/>
      <c r="P1538" s="238"/>
      <c r="Q1538" s="238"/>
    </row>
    <row r="1539" spans="1:17" s="39" customFormat="1" ht="12">
      <c r="A1539" s="298"/>
      <c r="B1539" s="298"/>
      <c r="C1539" s="298"/>
      <c r="D1539" s="298"/>
      <c r="E1539" s="298"/>
      <c r="F1539" s="298"/>
      <c r="G1539" s="298"/>
      <c r="H1539" s="298"/>
      <c r="I1539" s="298"/>
      <c r="J1539" s="298"/>
      <c r="K1539" s="298"/>
      <c r="L1539" s="299"/>
      <c r="M1539" s="300"/>
      <c r="N1539" s="301"/>
      <c r="O1539" s="238"/>
      <c r="P1539" s="238"/>
      <c r="Q1539" s="238"/>
    </row>
    <row r="1540" spans="1:17" s="39" customFormat="1" ht="12">
      <c r="A1540" s="298"/>
      <c r="B1540" s="298"/>
      <c r="C1540" s="298"/>
      <c r="D1540" s="298"/>
      <c r="E1540" s="298"/>
      <c r="F1540" s="298"/>
      <c r="G1540" s="298"/>
      <c r="H1540" s="298"/>
      <c r="I1540" s="298"/>
      <c r="J1540" s="298"/>
      <c r="K1540" s="298"/>
      <c r="L1540" s="299"/>
      <c r="M1540" s="300"/>
      <c r="N1540" s="301"/>
      <c r="O1540" s="238"/>
      <c r="P1540" s="238"/>
      <c r="Q1540" s="238"/>
    </row>
    <row r="1541" spans="1:17" s="39" customFormat="1" ht="12">
      <c r="A1541" s="298"/>
      <c r="B1541" s="298"/>
      <c r="C1541" s="298"/>
      <c r="D1541" s="298"/>
      <c r="E1541" s="298"/>
      <c r="F1541" s="298"/>
      <c r="G1541" s="298"/>
      <c r="H1541" s="298"/>
      <c r="I1541" s="298"/>
      <c r="J1541" s="298"/>
      <c r="K1541" s="298"/>
      <c r="L1541" s="299"/>
      <c r="M1541" s="300"/>
      <c r="N1541" s="301"/>
      <c r="O1541" s="238"/>
      <c r="P1541" s="238"/>
      <c r="Q1541" s="238"/>
    </row>
    <row r="1542" spans="1:17" s="39" customFormat="1" ht="12">
      <c r="A1542" s="298"/>
      <c r="B1542" s="298"/>
      <c r="C1542" s="298"/>
      <c r="D1542" s="298"/>
      <c r="E1542" s="298"/>
      <c r="F1542" s="298"/>
      <c r="G1542" s="298"/>
      <c r="H1542" s="298"/>
      <c r="I1542" s="298"/>
      <c r="J1542" s="298"/>
      <c r="K1542" s="298"/>
      <c r="L1542" s="299"/>
      <c r="M1542" s="300"/>
      <c r="N1542" s="301"/>
      <c r="O1542" s="238"/>
      <c r="P1542" s="238"/>
      <c r="Q1542" s="238"/>
    </row>
    <row r="1543" spans="1:17" s="39" customFormat="1" ht="12">
      <c r="A1543" s="298"/>
      <c r="B1543" s="298"/>
      <c r="C1543" s="298"/>
      <c r="D1543" s="298"/>
      <c r="E1543" s="298"/>
      <c r="F1543" s="298"/>
      <c r="G1543" s="298"/>
      <c r="H1543" s="298"/>
      <c r="I1543" s="298"/>
      <c r="J1543" s="298"/>
      <c r="K1543" s="298"/>
      <c r="L1543" s="299"/>
      <c r="M1543" s="300"/>
      <c r="N1543" s="301"/>
      <c r="O1543" s="238"/>
      <c r="P1543" s="238"/>
      <c r="Q1543" s="238"/>
    </row>
    <row r="1544" spans="1:17" s="39" customFormat="1" ht="12">
      <c r="A1544" s="298"/>
      <c r="B1544" s="298"/>
      <c r="C1544" s="298"/>
      <c r="D1544" s="298"/>
      <c r="E1544" s="298"/>
      <c r="F1544" s="298"/>
      <c r="G1544" s="298"/>
      <c r="H1544" s="298"/>
      <c r="I1544" s="298"/>
      <c r="J1544" s="298"/>
      <c r="K1544" s="298"/>
      <c r="L1544" s="299"/>
      <c r="M1544" s="300"/>
      <c r="N1544" s="301"/>
      <c r="O1544" s="238"/>
      <c r="P1544" s="238"/>
      <c r="Q1544" s="238"/>
    </row>
    <row r="1545" spans="1:17" s="39" customFormat="1" ht="12">
      <c r="A1545" s="298"/>
      <c r="B1545" s="298"/>
      <c r="C1545" s="298"/>
      <c r="D1545" s="298"/>
      <c r="E1545" s="298"/>
      <c r="F1545" s="298"/>
      <c r="G1545" s="298"/>
      <c r="H1545" s="298"/>
      <c r="I1545" s="298"/>
      <c r="J1545" s="298"/>
      <c r="K1545" s="298"/>
      <c r="L1545" s="299"/>
      <c r="M1545" s="300"/>
      <c r="N1545" s="301"/>
      <c r="O1545" s="238"/>
      <c r="P1545" s="238"/>
      <c r="Q1545" s="238"/>
    </row>
    <row r="1546" spans="1:17" s="39" customFormat="1" ht="12">
      <c r="A1546" s="298"/>
      <c r="B1546" s="298"/>
      <c r="C1546" s="298"/>
      <c r="D1546" s="298"/>
      <c r="E1546" s="298"/>
      <c r="F1546" s="298"/>
      <c r="G1546" s="298"/>
      <c r="H1546" s="298"/>
      <c r="I1546" s="298"/>
      <c r="J1546" s="298"/>
      <c r="K1546" s="298"/>
      <c r="L1546" s="299"/>
      <c r="M1546" s="300"/>
      <c r="N1546" s="301"/>
      <c r="O1546" s="238"/>
      <c r="P1546" s="238"/>
      <c r="Q1546" s="238"/>
    </row>
    <row r="1547" spans="1:17" s="39" customFormat="1" ht="12">
      <c r="A1547" s="298"/>
      <c r="B1547" s="298"/>
      <c r="C1547" s="298"/>
      <c r="D1547" s="298"/>
      <c r="E1547" s="298"/>
      <c r="F1547" s="298"/>
      <c r="G1547" s="298"/>
      <c r="H1547" s="298"/>
      <c r="I1547" s="298"/>
      <c r="J1547" s="298"/>
      <c r="K1547" s="298"/>
      <c r="L1547" s="299"/>
      <c r="M1547" s="300"/>
      <c r="N1547" s="301"/>
      <c r="O1547" s="238"/>
      <c r="P1547" s="238"/>
      <c r="Q1547" s="238"/>
    </row>
    <row r="1548" spans="1:17" s="39" customFormat="1" ht="12">
      <c r="A1548" s="298"/>
      <c r="B1548" s="298"/>
      <c r="C1548" s="298"/>
      <c r="D1548" s="298"/>
      <c r="E1548" s="298"/>
      <c r="F1548" s="298"/>
      <c r="G1548" s="298"/>
      <c r="H1548" s="298"/>
      <c r="I1548" s="298"/>
      <c r="J1548" s="298"/>
      <c r="K1548" s="298"/>
      <c r="L1548" s="299"/>
      <c r="M1548" s="300"/>
      <c r="N1548" s="301"/>
      <c r="O1548" s="238"/>
      <c r="P1548" s="238"/>
      <c r="Q1548" s="238"/>
    </row>
    <row r="1549" spans="1:17" s="39" customFormat="1" ht="12">
      <c r="A1549" s="298"/>
      <c r="B1549" s="298"/>
      <c r="C1549" s="298"/>
      <c r="D1549" s="298"/>
      <c r="E1549" s="298"/>
      <c r="F1549" s="298"/>
      <c r="G1549" s="298"/>
      <c r="H1549" s="298"/>
      <c r="I1549" s="298"/>
      <c r="J1549" s="298"/>
      <c r="K1549" s="298"/>
      <c r="L1549" s="299"/>
      <c r="M1549" s="300"/>
      <c r="N1549" s="301"/>
      <c r="O1549" s="238"/>
      <c r="P1549" s="238"/>
      <c r="Q1549" s="238"/>
    </row>
    <row r="1550" spans="1:17" s="39" customFormat="1" ht="12">
      <c r="A1550" s="298"/>
      <c r="B1550" s="298"/>
      <c r="C1550" s="298"/>
      <c r="D1550" s="298"/>
      <c r="E1550" s="298"/>
      <c r="F1550" s="298"/>
      <c r="G1550" s="298"/>
      <c r="H1550" s="298"/>
      <c r="I1550" s="298"/>
      <c r="J1550" s="298"/>
      <c r="K1550" s="298"/>
      <c r="L1550" s="299"/>
      <c r="M1550" s="300"/>
      <c r="N1550" s="301"/>
      <c r="O1550" s="238"/>
      <c r="P1550" s="238"/>
      <c r="Q1550" s="238"/>
    </row>
    <row r="1551" spans="1:17" s="39" customFormat="1" ht="12">
      <c r="A1551" s="298"/>
      <c r="B1551" s="298"/>
      <c r="C1551" s="298"/>
      <c r="D1551" s="298"/>
      <c r="E1551" s="298"/>
      <c r="F1551" s="298"/>
      <c r="G1551" s="298"/>
      <c r="H1551" s="298"/>
      <c r="I1551" s="298"/>
      <c r="J1551" s="298"/>
      <c r="K1551" s="298"/>
      <c r="L1551" s="299"/>
      <c r="M1551" s="300"/>
      <c r="N1551" s="301"/>
      <c r="O1551" s="238"/>
      <c r="P1551" s="238"/>
      <c r="Q1551" s="238"/>
    </row>
    <row r="1552" spans="1:17" s="39" customFormat="1" ht="12">
      <c r="A1552" s="298"/>
      <c r="B1552" s="298"/>
      <c r="C1552" s="298"/>
      <c r="D1552" s="298"/>
      <c r="E1552" s="298"/>
      <c r="F1552" s="298"/>
      <c r="G1552" s="298"/>
      <c r="H1552" s="298"/>
      <c r="I1552" s="298"/>
      <c r="J1552" s="298"/>
      <c r="K1552" s="298"/>
      <c r="L1552" s="299"/>
      <c r="M1552" s="300"/>
      <c r="N1552" s="301"/>
      <c r="O1552" s="238"/>
      <c r="P1552" s="238"/>
      <c r="Q1552" s="238"/>
    </row>
    <row r="1553" spans="1:17" s="39" customFormat="1" ht="12">
      <c r="A1553" s="298"/>
      <c r="B1553" s="298"/>
      <c r="C1553" s="298"/>
      <c r="D1553" s="298"/>
      <c r="E1553" s="298"/>
      <c r="F1553" s="298"/>
      <c r="G1553" s="298"/>
      <c r="H1553" s="298"/>
      <c r="I1553" s="298"/>
      <c r="J1553" s="298"/>
      <c r="K1553" s="298"/>
      <c r="L1553" s="299"/>
      <c r="M1553" s="300"/>
      <c r="N1553" s="301"/>
      <c r="O1553" s="238"/>
      <c r="P1553" s="238"/>
      <c r="Q1553" s="238"/>
    </row>
    <row r="1554" spans="1:17" s="39" customFormat="1" ht="12">
      <c r="A1554" s="298"/>
      <c r="B1554" s="298"/>
      <c r="C1554" s="298"/>
      <c r="D1554" s="298"/>
      <c r="E1554" s="298"/>
      <c r="F1554" s="298"/>
      <c r="G1554" s="298"/>
      <c r="H1554" s="298"/>
      <c r="I1554" s="298"/>
      <c r="J1554" s="298"/>
      <c r="K1554" s="298"/>
      <c r="L1554" s="299"/>
      <c r="M1554" s="300"/>
      <c r="N1554" s="301"/>
      <c r="O1554" s="238"/>
      <c r="P1554" s="238"/>
      <c r="Q1554" s="238"/>
    </row>
    <row r="1555" spans="1:17" s="39" customFormat="1" ht="12">
      <c r="A1555" s="298"/>
      <c r="B1555" s="298"/>
      <c r="C1555" s="298"/>
      <c r="D1555" s="298"/>
      <c r="E1555" s="298"/>
      <c r="F1555" s="298"/>
      <c r="G1555" s="298"/>
      <c r="H1555" s="298"/>
      <c r="I1555" s="298"/>
      <c r="J1555" s="298"/>
      <c r="K1555" s="298"/>
      <c r="L1555" s="299"/>
      <c r="M1555" s="300"/>
      <c r="N1555" s="301"/>
      <c r="O1555" s="238"/>
      <c r="P1555" s="238"/>
      <c r="Q1555" s="238"/>
    </row>
    <row r="1556" spans="1:17" s="39" customFormat="1" ht="12">
      <c r="A1556" s="298"/>
      <c r="B1556" s="298"/>
      <c r="C1556" s="298"/>
      <c r="D1556" s="298"/>
      <c r="E1556" s="298"/>
      <c r="F1556" s="298"/>
      <c r="G1556" s="298"/>
      <c r="H1556" s="298"/>
      <c r="I1556" s="298"/>
      <c r="J1556" s="298"/>
      <c r="K1556" s="298"/>
      <c r="L1556" s="299"/>
      <c r="M1556" s="300"/>
      <c r="N1556" s="301"/>
      <c r="O1556" s="238"/>
      <c r="P1556" s="238"/>
      <c r="Q1556" s="238"/>
    </row>
    <row r="1557" spans="1:17" s="39" customFormat="1" ht="12">
      <c r="A1557" s="298"/>
      <c r="B1557" s="298"/>
      <c r="C1557" s="298"/>
      <c r="D1557" s="298"/>
      <c r="E1557" s="298"/>
      <c r="F1557" s="298"/>
      <c r="G1557" s="298"/>
      <c r="H1557" s="298"/>
      <c r="I1557" s="298"/>
      <c r="J1557" s="298"/>
      <c r="K1557" s="298"/>
      <c r="L1557" s="299"/>
      <c r="M1557" s="300"/>
      <c r="N1557" s="301"/>
      <c r="O1557" s="238"/>
      <c r="P1557" s="238"/>
      <c r="Q1557" s="238"/>
    </row>
    <row r="1558" spans="1:17" s="39" customFormat="1" ht="12">
      <c r="A1558" s="298"/>
      <c r="B1558" s="298"/>
      <c r="C1558" s="298"/>
      <c r="D1558" s="298"/>
      <c r="E1558" s="298"/>
      <c r="F1558" s="298"/>
      <c r="G1558" s="298"/>
      <c r="H1558" s="298"/>
      <c r="I1558" s="298"/>
      <c r="J1558" s="298"/>
      <c r="K1558" s="298"/>
      <c r="L1558" s="299"/>
      <c r="M1558" s="300"/>
      <c r="N1558" s="301"/>
      <c r="O1558" s="238"/>
      <c r="P1558" s="238"/>
      <c r="Q1558" s="238"/>
    </row>
    <row r="1559" spans="1:17" s="39" customFormat="1" ht="12">
      <c r="A1559" s="298"/>
      <c r="B1559" s="298"/>
      <c r="C1559" s="298"/>
      <c r="D1559" s="298"/>
      <c r="E1559" s="298"/>
      <c r="F1559" s="298"/>
      <c r="G1559" s="298"/>
      <c r="H1559" s="298"/>
      <c r="I1559" s="298"/>
      <c r="J1559" s="298"/>
      <c r="K1559" s="298"/>
      <c r="L1559" s="299"/>
      <c r="M1559" s="300"/>
      <c r="N1559" s="301"/>
      <c r="O1559" s="238"/>
      <c r="P1559" s="238"/>
      <c r="Q1559" s="238"/>
    </row>
    <row r="1560" spans="1:17" s="39" customFormat="1" ht="12">
      <c r="A1560" s="298"/>
      <c r="B1560" s="298"/>
      <c r="C1560" s="298"/>
      <c r="D1560" s="298"/>
      <c r="E1560" s="298"/>
      <c r="F1560" s="298"/>
      <c r="G1560" s="298"/>
      <c r="H1560" s="298"/>
      <c r="I1560" s="298"/>
      <c r="J1560" s="298"/>
      <c r="K1560" s="298"/>
      <c r="L1560" s="299"/>
      <c r="M1560" s="300"/>
      <c r="N1560" s="301"/>
      <c r="O1560" s="238"/>
      <c r="P1560" s="238"/>
      <c r="Q1560" s="238"/>
    </row>
    <row r="1561" spans="1:17" s="39" customFormat="1" ht="12">
      <c r="A1561" s="298"/>
      <c r="B1561" s="298"/>
      <c r="C1561" s="298"/>
      <c r="D1561" s="298"/>
      <c r="E1561" s="298"/>
      <c r="F1561" s="298"/>
      <c r="G1561" s="298"/>
      <c r="H1561" s="298"/>
      <c r="I1561" s="298"/>
      <c r="J1561" s="298"/>
      <c r="K1561" s="298"/>
      <c r="L1561" s="299"/>
      <c r="M1561" s="300"/>
      <c r="N1561" s="301"/>
      <c r="O1561" s="238"/>
      <c r="P1561" s="238"/>
      <c r="Q1561" s="238"/>
    </row>
    <row r="1562" spans="1:17" s="39" customFormat="1" ht="12">
      <c r="A1562" s="298"/>
      <c r="B1562" s="298"/>
      <c r="C1562" s="298"/>
      <c r="D1562" s="298"/>
      <c r="E1562" s="298"/>
      <c r="F1562" s="298"/>
      <c r="G1562" s="298"/>
      <c r="H1562" s="298"/>
      <c r="I1562" s="298"/>
      <c r="J1562" s="298"/>
      <c r="K1562" s="298"/>
      <c r="L1562" s="299"/>
      <c r="M1562" s="300"/>
      <c r="N1562" s="301"/>
      <c r="O1562" s="238"/>
      <c r="P1562" s="238"/>
      <c r="Q1562" s="238"/>
    </row>
    <row r="1563" spans="1:17" s="39" customFormat="1" ht="12">
      <c r="A1563" s="298"/>
      <c r="B1563" s="298"/>
      <c r="C1563" s="298"/>
      <c r="D1563" s="298"/>
      <c r="E1563" s="298"/>
      <c r="F1563" s="298"/>
      <c r="G1563" s="298"/>
      <c r="H1563" s="298"/>
      <c r="I1563" s="298"/>
      <c r="J1563" s="298"/>
      <c r="K1563" s="298"/>
      <c r="L1563" s="299"/>
      <c r="M1563" s="300"/>
      <c r="N1563" s="301"/>
      <c r="O1563" s="238"/>
      <c r="P1563" s="238"/>
      <c r="Q1563" s="238"/>
    </row>
    <row r="1564" spans="1:17" s="39" customFormat="1" ht="12">
      <c r="A1564" s="298"/>
      <c r="B1564" s="298"/>
      <c r="C1564" s="298"/>
      <c r="D1564" s="298"/>
      <c r="E1564" s="298"/>
      <c r="F1564" s="298"/>
      <c r="G1564" s="298"/>
      <c r="H1564" s="298"/>
      <c r="I1564" s="298"/>
      <c r="J1564" s="298"/>
      <c r="K1564" s="298"/>
      <c r="L1564" s="299"/>
      <c r="M1564" s="300"/>
      <c r="N1564" s="301"/>
      <c r="O1564" s="238"/>
      <c r="P1564" s="238"/>
      <c r="Q1564" s="238"/>
    </row>
    <row r="1565" spans="1:17" s="39" customFormat="1" ht="12">
      <c r="A1565" s="298"/>
      <c r="B1565" s="298"/>
      <c r="C1565" s="298"/>
      <c r="D1565" s="298"/>
      <c r="E1565" s="298"/>
      <c r="F1565" s="298"/>
      <c r="G1565" s="298"/>
      <c r="H1565" s="298"/>
      <c r="I1565" s="298"/>
      <c r="J1565" s="298"/>
      <c r="K1565" s="298"/>
      <c r="L1565" s="299"/>
      <c r="M1565" s="300"/>
      <c r="N1565" s="301"/>
      <c r="O1565" s="238"/>
      <c r="P1565" s="238"/>
      <c r="Q1565" s="238"/>
    </row>
    <row r="1566" spans="1:17" s="39" customFormat="1" ht="12">
      <c r="A1566" s="298"/>
      <c r="B1566" s="298"/>
      <c r="C1566" s="298"/>
      <c r="D1566" s="298"/>
      <c r="E1566" s="298"/>
      <c r="F1566" s="298"/>
      <c r="G1566" s="298"/>
      <c r="H1566" s="298"/>
      <c r="I1566" s="298"/>
      <c r="J1566" s="298"/>
      <c r="K1566" s="298"/>
      <c r="L1566" s="299"/>
      <c r="M1566" s="300"/>
      <c r="N1566" s="301"/>
      <c r="O1566" s="238"/>
      <c r="P1566" s="238"/>
      <c r="Q1566" s="238"/>
    </row>
    <row r="1567" spans="1:17" s="39" customFormat="1" ht="12">
      <c r="A1567" s="298"/>
      <c r="B1567" s="298"/>
      <c r="C1567" s="298"/>
      <c r="D1567" s="298"/>
      <c r="E1567" s="298"/>
      <c r="F1567" s="298"/>
      <c r="G1567" s="298"/>
      <c r="H1567" s="298"/>
      <c r="I1567" s="298"/>
      <c r="J1567" s="298"/>
      <c r="K1567" s="298"/>
      <c r="L1567" s="299"/>
      <c r="M1567" s="300"/>
      <c r="N1567" s="301"/>
      <c r="O1567" s="238"/>
      <c r="P1567" s="238"/>
      <c r="Q1567" s="238"/>
    </row>
    <row r="1568" spans="1:17" s="39" customFormat="1" ht="12">
      <c r="A1568" s="298"/>
      <c r="B1568" s="298"/>
      <c r="C1568" s="298"/>
      <c r="D1568" s="298"/>
      <c r="E1568" s="298"/>
      <c r="F1568" s="298"/>
      <c r="G1568" s="298"/>
      <c r="H1568" s="298"/>
      <c r="I1568" s="298"/>
      <c r="J1568" s="298"/>
      <c r="K1568" s="298"/>
      <c r="L1568" s="299"/>
      <c r="M1568" s="300"/>
      <c r="N1568" s="301"/>
      <c r="O1568" s="238"/>
      <c r="P1568" s="238"/>
      <c r="Q1568" s="238"/>
    </row>
    <row r="1569" spans="1:17" s="39" customFormat="1" ht="12">
      <c r="A1569" s="298"/>
      <c r="B1569" s="298"/>
      <c r="C1569" s="298"/>
      <c r="D1569" s="298"/>
      <c r="E1569" s="298"/>
      <c r="F1569" s="298"/>
      <c r="G1569" s="298"/>
      <c r="H1569" s="298"/>
      <c r="I1569" s="298"/>
      <c r="J1569" s="298"/>
      <c r="K1569" s="298"/>
      <c r="L1569" s="299"/>
      <c r="M1569" s="300"/>
      <c r="N1569" s="301"/>
      <c r="O1569" s="238"/>
      <c r="P1569" s="238"/>
      <c r="Q1569" s="238"/>
    </row>
    <row r="1570" spans="1:17" s="39" customFormat="1" ht="12">
      <c r="A1570" s="298"/>
      <c r="B1570" s="298"/>
      <c r="C1570" s="298"/>
      <c r="D1570" s="298"/>
      <c r="E1570" s="298"/>
      <c r="F1570" s="298"/>
      <c r="G1570" s="298"/>
      <c r="H1570" s="298"/>
      <c r="I1570" s="298"/>
      <c r="J1570" s="298"/>
      <c r="K1570" s="298"/>
      <c r="L1570" s="299"/>
      <c r="M1570" s="300"/>
      <c r="N1570" s="301"/>
      <c r="O1570" s="238"/>
      <c r="P1570" s="238"/>
      <c r="Q1570" s="238"/>
    </row>
    <row r="1571" spans="1:17" s="39" customFormat="1" ht="12">
      <c r="A1571" s="298"/>
      <c r="B1571" s="298"/>
      <c r="C1571" s="298"/>
      <c r="D1571" s="298"/>
      <c r="E1571" s="298"/>
      <c r="F1571" s="298"/>
      <c r="G1571" s="298"/>
      <c r="H1571" s="298"/>
      <c r="I1571" s="298"/>
      <c r="J1571" s="298"/>
      <c r="K1571" s="298"/>
      <c r="L1571" s="299"/>
      <c r="M1571" s="300"/>
      <c r="N1571" s="301"/>
      <c r="O1571" s="238"/>
      <c r="P1571" s="238"/>
      <c r="Q1571" s="238"/>
    </row>
    <row r="1572" spans="1:17" s="39" customFormat="1" ht="12">
      <c r="A1572" s="298"/>
      <c r="B1572" s="298"/>
      <c r="C1572" s="298"/>
      <c r="D1572" s="298"/>
      <c r="E1572" s="298"/>
      <c r="F1572" s="298"/>
      <c r="G1572" s="298"/>
      <c r="H1572" s="298"/>
      <c r="I1572" s="298"/>
      <c r="J1572" s="298"/>
      <c r="K1572" s="298"/>
      <c r="L1572" s="299"/>
      <c r="M1572" s="300"/>
      <c r="N1572" s="301"/>
      <c r="O1572" s="238"/>
      <c r="P1572" s="238"/>
      <c r="Q1572" s="238"/>
    </row>
    <row r="1573" spans="1:17" s="39" customFormat="1" ht="12">
      <c r="A1573" s="298"/>
      <c r="B1573" s="298"/>
      <c r="C1573" s="298"/>
      <c r="D1573" s="298"/>
      <c r="E1573" s="298"/>
      <c r="F1573" s="298"/>
      <c r="G1573" s="298"/>
      <c r="H1573" s="298"/>
      <c r="I1573" s="298"/>
      <c r="J1573" s="298"/>
      <c r="K1573" s="298"/>
      <c r="L1573" s="299"/>
      <c r="M1573" s="300"/>
      <c r="N1573" s="301"/>
      <c r="O1573" s="238"/>
      <c r="P1573" s="238"/>
      <c r="Q1573" s="238"/>
    </row>
    <row r="1574" spans="1:17" s="39" customFormat="1" ht="12">
      <c r="A1574" s="298"/>
      <c r="B1574" s="298"/>
      <c r="C1574" s="298"/>
      <c r="D1574" s="298"/>
      <c r="E1574" s="298"/>
      <c r="F1574" s="298"/>
      <c r="G1574" s="298"/>
      <c r="H1574" s="298"/>
      <c r="I1574" s="298"/>
      <c r="J1574" s="298"/>
      <c r="K1574" s="298"/>
      <c r="L1574" s="299"/>
      <c r="M1574" s="300"/>
      <c r="N1574" s="301"/>
      <c r="O1574" s="238"/>
      <c r="P1574" s="238"/>
      <c r="Q1574" s="238"/>
    </row>
    <row r="1575" spans="1:17" s="39" customFormat="1" ht="12">
      <c r="A1575" s="298"/>
      <c r="B1575" s="298"/>
      <c r="C1575" s="298"/>
      <c r="D1575" s="298"/>
      <c r="E1575" s="298"/>
      <c r="F1575" s="298"/>
      <c r="G1575" s="298"/>
      <c r="H1575" s="298"/>
      <c r="I1575" s="298"/>
      <c r="J1575" s="298"/>
      <c r="K1575" s="298"/>
      <c r="L1575" s="299"/>
      <c r="M1575" s="300"/>
      <c r="N1575" s="301"/>
      <c r="O1575" s="238"/>
      <c r="P1575" s="238"/>
      <c r="Q1575" s="238"/>
    </row>
    <row r="1576" spans="1:17" s="39" customFormat="1" ht="12">
      <c r="A1576" s="298"/>
      <c r="B1576" s="298"/>
      <c r="C1576" s="298"/>
      <c r="D1576" s="298"/>
      <c r="E1576" s="298"/>
      <c r="F1576" s="298"/>
      <c r="G1576" s="298"/>
      <c r="H1576" s="298"/>
      <c r="I1576" s="298"/>
      <c r="J1576" s="298"/>
      <c r="K1576" s="298"/>
      <c r="L1576" s="299"/>
      <c r="M1576" s="300"/>
      <c r="N1576" s="301"/>
      <c r="O1576" s="238"/>
      <c r="P1576" s="238"/>
      <c r="Q1576" s="238"/>
    </row>
    <row r="1577" spans="1:17" s="39" customFormat="1" ht="12">
      <c r="A1577" s="298"/>
      <c r="B1577" s="298"/>
      <c r="C1577" s="298"/>
      <c r="D1577" s="298"/>
      <c r="E1577" s="298"/>
      <c r="F1577" s="298"/>
      <c r="G1577" s="298"/>
      <c r="H1577" s="298"/>
      <c r="I1577" s="298"/>
      <c r="J1577" s="298"/>
      <c r="K1577" s="298"/>
      <c r="L1577" s="299"/>
      <c r="M1577" s="300"/>
      <c r="N1577" s="301"/>
      <c r="O1577" s="238"/>
      <c r="P1577" s="238"/>
      <c r="Q1577" s="238"/>
    </row>
    <row r="1578" spans="1:17" s="39" customFormat="1" ht="12">
      <c r="A1578" s="298"/>
      <c r="B1578" s="298"/>
      <c r="C1578" s="298"/>
      <c r="D1578" s="298"/>
      <c r="E1578" s="298"/>
      <c r="F1578" s="298"/>
      <c r="G1578" s="298"/>
      <c r="H1578" s="298"/>
      <c r="I1578" s="298"/>
      <c r="J1578" s="298"/>
      <c r="K1578" s="298"/>
      <c r="L1578" s="299"/>
      <c r="M1578" s="300"/>
      <c r="N1578" s="301"/>
      <c r="O1578" s="238"/>
      <c r="P1578" s="238"/>
      <c r="Q1578" s="238"/>
    </row>
    <row r="1579" spans="1:17" s="39" customFormat="1" ht="12">
      <c r="A1579" s="298"/>
      <c r="B1579" s="298"/>
      <c r="C1579" s="298"/>
      <c r="D1579" s="298"/>
      <c r="E1579" s="298"/>
      <c r="F1579" s="298"/>
      <c r="G1579" s="298"/>
      <c r="H1579" s="298"/>
      <c r="I1579" s="298"/>
      <c r="J1579" s="298"/>
      <c r="K1579" s="298"/>
      <c r="L1579" s="299"/>
      <c r="M1579" s="300"/>
      <c r="N1579" s="301"/>
      <c r="O1579" s="238"/>
      <c r="P1579" s="238"/>
      <c r="Q1579" s="238"/>
    </row>
    <row r="1580" spans="1:17" s="39" customFormat="1" ht="12">
      <c r="A1580" s="298"/>
      <c r="B1580" s="298"/>
      <c r="C1580" s="298"/>
      <c r="D1580" s="298"/>
      <c r="E1580" s="298"/>
      <c r="F1580" s="298"/>
      <c r="G1580" s="298"/>
      <c r="H1580" s="298"/>
      <c r="I1580" s="298"/>
      <c r="J1580" s="298"/>
      <c r="K1580" s="298"/>
      <c r="L1580" s="299"/>
      <c r="M1580" s="300"/>
      <c r="N1580" s="301"/>
      <c r="O1580" s="238"/>
      <c r="P1580" s="238"/>
      <c r="Q1580" s="238"/>
    </row>
    <row r="1581" spans="1:17" s="39" customFormat="1" ht="12">
      <c r="A1581" s="298"/>
      <c r="B1581" s="298"/>
      <c r="C1581" s="298"/>
      <c r="D1581" s="298"/>
      <c r="E1581" s="298"/>
      <c r="F1581" s="298"/>
      <c r="G1581" s="298"/>
      <c r="H1581" s="298"/>
      <c r="I1581" s="298"/>
      <c r="J1581" s="298"/>
      <c r="K1581" s="298"/>
      <c r="L1581" s="299"/>
      <c r="M1581" s="300"/>
      <c r="N1581" s="301"/>
      <c r="O1581" s="238"/>
      <c r="P1581" s="238"/>
      <c r="Q1581" s="238"/>
    </row>
    <row r="1582" spans="1:17" s="39" customFormat="1" ht="12">
      <c r="A1582" s="298"/>
      <c r="B1582" s="298"/>
      <c r="C1582" s="298"/>
      <c r="D1582" s="298"/>
      <c r="E1582" s="298"/>
      <c r="F1582" s="298"/>
      <c r="G1582" s="298"/>
      <c r="H1582" s="298"/>
      <c r="I1582" s="298"/>
      <c r="J1582" s="298"/>
      <c r="K1582" s="298"/>
      <c r="L1582" s="299"/>
      <c r="M1582" s="300"/>
      <c r="N1582" s="301"/>
      <c r="O1582" s="238"/>
      <c r="P1582" s="238"/>
      <c r="Q1582" s="238"/>
    </row>
    <row r="1583" spans="1:17" s="39" customFormat="1" ht="12">
      <c r="A1583" s="298"/>
      <c r="B1583" s="298"/>
      <c r="C1583" s="298"/>
      <c r="D1583" s="298"/>
      <c r="E1583" s="298"/>
      <c r="F1583" s="298"/>
      <c r="G1583" s="298"/>
      <c r="H1583" s="298"/>
      <c r="I1583" s="298"/>
      <c r="J1583" s="298"/>
      <c r="K1583" s="298"/>
      <c r="L1583" s="299"/>
      <c r="M1583" s="300"/>
      <c r="N1583" s="301"/>
      <c r="O1583" s="238"/>
      <c r="P1583" s="238"/>
      <c r="Q1583" s="238"/>
    </row>
    <row r="1584" spans="1:17" s="39" customFormat="1" ht="12">
      <c r="A1584" s="298"/>
      <c r="B1584" s="298"/>
      <c r="C1584" s="298"/>
      <c r="D1584" s="298"/>
      <c r="E1584" s="298"/>
      <c r="F1584" s="298"/>
      <c r="G1584" s="298"/>
      <c r="H1584" s="298"/>
      <c r="I1584" s="298"/>
      <c r="J1584" s="298"/>
      <c r="K1584" s="298"/>
      <c r="L1584" s="299"/>
      <c r="M1584" s="300"/>
      <c r="N1584" s="301"/>
      <c r="O1584" s="238"/>
      <c r="P1584" s="238"/>
      <c r="Q1584" s="238"/>
    </row>
    <row r="1585" spans="1:17" s="39" customFormat="1" ht="12">
      <c r="A1585" s="298"/>
      <c r="B1585" s="298"/>
      <c r="C1585" s="298"/>
      <c r="D1585" s="298"/>
      <c r="E1585" s="298"/>
      <c r="F1585" s="298"/>
      <c r="G1585" s="298"/>
      <c r="H1585" s="298"/>
      <c r="I1585" s="298"/>
      <c r="J1585" s="298"/>
      <c r="K1585" s="298"/>
      <c r="L1585" s="299"/>
      <c r="M1585" s="300"/>
      <c r="N1585" s="301"/>
      <c r="O1585" s="238"/>
      <c r="P1585" s="238"/>
      <c r="Q1585" s="238"/>
    </row>
    <row r="1586" spans="1:17" s="39" customFormat="1" ht="12">
      <c r="A1586" s="298"/>
      <c r="B1586" s="298"/>
      <c r="C1586" s="298"/>
      <c r="D1586" s="298"/>
      <c r="E1586" s="298"/>
      <c r="F1586" s="298"/>
      <c r="G1586" s="298"/>
      <c r="H1586" s="298"/>
      <c r="I1586" s="298"/>
      <c r="J1586" s="298"/>
      <c r="K1586" s="298"/>
      <c r="L1586" s="299"/>
      <c r="M1586" s="300"/>
      <c r="N1586" s="301"/>
      <c r="O1586" s="238"/>
      <c r="P1586" s="238"/>
      <c r="Q1586" s="238"/>
    </row>
    <row r="1587" spans="1:17" s="39" customFormat="1" ht="12">
      <c r="A1587" s="298"/>
      <c r="B1587" s="298"/>
      <c r="C1587" s="298"/>
      <c r="D1587" s="298"/>
      <c r="E1587" s="298"/>
      <c r="F1587" s="298"/>
      <c r="G1587" s="298"/>
      <c r="H1587" s="298"/>
      <c r="I1587" s="298"/>
      <c r="J1587" s="298"/>
      <c r="K1587" s="298"/>
      <c r="L1587" s="299"/>
      <c r="M1587" s="300"/>
      <c r="N1587" s="301"/>
      <c r="O1587" s="238"/>
      <c r="P1587" s="238"/>
      <c r="Q1587" s="238"/>
    </row>
    <row r="1588" spans="1:17" s="39" customFormat="1" ht="12">
      <c r="A1588" s="298"/>
      <c r="B1588" s="298"/>
      <c r="C1588" s="298"/>
      <c r="D1588" s="298"/>
      <c r="E1588" s="298"/>
      <c r="F1588" s="298"/>
      <c r="G1588" s="298"/>
      <c r="H1588" s="298"/>
      <c r="I1588" s="298"/>
      <c r="J1588" s="298"/>
      <c r="K1588" s="298"/>
      <c r="L1588" s="299"/>
      <c r="M1588" s="300"/>
      <c r="N1588" s="301"/>
      <c r="O1588" s="238"/>
      <c r="P1588" s="238"/>
      <c r="Q1588" s="238"/>
    </row>
    <row r="1589" spans="1:17" s="39" customFormat="1" ht="12">
      <c r="A1589" s="298"/>
      <c r="B1589" s="298"/>
      <c r="C1589" s="298"/>
      <c r="D1589" s="298"/>
      <c r="E1589" s="298"/>
      <c r="F1589" s="298"/>
      <c r="G1589" s="298"/>
      <c r="H1589" s="298"/>
      <c r="I1589" s="298"/>
      <c r="J1589" s="298"/>
      <c r="K1589" s="298"/>
      <c r="L1589" s="299"/>
      <c r="M1589" s="300"/>
      <c r="N1589" s="301"/>
      <c r="O1589" s="238"/>
      <c r="P1589" s="238"/>
      <c r="Q1589" s="238"/>
    </row>
    <row r="1590" spans="1:17" s="39" customFormat="1" ht="12">
      <c r="A1590" s="298"/>
      <c r="B1590" s="298"/>
      <c r="C1590" s="298"/>
      <c r="D1590" s="298"/>
      <c r="E1590" s="298"/>
      <c r="F1590" s="298"/>
      <c r="G1590" s="298"/>
      <c r="H1590" s="298"/>
      <c r="I1590" s="298"/>
      <c r="J1590" s="298"/>
      <c r="K1590" s="298"/>
      <c r="L1590" s="299"/>
      <c r="M1590" s="300"/>
      <c r="N1590" s="301"/>
      <c r="O1590" s="238"/>
      <c r="P1590" s="238"/>
      <c r="Q1590" s="238"/>
    </row>
    <row r="1591" spans="1:17" s="39" customFormat="1" ht="12">
      <c r="A1591" s="298"/>
      <c r="B1591" s="298"/>
      <c r="C1591" s="298"/>
      <c r="D1591" s="298"/>
      <c r="E1591" s="298"/>
      <c r="F1591" s="298"/>
      <c r="G1591" s="298"/>
      <c r="H1591" s="298"/>
      <c r="I1591" s="298"/>
      <c r="J1591" s="298"/>
      <c r="K1591" s="298"/>
      <c r="L1591" s="299"/>
      <c r="M1591" s="300"/>
      <c r="N1591" s="301"/>
      <c r="O1591" s="238"/>
      <c r="P1591" s="238"/>
      <c r="Q1591" s="238"/>
    </row>
    <row r="1592" spans="1:17" s="39" customFormat="1" ht="12">
      <c r="A1592" s="298"/>
      <c r="B1592" s="298"/>
      <c r="C1592" s="298"/>
      <c r="D1592" s="298"/>
      <c r="E1592" s="298"/>
      <c r="F1592" s="298"/>
      <c r="G1592" s="298"/>
      <c r="H1592" s="298"/>
      <c r="I1592" s="298"/>
      <c r="J1592" s="298"/>
      <c r="K1592" s="298"/>
      <c r="L1592" s="299"/>
      <c r="M1592" s="300"/>
      <c r="N1592" s="301"/>
      <c r="O1592" s="238"/>
      <c r="P1592" s="238"/>
      <c r="Q1592" s="238"/>
    </row>
    <row r="1593" spans="1:17" s="39" customFormat="1" ht="12">
      <c r="A1593" s="298"/>
      <c r="B1593" s="298"/>
      <c r="C1593" s="298"/>
      <c r="D1593" s="298"/>
      <c r="E1593" s="298"/>
      <c r="F1593" s="298"/>
      <c r="G1593" s="298"/>
      <c r="H1593" s="298"/>
      <c r="I1593" s="298"/>
      <c r="J1593" s="298"/>
      <c r="K1593" s="298"/>
      <c r="L1593" s="299"/>
      <c r="M1593" s="300"/>
      <c r="N1593" s="301"/>
      <c r="O1593" s="238"/>
      <c r="P1593" s="238"/>
      <c r="Q1593" s="238"/>
    </row>
    <row r="1594" spans="1:17" s="39" customFormat="1" ht="12">
      <c r="A1594" s="298"/>
      <c r="B1594" s="298"/>
      <c r="C1594" s="298"/>
      <c r="D1594" s="298"/>
      <c r="E1594" s="298"/>
      <c r="F1594" s="298"/>
      <c r="G1594" s="298"/>
      <c r="H1594" s="298"/>
      <c r="I1594" s="298"/>
      <c r="J1594" s="298"/>
      <c r="K1594" s="298"/>
      <c r="L1594" s="299"/>
      <c r="M1594" s="300"/>
      <c r="N1594" s="301"/>
      <c r="O1594" s="238"/>
      <c r="P1594" s="238"/>
      <c r="Q1594" s="238"/>
    </row>
    <row r="1595" spans="1:17" s="39" customFormat="1" ht="12">
      <c r="A1595" s="298"/>
      <c r="B1595" s="298"/>
      <c r="C1595" s="298"/>
      <c r="D1595" s="298"/>
      <c r="E1595" s="298"/>
      <c r="F1595" s="298"/>
      <c r="G1595" s="298"/>
      <c r="H1595" s="298"/>
      <c r="I1595" s="298"/>
      <c r="J1595" s="298"/>
      <c r="K1595" s="298"/>
      <c r="L1595" s="299"/>
      <c r="M1595" s="300"/>
      <c r="N1595" s="301"/>
      <c r="O1595" s="238"/>
      <c r="P1595" s="238"/>
      <c r="Q1595" s="238"/>
    </row>
    <row r="1596" spans="1:17" s="39" customFormat="1" ht="12">
      <c r="A1596" s="298"/>
      <c r="B1596" s="298"/>
      <c r="C1596" s="298"/>
      <c r="D1596" s="298"/>
      <c r="E1596" s="298"/>
      <c r="F1596" s="298"/>
      <c r="G1596" s="298"/>
      <c r="H1596" s="298"/>
      <c r="I1596" s="298"/>
      <c r="J1596" s="298"/>
      <c r="K1596" s="298"/>
      <c r="L1596" s="299"/>
      <c r="M1596" s="300"/>
      <c r="N1596" s="301"/>
      <c r="O1596" s="238"/>
      <c r="P1596" s="238"/>
      <c r="Q1596" s="238"/>
    </row>
    <row r="1597" spans="1:17" s="39" customFormat="1" ht="12">
      <c r="A1597" s="298"/>
      <c r="B1597" s="298"/>
      <c r="C1597" s="298"/>
      <c r="D1597" s="298"/>
      <c r="E1597" s="298"/>
      <c r="F1597" s="298"/>
      <c r="G1597" s="298"/>
      <c r="H1597" s="298"/>
      <c r="I1597" s="298"/>
      <c r="J1597" s="298"/>
      <c r="K1597" s="298"/>
      <c r="L1597" s="299"/>
      <c r="M1597" s="300"/>
      <c r="N1597" s="301"/>
      <c r="O1597" s="238"/>
      <c r="P1597" s="238"/>
      <c r="Q1597" s="238"/>
    </row>
    <row r="1598" spans="1:17" s="39" customFormat="1" ht="12">
      <c r="A1598" s="298"/>
      <c r="B1598" s="298"/>
      <c r="C1598" s="298"/>
      <c r="D1598" s="298"/>
      <c r="E1598" s="298"/>
      <c r="F1598" s="298"/>
      <c r="G1598" s="298"/>
      <c r="H1598" s="298"/>
      <c r="I1598" s="298"/>
      <c r="J1598" s="298"/>
      <c r="K1598" s="298"/>
      <c r="L1598" s="299"/>
      <c r="M1598" s="300"/>
      <c r="N1598" s="301"/>
      <c r="O1598" s="238"/>
      <c r="P1598" s="238"/>
      <c r="Q1598" s="238"/>
    </row>
    <row r="1599" spans="1:17" s="39" customFormat="1" ht="12">
      <c r="A1599" s="298"/>
      <c r="B1599" s="298"/>
      <c r="C1599" s="298"/>
      <c r="D1599" s="298"/>
      <c r="E1599" s="298"/>
      <c r="F1599" s="298"/>
      <c r="G1599" s="298"/>
      <c r="H1599" s="298"/>
      <c r="I1599" s="298"/>
      <c r="J1599" s="298"/>
      <c r="K1599" s="298"/>
      <c r="L1599" s="299"/>
      <c r="M1599" s="300"/>
      <c r="N1599" s="301"/>
      <c r="O1599" s="238"/>
      <c r="P1599" s="238"/>
      <c r="Q1599" s="238"/>
    </row>
    <row r="1600" spans="1:17" s="39" customFormat="1" ht="12">
      <c r="A1600" s="298"/>
      <c r="B1600" s="298"/>
      <c r="C1600" s="298"/>
      <c r="D1600" s="298"/>
      <c r="E1600" s="298"/>
      <c r="F1600" s="298"/>
      <c r="G1600" s="298"/>
      <c r="H1600" s="298"/>
      <c r="I1600" s="298"/>
      <c r="J1600" s="298"/>
      <c r="K1600" s="298"/>
      <c r="L1600" s="299"/>
      <c r="M1600" s="300"/>
      <c r="N1600" s="301"/>
      <c r="O1600" s="238"/>
      <c r="P1600" s="238"/>
      <c r="Q1600" s="238"/>
    </row>
    <row r="1601" spans="1:17" s="39" customFormat="1" ht="12">
      <c r="A1601" s="298"/>
      <c r="B1601" s="298"/>
      <c r="C1601" s="298"/>
      <c r="D1601" s="298"/>
      <c r="E1601" s="298"/>
      <c r="F1601" s="298"/>
      <c r="G1601" s="298"/>
      <c r="H1601" s="298"/>
      <c r="I1601" s="298"/>
      <c r="J1601" s="298"/>
      <c r="K1601" s="298"/>
      <c r="L1601" s="299"/>
      <c r="M1601" s="300"/>
      <c r="N1601" s="301"/>
      <c r="O1601" s="238"/>
      <c r="P1601" s="238"/>
      <c r="Q1601" s="238"/>
    </row>
    <row r="1602" spans="1:17" s="39" customFormat="1" ht="12">
      <c r="A1602" s="298"/>
      <c r="B1602" s="298"/>
      <c r="C1602" s="298"/>
      <c r="D1602" s="298"/>
      <c r="E1602" s="298"/>
      <c r="F1602" s="298"/>
      <c r="G1602" s="298"/>
      <c r="H1602" s="298"/>
      <c r="I1602" s="298"/>
      <c r="J1602" s="298"/>
      <c r="K1602" s="298"/>
      <c r="L1602" s="299"/>
      <c r="M1602" s="300"/>
      <c r="N1602" s="301"/>
      <c r="O1602" s="238"/>
      <c r="P1602" s="238"/>
      <c r="Q1602" s="238"/>
    </row>
    <row r="1603" spans="1:17" s="39" customFormat="1" ht="12">
      <c r="A1603" s="298"/>
      <c r="B1603" s="298"/>
      <c r="C1603" s="298"/>
      <c r="D1603" s="298"/>
      <c r="E1603" s="298"/>
      <c r="F1603" s="298"/>
      <c r="G1603" s="298"/>
      <c r="H1603" s="298"/>
      <c r="I1603" s="298"/>
      <c r="J1603" s="298"/>
      <c r="K1603" s="298"/>
      <c r="L1603" s="299"/>
      <c r="M1603" s="300"/>
      <c r="N1603" s="301"/>
      <c r="O1603" s="238"/>
      <c r="P1603" s="238"/>
      <c r="Q1603" s="238"/>
    </row>
    <row r="1604" spans="1:17" s="39" customFormat="1" ht="12">
      <c r="A1604" s="298"/>
      <c r="B1604" s="298"/>
      <c r="C1604" s="298"/>
      <c r="D1604" s="298"/>
      <c r="E1604" s="298"/>
      <c r="F1604" s="298"/>
      <c r="G1604" s="298"/>
      <c r="H1604" s="298"/>
      <c r="I1604" s="298"/>
      <c r="J1604" s="298"/>
      <c r="K1604" s="298"/>
      <c r="L1604" s="299"/>
      <c r="M1604" s="300"/>
      <c r="N1604" s="301"/>
      <c r="O1604" s="238"/>
      <c r="P1604" s="238"/>
      <c r="Q1604" s="238"/>
    </row>
    <row r="1605" spans="1:17" s="39" customFormat="1" ht="12">
      <c r="A1605" s="298"/>
      <c r="B1605" s="298"/>
      <c r="C1605" s="298"/>
      <c r="D1605" s="298"/>
      <c r="E1605" s="298"/>
      <c r="F1605" s="298"/>
      <c r="G1605" s="298"/>
      <c r="H1605" s="298"/>
      <c r="I1605" s="298"/>
      <c r="J1605" s="298"/>
      <c r="K1605" s="298"/>
      <c r="L1605" s="299"/>
      <c r="M1605" s="300"/>
      <c r="N1605" s="301"/>
      <c r="O1605" s="238"/>
      <c r="P1605" s="238"/>
      <c r="Q1605" s="238"/>
    </row>
    <row r="1606" spans="1:17" s="39" customFormat="1" ht="12">
      <c r="A1606" s="298"/>
      <c r="B1606" s="298"/>
      <c r="C1606" s="298"/>
      <c r="D1606" s="298"/>
      <c r="E1606" s="298"/>
      <c r="F1606" s="298"/>
      <c r="G1606" s="298"/>
      <c r="H1606" s="298"/>
      <c r="I1606" s="298"/>
      <c r="J1606" s="298"/>
      <c r="K1606" s="298"/>
      <c r="L1606" s="299"/>
      <c r="M1606" s="300"/>
      <c r="N1606" s="301"/>
      <c r="O1606" s="238"/>
      <c r="P1606" s="238"/>
      <c r="Q1606" s="238"/>
    </row>
    <row r="1607" spans="1:17" s="39" customFormat="1" ht="12">
      <c r="A1607" s="298"/>
      <c r="B1607" s="298"/>
      <c r="C1607" s="298"/>
      <c r="D1607" s="298"/>
      <c r="E1607" s="298"/>
      <c r="F1607" s="298"/>
      <c r="G1607" s="298"/>
      <c r="H1607" s="298"/>
      <c r="I1607" s="298"/>
      <c r="J1607" s="298"/>
      <c r="K1607" s="298"/>
      <c r="L1607" s="299"/>
      <c r="M1607" s="300"/>
      <c r="N1607" s="301"/>
      <c r="O1607" s="238"/>
      <c r="P1607" s="238"/>
      <c r="Q1607" s="238"/>
    </row>
    <row r="1608" spans="1:17" s="39" customFormat="1" ht="12">
      <c r="A1608" s="298"/>
      <c r="B1608" s="298"/>
      <c r="C1608" s="298"/>
      <c r="D1608" s="298"/>
      <c r="E1608" s="298"/>
      <c r="F1608" s="298"/>
      <c r="G1608" s="298"/>
      <c r="H1608" s="298"/>
      <c r="I1608" s="298"/>
      <c r="J1608" s="298"/>
      <c r="K1608" s="298"/>
      <c r="L1608" s="299"/>
      <c r="M1608" s="300"/>
      <c r="N1608" s="301"/>
      <c r="O1608" s="238"/>
      <c r="P1608" s="238"/>
      <c r="Q1608" s="238"/>
    </row>
    <row r="1609" spans="1:17" s="39" customFormat="1" ht="12">
      <c r="A1609" s="298"/>
      <c r="B1609" s="298"/>
      <c r="C1609" s="298"/>
      <c r="D1609" s="298"/>
      <c r="E1609" s="298"/>
      <c r="F1609" s="298"/>
      <c r="G1609" s="298"/>
      <c r="H1609" s="298"/>
      <c r="I1609" s="298"/>
      <c r="J1609" s="298"/>
      <c r="K1609" s="298"/>
      <c r="L1609" s="299"/>
      <c r="M1609" s="300"/>
      <c r="N1609" s="301"/>
      <c r="O1609" s="238"/>
      <c r="P1609" s="238"/>
      <c r="Q1609" s="238"/>
    </row>
    <row r="1610" spans="1:17" s="39" customFormat="1" ht="12">
      <c r="A1610" s="298"/>
      <c r="B1610" s="298"/>
      <c r="C1610" s="298"/>
      <c r="D1610" s="298"/>
      <c r="E1610" s="298"/>
      <c r="F1610" s="298"/>
      <c r="G1610" s="298"/>
      <c r="H1610" s="298"/>
      <c r="I1610" s="298"/>
      <c r="J1610" s="298"/>
      <c r="K1610" s="298"/>
      <c r="L1610" s="299"/>
      <c r="M1610" s="300"/>
      <c r="N1610" s="301"/>
      <c r="O1610" s="238"/>
      <c r="P1610" s="238"/>
      <c r="Q1610" s="238"/>
    </row>
    <row r="1611" spans="1:17" s="39" customFormat="1" ht="12">
      <c r="A1611" s="298"/>
      <c r="B1611" s="298"/>
      <c r="C1611" s="298"/>
      <c r="D1611" s="298"/>
      <c r="E1611" s="298"/>
      <c r="F1611" s="298"/>
      <c r="G1611" s="298"/>
      <c r="H1611" s="298"/>
      <c r="I1611" s="298"/>
      <c r="J1611" s="298"/>
      <c r="K1611" s="298"/>
      <c r="L1611" s="299"/>
      <c r="M1611" s="300"/>
      <c r="N1611" s="301"/>
      <c r="O1611" s="238"/>
      <c r="P1611" s="238"/>
      <c r="Q1611" s="238"/>
    </row>
    <row r="1612" spans="1:17" s="39" customFormat="1" ht="12">
      <c r="A1612" s="298"/>
      <c r="B1612" s="298"/>
      <c r="C1612" s="298"/>
      <c r="D1612" s="298"/>
      <c r="E1612" s="298"/>
      <c r="F1612" s="298"/>
      <c r="G1612" s="298"/>
      <c r="H1612" s="298"/>
      <c r="I1612" s="298"/>
      <c r="J1612" s="298"/>
      <c r="K1612" s="298"/>
      <c r="L1612" s="299"/>
      <c r="M1612" s="300"/>
      <c r="N1612" s="301"/>
      <c r="O1612" s="238"/>
      <c r="P1612" s="238"/>
      <c r="Q1612" s="238"/>
    </row>
    <row r="1613" spans="1:17" s="39" customFormat="1" ht="12">
      <c r="A1613" s="298"/>
      <c r="B1613" s="298"/>
      <c r="C1613" s="298"/>
      <c r="D1613" s="298"/>
      <c r="E1613" s="298"/>
      <c r="F1613" s="298"/>
      <c r="G1613" s="298"/>
      <c r="H1613" s="298"/>
      <c r="I1613" s="298"/>
      <c r="J1613" s="298"/>
      <c r="K1613" s="298"/>
      <c r="L1613" s="299"/>
      <c r="M1613" s="300"/>
      <c r="N1613" s="301"/>
      <c r="O1613" s="238"/>
      <c r="P1613" s="238"/>
      <c r="Q1613" s="238"/>
    </row>
    <row r="1614" spans="1:17" s="39" customFormat="1" ht="12">
      <c r="A1614" s="298"/>
      <c r="B1614" s="298"/>
      <c r="C1614" s="298"/>
      <c r="D1614" s="298"/>
      <c r="E1614" s="298"/>
      <c r="F1614" s="298"/>
      <c r="G1614" s="298"/>
      <c r="H1614" s="298"/>
      <c r="I1614" s="298"/>
      <c r="J1614" s="298"/>
      <c r="K1614" s="298"/>
      <c r="L1614" s="299"/>
      <c r="M1614" s="300"/>
      <c r="N1614" s="301"/>
      <c r="O1614" s="238"/>
      <c r="P1614" s="238"/>
      <c r="Q1614" s="238"/>
    </row>
    <row r="1615" spans="1:17" s="39" customFormat="1" ht="12">
      <c r="A1615" s="298"/>
      <c r="B1615" s="298"/>
      <c r="C1615" s="298"/>
      <c r="D1615" s="298"/>
      <c r="E1615" s="298"/>
      <c r="F1615" s="298"/>
      <c r="G1615" s="298"/>
      <c r="H1615" s="298"/>
      <c r="I1615" s="298"/>
      <c r="J1615" s="298"/>
      <c r="K1615" s="298"/>
      <c r="L1615" s="299"/>
      <c r="M1615" s="300"/>
      <c r="N1615" s="301"/>
      <c r="O1615" s="238"/>
      <c r="P1615" s="238"/>
      <c r="Q1615" s="238"/>
    </row>
    <row r="1616" spans="1:17" s="39" customFormat="1" ht="12">
      <c r="A1616" s="298"/>
      <c r="B1616" s="298"/>
      <c r="C1616" s="298"/>
      <c r="D1616" s="298"/>
      <c r="E1616" s="298"/>
      <c r="F1616" s="298"/>
      <c r="G1616" s="298"/>
      <c r="H1616" s="298"/>
      <c r="I1616" s="298"/>
      <c r="J1616" s="298"/>
      <c r="K1616" s="298"/>
      <c r="L1616" s="299"/>
      <c r="M1616" s="300"/>
      <c r="N1616" s="301"/>
      <c r="O1616" s="238"/>
      <c r="P1616" s="238"/>
      <c r="Q1616" s="238"/>
    </row>
    <row r="1617" spans="1:17" s="39" customFormat="1" ht="12">
      <c r="A1617" s="298"/>
      <c r="B1617" s="298"/>
      <c r="C1617" s="298"/>
      <c r="D1617" s="298"/>
      <c r="E1617" s="298"/>
      <c r="F1617" s="298"/>
      <c r="G1617" s="298"/>
      <c r="H1617" s="298"/>
      <c r="I1617" s="298"/>
      <c r="J1617" s="298"/>
      <c r="K1617" s="298"/>
      <c r="L1617" s="299"/>
      <c r="M1617" s="300"/>
      <c r="N1617" s="301"/>
      <c r="O1617" s="238"/>
      <c r="P1617" s="238"/>
      <c r="Q1617" s="238"/>
    </row>
    <row r="1618" spans="1:17" s="39" customFormat="1" ht="12">
      <c r="A1618" s="298"/>
      <c r="B1618" s="298"/>
      <c r="C1618" s="298"/>
      <c r="D1618" s="298"/>
      <c r="E1618" s="298"/>
      <c r="F1618" s="298"/>
      <c r="G1618" s="298"/>
      <c r="H1618" s="298"/>
      <c r="I1618" s="298"/>
      <c r="J1618" s="298"/>
      <c r="K1618" s="298"/>
      <c r="L1618" s="299"/>
      <c r="M1618" s="300"/>
      <c r="N1618" s="301"/>
      <c r="O1618" s="238"/>
      <c r="P1618" s="238"/>
      <c r="Q1618" s="238"/>
    </row>
    <row r="1619" spans="1:17" s="39" customFormat="1" ht="12">
      <c r="A1619" s="298"/>
      <c r="B1619" s="298"/>
      <c r="C1619" s="298"/>
      <c r="D1619" s="298"/>
      <c r="E1619" s="298"/>
      <c r="F1619" s="298"/>
      <c r="G1619" s="298"/>
      <c r="H1619" s="298"/>
      <c r="I1619" s="298"/>
      <c r="J1619" s="298"/>
      <c r="K1619" s="298"/>
      <c r="L1619" s="299"/>
      <c r="M1619" s="300"/>
      <c r="N1619" s="301"/>
      <c r="O1619" s="238"/>
      <c r="P1619" s="238"/>
      <c r="Q1619" s="238"/>
    </row>
    <row r="1620" spans="1:17" s="39" customFormat="1" ht="12">
      <c r="A1620" s="298"/>
      <c r="B1620" s="298"/>
      <c r="C1620" s="298"/>
      <c r="D1620" s="298"/>
      <c r="E1620" s="298"/>
      <c r="F1620" s="298"/>
      <c r="G1620" s="298"/>
      <c r="H1620" s="298"/>
      <c r="I1620" s="298"/>
      <c r="J1620" s="298"/>
      <c r="K1620" s="298"/>
      <c r="L1620" s="299"/>
      <c r="M1620" s="300"/>
      <c r="N1620" s="301"/>
      <c r="O1620" s="238"/>
      <c r="P1620" s="238"/>
      <c r="Q1620" s="238"/>
    </row>
    <row r="1621" spans="1:17" s="39" customFormat="1" ht="12">
      <c r="A1621" s="298"/>
      <c r="B1621" s="298"/>
      <c r="C1621" s="298"/>
      <c r="D1621" s="298"/>
      <c r="E1621" s="298"/>
      <c r="F1621" s="298"/>
      <c r="G1621" s="298"/>
      <c r="H1621" s="298"/>
      <c r="I1621" s="298"/>
      <c r="J1621" s="298"/>
      <c r="K1621" s="298"/>
      <c r="L1621" s="299"/>
      <c r="M1621" s="300"/>
      <c r="N1621" s="301"/>
      <c r="O1621" s="238"/>
      <c r="P1621" s="238"/>
      <c r="Q1621" s="238"/>
    </row>
    <row r="1622" spans="1:17" s="39" customFormat="1" ht="12">
      <c r="A1622" s="298"/>
      <c r="B1622" s="298"/>
      <c r="C1622" s="298"/>
      <c r="D1622" s="298"/>
      <c r="E1622" s="298"/>
      <c r="F1622" s="298"/>
      <c r="G1622" s="298"/>
      <c r="H1622" s="298"/>
      <c r="I1622" s="298"/>
      <c r="J1622" s="298"/>
      <c r="K1622" s="298"/>
      <c r="L1622" s="299"/>
      <c r="M1622" s="300"/>
      <c r="N1622" s="301"/>
      <c r="O1622" s="238"/>
      <c r="P1622" s="238"/>
      <c r="Q1622" s="238"/>
    </row>
    <row r="1623" spans="1:17" s="39" customFormat="1" ht="12">
      <c r="A1623" s="298"/>
      <c r="B1623" s="298"/>
      <c r="C1623" s="298"/>
      <c r="D1623" s="298"/>
      <c r="E1623" s="298"/>
      <c r="F1623" s="298"/>
      <c r="G1623" s="298"/>
      <c r="H1623" s="298"/>
      <c r="I1623" s="298"/>
      <c r="J1623" s="298"/>
      <c r="K1623" s="298"/>
      <c r="L1623" s="299"/>
      <c r="M1623" s="300"/>
      <c r="N1623" s="301"/>
      <c r="O1623" s="238"/>
      <c r="P1623" s="238"/>
      <c r="Q1623" s="238"/>
    </row>
    <row r="1624" spans="1:17" s="39" customFormat="1" ht="12">
      <c r="A1624" s="298"/>
      <c r="B1624" s="298"/>
      <c r="C1624" s="298"/>
      <c r="D1624" s="298"/>
      <c r="E1624" s="298"/>
      <c r="F1624" s="298"/>
      <c r="G1624" s="298"/>
      <c r="H1624" s="298"/>
      <c r="I1624" s="298"/>
      <c r="J1624" s="298"/>
      <c r="K1624" s="298"/>
      <c r="L1624" s="299"/>
      <c r="M1624" s="300"/>
      <c r="N1624" s="301"/>
      <c r="O1624" s="238"/>
      <c r="P1624" s="238"/>
      <c r="Q1624" s="238"/>
    </row>
    <row r="1625" spans="1:17" s="39" customFormat="1" ht="12">
      <c r="A1625" s="298"/>
      <c r="B1625" s="298"/>
      <c r="C1625" s="298"/>
      <c r="D1625" s="298"/>
      <c r="E1625" s="298"/>
      <c r="F1625" s="298"/>
      <c r="G1625" s="298"/>
      <c r="H1625" s="298"/>
      <c r="I1625" s="298"/>
      <c r="J1625" s="298"/>
      <c r="K1625" s="298"/>
      <c r="L1625" s="299"/>
      <c r="M1625" s="300"/>
      <c r="N1625" s="301"/>
      <c r="O1625" s="238"/>
      <c r="P1625" s="238"/>
      <c r="Q1625" s="238"/>
    </row>
    <row r="1626" spans="1:17" s="39" customFormat="1" ht="12">
      <c r="A1626" s="298"/>
      <c r="B1626" s="298"/>
      <c r="C1626" s="298"/>
      <c r="D1626" s="298"/>
      <c r="E1626" s="298"/>
      <c r="F1626" s="298"/>
      <c r="G1626" s="298"/>
      <c r="H1626" s="298"/>
      <c r="I1626" s="298"/>
      <c r="J1626" s="298"/>
      <c r="K1626" s="298"/>
      <c r="L1626" s="299"/>
      <c r="M1626" s="300"/>
      <c r="N1626" s="301"/>
      <c r="O1626" s="238"/>
      <c r="P1626" s="238"/>
      <c r="Q1626" s="238"/>
    </row>
    <row r="1627" spans="1:17" s="39" customFormat="1" ht="12">
      <c r="A1627" s="298"/>
      <c r="B1627" s="298"/>
      <c r="C1627" s="298"/>
      <c r="D1627" s="298"/>
      <c r="E1627" s="298"/>
      <c r="F1627" s="298"/>
      <c r="G1627" s="298"/>
      <c r="H1627" s="298"/>
      <c r="I1627" s="298"/>
      <c r="J1627" s="298"/>
      <c r="K1627" s="298"/>
      <c r="L1627" s="299"/>
      <c r="M1627" s="300"/>
      <c r="N1627" s="301"/>
      <c r="O1627" s="238"/>
      <c r="P1627" s="238"/>
      <c r="Q1627" s="238"/>
    </row>
    <row r="1628" spans="1:17" s="39" customFormat="1" ht="12">
      <c r="A1628" s="298"/>
      <c r="B1628" s="298"/>
      <c r="C1628" s="298"/>
      <c r="D1628" s="298"/>
      <c r="E1628" s="298"/>
      <c r="F1628" s="298"/>
      <c r="G1628" s="298"/>
      <c r="H1628" s="298"/>
      <c r="I1628" s="298"/>
      <c r="J1628" s="298"/>
      <c r="K1628" s="298"/>
      <c r="L1628" s="299"/>
      <c r="M1628" s="300"/>
      <c r="N1628" s="301"/>
      <c r="O1628" s="238"/>
      <c r="P1628" s="238"/>
      <c r="Q1628" s="238"/>
    </row>
    <row r="1629" spans="1:17" s="39" customFormat="1" ht="12">
      <c r="A1629" s="298"/>
      <c r="B1629" s="298"/>
      <c r="C1629" s="298"/>
      <c r="D1629" s="298"/>
      <c r="E1629" s="298"/>
      <c r="F1629" s="298"/>
      <c r="G1629" s="298"/>
      <c r="H1629" s="298"/>
      <c r="I1629" s="298"/>
      <c r="J1629" s="298"/>
      <c r="K1629" s="298"/>
      <c r="L1629" s="299"/>
      <c r="M1629" s="300"/>
      <c r="N1629" s="301"/>
      <c r="O1629" s="238"/>
      <c r="P1629" s="238"/>
      <c r="Q1629" s="238"/>
    </row>
    <row r="1630" spans="1:17" s="39" customFormat="1" ht="12">
      <c r="A1630" s="298"/>
      <c r="B1630" s="298"/>
      <c r="C1630" s="298"/>
      <c r="D1630" s="298"/>
      <c r="E1630" s="298"/>
      <c r="F1630" s="298"/>
      <c r="G1630" s="298"/>
      <c r="H1630" s="298"/>
      <c r="I1630" s="298"/>
      <c r="J1630" s="298"/>
      <c r="K1630" s="298"/>
      <c r="L1630" s="299"/>
      <c r="M1630" s="300"/>
      <c r="N1630" s="301"/>
      <c r="O1630" s="238"/>
      <c r="P1630" s="238"/>
      <c r="Q1630" s="238"/>
    </row>
    <row r="1631" spans="1:17" s="39" customFormat="1" ht="12">
      <c r="A1631" s="298"/>
      <c r="B1631" s="298"/>
      <c r="C1631" s="298"/>
      <c r="D1631" s="298"/>
      <c r="E1631" s="298"/>
      <c r="F1631" s="298"/>
      <c r="G1631" s="298"/>
      <c r="H1631" s="298"/>
      <c r="I1631" s="298"/>
      <c r="J1631" s="298"/>
      <c r="K1631" s="298"/>
      <c r="L1631" s="299"/>
      <c r="M1631" s="300"/>
      <c r="N1631" s="301"/>
      <c r="O1631" s="238"/>
      <c r="P1631" s="238"/>
      <c r="Q1631" s="238"/>
    </row>
    <row r="1632" spans="1:17" s="39" customFormat="1" ht="12">
      <c r="A1632" s="298"/>
      <c r="B1632" s="298"/>
      <c r="C1632" s="298"/>
      <c r="D1632" s="298"/>
      <c r="E1632" s="298"/>
      <c r="F1632" s="298"/>
      <c r="G1632" s="298"/>
      <c r="H1632" s="298"/>
      <c r="I1632" s="298"/>
      <c r="J1632" s="298"/>
      <c r="K1632" s="298"/>
      <c r="L1632" s="299"/>
      <c r="M1632" s="300"/>
      <c r="N1632" s="301"/>
      <c r="O1632" s="238"/>
      <c r="P1632" s="238"/>
      <c r="Q1632" s="238"/>
    </row>
    <row r="1633" spans="1:17" s="39" customFormat="1" ht="12">
      <c r="A1633" s="298"/>
      <c r="B1633" s="298"/>
      <c r="C1633" s="298"/>
      <c r="D1633" s="298"/>
      <c r="E1633" s="298"/>
      <c r="F1633" s="298"/>
      <c r="G1633" s="298"/>
      <c r="H1633" s="298"/>
      <c r="I1633" s="298"/>
      <c r="J1633" s="298"/>
      <c r="K1633" s="298"/>
      <c r="L1633" s="299"/>
      <c r="M1633" s="300"/>
      <c r="N1633" s="301"/>
      <c r="O1633" s="238"/>
      <c r="P1633" s="238"/>
      <c r="Q1633" s="238"/>
    </row>
    <row r="1634" spans="1:17" s="39" customFormat="1" ht="12">
      <c r="A1634" s="298"/>
      <c r="B1634" s="298"/>
      <c r="C1634" s="298"/>
      <c r="D1634" s="298"/>
      <c r="E1634" s="298"/>
      <c r="F1634" s="298"/>
      <c r="G1634" s="298"/>
      <c r="H1634" s="298"/>
      <c r="I1634" s="298"/>
      <c r="J1634" s="298"/>
      <c r="K1634" s="298"/>
      <c r="L1634" s="299"/>
      <c r="M1634" s="300"/>
      <c r="N1634" s="301"/>
      <c r="O1634" s="238"/>
      <c r="P1634" s="238"/>
      <c r="Q1634" s="238"/>
    </row>
    <row r="1635" spans="1:17" s="39" customFormat="1" ht="12">
      <c r="A1635" s="298"/>
      <c r="B1635" s="298"/>
      <c r="C1635" s="298"/>
      <c r="D1635" s="298"/>
      <c r="E1635" s="298"/>
      <c r="F1635" s="298"/>
      <c r="G1635" s="298"/>
      <c r="H1635" s="298"/>
      <c r="I1635" s="298"/>
      <c r="J1635" s="298"/>
      <c r="K1635" s="298"/>
      <c r="L1635" s="299"/>
      <c r="M1635" s="300"/>
      <c r="N1635" s="301"/>
      <c r="O1635" s="238"/>
      <c r="P1635" s="238"/>
      <c r="Q1635" s="238"/>
    </row>
    <row r="1636" spans="1:17" s="39" customFormat="1" ht="12">
      <c r="A1636" s="298"/>
      <c r="B1636" s="298"/>
      <c r="C1636" s="298"/>
      <c r="D1636" s="298"/>
      <c r="E1636" s="298"/>
      <c r="F1636" s="298"/>
      <c r="G1636" s="298"/>
      <c r="H1636" s="298"/>
      <c r="I1636" s="298"/>
      <c r="J1636" s="298"/>
      <c r="K1636" s="298"/>
      <c r="L1636" s="299"/>
      <c r="M1636" s="300"/>
      <c r="N1636" s="301"/>
      <c r="O1636" s="238"/>
      <c r="P1636" s="238"/>
      <c r="Q1636" s="238"/>
    </row>
    <row r="1637" spans="1:17" s="39" customFormat="1" ht="12">
      <c r="A1637" s="298"/>
      <c r="B1637" s="298"/>
      <c r="C1637" s="298"/>
      <c r="D1637" s="298"/>
      <c r="E1637" s="298"/>
      <c r="F1637" s="298"/>
      <c r="G1637" s="298"/>
      <c r="H1637" s="298"/>
      <c r="I1637" s="298"/>
      <c r="J1637" s="298"/>
      <c r="K1637" s="298"/>
      <c r="L1637" s="299"/>
      <c r="M1637" s="300"/>
      <c r="N1637" s="301"/>
      <c r="O1637" s="238"/>
      <c r="P1637" s="238"/>
      <c r="Q1637" s="238"/>
    </row>
    <row r="1638" spans="1:17" s="39" customFormat="1" ht="12">
      <c r="A1638" s="298"/>
      <c r="B1638" s="298"/>
      <c r="C1638" s="298"/>
      <c r="D1638" s="298"/>
      <c r="E1638" s="298"/>
      <c r="F1638" s="298"/>
      <c r="G1638" s="298"/>
      <c r="H1638" s="298"/>
      <c r="I1638" s="298"/>
      <c r="J1638" s="298"/>
      <c r="K1638" s="298"/>
      <c r="L1638" s="299"/>
      <c r="M1638" s="300"/>
      <c r="N1638" s="301"/>
      <c r="O1638" s="238"/>
      <c r="P1638" s="238"/>
      <c r="Q1638" s="238"/>
    </row>
    <row r="1639" spans="1:17" s="39" customFormat="1" ht="12">
      <c r="A1639" s="298"/>
      <c r="B1639" s="298"/>
      <c r="C1639" s="298"/>
      <c r="D1639" s="298"/>
      <c r="E1639" s="298"/>
      <c r="F1639" s="298"/>
      <c r="G1639" s="298"/>
      <c r="H1639" s="298"/>
      <c r="I1639" s="298"/>
      <c r="J1639" s="298"/>
      <c r="K1639" s="298"/>
      <c r="L1639" s="299"/>
      <c r="M1639" s="300"/>
      <c r="N1639" s="301"/>
      <c r="O1639" s="238"/>
      <c r="P1639" s="238"/>
      <c r="Q1639" s="238"/>
    </row>
    <row r="1640" spans="1:17" s="39" customFormat="1" ht="12">
      <c r="A1640" s="298"/>
      <c r="B1640" s="298"/>
      <c r="C1640" s="298"/>
      <c r="D1640" s="298"/>
      <c r="E1640" s="298"/>
      <c r="F1640" s="298"/>
      <c r="G1640" s="298"/>
      <c r="H1640" s="298"/>
      <c r="I1640" s="298"/>
      <c r="J1640" s="298"/>
      <c r="K1640" s="298"/>
      <c r="L1640" s="299"/>
      <c r="M1640" s="300"/>
      <c r="N1640" s="301"/>
      <c r="O1640" s="238"/>
      <c r="P1640" s="238"/>
      <c r="Q1640" s="238"/>
    </row>
    <row r="1641" spans="1:17" s="39" customFormat="1" ht="12">
      <c r="A1641" s="298"/>
      <c r="B1641" s="298"/>
      <c r="C1641" s="298"/>
      <c r="D1641" s="298"/>
      <c r="E1641" s="298"/>
      <c r="F1641" s="298"/>
      <c r="G1641" s="298"/>
      <c r="H1641" s="298"/>
      <c r="I1641" s="298"/>
      <c r="J1641" s="298"/>
      <c r="K1641" s="298"/>
      <c r="L1641" s="299"/>
      <c r="M1641" s="300"/>
      <c r="N1641" s="301"/>
      <c r="O1641" s="238"/>
      <c r="P1641" s="238"/>
      <c r="Q1641" s="238"/>
    </row>
    <row r="1642" spans="1:17" s="39" customFormat="1" ht="12">
      <c r="A1642" s="298"/>
      <c r="B1642" s="298"/>
      <c r="C1642" s="298"/>
      <c r="D1642" s="298"/>
      <c r="E1642" s="298"/>
      <c r="F1642" s="298"/>
      <c r="G1642" s="298"/>
      <c r="H1642" s="298"/>
      <c r="I1642" s="298"/>
      <c r="J1642" s="298"/>
      <c r="K1642" s="298"/>
      <c r="L1642" s="299"/>
      <c r="M1642" s="300"/>
      <c r="N1642" s="301"/>
      <c r="O1642" s="238"/>
      <c r="P1642" s="238"/>
      <c r="Q1642" s="238"/>
    </row>
    <row r="1643" spans="1:17" s="39" customFormat="1" ht="12">
      <c r="A1643" s="298"/>
      <c r="B1643" s="298"/>
      <c r="C1643" s="298"/>
      <c r="D1643" s="298"/>
      <c r="E1643" s="298"/>
      <c r="F1643" s="298"/>
      <c r="G1643" s="298"/>
      <c r="H1643" s="298"/>
      <c r="I1643" s="298"/>
      <c r="J1643" s="298"/>
      <c r="K1643" s="298"/>
      <c r="L1643" s="299"/>
      <c r="M1643" s="300"/>
      <c r="N1643" s="301"/>
      <c r="O1643" s="238"/>
      <c r="P1643" s="238"/>
      <c r="Q1643" s="238"/>
    </row>
    <row r="1644" spans="1:17" s="39" customFormat="1" ht="12">
      <c r="A1644" s="298"/>
      <c r="B1644" s="298"/>
      <c r="C1644" s="298"/>
      <c r="D1644" s="298"/>
      <c r="E1644" s="298"/>
      <c r="F1644" s="298"/>
      <c r="G1644" s="298"/>
      <c r="H1644" s="298"/>
      <c r="I1644" s="298"/>
      <c r="J1644" s="298"/>
      <c r="K1644" s="298"/>
      <c r="L1644" s="299"/>
      <c r="M1644" s="300"/>
      <c r="N1644" s="301"/>
      <c r="O1644" s="238"/>
      <c r="P1644" s="238"/>
      <c r="Q1644" s="238"/>
    </row>
    <row r="1645" spans="1:17" s="39" customFormat="1" ht="12">
      <c r="A1645" s="298"/>
      <c r="B1645" s="298"/>
      <c r="C1645" s="298"/>
      <c r="D1645" s="298"/>
      <c r="E1645" s="298"/>
      <c r="F1645" s="298"/>
      <c r="G1645" s="298"/>
      <c r="H1645" s="298"/>
      <c r="I1645" s="298"/>
      <c r="J1645" s="298"/>
      <c r="K1645" s="298"/>
      <c r="L1645" s="299"/>
      <c r="M1645" s="300"/>
      <c r="N1645" s="301"/>
      <c r="O1645" s="238"/>
      <c r="P1645" s="238"/>
      <c r="Q1645" s="238"/>
    </row>
    <row r="1646" spans="1:17" s="39" customFormat="1" ht="12">
      <c r="A1646" s="298"/>
      <c r="B1646" s="298"/>
      <c r="C1646" s="298"/>
      <c r="D1646" s="298"/>
      <c r="E1646" s="298"/>
      <c r="F1646" s="298"/>
      <c r="G1646" s="298"/>
      <c r="H1646" s="298"/>
      <c r="I1646" s="298"/>
      <c r="J1646" s="298"/>
      <c r="K1646" s="298"/>
      <c r="L1646" s="299"/>
      <c r="M1646" s="300"/>
      <c r="N1646" s="301"/>
      <c r="O1646" s="238"/>
      <c r="P1646" s="238"/>
      <c r="Q1646" s="238"/>
    </row>
    <row r="1647" spans="1:17" s="39" customFormat="1" ht="12">
      <c r="A1647" s="298"/>
      <c r="B1647" s="298"/>
      <c r="C1647" s="298"/>
      <c r="D1647" s="298"/>
      <c r="E1647" s="298"/>
      <c r="F1647" s="298"/>
      <c r="G1647" s="298"/>
      <c r="H1647" s="298"/>
      <c r="I1647" s="298"/>
      <c r="J1647" s="298"/>
      <c r="K1647" s="298"/>
      <c r="L1647" s="299"/>
      <c r="M1647" s="300"/>
      <c r="N1647" s="301"/>
      <c r="O1647" s="238"/>
      <c r="P1647" s="238"/>
      <c r="Q1647" s="238"/>
    </row>
    <row r="1648" spans="1:17" s="39" customFormat="1" ht="12">
      <c r="A1648" s="298"/>
      <c r="B1648" s="298"/>
      <c r="C1648" s="298"/>
      <c r="D1648" s="298"/>
      <c r="E1648" s="298"/>
      <c r="F1648" s="298"/>
      <c r="G1648" s="298"/>
      <c r="H1648" s="298"/>
      <c r="I1648" s="298"/>
      <c r="J1648" s="298"/>
      <c r="K1648" s="298"/>
      <c r="L1648" s="299"/>
      <c r="M1648" s="300"/>
      <c r="N1648" s="301"/>
      <c r="O1648" s="238"/>
      <c r="P1648" s="238"/>
      <c r="Q1648" s="238"/>
    </row>
    <row r="1649" spans="1:17" s="39" customFormat="1" ht="12">
      <c r="A1649" s="298"/>
      <c r="B1649" s="298"/>
      <c r="C1649" s="298"/>
      <c r="D1649" s="298"/>
      <c r="E1649" s="298"/>
      <c r="F1649" s="298"/>
      <c r="G1649" s="298"/>
      <c r="H1649" s="298"/>
      <c r="I1649" s="298"/>
      <c r="J1649" s="298"/>
      <c r="K1649" s="298"/>
      <c r="L1649" s="299"/>
      <c r="M1649" s="300"/>
      <c r="N1649" s="301"/>
      <c r="O1649" s="238"/>
      <c r="P1649" s="238"/>
      <c r="Q1649" s="238"/>
    </row>
    <row r="1650" spans="1:17" s="39" customFormat="1" ht="12">
      <c r="A1650" s="298"/>
      <c r="B1650" s="298"/>
      <c r="C1650" s="298"/>
      <c r="D1650" s="298"/>
      <c r="E1650" s="298"/>
      <c r="F1650" s="298"/>
      <c r="G1650" s="298"/>
      <c r="H1650" s="298"/>
      <c r="I1650" s="298"/>
      <c r="J1650" s="298"/>
      <c r="K1650" s="298"/>
      <c r="L1650" s="299"/>
      <c r="M1650" s="300"/>
      <c r="N1650" s="301"/>
      <c r="O1650" s="238"/>
      <c r="P1650" s="238"/>
      <c r="Q1650" s="238"/>
    </row>
    <row r="1651" spans="1:17" s="39" customFormat="1" ht="12">
      <c r="A1651" s="298"/>
      <c r="B1651" s="298"/>
      <c r="C1651" s="298"/>
      <c r="D1651" s="298"/>
      <c r="E1651" s="298"/>
      <c r="F1651" s="298"/>
      <c r="G1651" s="298"/>
      <c r="H1651" s="298"/>
      <c r="I1651" s="298"/>
      <c r="J1651" s="298"/>
      <c r="K1651" s="298"/>
      <c r="L1651" s="299"/>
      <c r="M1651" s="300"/>
      <c r="N1651" s="301"/>
      <c r="O1651" s="238"/>
      <c r="P1651" s="238"/>
      <c r="Q1651" s="238"/>
    </row>
    <row r="1652" spans="1:17" s="39" customFormat="1" ht="12">
      <c r="A1652" s="298"/>
      <c r="B1652" s="298"/>
      <c r="C1652" s="298"/>
      <c r="D1652" s="298"/>
      <c r="E1652" s="298"/>
      <c r="F1652" s="298"/>
      <c r="G1652" s="298"/>
      <c r="H1652" s="298"/>
      <c r="I1652" s="298"/>
      <c r="J1652" s="298"/>
      <c r="K1652" s="298"/>
      <c r="L1652" s="299"/>
      <c r="M1652" s="300"/>
      <c r="N1652" s="301"/>
      <c r="O1652" s="238"/>
      <c r="P1652" s="238"/>
      <c r="Q1652" s="238"/>
    </row>
    <row r="1653" spans="1:17" s="39" customFormat="1" ht="12">
      <c r="A1653" s="298"/>
      <c r="B1653" s="298"/>
      <c r="C1653" s="298"/>
      <c r="D1653" s="298"/>
      <c r="E1653" s="298"/>
      <c r="F1653" s="298"/>
      <c r="G1653" s="298"/>
      <c r="H1653" s="298"/>
      <c r="I1653" s="298"/>
      <c r="J1653" s="298"/>
      <c r="K1653" s="298"/>
      <c r="L1653" s="299"/>
      <c r="M1653" s="300"/>
      <c r="N1653" s="301"/>
      <c r="O1653" s="238"/>
      <c r="P1653" s="238"/>
      <c r="Q1653" s="238"/>
    </row>
    <row r="1654" spans="1:17" s="39" customFormat="1" ht="12">
      <c r="A1654" s="298"/>
      <c r="B1654" s="298"/>
      <c r="C1654" s="298"/>
      <c r="D1654" s="298"/>
      <c r="E1654" s="298"/>
      <c r="F1654" s="298"/>
      <c r="G1654" s="298"/>
      <c r="H1654" s="298"/>
      <c r="I1654" s="298"/>
      <c r="J1654" s="298"/>
      <c r="K1654" s="298"/>
      <c r="L1654" s="299"/>
      <c r="M1654" s="300"/>
      <c r="N1654" s="301"/>
      <c r="O1654" s="238"/>
      <c r="P1654" s="238"/>
      <c r="Q1654" s="238"/>
    </row>
    <row r="1655" spans="1:17" s="39" customFormat="1" ht="12">
      <c r="A1655" s="298"/>
      <c r="B1655" s="298"/>
      <c r="C1655" s="298"/>
      <c r="D1655" s="298"/>
      <c r="E1655" s="298"/>
      <c r="F1655" s="298"/>
      <c r="G1655" s="298"/>
      <c r="H1655" s="298"/>
      <c r="I1655" s="298"/>
      <c r="J1655" s="298"/>
      <c r="K1655" s="298"/>
      <c r="L1655" s="299"/>
      <c r="M1655" s="300"/>
      <c r="N1655" s="301"/>
      <c r="O1655" s="238"/>
      <c r="P1655" s="238"/>
      <c r="Q1655" s="238"/>
    </row>
    <row r="1656" spans="1:17" s="39" customFormat="1" ht="12">
      <c r="A1656" s="298"/>
      <c r="B1656" s="298"/>
      <c r="C1656" s="298"/>
      <c r="D1656" s="298"/>
      <c r="E1656" s="298"/>
      <c r="F1656" s="298"/>
      <c r="G1656" s="298"/>
      <c r="H1656" s="298"/>
      <c r="I1656" s="298"/>
      <c r="J1656" s="298"/>
      <c r="K1656" s="298"/>
      <c r="L1656" s="299"/>
      <c r="M1656" s="300"/>
      <c r="N1656" s="301"/>
      <c r="O1656" s="238"/>
      <c r="P1656" s="238"/>
      <c r="Q1656" s="238"/>
    </row>
    <row r="1657" spans="1:17" s="39" customFormat="1" ht="12">
      <c r="A1657" s="298"/>
      <c r="B1657" s="298"/>
      <c r="C1657" s="298"/>
      <c r="D1657" s="298"/>
      <c r="E1657" s="298"/>
      <c r="F1657" s="298"/>
      <c r="G1657" s="298"/>
      <c r="H1657" s="298"/>
      <c r="I1657" s="298"/>
      <c r="J1657" s="298"/>
      <c r="K1657" s="298"/>
      <c r="L1657" s="299"/>
      <c r="M1657" s="300"/>
      <c r="N1657" s="301"/>
      <c r="O1657" s="238"/>
      <c r="P1657" s="238"/>
      <c r="Q1657" s="238"/>
    </row>
    <row r="1658" spans="1:17" s="39" customFormat="1" ht="12">
      <c r="A1658" s="298"/>
      <c r="B1658" s="298"/>
      <c r="C1658" s="298"/>
      <c r="D1658" s="298"/>
      <c r="E1658" s="298"/>
      <c r="F1658" s="298"/>
      <c r="G1658" s="298"/>
      <c r="H1658" s="298"/>
      <c r="I1658" s="298"/>
      <c r="J1658" s="298"/>
      <c r="K1658" s="298"/>
      <c r="L1658" s="299"/>
      <c r="M1658" s="300"/>
      <c r="N1658" s="301"/>
      <c r="O1658" s="238"/>
      <c r="P1658" s="238"/>
      <c r="Q1658" s="238"/>
    </row>
    <row r="1659" spans="1:17" s="39" customFormat="1" ht="12">
      <c r="A1659" s="298"/>
      <c r="B1659" s="298"/>
      <c r="C1659" s="298"/>
      <c r="D1659" s="298"/>
      <c r="E1659" s="298"/>
      <c r="F1659" s="298"/>
      <c r="G1659" s="298"/>
      <c r="H1659" s="298"/>
      <c r="I1659" s="298"/>
      <c r="J1659" s="298"/>
      <c r="K1659" s="298"/>
      <c r="L1659" s="299"/>
      <c r="M1659" s="300"/>
      <c r="N1659" s="301"/>
      <c r="O1659" s="238"/>
      <c r="P1659" s="238"/>
      <c r="Q1659" s="238"/>
    </row>
    <row r="1660" spans="1:17" s="39" customFormat="1" ht="12">
      <c r="A1660" s="298"/>
      <c r="B1660" s="298"/>
      <c r="C1660" s="298"/>
      <c r="D1660" s="298"/>
      <c r="E1660" s="298"/>
      <c r="F1660" s="298"/>
      <c r="G1660" s="298"/>
      <c r="H1660" s="298"/>
      <c r="I1660" s="298"/>
      <c r="J1660" s="298"/>
      <c r="K1660" s="298"/>
      <c r="L1660" s="299"/>
      <c r="M1660" s="300"/>
      <c r="N1660" s="301"/>
      <c r="O1660" s="238"/>
      <c r="P1660" s="238"/>
      <c r="Q1660" s="238"/>
    </row>
    <row r="1661" spans="1:17" s="39" customFormat="1" ht="12">
      <c r="A1661" s="298"/>
      <c r="B1661" s="298"/>
      <c r="C1661" s="298"/>
      <c r="D1661" s="298"/>
      <c r="E1661" s="298"/>
      <c r="F1661" s="298"/>
      <c r="G1661" s="298"/>
      <c r="H1661" s="298"/>
      <c r="I1661" s="298"/>
      <c r="J1661" s="298"/>
      <c r="K1661" s="298"/>
      <c r="L1661" s="299"/>
      <c r="M1661" s="300"/>
      <c r="N1661" s="301"/>
      <c r="O1661" s="238"/>
      <c r="P1661" s="238"/>
      <c r="Q1661" s="238"/>
    </row>
    <row r="1662" spans="1:17" s="39" customFormat="1" ht="12">
      <c r="A1662" s="298"/>
      <c r="B1662" s="298"/>
      <c r="C1662" s="298"/>
      <c r="D1662" s="298"/>
      <c r="E1662" s="298"/>
      <c r="F1662" s="298"/>
      <c r="G1662" s="298"/>
      <c r="H1662" s="298"/>
      <c r="I1662" s="298"/>
      <c r="J1662" s="298"/>
      <c r="K1662" s="298"/>
      <c r="L1662" s="299"/>
      <c r="M1662" s="300"/>
      <c r="N1662" s="301"/>
      <c r="O1662" s="238"/>
      <c r="P1662" s="238"/>
      <c r="Q1662" s="238"/>
    </row>
    <row r="1663" spans="1:17" s="39" customFormat="1" ht="12">
      <c r="A1663" s="298"/>
      <c r="B1663" s="298"/>
      <c r="C1663" s="298"/>
      <c r="D1663" s="298"/>
      <c r="E1663" s="298"/>
      <c r="F1663" s="298"/>
      <c r="G1663" s="298"/>
      <c r="H1663" s="298"/>
      <c r="I1663" s="298"/>
      <c r="J1663" s="298"/>
      <c r="K1663" s="298"/>
      <c r="L1663" s="299"/>
      <c r="M1663" s="300"/>
      <c r="N1663" s="301"/>
      <c r="O1663" s="238"/>
      <c r="P1663" s="238"/>
      <c r="Q1663" s="238"/>
    </row>
    <row r="1664" spans="1:17" s="39" customFormat="1" ht="12">
      <c r="A1664" s="298"/>
      <c r="B1664" s="298"/>
      <c r="C1664" s="298"/>
      <c r="D1664" s="298"/>
      <c r="E1664" s="298"/>
      <c r="F1664" s="298"/>
      <c r="G1664" s="298"/>
      <c r="H1664" s="298"/>
      <c r="I1664" s="298"/>
      <c r="J1664" s="298"/>
      <c r="K1664" s="298"/>
      <c r="L1664" s="299"/>
      <c r="M1664" s="300"/>
      <c r="N1664" s="301"/>
      <c r="O1664" s="238"/>
      <c r="P1664" s="238"/>
      <c r="Q1664" s="238"/>
    </row>
    <row r="1665" spans="1:17" s="39" customFormat="1" ht="12">
      <c r="A1665" s="298"/>
      <c r="B1665" s="298"/>
      <c r="C1665" s="298"/>
      <c r="D1665" s="298"/>
      <c r="E1665" s="298"/>
      <c r="F1665" s="298"/>
      <c r="G1665" s="298"/>
      <c r="H1665" s="298"/>
      <c r="I1665" s="298"/>
      <c r="J1665" s="298"/>
      <c r="K1665" s="298"/>
      <c r="L1665" s="299"/>
      <c r="M1665" s="300"/>
      <c r="N1665" s="301"/>
      <c r="O1665" s="238"/>
      <c r="P1665" s="238"/>
      <c r="Q1665" s="238"/>
    </row>
    <row r="1666" spans="1:17" s="39" customFormat="1" ht="12">
      <c r="A1666" s="298"/>
      <c r="B1666" s="298"/>
      <c r="C1666" s="298"/>
      <c r="D1666" s="298"/>
      <c r="E1666" s="298"/>
      <c r="F1666" s="298"/>
      <c r="G1666" s="298"/>
      <c r="H1666" s="298"/>
      <c r="I1666" s="298"/>
      <c r="J1666" s="298"/>
      <c r="K1666" s="298"/>
      <c r="L1666" s="299"/>
      <c r="M1666" s="300"/>
      <c r="N1666" s="301"/>
      <c r="O1666" s="238"/>
      <c r="P1666" s="238"/>
      <c r="Q1666" s="238"/>
    </row>
    <row r="1667" spans="1:17" s="39" customFormat="1" ht="12">
      <c r="A1667" s="298"/>
      <c r="B1667" s="298"/>
      <c r="C1667" s="298"/>
      <c r="D1667" s="298"/>
      <c r="E1667" s="298"/>
      <c r="F1667" s="298"/>
      <c r="G1667" s="298"/>
      <c r="H1667" s="298"/>
      <c r="I1667" s="298"/>
      <c r="J1667" s="298"/>
      <c r="K1667" s="298"/>
      <c r="L1667" s="299"/>
      <c r="M1667" s="300"/>
      <c r="N1667" s="301"/>
      <c r="O1667" s="238"/>
      <c r="P1667" s="238"/>
      <c r="Q1667" s="238"/>
    </row>
    <row r="1668" spans="1:17" s="39" customFormat="1" ht="12">
      <c r="A1668" s="298"/>
      <c r="B1668" s="298"/>
      <c r="C1668" s="298"/>
      <c r="D1668" s="298"/>
      <c r="E1668" s="298"/>
      <c r="F1668" s="298"/>
      <c r="G1668" s="298"/>
      <c r="H1668" s="298"/>
      <c r="I1668" s="298"/>
      <c r="J1668" s="298"/>
      <c r="K1668" s="298"/>
      <c r="L1668" s="299"/>
      <c r="M1668" s="300"/>
      <c r="N1668" s="301"/>
      <c r="O1668" s="238"/>
      <c r="P1668" s="238"/>
      <c r="Q1668" s="238"/>
    </row>
    <row r="1669" spans="1:17" s="39" customFormat="1" ht="12">
      <c r="A1669" s="298"/>
      <c r="B1669" s="298"/>
      <c r="C1669" s="298"/>
      <c r="D1669" s="298"/>
      <c r="E1669" s="298"/>
      <c r="F1669" s="298"/>
      <c r="G1669" s="298"/>
      <c r="H1669" s="298"/>
      <c r="I1669" s="298"/>
      <c r="J1669" s="298"/>
      <c r="K1669" s="298"/>
      <c r="L1669" s="299"/>
      <c r="M1669" s="300"/>
      <c r="N1669" s="301"/>
      <c r="O1669" s="238"/>
      <c r="P1669" s="238"/>
      <c r="Q1669" s="238"/>
    </row>
    <row r="1670" spans="1:17" s="39" customFormat="1" ht="12">
      <c r="A1670" s="298"/>
      <c r="B1670" s="298"/>
      <c r="C1670" s="298"/>
      <c r="D1670" s="298"/>
      <c r="E1670" s="298"/>
      <c r="F1670" s="298"/>
      <c r="G1670" s="298"/>
      <c r="H1670" s="298"/>
      <c r="I1670" s="298"/>
      <c r="J1670" s="298"/>
      <c r="K1670" s="298"/>
      <c r="L1670" s="299"/>
      <c r="M1670" s="300"/>
      <c r="N1670" s="301"/>
      <c r="O1670" s="238"/>
      <c r="P1670" s="238"/>
      <c r="Q1670" s="238"/>
    </row>
    <row r="1671" spans="1:17" s="39" customFormat="1" ht="12">
      <c r="A1671" s="298"/>
      <c r="B1671" s="298"/>
      <c r="C1671" s="298"/>
      <c r="D1671" s="298"/>
      <c r="E1671" s="298"/>
      <c r="F1671" s="298"/>
      <c r="G1671" s="298"/>
      <c r="H1671" s="298"/>
      <c r="I1671" s="298"/>
      <c r="J1671" s="298"/>
      <c r="K1671" s="298"/>
      <c r="L1671" s="299"/>
      <c r="M1671" s="300"/>
      <c r="N1671" s="301"/>
      <c r="O1671" s="238"/>
      <c r="P1671" s="238"/>
      <c r="Q1671" s="238"/>
    </row>
    <row r="1672" spans="1:17" s="39" customFormat="1" ht="12">
      <c r="A1672" s="298"/>
      <c r="B1672" s="298"/>
      <c r="C1672" s="298"/>
      <c r="D1672" s="298"/>
      <c r="E1672" s="298"/>
      <c r="F1672" s="298"/>
      <c r="G1672" s="298"/>
      <c r="H1672" s="298"/>
      <c r="I1672" s="298"/>
      <c r="J1672" s="298"/>
      <c r="K1672" s="298"/>
      <c r="L1672" s="299"/>
      <c r="M1672" s="300"/>
      <c r="N1672" s="301"/>
      <c r="O1672" s="238"/>
      <c r="P1672" s="238"/>
      <c r="Q1672" s="238"/>
    </row>
    <row r="1673" spans="1:17" s="39" customFormat="1" ht="12">
      <c r="A1673" s="298"/>
      <c r="B1673" s="298"/>
      <c r="C1673" s="298"/>
      <c r="D1673" s="298"/>
      <c r="E1673" s="298"/>
      <c r="F1673" s="298"/>
      <c r="G1673" s="298"/>
      <c r="H1673" s="298"/>
      <c r="I1673" s="298"/>
      <c r="J1673" s="298"/>
      <c r="K1673" s="298"/>
      <c r="L1673" s="299"/>
      <c r="M1673" s="300"/>
      <c r="N1673" s="301"/>
      <c r="O1673" s="238"/>
      <c r="P1673" s="238"/>
      <c r="Q1673" s="238"/>
    </row>
    <row r="1674" spans="1:17" s="39" customFormat="1" ht="12">
      <c r="A1674" s="298"/>
      <c r="B1674" s="298"/>
      <c r="C1674" s="298"/>
      <c r="D1674" s="298"/>
      <c r="E1674" s="298"/>
      <c r="F1674" s="298"/>
      <c r="G1674" s="298"/>
      <c r="H1674" s="298"/>
      <c r="I1674" s="298"/>
      <c r="J1674" s="298"/>
      <c r="K1674" s="298"/>
      <c r="L1674" s="299"/>
      <c r="M1674" s="300"/>
      <c r="N1674" s="301"/>
      <c r="O1674" s="238"/>
      <c r="P1674" s="238"/>
      <c r="Q1674" s="238"/>
    </row>
    <row r="1675" spans="1:17" s="39" customFormat="1" ht="12">
      <c r="A1675" s="298"/>
      <c r="B1675" s="298"/>
      <c r="C1675" s="298"/>
      <c r="D1675" s="298"/>
      <c r="E1675" s="298"/>
      <c r="F1675" s="298"/>
      <c r="G1675" s="298"/>
      <c r="H1675" s="298"/>
      <c r="I1675" s="298"/>
      <c r="J1675" s="298"/>
      <c r="K1675" s="298"/>
      <c r="L1675" s="299"/>
      <c r="M1675" s="300"/>
      <c r="N1675" s="301"/>
      <c r="O1675" s="238"/>
      <c r="P1675" s="238"/>
      <c r="Q1675" s="238"/>
    </row>
    <row r="1676" spans="1:17" s="39" customFormat="1" ht="12">
      <c r="A1676" s="298"/>
      <c r="B1676" s="298"/>
      <c r="C1676" s="298"/>
      <c r="D1676" s="298"/>
      <c r="E1676" s="298"/>
      <c r="F1676" s="298"/>
      <c r="G1676" s="298"/>
      <c r="H1676" s="298"/>
      <c r="I1676" s="298"/>
      <c r="J1676" s="298"/>
      <c r="K1676" s="298"/>
      <c r="L1676" s="299"/>
      <c r="M1676" s="300"/>
      <c r="N1676" s="301"/>
      <c r="O1676" s="238"/>
      <c r="P1676" s="238"/>
      <c r="Q1676" s="238"/>
    </row>
    <row r="1677" spans="1:17" s="39" customFormat="1" ht="12">
      <c r="A1677" s="298"/>
      <c r="B1677" s="298"/>
      <c r="C1677" s="298"/>
      <c r="D1677" s="298"/>
      <c r="E1677" s="298"/>
      <c r="F1677" s="298"/>
      <c r="G1677" s="298"/>
      <c r="H1677" s="298"/>
      <c r="I1677" s="298"/>
      <c r="J1677" s="298"/>
      <c r="K1677" s="298"/>
      <c r="L1677" s="299"/>
      <c r="M1677" s="300"/>
      <c r="N1677" s="301"/>
      <c r="O1677" s="238"/>
      <c r="P1677" s="238"/>
      <c r="Q1677" s="238"/>
    </row>
    <row r="1678" spans="1:17" s="39" customFormat="1" ht="12">
      <c r="A1678" s="298"/>
      <c r="B1678" s="298"/>
      <c r="C1678" s="298"/>
      <c r="D1678" s="298"/>
      <c r="E1678" s="298"/>
      <c r="F1678" s="298"/>
      <c r="G1678" s="298"/>
      <c r="H1678" s="298"/>
      <c r="I1678" s="298"/>
      <c r="J1678" s="298"/>
      <c r="K1678" s="298"/>
      <c r="L1678" s="299"/>
      <c r="M1678" s="300"/>
      <c r="N1678" s="301"/>
      <c r="O1678" s="238"/>
      <c r="P1678" s="238"/>
      <c r="Q1678" s="238"/>
    </row>
    <row r="1679" spans="1:17" s="39" customFormat="1" ht="12">
      <c r="A1679" s="298"/>
      <c r="B1679" s="298"/>
      <c r="C1679" s="298"/>
      <c r="D1679" s="298"/>
      <c r="E1679" s="298"/>
      <c r="F1679" s="298"/>
      <c r="G1679" s="298"/>
      <c r="H1679" s="298"/>
      <c r="I1679" s="298"/>
      <c r="J1679" s="298"/>
      <c r="K1679" s="298"/>
      <c r="L1679" s="299"/>
      <c r="M1679" s="300"/>
      <c r="N1679" s="301"/>
      <c r="O1679" s="238"/>
      <c r="P1679" s="238"/>
      <c r="Q1679" s="238"/>
    </row>
    <row r="1680" spans="1:17" s="39" customFormat="1" ht="12">
      <c r="A1680" s="298"/>
      <c r="B1680" s="298"/>
      <c r="C1680" s="298"/>
      <c r="D1680" s="298"/>
      <c r="E1680" s="298"/>
      <c r="F1680" s="298"/>
      <c r="G1680" s="298"/>
      <c r="H1680" s="298"/>
      <c r="I1680" s="298"/>
      <c r="J1680" s="298"/>
      <c r="K1680" s="298"/>
      <c r="L1680" s="299"/>
      <c r="M1680" s="300"/>
      <c r="N1680" s="301"/>
      <c r="O1680" s="238"/>
      <c r="P1680" s="238"/>
      <c r="Q1680" s="238"/>
    </row>
    <row r="1681" spans="1:17" s="39" customFormat="1" ht="12">
      <c r="A1681" s="298"/>
      <c r="B1681" s="298"/>
      <c r="C1681" s="298"/>
      <c r="D1681" s="298"/>
      <c r="E1681" s="298"/>
      <c r="F1681" s="298"/>
      <c r="G1681" s="298"/>
      <c r="H1681" s="298"/>
      <c r="I1681" s="298"/>
      <c r="J1681" s="298"/>
      <c r="K1681" s="298"/>
      <c r="L1681" s="299"/>
      <c r="M1681" s="300"/>
      <c r="N1681" s="301"/>
      <c r="O1681" s="238"/>
      <c r="P1681" s="238"/>
      <c r="Q1681" s="238"/>
    </row>
    <row r="1682" spans="1:17" s="39" customFormat="1" ht="12">
      <c r="A1682" s="298"/>
      <c r="B1682" s="298"/>
      <c r="C1682" s="298"/>
      <c r="D1682" s="298"/>
      <c r="E1682" s="298"/>
      <c r="F1682" s="298"/>
      <c r="G1682" s="298"/>
      <c r="H1682" s="298"/>
      <c r="I1682" s="298"/>
      <c r="J1682" s="298"/>
      <c r="K1682" s="298"/>
      <c r="L1682" s="299"/>
      <c r="M1682" s="300"/>
      <c r="N1682" s="301"/>
      <c r="O1682" s="238"/>
      <c r="P1682" s="238"/>
      <c r="Q1682" s="238"/>
    </row>
    <row r="1683" spans="1:17" s="39" customFormat="1" ht="12">
      <c r="A1683" s="298"/>
      <c r="B1683" s="298"/>
      <c r="C1683" s="298"/>
      <c r="D1683" s="298"/>
      <c r="E1683" s="298"/>
      <c r="F1683" s="298"/>
      <c r="G1683" s="298"/>
      <c r="H1683" s="298"/>
      <c r="I1683" s="298"/>
      <c r="J1683" s="298"/>
      <c r="K1683" s="298"/>
      <c r="L1683" s="299"/>
      <c r="M1683" s="300"/>
      <c r="N1683" s="301"/>
      <c r="O1683" s="238"/>
      <c r="P1683" s="238"/>
      <c r="Q1683" s="238"/>
    </row>
    <row r="1684" spans="1:17" s="39" customFormat="1" ht="12">
      <c r="A1684" s="298"/>
      <c r="B1684" s="298"/>
      <c r="C1684" s="298"/>
      <c r="D1684" s="298"/>
      <c r="E1684" s="298"/>
      <c r="F1684" s="298"/>
      <c r="G1684" s="298"/>
      <c r="H1684" s="298"/>
      <c r="I1684" s="298"/>
      <c r="J1684" s="298"/>
      <c r="K1684" s="298"/>
      <c r="L1684" s="299"/>
      <c r="M1684" s="300"/>
      <c r="N1684" s="301"/>
      <c r="O1684" s="238"/>
      <c r="P1684" s="238"/>
      <c r="Q1684" s="238"/>
    </row>
    <row r="1685" spans="1:17" s="39" customFormat="1" ht="12">
      <c r="A1685" s="298"/>
      <c r="B1685" s="298"/>
      <c r="C1685" s="298"/>
      <c r="D1685" s="298"/>
      <c r="E1685" s="298"/>
      <c r="F1685" s="298"/>
      <c r="G1685" s="298"/>
      <c r="H1685" s="298"/>
      <c r="I1685" s="298"/>
      <c r="J1685" s="298"/>
      <c r="K1685" s="298"/>
      <c r="L1685" s="299"/>
      <c r="M1685" s="300"/>
      <c r="N1685" s="301"/>
      <c r="O1685" s="238"/>
      <c r="P1685" s="238"/>
      <c r="Q1685" s="238"/>
    </row>
    <row r="1686" spans="1:17" s="39" customFormat="1" ht="12">
      <c r="A1686" s="298"/>
      <c r="B1686" s="298"/>
      <c r="C1686" s="298"/>
      <c r="D1686" s="298"/>
      <c r="E1686" s="298"/>
      <c r="F1686" s="298"/>
      <c r="G1686" s="298"/>
      <c r="H1686" s="298"/>
      <c r="I1686" s="298"/>
      <c r="J1686" s="298"/>
      <c r="K1686" s="298"/>
      <c r="L1686" s="299"/>
      <c r="M1686" s="300"/>
      <c r="N1686" s="301"/>
      <c r="O1686" s="238"/>
      <c r="P1686" s="238"/>
      <c r="Q1686" s="238"/>
    </row>
    <row r="1687" spans="1:17" s="39" customFormat="1" ht="12">
      <c r="A1687" s="298"/>
      <c r="B1687" s="298"/>
      <c r="C1687" s="298"/>
      <c r="D1687" s="298"/>
      <c r="E1687" s="298"/>
      <c r="F1687" s="298"/>
      <c r="G1687" s="298"/>
      <c r="H1687" s="298"/>
      <c r="I1687" s="298"/>
      <c r="J1687" s="298"/>
      <c r="K1687" s="298"/>
      <c r="L1687" s="299"/>
      <c r="M1687" s="300"/>
      <c r="N1687" s="301"/>
      <c r="O1687" s="238"/>
      <c r="P1687" s="238"/>
      <c r="Q1687" s="238"/>
    </row>
    <row r="1688" spans="1:17" s="39" customFormat="1" ht="12">
      <c r="A1688" s="298"/>
      <c r="B1688" s="298"/>
      <c r="C1688" s="298"/>
      <c r="D1688" s="298"/>
      <c r="E1688" s="298"/>
      <c r="F1688" s="298"/>
      <c r="G1688" s="298"/>
      <c r="H1688" s="298"/>
      <c r="I1688" s="298"/>
      <c r="J1688" s="298"/>
      <c r="K1688" s="298"/>
      <c r="L1688" s="299"/>
      <c r="M1688" s="300"/>
      <c r="N1688" s="301"/>
      <c r="O1688" s="238"/>
      <c r="P1688" s="238"/>
      <c r="Q1688" s="238"/>
    </row>
    <row r="1689" spans="1:17" s="39" customFormat="1" ht="12">
      <c r="A1689" s="298"/>
      <c r="B1689" s="298"/>
      <c r="C1689" s="298"/>
      <c r="D1689" s="298"/>
      <c r="E1689" s="298"/>
      <c r="F1689" s="298"/>
      <c r="G1689" s="298"/>
      <c r="H1689" s="298"/>
      <c r="I1689" s="298"/>
      <c r="J1689" s="298"/>
      <c r="K1689" s="298"/>
      <c r="L1689" s="299"/>
      <c r="M1689" s="300"/>
      <c r="N1689" s="301"/>
      <c r="O1689" s="238"/>
      <c r="P1689" s="238"/>
      <c r="Q1689" s="238"/>
    </row>
    <row r="1690" spans="1:17" s="39" customFormat="1" ht="12">
      <c r="A1690" s="298"/>
      <c r="B1690" s="298"/>
      <c r="C1690" s="298"/>
      <c r="D1690" s="298"/>
      <c r="E1690" s="298"/>
      <c r="F1690" s="298"/>
      <c r="G1690" s="298"/>
      <c r="H1690" s="298"/>
      <c r="I1690" s="298"/>
      <c r="J1690" s="298"/>
      <c r="K1690" s="298"/>
      <c r="L1690" s="299"/>
      <c r="M1690" s="300"/>
      <c r="N1690" s="301"/>
      <c r="O1690" s="238"/>
      <c r="P1690" s="238"/>
      <c r="Q1690" s="238"/>
    </row>
    <row r="1691" spans="1:17" s="39" customFormat="1" ht="12">
      <c r="A1691" s="298"/>
      <c r="B1691" s="298"/>
      <c r="C1691" s="298"/>
      <c r="D1691" s="298"/>
      <c r="E1691" s="298"/>
      <c r="F1691" s="298"/>
      <c r="G1691" s="298"/>
      <c r="H1691" s="298"/>
      <c r="I1691" s="298"/>
      <c r="J1691" s="298"/>
      <c r="K1691" s="298"/>
      <c r="L1691" s="299"/>
      <c r="M1691" s="300"/>
      <c r="N1691" s="301"/>
      <c r="O1691" s="238"/>
      <c r="P1691" s="238"/>
      <c r="Q1691" s="238"/>
    </row>
    <row r="1692" spans="1:17" s="39" customFormat="1" ht="12">
      <c r="A1692" s="298"/>
      <c r="B1692" s="298"/>
      <c r="C1692" s="298"/>
      <c r="D1692" s="298"/>
      <c r="E1692" s="298"/>
      <c r="F1692" s="298"/>
      <c r="G1692" s="298"/>
      <c r="H1692" s="298"/>
      <c r="I1692" s="298"/>
      <c r="J1692" s="298"/>
      <c r="K1692" s="298"/>
      <c r="L1692" s="299"/>
      <c r="M1692" s="300"/>
      <c r="N1692" s="301"/>
      <c r="O1692" s="238"/>
      <c r="P1692" s="238"/>
      <c r="Q1692" s="238"/>
    </row>
    <row r="1693" spans="1:17" s="39" customFormat="1" ht="12">
      <c r="A1693" s="298"/>
      <c r="B1693" s="298"/>
      <c r="C1693" s="298"/>
      <c r="D1693" s="298"/>
      <c r="E1693" s="298"/>
      <c r="F1693" s="298"/>
      <c r="G1693" s="298"/>
      <c r="H1693" s="298"/>
      <c r="I1693" s="298"/>
      <c r="J1693" s="298"/>
      <c r="K1693" s="298"/>
      <c r="L1693" s="299"/>
      <c r="M1693" s="300"/>
      <c r="N1693" s="301"/>
      <c r="O1693" s="238"/>
      <c r="P1693" s="238"/>
      <c r="Q1693" s="238"/>
    </row>
    <row r="1694" spans="1:17" s="39" customFormat="1" ht="12">
      <c r="A1694" s="298"/>
      <c r="B1694" s="298"/>
      <c r="C1694" s="298"/>
      <c r="D1694" s="298"/>
      <c r="E1694" s="298"/>
      <c r="F1694" s="298"/>
      <c r="G1694" s="298"/>
      <c r="H1694" s="298"/>
      <c r="I1694" s="298"/>
      <c r="J1694" s="298"/>
      <c r="K1694" s="298"/>
      <c r="L1694" s="299"/>
      <c r="M1694" s="300"/>
      <c r="N1694" s="301"/>
      <c r="O1694" s="238"/>
      <c r="P1694" s="238"/>
      <c r="Q1694" s="238"/>
    </row>
    <row r="1695" spans="1:17" s="39" customFormat="1" ht="12">
      <c r="A1695" s="298"/>
      <c r="B1695" s="298"/>
      <c r="C1695" s="298"/>
      <c r="D1695" s="298"/>
      <c r="E1695" s="298"/>
      <c r="F1695" s="298"/>
      <c r="G1695" s="298"/>
      <c r="H1695" s="298"/>
      <c r="I1695" s="298"/>
      <c r="J1695" s="298"/>
      <c r="K1695" s="298"/>
      <c r="L1695" s="299"/>
      <c r="M1695" s="300"/>
      <c r="N1695" s="301"/>
      <c r="O1695" s="238"/>
      <c r="P1695" s="238"/>
      <c r="Q1695" s="238"/>
    </row>
    <row r="1696" spans="1:17" s="39" customFormat="1" ht="12">
      <c r="A1696" s="298"/>
      <c r="B1696" s="298"/>
      <c r="C1696" s="298"/>
      <c r="D1696" s="298"/>
      <c r="E1696" s="298"/>
      <c r="F1696" s="298"/>
      <c r="G1696" s="298"/>
      <c r="H1696" s="298"/>
      <c r="I1696" s="298"/>
      <c r="J1696" s="298"/>
      <c r="K1696" s="298"/>
      <c r="L1696" s="299"/>
      <c r="M1696" s="300"/>
      <c r="N1696" s="301"/>
      <c r="O1696" s="238"/>
      <c r="P1696" s="238"/>
      <c r="Q1696" s="238"/>
    </row>
    <row r="1697" spans="1:17" s="39" customFormat="1" ht="12">
      <c r="A1697" s="298"/>
      <c r="B1697" s="298"/>
      <c r="C1697" s="298"/>
      <c r="D1697" s="298"/>
      <c r="E1697" s="298"/>
      <c r="F1697" s="298"/>
      <c r="G1697" s="298"/>
      <c r="H1697" s="298"/>
      <c r="I1697" s="298"/>
      <c r="J1697" s="298"/>
      <c r="K1697" s="298"/>
      <c r="L1697" s="299"/>
      <c r="M1697" s="300"/>
      <c r="N1697" s="301"/>
      <c r="O1697" s="238"/>
      <c r="P1697" s="238"/>
      <c r="Q1697" s="238"/>
    </row>
    <row r="1698" spans="1:17" s="39" customFormat="1" ht="12">
      <c r="A1698" s="298"/>
      <c r="B1698" s="298"/>
      <c r="C1698" s="298"/>
      <c r="D1698" s="298"/>
      <c r="E1698" s="298"/>
      <c r="F1698" s="298"/>
      <c r="G1698" s="298"/>
      <c r="H1698" s="298"/>
      <c r="I1698" s="298"/>
      <c r="J1698" s="298"/>
      <c r="K1698" s="298"/>
      <c r="L1698" s="299"/>
      <c r="M1698" s="300"/>
      <c r="N1698" s="301"/>
      <c r="O1698" s="238"/>
      <c r="P1698" s="238"/>
      <c r="Q1698" s="238"/>
    </row>
    <row r="1699" spans="1:17" s="39" customFormat="1" ht="12">
      <c r="A1699" s="298"/>
      <c r="B1699" s="298"/>
      <c r="C1699" s="298"/>
      <c r="D1699" s="298"/>
      <c r="E1699" s="298"/>
      <c r="F1699" s="298"/>
      <c r="G1699" s="298"/>
      <c r="H1699" s="298"/>
      <c r="I1699" s="298"/>
      <c r="J1699" s="298"/>
      <c r="K1699" s="298"/>
      <c r="L1699" s="299"/>
      <c r="M1699" s="300"/>
      <c r="N1699" s="301"/>
      <c r="O1699" s="238"/>
      <c r="P1699" s="238"/>
      <c r="Q1699" s="238"/>
    </row>
    <row r="1700" spans="1:17" s="39" customFormat="1" ht="12">
      <c r="A1700" s="298"/>
      <c r="B1700" s="298"/>
      <c r="C1700" s="298"/>
      <c r="D1700" s="298"/>
      <c r="E1700" s="298"/>
      <c r="F1700" s="298"/>
      <c r="G1700" s="298"/>
      <c r="H1700" s="298"/>
      <c r="I1700" s="298"/>
      <c r="J1700" s="298"/>
      <c r="K1700" s="298"/>
      <c r="L1700" s="299"/>
      <c r="M1700" s="300"/>
      <c r="N1700" s="301"/>
      <c r="O1700" s="238"/>
      <c r="P1700" s="238"/>
      <c r="Q1700" s="238"/>
    </row>
    <row r="1701" spans="1:17" s="39" customFormat="1" ht="12">
      <c r="A1701" s="298"/>
      <c r="B1701" s="298"/>
      <c r="C1701" s="298"/>
      <c r="D1701" s="298"/>
      <c r="E1701" s="298"/>
      <c r="F1701" s="298"/>
      <c r="G1701" s="298"/>
      <c r="H1701" s="298"/>
      <c r="I1701" s="298"/>
      <c r="J1701" s="298"/>
      <c r="K1701" s="298"/>
      <c r="L1701" s="299"/>
      <c r="M1701" s="300"/>
      <c r="N1701" s="301"/>
      <c r="O1701" s="238"/>
      <c r="P1701" s="238"/>
      <c r="Q1701" s="238"/>
    </row>
    <row r="1702" spans="1:17" s="39" customFormat="1" ht="12">
      <c r="A1702" s="298"/>
      <c r="B1702" s="298"/>
      <c r="C1702" s="298"/>
      <c r="D1702" s="298"/>
      <c r="E1702" s="298"/>
      <c r="F1702" s="298"/>
      <c r="G1702" s="298"/>
      <c r="H1702" s="298"/>
      <c r="I1702" s="298"/>
      <c r="J1702" s="298"/>
      <c r="K1702" s="298"/>
      <c r="L1702" s="299"/>
      <c r="M1702" s="300"/>
      <c r="N1702" s="301"/>
      <c r="O1702" s="238"/>
      <c r="P1702" s="238"/>
      <c r="Q1702" s="238"/>
    </row>
    <row r="1703" spans="1:17" s="39" customFormat="1" ht="12">
      <c r="A1703" s="298"/>
      <c r="B1703" s="298"/>
      <c r="C1703" s="298"/>
      <c r="D1703" s="298"/>
      <c r="E1703" s="298"/>
      <c r="F1703" s="298"/>
      <c r="G1703" s="298"/>
      <c r="H1703" s="298"/>
      <c r="I1703" s="298"/>
      <c r="J1703" s="298"/>
      <c r="K1703" s="298"/>
      <c r="L1703" s="299"/>
      <c r="M1703" s="300"/>
      <c r="N1703" s="301"/>
      <c r="O1703" s="238"/>
      <c r="P1703" s="238"/>
      <c r="Q1703" s="238"/>
    </row>
    <row r="1704" spans="1:17" s="39" customFormat="1" ht="12">
      <c r="A1704" s="298"/>
      <c r="B1704" s="298"/>
      <c r="C1704" s="298"/>
      <c r="D1704" s="298"/>
      <c r="E1704" s="298"/>
      <c r="F1704" s="298"/>
      <c r="G1704" s="298"/>
      <c r="H1704" s="298"/>
      <c r="I1704" s="298"/>
      <c r="J1704" s="298"/>
      <c r="K1704" s="298"/>
      <c r="L1704" s="299"/>
      <c r="M1704" s="300"/>
      <c r="N1704" s="301"/>
      <c r="O1704" s="238"/>
      <c r="P1704" s="238"/>
      <c r="Q1704" s="238"/>
    </row>
    <row r="1705" spans="1:17" s="39" customFormat="1" ht="12">
      <c r="A1705" s="298"/>
      <c r="B1705" s="298"/>
      <c r="C1705" s="298"/>
      <c r="D1705" s="298"/>
      <c r="E1705" s="298"/>
      <c r="F1705" s="298"/>
      <c r="G1705" s="298"/>
      <c r="H1705" s="298"/>
      <c r="I1705" s="298"/>
      <c r="J1705" s="298"/>
      <c r="K1705" s="298"/>
      <c r="L1705" s="299"/>
      <c r="M1705" s="300"/>
      <c r="N1705" s="301"/>
      <c r="O1705" s="238"/>
      <c r="P1705" s="238"/>
      <c r="Q1705" s="238"/>
    </row>
    <row r="1706" spans="1:17" s="39" customFormat="1" ht="12">
      <c r="A1706" s="298"/>
      <c r="B1706" s="298"/>
      <c r="C1706" s="298"/>
      <c r="D1706" s="298"/>
      <c r="E1706" s="298"/>
      <c r="F1706" s="298"/>
      <c r="G1706" s="298"/>
      <c r="H1706" s="298"/>
      <c r="I1706" s="298"/>
      <c r="J1706" s="298"/>
      <c r="K1706" s="298"/>
      <c r="L1706" s="299"/>
      <c r="M1706" s="300"/>
      <c r="N1706" s="301"/>
      <c r="O1706" s="238"/>
      <c r="P1706" s="238"/>
      <c r="Q1706" s="238"/>
    </row>
    <row r="1707" spans="1:17" s="39" customFormat="1" ht="12">
      <c r="A1707" s="298"/>
      <c r="B1707" s="298"/>
      <c r="C1707" s="298"/>
      <c r="D1707" s="298"/>
      <c r="E1707" s="298"/>
      <c r="F1707" s="298"/>
      <c r="G1707" s="298"/>
      <c r="H1707" s="298"/>
      <c r="I1707" s="298"/>
      <c r="J1707" s="298"/>
      <c r="K1707" s="298"/>
      <c r="L1707" s="299"/>
      <c r="M1707" s="300"/>
      <c r="N1707" s="301"/>
      <c r="O1707" s="238"/>
      <c r="P1707" s="238"/>
      <c r="Q1707" s="238"/>
    </row>
    <row r="1708" spans="1:17" s="39" customFormat="1" ht="12">
      <c r="A1708" s="298"/>
      <c r="B1708" s="298"/>
      <c r="C1708" s="298"/>
      <c r="D1708" s="298"/>
      <c r="E1708" s="298"/>
      <c r="F1708" s="298"/>
      <c r="G1708" s="298"/>
      <c r="H1708" s="298"/>
      <c r="I1708" s="298"/>
      <c r="J1708" s="298"/>
      <c r="K1708" s="298"/>
      <c r="L1708" s="299"/>
      <c r="M1708" s="300"/>
      <c r="N1708" s="301"/>
      <c r="O1708" s="238"/>
      <c r="P1708" s="238"/>
      <c r="Q1708" s="238"/>
    </row>
    <row r="1709" spans="1:17" s="39" customFormat="1" ht="12">
      <c r="A1709" s="298"/>
      <c r="B1709" s="298"/>
      <c r="C1709" s="298"/>
      <c r="D1709" s="298"/>
      <c r="E1709" s="298"/>
      <c r="F1709" s="298"/>
      <c r="G1709" s="298"/>
      <c r="H1709" s="298"/>
      <c r="I1709" s="298"/>
      <c r="J1709" s="298"/>
      <c r="K1709" s="298"/>
      <c r="L1709" s="299"/>
      <c r="M1709" s="300"/>
      <c r="N1709" s="301"/>
      <c r="O1709" s="238"/>
      <c r="P1709" s="238"/>
      <c r="Q1709" s="238"/>
    </row>
    <row r="1710" spans="1:17" s="39" customFormat="1" ht="12">
      <c r="A1710" s="298"/>
      <c r="B1710" s="298"/>
      <c r="C1710" s="298"/>
      <c r="D1710" s="298"/>
      <c r="E1710" s="298"/>
      <c r="F1710" s="298"/>
      <c r="G1710" s="298"/>
      <c r="H1710" s="298"/>
      <c r="I1710" s="298"/>
      <c r="J1710" s="298"/>
      <c r="K1710" s="298"/>
      <c r="L1710" s="299"/>
      <c r="M1710" s="300"/>
      <c r="N1710" s="301"/>
      <c r="O1710" s="238"/>
      <c r="P1710" s="238"/>
      <c r="Q1710" s="238"/>
    </row>
    <row r="1711" spans="1:17" s="39" customFormat="1" ht="12">
      <c r="A1711" s="298"/>
      <c r="B1711" s="298"/>
      <c r="C1711" s="298"/>
      <c r="D1711" s="298"/>
      <c r="E1711" s="298"/>
      <c r="F1711" s="298"/>
      <c r="G1711" s="298"/>
      <c r="H1711" s="298"/>
      <c r="I1711" s="298"/>
      <c r="J1711" s="298"/>
      <c r="K1711" s="298"/>
      <c r="L1711" s="299"/>
      <c r="M1711" s="300"/>
      <c r="N1711" s="301"/>
      <c r="O1711" s="238"/>
      <c r="P1711" s="238"/>
      <c r="Q1711" s="238"/>
    </row>
    <row r="1712" spans="1:17" s="39" customFormat="1" ht="12">
      <c r="A1712" s="298"/>
      <c r="B1712" s="298"/>
      <c r="C1712" s="298"/>
      <c r="D1712" s="298"/>
      <c r="E1712" s="298"/>
      <c r="F1712" s="298"/>
      <c r="G1712" s="298"/>
      <c r="H1712" s="298"/>
      <c r="I1712" s="298"/>
      <c r="J1712" s="298"/>
      <c r="K1712" s="298"/>
      <c r="L1712" s="299"/>
      <c r="M1712" s="300"/>
      <c r="N1712" s="301"/>
      <c r="O1712" s="238"/>
      <c r="P1712" s="238"/>
      <c r="Q1712" s="238"/>
    </row>
    <row r="1713" spans="1:17" s="39" customFormat="1" ht="12">
      <c r="A1713" s="298"/>
      <c r="B1713" s="298"/>
      <c r="C1713" s="298"/>
      <c r="D1713" s="298"/>
      <c r="E1713" s="298"/>
      <c r="F1713" s="298"/>
      <c r="G1713" s="298"/>
      <c r="H1713" s="298"/>
      <c r="I1713" s="298"/>
      <c r="J1713" s="298"/>
      <c r="K1713" s="298"/>
      <c r="L1713" s="299"/>
      <c r="M1713" s="300"/>
      <c r="N1713" s="301"/>
      <c r="O1713" s="238"/>
      <c r="P1713" s="238"/>
      <c r="Q1713" s="238"/>
    </row>
    <row r="1714" spans="1:17" s="39" customFormat="1" ht="12">
      <c r="A1714" s="298"/>
      <c r="B1714" s="298"/>
      <c r="C1714" s="298"/>
      <c r="D1714" s="298"/>
      <c r="E1714" s="298"/>
      <c r="F1714" s="298"/>
      <c r="G1714" s="298"/>
      <c r="H1714" s="298"/>
      <c r="I1714" s="298"/>
      <c r="J1714" s="298"/>
      <c r="K1714" s="298"/>
      <c r="L1714" s="299"/>
      <c r="M1714" s="300"/>
      <c r="N1714" s="301"/>
      <c r="O1714" s="238"/>
      <c r="P1714" s="238"/>
      <c r="Q1714" s="238"/>
    </row>
    <row r="1715" spans="1:17" s="39" customFormat="1" ht="12">
      <c r="A1715" s="298"/>
      <c r="B1715" s="298"/>
      <c r="C1715" s="298"/>
      <c r="D1715" s="298"/>
      <c r="E1715" s="298"/>
      <c r="F1715" s="298"/>
      <c r="G1715" s="298"/>
      <c r="H1715" s="298"/>
      <c r="I1715" s="298"/>
      <c r="J1715" s="298"/>
      <c r="K1715" s="298"/>
      <c r="L1715" s="299"/>
      <c r="M1715" s="300"/>
      <c r="N1715" s="301"/>
      <c r="O1715" s="238"/>
      <c r="P1715" s="238"/>
      <c r="Q1715" s="238"/>
    </row>
    <row r="1716" spans="1:17" s="39" customFormat="1" ht="12">
      <c r="A1716" s="298"/>
      <c r="B1716" s="298"/>
      <c r="C1716" s="298"/>
      <c r="D1716" s="298"/>
      <c r="E1716" s="298"/>
      <c r="F1716" s="298"/>
      <c r="G1716" s="298"/>
      <c r="H1716" s="298"/>
      <c r="I1716" s="298"/>
      <c r="J1716" s="298"/>
      <c r="K1716" s="298"/>
      <c r="L1716" s="299"/>
      <c r="M1716" s="300"/>
      <c r="N1716" s="301"/>
      <c r="O1716" s="238"/>
      <c r="P1716" s="238"/>
      <c r="Q1716" s="238"/>
    </row>
    <row r="1717" spans="1:17" s="39" customFormat="1" ht="12">
      <c r="A1717" s="298"/>
      <c r="B1717" s="298"/>
      <c r="C1717" s="298"/>
      <c r="D1717" s="298"/>
      <c r="E1717" s="298"/>
      <c r="F1717" s="298"/>
      <c r="G1717" s="298"/>
      <c r="H1717" s="298"/>
      <c r="I1717" s="298"/>
      <c r="J1717" s="298"/>
      <c r="K1717" s="298"/>
      <c r="L1717" s="299"/>
      <c r="M1717" s="300"/>
      <c r="N1717" s="301"/>
      <c r="O1717" s="238"/>
      <c r="P1717" s="238"/>
      <c r="Q1717" s="238"/>
    </row>
    <row r="1718" spans="1:17" s="39" customFormat="1" ht="12">
      <c r="A1718" s="298"/>
      <c r="B1718" s="298"/>
      <c r="C1718" s="298"/>
      <c r="D1718" s="298"/>
      <c r="E1718" s="298"/>
      <c r="F1718" s="298"/>
      <c r="G1718" s="298"/>
      <c r="H1718" s="298"/>
      <c r="I1718" s="298"/>
      <c r="J1718" s="298"/>
      <c r="K1718" s="298"/>
      <c r="L1718" s="299"/>
      <c r="M1718" s="300"/>
      <c r="N1718" s="301"/>
      <c r="O1718" s="238"/>
      <c r="P1718" s="238"/>
      <c r="Q1718" s="238"/>
    </row>
    <row r="1719" spans="1:17" s="39" customFormat="1" ht="12">
      <c r="A1719" s="298"/>
      <c r="B1719" s="298"/>
      <c r="C1719" s="298"/>
      <c r="D1719" s="298"/>
      <c r="E1719" s="298"/>
      <c r="F1719" s="298"/>
      <c r="G1719" s="298"/>
      <c r="H1719" s="298"/>
      <c r="I1719" s="298"/>
      <c r="J1719" s="298"/>
      <c r="K1719" s="298"/>
      <c r="L1719" s="299"/>
      <c r="M1719" s="300"/>
      <c r="N1719" s="301"/>
      <c r="O1719" s="238"/>
      <c r="P1719" s="238"/>
      <c r="Q1719" s="238"/>
    </row>
    <row r="1720" spans="1:17" s="39" customFormat="1" ht="12">
      <c r="A1720" s="298"/>
      <c r="B1720" s="298"/>
      <c r="C1720" s="298"/>
      <c r="D1720" s="298"/>
      <c r="E1720" s="298"/>
      <c r="F1720" s="298"/>
      <c r="G1720" s="298"/>
      <c r="H1720" s="298"/>
      <c r="I1720" s="298"/>
      <c r="J1720" s="298"/>
      <c r="K1720" s="298"/>
      <c r="L1720" s="299"/>
      <c r="M1720" s="300"/>
      <c r="N1720" s="301"/>
      <c r="O1720" s="238"/>
      <c r="P1720" s="238"/>
      <c r="Q1720" s="238"/>
    </row>
    <row r="1721" spans="1:17" s="39" customFormat="1" ht="12">
      <c r="A1721" s="298"/>
      <c r="B1721" s="298"/>
      <c r="C1721" s="298"/>
      <c r="D1721" s="298"/>
      <c r="E1721" s="298"/>
      <c r="F1721" s="298"/>
      <c r="G1721" s="298"/>
      <c r="H1721" s="298"/>
      <c r="I1721" s="298"/>
      <c r="J1721" s="298"/>
      <c r="K1721" s="298"/>
      <c r="L1721" s="299"/>
      <c r="M1721" s="300"/>
      <c r="N1721" s="301"/>
      <c r="O1721" s="238"/>
      <c r="P1721" s="238"/>
      <c r="Q1721" s="238"/>
    </row>
    <row r="1722" spans="1:17" s="39" customFormat="1" ht="12">
      <c r="A1722" s="298"/>
      <c r="B1722" s="298"/>
      <c r="C1722" s="298"/>
      <c r="D1722" s="298"/>
      <c r="E1722" s="298"/>
      <c r="F1722" s="298"/>
      <c r="G1722" s="298"/>
      <c r="H1722" s="298"/>
      <c r="I1722" s="298"/>
      <c r="J1722" s="298"/>
      <c r="K1722" s="298"/>
      <c r="L1722" s="299"/>
      <c r="M1722" s="300"/>
      <c r="N1722" s="301"/>
      <c r="O1722" s="238"/>
      <c r="P1722" s="238"/>
      <c r="Q1722" s="238"/>
    </row>
    <row r="1723" spans="1:17" s="39" customFormat="1" ht="12">
      <c r="A1723" s="298"/>
      <c r="B1723" s="298"/>
      <c r="C1723" s="298"/>
      <c r="D1723" s="298"/>
      <c r="E1723" s="298"/>
      <c r="F1723" s="298"/>
      <c r="G1723" s="298"/>
      <c r="H1723" s="298"/>
      <c r="I1723" s="298"/>
      <c r="J1723" s="298"/>
      <c r="K1723" s="298"/>
      <c r="L1723" s="299"/>
      <c r="M1723" s="300"/>
      <c r="N1723" s="301"/>
      <c r="O1723" s="238"/>
      <c r="P1723" s="238"/>
      <c r="Q1723" s="238"/>
    </row>
    <row r="1724" spans="1:17" s="39" customFormat="1" ht="12">
      <c r="A1724" s="298"/>
      <c r="B1724" s="298"/>
      <c r="C1724" s="298"/>
      <c r="D1724" s="298"/>
      <c r="E1724" s="298"/>
      <c r="F1724" s="298"/>
      <c r="G1724" s="298"/>
      <c r="H1724" s="298"/>
      <c r="I1724" s="298"/>
      <c r="J1724" s="298"/>
      <c r="K1724" s="298"/>
      <c r="L1724" s="299"/>
      <c r="M1724" s="300"/>
      <c r="N1724" s="301"/>
      <c r="O1724" s="238"/>
      <c r="P1724" s="238"/>
      <c r="Q1724" s="238"/>
    </row>
    <row r="1725" spans="1:17" s="39" customFormat="1" ht="12">
      <c r="A1725" s="298"/>
      <c r="B1725" s="298"/>
      <c r="C1725" s="298"/>
      <c r="D1725" s="298"/>
      <c r="E1725" s="298"/>
      <c r="F1725" s="298"/>
      <c r="G1725" s="298"/>
      <c r="H1725" s="298"/>
      <c r="I1725" s="298"/>
      <c r="J1725" s="298"/>
      <c r="K1725" s="298"/>
      <c r="L1725" s="299"/>
      <c r="M1725" s="300"/>
      <c r="N1725" s="301"/>
      <c r="O1725" s="238"/>
      <c r="P1725" s="238"/>
      <c r="Q1725" s="238"/>
    </row>
    <row r="1726" spans="1:17" s="39" customFormat="1" ht="12">
      <c r="A1726" s="298"/>
      <c r="B1726" s="298"/>
      <c r="C1726" s="298"/>
      <c r="D1726" s="298"/>
      <c r="E1726" s="298"/>
      <c r="F1726" s="298"/>
      <c r="G1726" s="298"/>
      <c r="H1726" s="298"/>
      <c r="I1726" s="298"/>
      <c r="J1726" s="298"/>
      <c r="K1726" s="298"/>
      <c r="L1726" s="299"/>
      <c r="M1726" s="300"/>
      <c r="N1726" s="301"/>
      <c r="O1726" s="238"/>
      <c r="P1726" s="238"/>
      <c r="Q1726" s="238"/>
    </row>
    <row r="1727" spans="1:17" s="39" customFormat="1" ht="12">
      <c r="A1727" s="298"/>
      <c r="B1727" s="298"/>
      <c r="C1727" s="298"/>
      <c r="D1727" s="298"/>
      <c r="E1727" s="298"/>
      <c r="F1727" s="298"/>
      <c r="G1727" s="298"/>
      <c r="H1727" s="298"/>
      <c r="I1727" s="298"/>
      <c r="J1727" s="298"/>
      <c r="K1727" s="298"/>
      <c r="L1727" s="299"/>
      <c r="M1727" s="300"/>
      <c r="N1727" s="301"/>
      <c r="O1727" s="238"/>
      <c r="P1727" s="238"/>
      <c r="Q1727" s="238"/>
    </row>
    <row r="1728" spans="1:17" s="39" customFormat="1" ht="12">
      <c r="A1728" s="298"/>
      <c r="B1728" s="298"/>
      <c r="C1728" s="298"/>
      <c r="D1728" s="298"/>
      <c r="E1728" s="298"/>
      <c r="F1728" s="298"/>
      <c r="G1728" s="298"/>
      <c r="H1728" s="298"/>
      <c r="I1728" s="298"/>
      <c r="J1728" s="298"/>
      <c r="K1728" s="298"/>
      <c r="L1728" s="299"/>
      <c r="M1728" s="300"/>
      <c r="N1728" s="301"/>
      <c r="O1728" s="238"/>
      <c r="P1728" s="238"/>
      <c r="Q1728" s="238"/>
    </row>
    <row r="1729" spans="1:17" s="39" customFormat="1" ht="12">
      <c r="A1729" s="298"/>
      <c r="B1729" s="298"/>
      <c r="C1729" s="298"/>
      <c r="D1729" s="298"/>
      <c r="E1729" s="298"/>
      <c r="F1729" s="298"/>
      <c r="G1729" s="298"/>
      <c r="H1729" s="298"/>
      <c r="I1729" s="298"/>
      <c r="J1729" s="298"/>
      <c r="K1729" s="298"/>
      <c r="L1729" s="299"/>
      <c r="M1729" s="300"/>
      <c r="N1729" s="301"/>
      <c r="O1729" s="238"/>
      <c r="P1729" s="238"/>
      <c r="Q1729" s="238"/>
    </row>
    <row r="1730" spans="1:17" s="39" customFormat="1" ht="12">
      <c r="A1730" s="298"/>
      <c r="B1730" s="298"/>
      <c r="C1730" s="298"/>
      <c r="D1730" s="298"/>
      <c r="E1730" s="298"/>
      <c r="F1730" s="298"/>
      <c r="G1730" s="298"/>
      <c r="H1730" s="298"/>
      <c r="I1730" s="298"/>
      <c r="J1730" s="298"/>
      <c r="K1730" s="298"/>
      <c r="L1730" s="299"/>
      <c r="M1730" s="300"/>
      <c r="N1730" s="301"/>
      <c r="O1730" s="238"/>
      <c r="P1730" s="238"/>
      <c r="Q1730" s="238"/>
    </row>
    <row r="1731" spans="1:17" s="39" customFormat="1" ht="12">
      <c r="A1731" s="298"/>
      <c r="B1731" s="298"/>
      <c r="C1731" s="298"/>
      <c r="D1731" s="298"/>
      <c r="E1731" s="298"/>
      <c r="F1731" s="298"/>
      <c r="G1731" s="298"/>
      <c r="H1731" s="298"/>
      <c r="I1731" s="298"/>
      <c r="J1731" s="298"/>
      <c r="K1731" s="298"/>
      <c r="L1731" s="299"/>
      <c r="M1731" s="300"/>
      <c r="N1731" s="301"/>
      <c r="O1731" s="238"/>
      <c r="P1731" s="238"/>
      <c r="Q1731" s="238"/>
    </row>
    <row r="1732" spans="1:17" s="39" customFormat="1" ht="12">
      <c r="A1732" s="298"/>
      <c r="B1732" s="298"/>
      <c r="C1732" s="298"/>
      <c r="D1732" s="298"/>
      <c r="E1732" s="298"/>
      <c r="F1732" s="298"/>
      <c r="G1732" s="298"/>
      <c r="H1732" s="298"/>
      <c r="I1732" s="298"/>
      <c r="J1732" s="298"/>
      <c r="K1732" s="298"/>
      <c r="L1732" s="299"/>
      <c r="M1732" s="300"/>
      <c r="N1732" s="301"/>
      <c r="O1732" s="238"/>
      <c r="P1732" s="238"/>
      <c r="Q1732" s="238"/>
    </row>
    <row r="1733" spans="1:17" s="39" customFormat="1" ht="12">
      <c r="A1733" s="298"/>
      <c r="B1733" s="298"/>
      <c r="C1733" s="298"/>
      <c r="D1733" s="298"/>
      <c r="E1733" s="298"/>
      <c r="F1733" s="298"/>
      <c r="G1733" s="298"/>
      <c r="H1733" s="298"/>
      <c r="I1733" s="298"/>
      <c r="J1733" s="298"/>
      <c r="K1733" s="298"/>
      <c r="L1733" s="299"/>
      <c r="M1733" s="300"/>
      <c r="N1733" s="301"/>
      <c r="O1733" s="238"/>
      <c r="P1733" s="238"/>
      <c r="Q1733" s="238"/>
    </row>
    <row r="1734" spans="1:17" s="39" customFormat="1" ht="12">
      <c r="A1734" s="298"/>
      <c r="B1734" s="298"/>
      <c r="C1734" s="298"/>
      <c r="D1734" s="298"/>
      <c r="E1734" s="298"/>
      <c r="F1734" s="298"/>
      <c r="G1734" s="298"/>
      <c r="H1734" s="298"/>
      <c r="I1734" s="298"/>
      <c r="J1734" s="298"/>
      <c r="K1734" s="298"/>
      <c r="L1734" s="299"/>
      <c r="M1734" s="300"/>
      <c r="N1734" s="301"/>
      <c r="O1734" s="238"/>
      <c r="P1734" s="238"/>
      <c r="Q1734" s="238"/>
    </row>
    <row r="1735" spans="1:17" s="39" customFormat="1" ht="12">
      <c r="A1735" s="298"/>
      <c r="B1735" s="298"/>
      <c r="C1735" s="298"/>
      <c r="D1735" s="298"/>
      <c r="E1735" s="298"/>
      <c r="F1735" s="298"/>
      <c r="G1735" s="298"/>
      <c r="H1735" s="298"/>
      <c r="I1735" s="298"/>
      <c r="J1735" s="298"/>
      <c r="K1735" s="298"/>
      <c r="L1735" s="299"/>
      <c r="M1735" s="300"/>
      <c r="N1735" s="301"/>
      <c r="O1735" s="238"/>
      <c r="P1735" s="238"/>
      <c r="Q1735" s="238"/>
    </row>
    <row r="1736" spans="1:17" s="39" customFormat="1" ht="12">
      <c r="A1736" s="298"/>
      <c r="B1736" s="298"/>
      <c r="C1736" s="298"/>
      <c r="D1736" s="298"/>
      <c r="E1736" s="298"/>
      <c r="F1736" s="298"/>
      <c r="G1736" s="298"/>
      <c r="H1736" s="298"/>
      <c r="I1736" s="298"/>
      <c r="J1736" s="298"/>
      <c r="K1736" s="298"/>
      <c r="L1736" s="299"/>
      <c r="M1736" s="300"/>
      <c r="N1736" s="301"/>
      <c r="O1736" s="238"/>
      <c r="P1736" s="238"/>
      <c r="Q1736" s="238"/>
    </row>
    <row r="1737" spans="1:17" s="39" customFormat="1" ht="12">
      <c r="A1737" s="298"/>
      <c r="B1737" s="298"/>
      <c r="C1737" s="298"/>
      <c r="D1737" s="298"/>
      <c r="E1737" s="298"/>
      <c r="F1737" s="298"/>
      <c r="G1737" s="298"/>
      <c r="H1737" s="298"/>
      <c r="I1737" s="298"/>
      <c r="J1737" s="298"/>
      <c r="K1737" s="298"/>
      <c r="L1737" s="299"/>
      <c r="M1737" s="300"/>
      <c r="N1737" s="301"/>
      <c r="O1737" s="238"/>
      <c r="P1737" s="238"/>
      <c r="Q1737" s="238"/>
    </row>
    <row r="1738" spans="1:17" s="39" customFormat="1" ht="12">
      <c r="A1738" s="298"/>
      <c r="B1738" s="298"/>
      <c r="C1738" s="298"/>
      <c r="D1738" s="298"/>
      <c r="E1738" s="298"/>
      <c r="F1738" s="298"/>
      <c r="G1738" s="298"/>
      <c r="H1738" s="298"/>
      <c r="I1738" s="298"/>
      <c r="J1738" s="298"/>
      <c r="K1738" s="298"/>
      <c r="L1738" s="299"/>
      <c r="M1738" s="300"/>
      <c r="N1738" s="301"/>
      <c r="O1738" s="238"/>
      <c r="P1738" s="238"/>
      <c r="Q1738" s="238"/>
    </row>
    <row r="1739" spans="1:17" s="39" customFormat="1" ht="12">
      <c r="A1739" s="298"/>
      <c r="B1739" s="298"/>
      <c r="C1739" s="298"/>
      <c r="D1739" s="298"/>
      <c r="E1739" s="298"/>
      <c r="F1739" s="298"/>
      <c r="G1739" s="298"/>
      <c r="H1739" s="298"/>
      <c r="I1739" s="298"/>
      <c r="J1739" s="298"/>
      <c r="K1739" s="298"/>
      <c r="L1739" s="299"/>
      <c r="M1739" s="300"/>
      <c r="N1739" s="301"/>
      <c r="O1739" s="238"/>
      <c r="P1739" s="238"/>
      <c r="Q1739" s="238"/>
    </row>
    <row r="1740" spans="1:17" s="39" customFormat="1" ht="12">
      <c r="A1740" s="298"/>
      <c r="B1740" s="298"/>
      <c r="C1740" s="298"/>
      <c r="D1740" s="298"/>
      <c r="E1740" s="298"/>
      <c r="F1740" s="298"/>
      <c r="G1740" s="298"/>
      <c r="H1740" s="298"/>
      <c r="I1740" s="298"/>
      <c r="J1740" s="298"/>
      <c r="K1740" s="298"/>
      <c r="L1740" s="299"/>
      <c r="M1740" s="300"/>
      <c r="N1740" s="301"/>
      <c r="O1740" s="238"/>
      <c r="P1740" s="238"/>
      <c r="Q1740" s="238"/>
    </row>
    <row r="1741" spans="1:17" s="39" customFormat="1" ht="12">
      <c r="A1741" s="298"/>
      <c r="B1741" s="298"/>
      <c r="C1741" s="298"/>
      <c r="D1741" s="298"/>
      <c r="E1741" s="298"/>
      <c r="F1741" s="298"/>
      <c r="G1741" s="298"/>
      <c r="H1741" s="298"/>
      <c r="I1741" s="298"/>
      <c r="J1741" s="298"/>
      <c r="K1741" s="298"/>
      <c r="L1741" s="299"/>
      <c r="M1741" s="300"/>
      <c r="N1741" s="301"/>
      <c r="O1741" s="238"/>
      <c r="P1741" s="238"/>
      <c r="Q1741" s="238"/>
    </row>
    <row r="1742" spans="1:17" s="39" customFormat="1" ht="12">
      <c r="A1742" s="298"/>
      <c r="B1742" s="298"/>
      <c r="C1742" s="298"/>
      <c r="D1742" s="298"/>
      <c r="E1742" s="298"/>
      <c r="F1742" s="298"/>
      <c r="G1742" s="298"/>
      <c r="H1742" s="298"/>
      <c r="I1742" s="298"/>
      <c r="J1742" s="298"/>
      <c r="K1742" s="298"/>
      <c r="L1742" s="299"/>
      <c r="M1742" s="300"/>
      <c r="N1742" s="301"/>
      <c r="O1742" s="238"/>
      <c r="P1742" s="238"/>
      <c r="Q1742" s="238"/>
    </row>
    <row r="1743" spans="1:17" s="39" customFormat="1" ht="12">
      <c r="A1743" s="298"/>
      <c r="B1743" s="298"/>
      <c r="C1743" s="298"/>
      <c r="D1743" s="298"/>
      <c r="E1743" s="298"/>
      <c r="F1743" s="298"/>
      <c r="G1743" s="298"/>
      <c r="H1743" s="298"/>
      <c r="I1743" s="298"/>
      <c r="J1743" s="298"/>
      <c r="K1743" s="298"/>
      <c r="L1743" s="299"/>
      <c r="M1743" s="300"/>
      <c r="N1743" s="301"/>
      <c r="O1743" s="238"/>
      <c r="P1743" s="238"/>
      <c r="Q1743" s="238"/>
    </row>
    <row r="1744" spans="1:17" s="39" customFormat="1" ht="12">
      <c r="A1744" s="298"/>
      <c r="B1744" s="298"/>
      <c r="C1744" s="298"/>
      <c r="D1744" s="298"/>
      <c r="E1744" s="298"/>
      <c r="F1744" s="298"/>
      <c r="G1744" s="298"/>
      <c r="H1744" s="298"/>
      <c r="I1744" s="298"/>
      <c r="J1744" s="298"/>
      <c r="K1744" s="298"/>
      <c r="L1744" s="299"/>
      <c r="M1744" s="300"/>
      <c r="N1744" s="301"/>
      <c r="O1744" s="238"/>
      <c r="P1744" s="238"/>
      <c r="Q1744" s="238"/>
    </row>
    <row r="1745" spans="1:17" s="39" customFormat="1" ht="12">
      <c r="A1745" s="298"/>
      <c r="B1745" s="298"/>
      <c r="C1745" s="298"/>
      <c r="D1745" s="298"/>
      <c r="E1745" s="298"/>
      <c r="F1745" s="298"/>
      <c r="G1745" s="298"/>
      <c r="H1745" s="298"/>
      <c r="I1745" s="298"/>
      <c r="J1745" s="298"/>
      <c r="K1745" s="298"/>
      <c r="L1745" s="299"/>
      <c r="M1745" s="300"/>
      <c r="N1745" s="301"/>
      <c r="O1745" s="238"/>
      <c r="P1745" s="238"/>
      <c r="Q1745" s="238"/>
    </row>
    <row r="1746" spans="1:17" s="39" customFormat="1" ht="12">
      <c r="A1746" s="298"/>
      <c r="B1746" s="298"/>
      <c r="C1746" s="298"/>
      <c r="D1746" s="298"/>
      <c r="E1746" s="298"/>
      <c r="F1746" s="298"/>
      <c r="G1746" s="298"/>
      <c r="H1746" s="298"/>
      <c r="I1746" s="298"/>
      <c r="J1746" s="298"/>
      <c r="K1746" s="298"/>
      <c r="L1746" s="299"/>
      <c r="M1746" s="300"/>
      <c r="N1746" s="301"/>
      <c r="O1746" s="238"/>
      <c r="P1746" s="238"/>
      <c r="Q1746" s="238"/>
    </row>
    <row r="1747" spans="1:17" s="39" customFormat="1" ht="12">
      <c r="A1747" s="298"/>
      <c r="B1747" s="298"/>
      <c r="C1747" s="298"/>
      <c r="D1747" s="298"/>
      <c r="E1747" s="298"/>
      <c r="F1747" s="298"/>
      <c r="G1747" s="298"/>
      <c r="H1747" s="298"/>
      <c r="I1747" s="298"/>
      <c r="J1747" s="298"/>
      <c r="K1747" s="298"/>
      <c r="L1747" s="299"/>
      <c r="M1747" s="300"/>
      <c r="N1747" s="301"/>
      <c r="O1747" s="238"/>
      <c r="P1747" s="238"/>
      <c r="Q1747" s="238"/>
    </row>
    <row r="1748" spans="1:17" s="39" customFormat="1" ht="12">
      <c r="A1748" s="298"/>
      <c r="B1748" s="298"/>
      <c r="C1748" s="298"/>
      <c r="D1748" s="298"/>
      <c r="E1748" s="298"/>
      <c r="F1748" s="298"/>
      <c r="G1748" s="298"/>
      <c r="H1748" s="298"/>
      <c r="I1748" s="298"/>
      <c r="J1748" s="298"/>
      <c r="K1748" s="298"/>
      <c r="L1748" s="299"/>
      <c r="M1748" s="300"/>
      <c r="N1748" s="301"/>
      <c r="O1748" s="238"/>
      <c r="P1748" s="238"/>
      <c r="Q1748" s="238"/>
    </row>
    <row r="1749" spans="1:17" s="39" customFormat="1" ht="12">
      <c r="A1749" s="298"/>
      <c r="B1749" s="298"/>
      <c r="C1749" s="298"/>
      <c r="D1749" s="298"/>
      <c r="E1749" s="298"/>
      <c r="F1749" s="298"/>
      <c r="G1749" s="298"/>
      <c r="H1749" s="298"/>
      <c r="I1749" s="298"/>
      <c r="J1749" s="298"/>
      <c r="K1749" s="298"/>
      <c r="L1749" s="299"/>
      <c r="M1749" s="300"/>
      <c r="N1749" s="301"/>
      <c r="O1749" s="238"/>
      <c r="P1749" s="238"/>
      <c r="Q1749" s="238"/>
    </row>
    <row r="1750" spans="1:17" s="39" customFormat="1" ht="12">
      <c r="A1750" s="298"/>
      <c r="B1750" s="298"/>
      <c r="C1750" s="298"/>
      <c r="D1750" s="298"/>
      <c r="E1750" s="298"/>
      <c r="F1750" s="298"/>
      <c r="G1750" s="298"/>
      <c r="H1750" s="298"/>
      <c r="I1750" s="298"/>
      <c r="J1750" s="298"/>
      <c r="K1750" s="298"/>
      <c r="L1750" s="299"/>
      <c r="M1750" s="300"/>
      <c r="N1750" s="301"/>
      <c r="O1750" s="238"/>
      <c r="P1750" s="238"/>
      <c r="Q1750" s="238"/>
    </row>
    <row r="1751" spans="1:17" s="39" customFormat="1" ht="12">
      <c r="A1751" s="298"/>
      <c r="B1751" s="298"/>
      <c r="C1751" s="298"/>
      <c r="D1751" s="298"/>
      <c r="E1751" s="298"/>
      <c r="F1751" s="298"/>
      <c r="G1751" s="298"/>
      <c r="H1751" s="298"/>
      <c r="I1751" s="298"/>
      <c r="J1751" s="298"/>
      <c r="K1751" s="298"/>
      <c r="L1751" s="299"/>
      <c r="M1751" s="300"/>
      <c r="N1751" s="301"/>
      <c r="O1751" s="238"/>
      <c r="P1751" s="238"/>
      <c r="Q1751" s="238"/>
    </row>
    <row r="1752" spans="1:17" s="39" customFormat="1" ht="12">
      <c r="A1752" s="298"/>
      <c r="B1752" s="298"/>
      <c r="C1752" s="298"/>
      <c r="D1752" s="298"/>
      <c r="E1752" s="298"/>
      <c r="F1752" s="298"/>
      <c r="G1752" s="298"/>
      <c r="H1752" s="298"/>
      <c r="I1752" s="298"/>
      <c r="J1752" s="298"/>
      <c r="K1752" s="298"/>
      <c r="L1752" s="299"/>
      <c r="M1752" s="300"/>
      <c r="N1752" s="301"/>
      <c r="O1752" s="238"/>
      <c r="P1752" s="238"/>
      <c r="Q1752" s="238"/>
    </row>
    <row r="1753" spans="1:17" s="39" customFormat="1" ht="12">
      <c r="A1753" s="298"/>
      <c r="B1753" s="298"/>
      <c r="C1753" s="298"/>
      <c r="D1753" s="298"/>
      <c r="E1753" s="298"/>
      <c r="F1753" s="298"/>
      <c r="G1753" s="298"/>
      <c r="H1753" s="298"/>
      <c r="I1753" s="298"/>
      <c r="J1753" s="298"/>
      <c r="K1753" s="298"/>
      <c r="L1753" s="299"/>
      <c r="M1753" s="300"/>
      <c r="N1753" s="301"/>
      <c r="O1753" s="238"/>
      <c r="P1753" s="238"/>
      <c r="Q1753" s="238"/>
    </row>
    <row r="1754" spans="1:17" s="39" customFormat="1" ht="12">
      <c r="A1754" s="298"/>
      <c r="B1754" s="298"/>
      <c r="C1754" s="298"/>
      <c r="D1754" s="298"/>
      <c r="E1754" s="298"/>
      <c r="F1754" s="298"/>
      <c r="G1754" s="298"/>
      <c r="H1754" s="298"/>
      <c r="I1754" s="298"/>
      <c r="J1754" s="298"/>
      <c r="K1754" s="298"/>
      <c r="L1754" s="299"/>
      <c r="M1754" s="300"/>
      <c r="N1754" s="301"/>
      <c r="O1754" s="238"/>
      <c r="P1754" s="238"/>
      <c r="Q1754" s="238"/>
    </row>
    <row r="1755" spans="1:17" s="39" customFormat="1" ht="12">
      <c r="A1755" s="298"/>
      <c r="B1755" s="298"/>
      <c r="C1755" s="298"/>
      <c r="D1755" s="298"/>
      <c r="E1755" s="298"/>
      <c r="F1755" s="298"/>
      <c r="G1755" s="298"/>
      <c r="H1755" s="298"/>
      <c r="I1755" s="298"/>
      <c r="J1755" s="298"/>
      <c r="K1755" s="298"/>
      <c r="L1755" s="299"/>
      <c r="M1755" s="300"/>
      <c r="N1755" s="301"/>
      <c r="O1755" s="238"/>
      <c r="P1755" s="238"/>
      <c r="Q1755" s="238"/>
    </row>
    <row r="1756" spans="1:17" s="39" customFormat="1" ht="12">
      <c r="A1756" s="298"/>
      <c r="B1756" s="298"/>
      <c r="C1756" s="298"/>
      <c r="D1756" s="298"/>
      <c r="E1756" s="298"/>
      <c r="F1756" s="298"/>
      <c r="G1756" s="298"/>
      <c r="H1756" s="298"/>
      <c r="I1756" s="298"/>
      <c r="J1756" s="298"/>
      <c r="K1756" s="298"/>
      <c r="L1756" s="299"/>
      <c r="M1756" s="300"/>
      <c r="N1756" s="301"/>
      <c r="O1756" s="238"/>
      <c r="P1756" s="238"/>
      <c r="Q1756" s="238"/>
    </row>
    <row r="1757" spans="1:17" s="39" customFormat="1" ht="12">
      <c r="A1757" s="298"/>
      <c r="B1757" s="298"/>
      <c r="C1757" s="298"/>
      <c r="D1757" s="298"/>
      <c r="E1757" s="298"/>
      <c r="F1757" s="298"/>
      <c r="G1757" s="298"/>
      <c r="H1757" s="298"/>
      <c r="I1757" s="298"/>
      <c r="J1757" s="298"/>
      <c r="K1757" s="298"/>
      <c r="L1757" s="299"/>
      <c r="M1757" s="300"/>
      <c r="N1757" s="301"/>
      <c r="O1757" s="238"/>
      <c r="P1757" s="238"/>
      <c r="Q1757" s="238"/>
    </row>
    <row r="1758" spans="1:17" s="39" customFormat="1" ht="12">
      <c r="A1758" s="298"/>
      <c r="B1758" s="298"/>
      <c r="C1758" s="298"/>
      <c r="D1758" s="298"/>
      <c r="E1758" s="298"/>
      <c r="F1758" s="298"/>
      <c r="G1758" s="298"/>
      <c r="H1758" s="298"/>
      <c r="I1758" s="298"/>
      <c r="J1758" s="298"/>
      <c r="K1758" s="298"/>
      <c r="L1758" s="299"/>
      <c r="M1758" s="300"/>
      <c r="N1758" s="301"/>
      <c r="O1758" s="238"/>
      <c r="P1758" s="238"/>
      <c r="Q1758" s="238"/>
    </row>
    <row r="1759" spans="1:17" s="39" customFormat="1" ht="12">
      <c r="A1759" s="298"/>
      <c r="B1759" s="298"/>
      <c r="C1759" s="298"/>
      <c r="D1759" s="298"/>
      <c r="E1759" s="298"/>
      <c r="F1759" s="298"/>
      <c r="G1759" s="298"/>
      <c r="H1759" s="298"/>
      <c r="I1759" s="298"/>
      <c r="J1759" s="298"/>
      <c r="K1759" s="298"/>
      <c r="L1759" s="299"/>
      <c r="M1759" s="300"/>
      <c r="N1759" s="301"/>
      <c r="O1759" s="238"/>
      <c r="P1759" s="238"/>
      <c r="Q1759" s="238"/>
    </row>
    <row r="1760" spans="1:17" s="39" customFormat="1" ht="12">
      <c r="A1760" s="298"/>
      <c r="B1760" s="298"/>
      <c r="C1760" s="298"/>
      <c r="D1760" s="298"/>
      <c r="E1760" s="298"/>
      <c r="F1760" s="298"/>
      <c r="G1760" s="298"/>
      <c r="H1760" s="298"/>
      <c r="I1760" s="298"/>
      <c r="J1760" s="298"/>
      <c r="K1760" s="298"/>
      <c r="L1760" s="299"/>
      <c r="M1760" s="300"/>
      <c r="N1760" s="301"/>
      <c r="O1760" s="238"/>
      <c r="P1760" s="238"/>
      <c r="Q1760" s="238"/>
    </row>
    <row r="1761" spans="1:17" s="39" customFormat="1" ht="12">
      <c r="A1761" s="298"/>
      <c r="B1761" s="298"/>
      <c r="C1761" s="298"/>
      <c r="D1761" s="298"/>
      <c r="E1761" s="298"/>
      <c r="F1761" s="298"/>
      <c r="G1761" s="298"/>
      <c r="H1761" s="298"/>
      <c r="I1761" s="298"/>
      <c r="J1761" s="298"/>
      <c r="K1761" s="298"/>
      <c r="L1761" s="299"/>
      <c r="M1761" s="300"/>
      <c r="N1761" s="301"/>
      <c r="O1761" s="238"/>
      <c r="P1761" s="238"/>
      <c r="Q1761" s="238"/>
    </row>
    <row r="1762" spans="1:17" s="39" customFormat="1" ht="12">
      <c r="A1762" s="298"/>
      <c r="B1762" s="298"/>
      <c r="C1762" s="298"/>
      <c r="D1762" s="298"/>
      <c r="E1762" s="298"/>
      <c r="F1762" s="298"/>
      <c r="G1762" s="298"/>
      <c r="H1762" s="298"/>
      <c r="I1762" s="298"/>
      <c r="J1762" s="298"/>
      <c r="K1762" s="298"/>
      <c r="L1762" s="299"/>
      <c r="M1762" s="300"/>
      <c r="N1762" s="301"/>
      <c r="O1762" s="238"/>
      <c r="P1762" s="238"/>
      <c r="Q1762" s="238"/>
    </row>
    <row r="1763" spans="1:17" s="39" customFormat="1" ht="12">
      <c r="A1763" s="298"/>
      <c r="B1763" s="298"/>
      <c r="C1763" s="298"/>
      <c r="D1763" s="298"/>
      <c r="E1763" s="298"/>
      <c r="F1763" s="298"/>
      <c r="G1763" s="298"/>
      <c r="H1763" s="298"/>
      <c r="I1763" s="298"/>
      <c r="J1763" s="298"/>
      <c r="K1763" s="298"/>
      <c r="L1763" s="299"/>
      <c r="M1763" s="300"/>
      <c r="N1763" s="301"/>
      <c r="O1763" s="238"/>
      <c r="P1763" s="238"/>
      <c r="Q1763" s="238"/>
    </row>
    <row r="1764" spans="1:17" s="39" customFormat="1" ht="12">
      <c r="A1764" s="298"/>
      <c r="B1764" s="298"/>
      <c r="C1764" s="298"/>
      <c r="D1764" s="298"/>
      <c r="E1764" s="298"/>
      <c r="F1764" s="298"/>
      <c r="G1764" s="298"/>
      <c r="H1764" s="298"/>
      <c r="I1764" s="298"/>
      <c r="J1764" s="298"/>
      <c r="K1764" s="298"/>
      <c r="L1764" s="299"/>
      <c r="M1764" s="300"/>
      <c r="N1764" s="301"/>
      <c r="O1764" s="238"/>
      <c r="P1764" s="238"/>
      <c r="Q1764" s="238"/>
    </row>
    <row r="1765" spans="1:17" s="39" customFormat="1" ht="12">
      <c r="A1765" s="298"/>
      <c r="B1765" s="298"/>
      <c r="C1765" s="298"/>
      <c r="D1765" s="298"/>
      <c r="E1765" s="298"/>
      <c r="F1765" s="298"/>
      <c r="G1765" s="298"/>
      <c r="H1765" s="298"/>
      <c r="I1765" s="298"/>
      <c r="J1765" s="298"/>
      <c r="K1765" s="298"/>
      <c r="L1765" s="299"/>
      <c r="M1765" s="300"/>
      <c r="N1765" s="301"/>
      <c r="O1765" s="238"/>
      <c r="P1765" s="238"/>
      <c r="Q1765" s="238"/>
    </row>
    <row r="1766" spans="1:17" s="39" customFormat="1" ht="12">
      <c r="A1766" s="298"/>
      <c r="B1766" s="298"/>
      <c r="C1766" s="298"/>
      <c r="D1766" s="298"/>
      <c r="E1766" s="298"/>
      <c r="F1766" s="298"/>
      <c r="G1766" s="298"/>
      <c r="H1766" s="298"/>
      <c r="I1766" s="298"/>
      <c r="J1766" s="298"/>
      <c r="K1766" s="298"/>
      <c r="L1766" s="299"/>
      <c r="M1766" s="300"/>
      <c r="N1766" s="301"/>
      <c r="O1766" s="238"/>
      <c r="P1766" s="238"/>
      <c r="Q1766" s="238"/>
    </row>
    <row r="1767" spans="1:17" s="39" customFormat="1" ht="12">
      <c r="A1767" s="298"/>
      <c r="B1767" s="298"/>
      <c r="C1767" s="298"/>
      <c r="D1767" s="298"/>
      <c r="E1767" s="298"/>
      <c r="F1767" s="298"/>
      <c r="G1767" s="298"/>
      <c r="H1767" s="298"/>
      <c r="I1767" s="298"/>
      <c r="J1767" s="298"/>
      <c r="K1767" s="298"/>
      <c r="L1767" s="299"/>
      <c r="M1767" s="300"/>
      <c r="N1767" s="301"/>
      <c r="O1767" s="238"/>
      <c r="P1767" s="238"/>
      <c r="Q1767" s="238"/>
    </row>
    <row r="1768" spans="1:17" s="39" customFormat="1" ht="12">
      <c r="A1768" s="298"/>
      <c r="B1768" s="298"/>
      <c r="C1768" s="298"/>
      <c r="D1768" s="298"/>
      <c r="E1768" s="298"/>
      <c r="F1768" s="298"/>
      <c r="G1768" s="298"/>
      <c r="H1768" s="298"/>
      <c r="I1768" s="298"/>
      <c r="J1768" s="298"/>
      <c r="K1768" s="298"/>
      <c r="L1768" s="299"/>
      <c r="M1768" s="300"/>
      <c r="N1768" s="301"/>
      <c r="O1768" s="238"/>
      <c r="P1768" s="238"/>
      <c r="Q1768" s="238"/>
    </row>
    <row r="1769" spans="1:17" s="39" customFormat="1" ht="12">
      <c r="A1769" s="298"/>
      <c r="B1769" s="298"/>
      <c r="C1769" s="298"/>
      <c r="D1769" s="298"/>
      <c r="E1769" s="298"/>
      <c r="F1769" s="298"/>
      <c r="G1769" s="298"/>
      <c r="H1769" s="298"/>
      <c r="I1769" s="298"/>
      <c r="J1769" s="298"/>
      <c r="K1769" s="298"/>
      <c r="L1769" s="299"/>
      <c r="M1769" s="300"/>
      <c r="N1769" s="301"/>
      <c r="O1769" s="238"/>
      <c r="P1769" s="238"/>
      <c r="Q1769" s="238"/>
    </row>
    <row r="1770" spans="1:17" s="39" customFormat="1" ht="12">
      <c r="A1770" s="298"/>
      <c r="B1770" s="298"/>
      <c r="C1770" s="298"/>
      <c r="D1770" s="298"/>
      <c r="E1770" s="298"/>
      <c r="F1770" s="298"/>
      <c r="G1770" s="298"/>
      <c r="H1770" s="298"/>
      <c r="I1770" s="298"/>
      <c r="J1770" s="298"/>
      <c r="K1770" s="298"/>
      <c r="L1770" s="299"/>
      <c r="M1770" s="300"/>
      <c r="N1770" s="301"/>
      <c r="O1770" s="238"/>
      <c r="P1770" s="238"/>
      <c r="Q1770" s="238"/>
    </row>
    <row r="1771" spans="1:17" s="39" customFormat="1" ht="12">
      <c r="A1771" s="298"/>
      <c r="B1771" s="298"/>
      <c r="C1771" s="298"/>
      <c r="D1771" s="298"/>
      <c r="E1771" s="298"/>
      <c r="F1771" s="298"/>
      <c r="G1771" s="298"/>
      <c r="H1771" s="298"/>
      <c r="I1771" s="298"/>
      <c r="J1771" s="298"/>
      <c r="K1771" s="298"/>
      <c r="L1771" s="299"/>
      <c r="M1771" s="300"/>
      <c r="N1771" s="301"/>
      <c r="O1771" s="238"/>
      <c r="P1771" s="238"/>
      <c r="Q1771" s="238"/>
    </row>
    <row r="1772" spans="1:17" s="39" customFormat="1" ht="12">
      <c r="A1772" s="298"/>
      <c r="B1772" s="298"/>
      <c r="C1772" s="298"/>
      <c r="D1772" s="298"/>
      <c r="E1772" s="298"/>
      <c r="F1772" s="298"/>
      <c r="G1772" s="298"/>
      <c r="H1772" s="298"/>
      <c r="I1772" s="298"/>
      <c r="J1772" s="298"/>
      <c r="K1772" s="298"/>
      <c r="L1772" s="299"/>
      <c r="M1772" s="300"/>
      <c r="N1772" s="301"/>
      <c r="O1772" s="238"/>
      <c r="P1772" s="238"/>
      <c r="Q1772" s="238"/>
    </row>
    <row r="1773" spans="1:17" s="39" customFormat="1" ht="12">
      <c r="A1773" s="298"/>
      <c r="B1773" s="298"/>
      <c r="C1773" s="298"/>
      <c r="D1773" s="298"/>
      <c r="E1773" s="298"/>
      <c r="F1773" s="298"/>
      <c r="G1773" s="298"/>
      <c r="H1773" s="298"/>
      <c r="I1773" s="298"/>
      <c r="J1773" s="298"/>
      <c r="K1773" s="298"/>
      <c r="L1773" s="299"/>
      <c r="M1773" s="300"/>
      <c r="N1773" s="301"/>
      <c r="O1773" s="238"/>
      <c r="P1773" s="238"/>
      <c r="Q1773" s="238"/>
    </row>
    <row r="1774" spans="1:17" s="39" customFormat="1" ht="12">
      <c r="A1774" s="298"/>
      <c r="B1774" s="298"/>
      <c r="C1774" s="298"/>
      <c r="D1774" s="298"/>
      <c r="E1774" s="298"/>
      <c r="F1774" s="298"/>
      <c r="G1774" s="298"/>
      <c r="H1774" s="298"/>
      <c r="I1774" s="298"/>
      <c r="J1774" s="298"/>
      <c r="K1774" s="298"/>
      <c r="L1774" s="299"/>
      <c r="M1774" s="300"/>
      <c r="N1774" s="301"/>
      <c r="O1774" s="238"/>
      <c r="P1774" s="238"/>
      <c r="Q1774" s="238"/>
    </row>
    <row r="1775" spans="1:17" s="39" customFormat="1" ht="12">
      <c r="A1775" s="298"/>
      <c r="B1775" s="298"/>
      <c r="C1775" s="298"/>
      <c r="D1775" s="298"/>
      <c r="E1775" s="298"/>
      <c r="F1775" s="298"/>
      <c r="G1775" s="298"/>
      <c r="H1775" s="298"/>
      <c r="I1775" s="298"/>
      <c r="J1775" s="298"/>
      <c r="K1775" s="298"/>
      <c r="L1775" s="299"/>
      <c r="M1775" s="300"/>
      <c r="N1775" s="301"/>
      <c r="O1775" s="238"/>
      <c r="P1775" s="238"/>
      <c r="Q1775" s="238"/>
    </row>
    <row r="1776" spans="1:17" s="39" customFormat="1" ht="12">
      <c r="A1776" s="298"/>
      <c r="B1776" s="298"/>
      <c r="C1776" s="298"/>
      <c r="D1776" s="298"/>
      <c r="E1776" s="298"/>
      <c r="F1776" s="298"/>
      <c r="G1776" s="298"/>
      <c r="H1776" s="298"/>
      <c r="I1776" s="298"/>
      <c r="J1776" s="298"/>
      <c r="K1776" s="298"/>
      <c r="L1776" s="299"/>
      <c r="M1776" s="300"/>
      <c r="N1776" s="301"/>
      <c r="O1776" s="238"/>
      <c r="P1776" s="238"/>
      <c r="Q1776" s="238"/>
    </row>
    <row r="1777" spans="1:17" s="39" customFormat="1" ht="12">
      <c r="A1777" s="298"/>
      <c r="B1777" s="298"/>
      <c r="C1777" s="298"/>
      <c r="D1777" s="298"/>
      <c r="E1777" s="298"/>
      <c r="F1777" s="298"/>
      <c r="G1777" s="298"/>
      <c r="H1777" s="298"/>
      <c r="I1777" s="298"/>
      <c r="J1777" s="298"/>
      <c r="K1777" s="298"/>
      <c r="L1777" s="299"/>
      <c r="M1777" s="300"/>
      <c r="N1777" s="301"/>
      <c r="O1777" s="238"/>
      <c r="P1777" s="238"/>
      <c r="Q1777" s="238"/>
    </row>
    <row r="1778" spans="1:17" s="39" customFormat="1" ht="12">
      <c r="A1778" s="298"/>
      <c r="B1778" s="298"/>
      <c r="C1778" s="298"/>
      <c r="D1778" s="298"/>
      <c r="E1778" s="298"/>
      <c r="F1778" s="298"/>
      <c r="G1778" s="298"/>
      <c r="H1778" s="298"/>
      <c r="I1778" s="298"/>
      <c r="J1778" s="298"/>
      <c r="K1778" s="298"/>
      <c r="L1778" s="299"/>
      <c r="M1778" s="300"/>
      <c r="N1778" s="301"/>
      <c r="O1778" s="238"/>
      <c r="P1778" s="238"/>
      <c r="Q1778" s="238"/>
    </row>
    <row r="1779" spans="1:17" s="39" customFormat="1" ht="12">
      <c r="A1779" s="298"/>
      <c r="B1779" s="298"/>
      <c r="C1779" s="298"/>
      <c r="D1779" s="298"/>
      <c r="E1779" s="298"/>
      <c r="F1779" s="298"/>
      <c r="G1779" s="298"/>
      <c r="H1779" s="298"/>
      <c r="I1779" s="298"/>
      <c r="J1779" s="298"/>
      <c r="K1779" s="298"/>
      <c r="L1779" s="299"/>
      <c r="M1779" s="300"/>
      <c r="N1779" s="301"/>
      <c r="O1779" s="238"/>
      <c r="P1779" s="238"/>
      <c r="Q1779" s="238"/>
    </row>
    <row r="1780" spans="1:17" s="39" customFormat="1" ht="12">
      <c r="A1780" s="298"/>
      <c r="B1780" s="298"/>
      <c r="C1780" s="298"/>
      <c r="D1780" s="298"/>
      <c r="E1780" s="298"/>
      <c r="F1780" s="298"/>
      <c r="G1780" s="298"/>
      <c r="H1780" s="298"/>
      <c r="I1780" s="298"/>
      <c r="J1780" s="298"/>
      <c r="K1780" s="298"/>
      <c r="L1780" s="299"/>
      <c r="M1780" s="300"/>
      <c r="N1780" s="301"/>
      <c r="O1780" s="238"/>
      <c r="P1780" s="238"/>
      <c r="Q1780" s="238"/>
    </row>
    <row r="1781" spans="1:17" s="39" customFormat="1" ht="12">
      <c r="A1781" s="298"/>
      <c r="B1781" s="298"/>
      <c r="C1781" s="298"/>
      <c r="D1781" s="298"/>
      <c r="E1781" s="298"/>
      <c r="F1781" s="298"/>
      <c r="G1781" s="298"/>
      <c r="H1781" s="298"/>
      <c r="I1781" s="298"/>
      <c r="J1781" s="298"/>
      <c r="K1781" s="298"/>
      <c r="L1781" s="299"/>
      <c r="M1781" s="300"/>
      <c r="N1781" s="301"/>
      <c r="O1781" s="238"/>
      <c r="P1781" s="238"/>
      <c r="Q1781" s="238"/>
    </row>
    <row r="1782" spans="1:17" s="39" customFormat="1" ht="12">
      <c r="A1782" s="298"/>
      <c r="B1782" s="298"/>
      <c r="C1782" s="298"/>
      <c r="D1782" s="298"/>
      <c r="E1782" s="298"/>
      <c r="F1782" s="298"/>
      <c r="G1782" s="298"/>
      <c r="H1782" s="298"/>
      <c r="I1782" s="298"/>
      <c r="J1782" s="298"/>
      <c r="K1782" s="298"/>
      <c r="L1782" s="299"/>
      <c r="M1782" s="300"/>
      <c r="N1782" s="301"/>
      <c r="O1782" s="238"/>
      <c r="P1782" s="238"/>
      <c r="Q1782" s="238"/>
    </row>
    <row r="1783" spans="1:17" s="39" customFormat="1" ht="12">
      <c r="A1783" s="298"/>
      <c r="B1783" s="298"/>
      <c r="C1783" s="298"/>
      <c r="D1783" s="298"/>
      <c r="E1783" s="298"/>
      <c r="F1783" s="298"/>
      <c r="G1783" s="298"/>
      <c r="H1783" s="298"/>
      <c r="I1783" s="298"/>
      <c r="J1783" s="298"/>
      <c r="K1783" s="298"/>
      <c r="L1783" s="299"/>
      <c r="M1783" s="300"/>
      <c r="N1783" s="301"/>
      <c r="O1783" s="238"/>
      <c r="P1783" s="238"/>
      <c r="Q1783" s="238"/>
    </row>
    <row r="1784" spans="1:17" s="39" customFormat="1" ht="12">
      <c r="A1784" s="298"/>
      <c r="B1784" s="298"/>
      <c r="C1784" s="298"/>
      <c r="D1784" s="298"/>
      <c r="E1784" s="298"/>
      <c r="F1784" s="298"/>
      <c r="G1784" s="298"/>
      <c r="H1784" s="298"/>
      <c r="I1784" s="298"/>
      <c r="J1784" s="298"/>
      <c r="K1784" s="298"/>
      <c r="L1784" s="299"/>
      <c r="M1784" s="300"/>
      <c r="N1784" s="301"/>
      <c r="O1784" s="238"/>
      <c r="P1784" s="238"/>
      <c r="Q1784" s="238"/>
    </row>
    <row r="1785" spans="1:17" s="39" customFormat="1" ht="12">
      <c r="A1785" s="298"/>
      <c r="B1785" s="298"/>
      <c r="C1785" s="298"/>
      <c r="D1785" s="298"/>
      <c r="E1785" s="298"/>
      <c r="F1785" s="298"/>
      <c r="G1785" s="298"/>
      <c r="H1785" s="298"/>
      <c r="I1785" s="298"/>
      <c r="J1785" s="298"/>
      <c r="K1785" s="298"/>
      <c r="L1785" s="299"/>
      <c r="M1785" s="300"/>
      <c r="N1785" s="301"/>
      <c r="O1785" s="238"/>
      <c r="P1785" s="238"/>
      <c r="Q1785" s="238"/>
    </row>
    <row r="1786" spans="1:17" s="39" customFormat="1" ht="12">
      <c r="A1786" s="298"/>
      <c r="B1786" s="298"/>
      <c r="C1786" s="298"/>
      <c r="D1786" s="298"/>
      <c r="E1786" s="298"/>
      <c r="F1786" s="298"/>
      <c r="G1786" s="298"/>
      <c r="H1786" s="298"/>
      <c r="I1786" s="298"/>
      <c r="J1786" s="298"/>
      <c r="K1786" s="298"/>
      <c r="L1786" s="299"/>
      <c r="M1786" s="300"/>
      <c r="N1786" s="301"/>
      <c r="O1786" s="238"/>
      <c r="P1786" s="238"/>
      <c r="Q1786" s="238"/>
    </row>
    <row r="1787" spans="1:17" s="39" customFormat="1" ht="12">
      <c r="A1787" s="298"/>
      <c r="B1787" s="298"/>
      <c r="C1787" s="298"/>
      <c r="D1787" s="298"/>
      <c r="E1787" s="298"/>
      <c r="F1787" s="298"/>
      <c r="G1787" s="298"/>
      <c r="H1787" s="298"/>
      <c r="I1787" s="298"/>
      <c r="J1787" s="298"/>
      <c r="K1787" s="298"/>
      <c r="L1787" s="299"/>
      <c r="M1787" s="300"/>
      <c r="N1787" s="301"/>
      <c r="O1787" s="238"/>
      <c r="P1787" s="238"/>
      <c r="Q1787" s="238"/>
    </row>
    <row r="1788" spans="1:17" s="39" customFormat="1" ht="12">
      <c r="A1788" s="298"/>
      <c r="B1788" s="298"/>
      <c r="C1788" s="298"/>
      <c r="D1788" s="298"/>
      <c r="E1788" s="298"/>
      <c r="F1788" s="298"/>
      <c r="G1788" s="298"/>
      <c r="H1788" s="298"/>
      <c r="I1788" s="298"/>
      <c r="J1788" s="298"/>
      <c r="K1788" s="298"/>
      <c r="L1788" s="299"/>
      <c r="M1788" s="300"/>
      <c r="N1788" s="301"/>
      <c r="O1788" s="238"/>
      <c r="P1788" s="238"/>
      <c r="Q1788" s="238"/>
    </row>
    <row r="1789" spans="1:17" s="39" customFormat="1" ht="12">
      <c r="A1789" s="298"/>
      <c r="B1789" s="298"/>
      <c r="C1789" s="298"/>
      <c r="D1789" s="298"/>
      <c r="E1789" s="298"/>
      <c r="F1789" s="298"/>
      <c r="G1789" s="298"/>
      <c r="H1789" s="298"/>
      <c r="I1789" s="298"/>
      <c r="J1789" s="298"/>
      <c r="K1789" s="298"/>
      <c r="L1789" s="299"/>
      <c r="M1789" s="300"/>
      <c r="N1789" s="301"/>
      <c r="O1789" s="238"/>
      <c r="P1789" s="238"/>
      <c r="Q1789" s="238"/>
    </row>
    <row r="1790" spans="1:17" s="39" customFormat="1" ht="12">
      <c r="A1790" s="298"/>
      <c r="B1790" s="298"/>
      <c r="C1790" s="298"/>
      <c r="D1790" s="298"/>
      <c r="E1790" s="298"/>
      <c r="F1790" s="298"/>
      <c r="G1790" s="298"/>
      <c r="H1790" s="298"/>
      <c r="I1790" s="298"/>
      <c r="J1790" s="298"/>
      <c r="K1790" s="298"/>
      <c r="L1790" s="299"/>
      <c r="M1790" s="300"/>
      <c r="N1790" s="301"/>
      <c r="O1790" s="238"/>
      <c r="P1790" s="238"/>
      <c r="Q1790" s="238"/>
    </row>
    <row r="1791" spans="1:17" s="39" customFormat="1" ht="12">
      <c r="A1791" s="298"/>
      <c r="B1791" s="298"/>
      <c r="C1791" s="298"/>
      <c r="D1791" s="298"/>
      <c r="E1791" s="298"/>
      <c r="F1791" s="298"/>
      <c r="G1791" s="298"/>
      <c r="H1791" s="298"/>
      <c r="I1791" s="298"/>
      <c r="J1791" s="298"/>
      <c r="K1791" s="298"/>
      <c r="L1791" s="299"/>
      <c r="M1791" s="300"/>
      <c r="N1791" s="301"/>
      <c r="O1791" s="238"/>
      <c r="P1791" s="238"/>
      <c r="Q1791" s="238"/>
    </row>
    <row r="1792" spans="1:17" s="39" customFormat="1" ht="12">
      <c r="A1792" s="298"/>
      <c r="B1792" s="298"/>
      <c r="C1792" s="298"/>
      <c r="D1792" s="298"/>
      <c r="E1792" s="298"/>
      <c r="F1792" s="298"/>
      <c r="G1792" s="298"/>
      <c r="H1792" s="298"/>
      <c r="I1792" s="298"/>
      <c r="J1792" s="298"/>
      <c r="K1792" s="298"/>
      <c r="L1792" s="299"/>
      <c r="M1792" s="300"/>
      <c r="N1792" s="301"/>
      <c r="O1792" s="238"/>
      <c r="P1792" s="238"/>
      <c r="Q1792" s="238"/>
    </row>
    <row r="1793" spans="1:17" s="39" customFormat="1" ht="12">
      <c r="A1793" s="298"/>
      <c r="B1793" s="298"/>
      <c r="C1793" s="298"/>
      <c r="D1793" s="298"/>
      <c r="E1793" s="298"/>
      <c r="F1793" s="298"/>
      <c r="G1793" s="298"/>
      <c r="H1793" s="298"/>
      <c r="I1793" s="298"/>
      <c r="J1793" s="298"/>
      <c r="K1793" s="298"/>
      <c r="L1793" s="299"/>
      <c r="M1793" s="300"/>
      <c r="N1793" s="301"/>
      <c r="O1793" s="238"/>
      <c r="P1793" s="238"/>
      <c r="Q1793" s="238"/>
    </row>
    <row r="1794" spans="1:17" s="39" customFormat="1" ht="12">
      <c r="A1794" s="298"/>
      <c r="B1794" s="298"/>
      <c r="C1794" s="298"/>
      <c r="D1794" s="298"/>
      <c r="E1794" s="298"/>
      <c r="F1794" s="298"/>
      <c r="G1794" s="298"/>
      <c r="H1794" s="298"/>
      <c r="I1794" s="298"/>
      <c r="J1794" s="298"/>
      <c r="K1794" s="298"/>
      <c r="L1794" s="299"/>
      <c r="M1794" s="300"/>
      <c r="N1794" s="301"/>
      <c r="O1794" s="238"/>
      <c r="P1794" s="238"/>
      <c r="Q1794" s="238"/>
    </row>
    <row r="1795" spans="1:17" s="39" customFormat="1" ht="12">
      <c r="A1795" s="298"/>
      <c r="B1795" s="298"/>
      <c r="C1795" s="298"/>
      <c r="D1795" s="298"/>
      <c r="E1795" s="298"/>
      <c r="F1795" s="298"/>
      <c r="G1795" s="298"/>
      <c r="H1795" s="298"/>
      <c r="I1795" s="298"/>
      <c r="J1795" s="298"/>
      <c r="K1795" s="298"/>
      <c r="L1795" s="299"/>
      <c r="M1795" s="300"/>
      <c r="N1795" s="301"/>
      <c r="O1795" s="238"/>
      <c r="P1795" s="238"/>
      <c r="Q1795" s="238"/>
    </row>
    <row r="1796" spans="1:17" s="39" customFormat="1" ht="12">
      <c r="A1796" s="298"/>
      <c r="B1796" s="298"/>
      <c r="C1796" s="298"/>
      <c r="D1796" s="298"/>
      <c r="E1796" s="298"/>
      <c r="F1796" s="298"/>
      <c r="G1796" s="298"/>
      <c r="H1796" s="298"/>
      <c r="I1796" s="298"/>
      <c r="J1796" s="298"/>
      <c r="K1796" s="298"/>
      <c r="L1796" s="299"/>
      <c r="M1796" s="300"/>
      <c r="N1796" s="301"/>
      <c r="O1796" s="238"/>
      <c r="P1796" s="238"/>
      <c r="Q1796" s="238"/>
    </row>
    <row r="1797" spans="1:17" s="39" customFormat="1" ht="12">
      <c r="A1797" s="298"/>
      <c r="B1797" s="298"/>
      <c r="C1797" s="298"/>
      <c r="D1797" s="298"/>
      <c r="E1797" s="298"/>
      <c r="F1797" s="298"/>
      <c r="G1797" s="298"/>
      <c r="H1797" s="298"/>
      <c r="I1797" s="298"/>
      <c r="J1797" s="298"/>
      <c r="K1797" s="298"/>
      <c r="L1797" s="299"/>
      <c r="M1797" s="300"/>
      <c r="N1797" s="301"/>
      <c r="O1797" s="238"/>
      <c r="P1797" s="238"/>
      <c r="Q1797" s="238"/>
    </row>
    <row r="1798" spans="1:17" s="39" customFormat="1" ht="12">
      <c r="A1798" s="298"/>
      <c r="B1798" s="298"/>
      <c r="C1798" s="298"/>
      <c r="D1798" s="298"/>
      <c r="E1798" s="298"/>
      <c r="F1798" s="298"/>
      <c r="G1798" s="298"/>
      <c r="H1798" s="298"/>
      <c r="I1798" s="298"/>
      <c r="J1798" s="298"/>
      <c r="K1798" s="298"/>
      <c r="L1798" s="299"/>
      <c r="M1798" s="300"/>
      <c r="N1798" s="301"/>
      <c r="O1798" s="238"/>
      <c r="P1798" s="238"/>
      <c r="Q1798" s="238"/>
    </row>
    <row r="1799" spans="1:17" s="39" customFormat="1" ht="12">
      <c r="A1799" s="298"/>
      <c r="B1799" s="298"/>
      <c r="C1799" s="298"/>
      <c r="D1799" s="298"/>
      <c r="E1799" s="298"/>
      <c r="F1799" s="298"/>
      <c r="G1799" s="298"/>
      <c r="H1799" s="298"/>
      <c r="I1799" s="298"/>
      <c r="J1799" s="298"/>
      <c r="K1799" s="298"/>
      <c r="L1799" s="299"/>
      <c r="M1799" s="300"/>
      <c r="N1799" s="301"/>
      <c r="O1799" s="238"/>
      <c r="P1799" s="238"/>
      <c r="Q1799" s="238"/>
    </row>
    <row r="1800" spans="1:17" s="39" customFormat="1" ht="12">
      <c r="A1800" s="298"/>
      <c r="B1800" s="298"/>
      <c r="C1800" s="298"/>
      <c r="D1800" s="298"/>
      <c r="E1800" s="298"/>
      <c r="F1800" s="298"/>
      <c r="G1800" s="298"/>
      <c r="H1800" s="298"/>
      <c r="I1800" s="298"/>
      <c r="J1800" s="298"/>
      <c r="K1800" s="298"/>
      <c r="L1800" s="299"/>
      <c r="M1800" s="300"/>
      <c r="N1800" s="301"/>
      <c r="O1800" s="238"/>
      <c r="P1800" s="238"/>
      <c r="Q1800" s="238"/>
    </row>
    <row r="1801" spans="1:17" s="39" customFormat="1" ht="12">
      <c r="A1801" s="298"/>
      <c r="B1801" s="298"/>
      <c r="C1801" s="298"/>
      <c r="D1801" s="298"/>
      <c r="E1801" s="298"/>
      <c r="F1801" s="298"/>
      <c r="G1801" s="298"/>
      <c r="H1801" s="298"/>
      <c r="I1801" s="298"/>
      <c r="J1801" s="298"/>
      <c r="K1801" s="298"/>
      <c r="L1801" s="299"/>
      <c r="M1801" s="300"/>
      <c r="N1801" s="301"/>
      <c r="O1801" s="238"/>
      <c r="P1801" s="238"/>
      <c r="Q1801" s="238"/>
    </row>
    <row r="1802" spans="1:17" s="39" customFormat="1" ht="12">
      <c r="A1802" s="298"/>
      <c r="B1802" s="298"/>
      <c r="C1802" s="298"/>
      <c r="D1802" s="298"/>
      <c r="E1802" s="298"/>
      <c r="F1802" s="298"/>
      <c r="G1802" s="298"/>
      <c r="H1802" s="298"/>
      <c r="I1802" s="298"/>
      <c r="J1802" s="298"/>
      <c r="K1802" s="298"/>
      <c r="L1802" s="299"/>
      <c r="M1802" s="300"/>
      <c r="N1802" s="301"/>
      <c r="O1802" s="238"/>
      <c r="P1802" s="238"/>
      <c r="Q1802" s="238"/>
    </row>
    <row r="1803" spans="1:17" s="39" customFormat="1" ht="12">
      <c r="A1803" s="298"/>
      <c r="B1803" s="298"/>
      <c r="C1803" s="298"/>
      <c r="D1803" s="298"/>
      <c r="E1803" s="298"/>
      <c r="F1803" s="298"/>
      <c r="G1803" s="298"/>
      <c r="H1803" s="298"/>
      <c r="I1803" s="298"/>
      <c r="J1803" s="298"/>
      <c r="K1803" s="298"/>
      <c r="L1803" s="299"/>
      <c r="M1803" s="300"/>
      <c r="N1803" s="301"/>
      <c r="O1803" s="238"/>
      <c r="P1803" s="238"/>
      <c r="Q1803" s="238"/>
    </row>
    <row r="1804" spans="1:17" s="39" customFormat="1" ht="12">
      <c r="A1804" s="298"/>
      <c r="B1804" s="298"/>
      <c r="C1804" s="298"/>
      <c r="D1804" s="298"/>
      <c r="E1804" s="298"/>
      <c r="F1804" s="298"/>
      <c r="G1804" s="298"/>
      <c r="H1804" s="298"/>
      <c r="I1804" s="298"/>
      <c r="J1804" s="298"/>
      <c r="K1804" s="298"/>
      <c r="L1804" s="299"/>
      <c r="M1804" s="300"/>
      <c r="N1804" s="301"/>
      <c r="O1804" s="238"/>
      <c r="P1804" s="238"/>
      <c r="Q1804" s="238"/>
    </row>
    <row r="1805" spans="1:17" s="39" customFormat="1" ht="12">
      <c r="A1805" s="298"/>
      <c r="B1805" s="298"/>
      <c r="C1805" s="298"/>
      <c r="D1805" s="298"/>
      <c r="E1805" s="298"/>
      <c r="F1805" s="298"/>
      <c r="G1805" s="298"/>
      <c r="H1805" s="298"/>
      <c r="I1805" s="298"/>
      <c r="J1805" s="298"/>
      <c r="K1805" s="298"/>
      <c r="L1805" s="299"/>
      <c r="M1805" s="300"/>
      <c r="N1805" s="301"/>
      <c r="O1805" s="238"/>
      <c r="P1805" s="238"/>
      <c r="Q1805" s="238"/>
    </row>
    <row r="1806" spans="1:17" s="39" customFormat="1" ht="12">
      <c r="A1806" s="298"/>
      <c r="B1806" s="298"/>
      <c r="C1806" s="298"/>
      <c r="D1806" s="298"/>
      <c r="E1806" s="298"/>
      <c r="F1806" s="298"/>
      <c r="G1806" s="298"/>
      <c r="H1806" s="298"/>
      <c r="I1806" s="298"/>
      <c r="J1806" s="298"/>
      <c r="K1806" s="298"/>
      <c r="L1806" s="299"/>
      <c r="M1806" s="300"/>
      <c r="N1806" s="301"/>
      <c r="O1806" s="238"/>
      <c r="P1806" s="238"/>
      <c r="Q1806" s="238"/>
    </row>
    <row r="1807" spans="1:17" s="39" customFormat="1" ht="12">
      <c r="A1807" s="298"/>
      <c r="B1807" s="298"/>
      <c r="C1807" s="298"/>
      <c r="D1807" s="298"/>
      <c r="E1807" s="298"/>
      <c r="F1807" s="298"/>
      <c r="G1807" s="298"/>
      <c r="H1807" s="298"/>
      <c r="I1807" s="298"/>
      <c r="J1807" s="298"/>
      <c r="K1807" s="298"/>
      <c r="L1807" s="299"/>
      <c r="M1807" s="300"/>
      <c r="N1807" s="301"/>
      <c r="O1807" s="238"/>
      <c r="P1807" s="238"/>
      <c r="Q1807" s="238"/>
    </row>
    <row r="1808" spans="1:17" s="39" customFormat="1" ht="12">
      <c r="A1808" s="298"/>
      <c r="B1808" s="298"/>
      <c r="C1808" s="298"/>
      <c r="D1808" s="298"/>
      <c r="E1808" s="298"/>
      <c r="F1808" s="298"/>
      <c r="G1808" s="298"/>
      <c r="H1808" s="298"/>
      <c r="I1808" s="298"/>
      <c r="J1808" s="298"/>
      <c r="K1808" s="298"/>
      <c r="L1808" s="299"/>
      <c r="M1808" s="300"/>
      <c r="N1808" s="301"/>
      <c r="O1808" s="238"/>
      <c r="P1808" s="238"/>
      <c r="Q1808" s="238"/>
    </row>
    <row r="1809" spans="1:17" s="39" customFormat="1" ht="12">
      <c r="A1809" s="298"/>
      <c r="B1809" s="298"/>
      <c r="C1809" s="298"/>
      <c r="D1809" s="298"/>
      <c r="E1809" s="298"/>
      <c r="F1809" s="298"/>
      <c r="G1809" s="298"/>
      <c r="H1809" s="298"/>
      <c r="I1809" s="298"/>
      <c r="J1809" s="298"/>
      <c r="K1809" s="298"/>
      <c r="L1809" s="299"/>
      <c r="M1809" s="300"/>
      <c r="N1809" s="301"/>
      <c r="O1809" s="238"/>
      <c r="P1809" s="238"/>
      <c r="Q1809" s="238"/>
    </row>
    <row r="1810" spans="1:17" s="39" customFormat="1" ht="12">
      <c r="A1810" s="298"/>
      <c r="B1810" s="298"/>
      <c r="C1810" s="298"/>
      <c r="D1810" s="298"/>
      <c r="E1810" s="298"/>
      <c r="F1810" s="298"/>
      <c r="G1810" s="298"/>
      <c r="H1810" s="298"/>
      <c r="I1810" s="298"/>
      <c r="J1810" s="298"/>
      <c r="K1810" s="298"/>
      <c r="L1810" s="299"/>
      <c r="M1810" s="300"/>
      <c r="N1810" s="301"/>
      <c r="O1810" s="238"/>
      <c r="P1810" s="238"/>
      <c r="Q1810" s="238"/>
    </row>
    <row r="1811" spans="1:17" s="39" customFormat="1" ht="12">
      <c r="A1811" s="298"/>
      <c r="B1811" s="298"/>
      <c r="C1811" s="298"/>
      <c r="D1811" s="298"/>
      <c r="E1811" s="298"/>
      <c r="F1811" s="298"/>
      <c r="G1811" s="298"/>
      <c r="H1811" s="298"/>
      <c r="I1811" s="298"/>
      <c r="J1811" s="298"/>
      <c r="K1811" s="298"/>
      <c r="L1811" s="299"/>
      <c r="M1811" s="300"/>
      <c r="N1811" s="301"/>
      <c r="O1811" s="238"/>
      <c r="P1811" s="238"/>
      <c r="Q1811" s="238"/>
    </row>
    <row r="1812" spans="1:17" s="39" customFormat="1" ht="12">
      <c r="A1812" s="298"/>
      <c r="B1812" s="298"/>
      <c r="C1812" s="298"/>
      <c r="D1812" s="298"/>
      <c r="E1812" s="298"/>
      <c r="F1812" s="298"/>
      <c r="G1812" s="298"/>
      <c r="H1812" s="298"/>
      <c r="I1812" s="298"/>
      <c r="J1812" s="298"/>
      <c r="K1812" s="298"/>
      <c r="L1812" s="299"/>
      <c r="M1812" s="300"/>
      <c r="N1812" s="301"/>
      <c r="O1812" s="238"/>
      <c r="P1812" s="238"/>
      <c r="Q1812" s="238"/>
    </row>
    <row r="1813" spans="1:17" s="39" customFormat="1" ht="12">
      <c r="A1813" s="298"/>
      <c r="B1813" s="298"/>
      <c r="C1813" s="298"/>
      <c r="D1813" s="298"/>
      <c r="E1813" s="298"/>
      <c r="F1813" s="298"/>
      <c r="G1813" s="298"/>
      <c r="H1813" s="298"/>
      <c r="I1813" s="298"/>
      <c r="J1813" s="298"/>
      <c r="K1813" s="298"/>
      <c r="L1813" s="299"/>
      <c r="M1813" s="300"/>
      <c r="N1813" s="301"/>
      <c r="O1813" s="238"/>
      <c r="P1813" s="238"/>
      <c r="Q1813" s="238"/>
    </row>
    <row r="1814" spans="1:17" s="39" customFormat="1" ht="12">
      <c r="A1814" s="298"/>
      <c r="B1814" s="298"/>
      <c r="C1814" s="298"/>
      <c r="D1814" s="298"/>
      <c r="E1814" s="298"/>
      <c r="F1814" s="298"/>
      <c r="G1814" s="298"/>
      <c r="H1814" s="298"/>
      <c r="I1814" s="298"/>
      <c r="J1814" s="298"/>
      <c r="K1814" s="298"/>
      <c r="L1814" s="299"/>
      <c r="M1814" s="300"/>
      <c r="N1814" s="301"/>
      <c r="O1814" s="238"/>
      <c r="P1814" s="238"/>
      <c r="Q1814" s="238"/>
    </row>
    <row r="1815" spans="1:17" s="39" customFormat="1" ht="12">
      <c r="A1815" s="298"/>
      <c r="B1815" s="298"/>
      <c r="C1815" s="298"/>
      <c r="D1815" s="298"/>
      <c r="E1815" s="298"/>
      <c r="F1815" s="298"/>
      <c r="G1815" s="298"/>
      <c r="H1815" s="298"/>
      <c r="I1815" s="298"/>
      <c r="J1815" s="298"/>
      <c r="K1815" s="298"/>
      <c r="L1815" s="299"/>
      <c r="M1815" s="300"/>
      <c r="N1815" s="301"/>
      <c r="O1815" s="238"/>
      <c r="P1815" s="238"/>
      <c r="Q1815" s="238"/>
    </row>
    <row r="1816" spans="1:17" s="39" customFormat="1" ht="12">
      <c r="A1816" s="298"/>
      <c r="B1816" s="298"/>
      <c r="C1816" s="298"/>
      <c r="D1816" s="298"/>
      <c r="E1816" s="298"/>
      <c r="F1816" s="298"/>
      <c r="G1816" s="298"/>
      <c r="H1816" s="298"/>
      <c r="I1816" s="298"/>
      <c r="J1816" s="298"/>
      <c r="K1816" s="298"/>
      <c r="L1816" s="299"/>
      <c r="M1816" s="300"/>
      <c r="N1816" s="301"/>
      <c r="O1816" s="238"/>
      <c r="P1816" s="238"/>
      <c r="Q1816" s="238"/>
    </row>
    <row r="1817" spans="1:17" s="39" customFormat="1" ht="12">
      <c r="A1817" s="298"/>
      <c r="B1817" s="298"/>
      <c r="C1817" s="298"/>
      <c r="D1817" s="298"/>
      <c r="E1817" s="298"/>
      <c r="F1817" s="298"/>
      <c r="G1817" s="298"/>
      <c r="H1817" s="298"/>
      <c r="I1817" s="298"/>
      <c r="J1817" s="298"/>
      <c r="K1817" s="298"/>
      <c r="L1817" s="299"/>
      <c r="M1817" s="300"/>
      <c r="N1817" s="301"/>
      <c r="O1817" s="238"/>
      <c r="P1817" s="238"/>
      <c r="Q1817" s="238"/>
    </row>
    <row r="1818" spans="1:17" s="39" customFormat="1" ht="12">
      <c r="A1818" s="298"/>
      <c r="B1818" s="298"/>
      <c r="C1818" s="298"/>
      <c r="D1818" s="298"/>
      <c r="E1818" s="298"/>
      <c r="F1818" s="298"/>
      <c r="G1818" s="298"/>
      <c r="H1818" s="298"/>
      <c r="I1818" s="298"/>
      <c r="J1818" s="298"/>
      <c r="K1818" s="298"/>
      <c r="L1818" s="299"/>
      <c r="M1818" s="300"/>
      <c r="N1818" s="301"/>
      <c r="O1818" s="238"/>
      <c r="P1818" s="238"/>
      <c r="Q1818" s="238"/>
    </row>
    <row r="1819" spans="1:17" s="39" customFormat="1" ht="12">
      <c r="A1819" s="298"/>
      <c r="B1819" s="298"/>
      <c r="C1819" s="298"/>
      <c r="D1819" s="298"/>
      <c r="E1819" s="298"/>
      <c r="F1819" s="298"/>
      <c r="G1819" s="298"/>
      <c r="H1819" s="298"/>
      <c r="I1819" s="298"/>
      <c r="J1819" s="298"/>
      <c r="K1819" s="298"/>
      <c r="L1819" s="299"/>
      <c r="M1819" s="300"/>
      <c r="N1819" s="301"/>
      <c r="O1819" s="238"/>
      <c r="P1819" s="238"/>
      <c r="Q1819" s="238"/>
    </row>
    <row r="1820" spans="1:17" s="39" customFormat="1" ht="12">
      <c r="A1820" s="298"/>
      <c r="B1820" s="298"/>
      <c r="C1820" s="298"/>
      <c r="D1820" s="298"/>
      <c r="E1820" s="298"/>
      <c r="F1820" s="298"/>
      <c r="G1820" s="298"/>
      <c r="H1820" s="298"/>
      <c r="I1820" s="298"/>
      <c r="J1820" s="298"/>
      <c r="K1820" s="298"/>
      <c r="L1820" s="299"/>
      <c r="M1820" s="300"/>
      <c r="N1820" s="301"/>
      <c r="O1820" s="238"/>
      <c r="P1820" s="238"/>
      <c r="Q1820" s="238"/>
    </row>
    <row r="1821" spans="1:17" s="39" customFormat="1" ht="12">
      <c r="A1821" s="298"/>
      <c r="B1821" s="298"/>
      <c r="C1821" s="298"/>
      <c r="D1821" s="298"/>
      <c r="E1821" s="298"/>
      <c r="F1821" s="298"/>
      <c r="G1821" s="298"/>
      <c r="H1821" s="298"/>
      <c r="I1821" s="298"/>
      <c r="J1821" s="298"/>
      <c r="K1821" s="298"/>
      <c r="L1821" s="299"/>
      <c r="M1821" s="300"/>
      <c r="N1821" s="301"/>
      <c r="O1821" s="238"/>
      <c r="P1821" s="238"/>
      <c r="Q1821" s="238"/>
    </row>
    <row r="1822" spans="1:17" s="39" customFormat="1" ht="12">
      <c r="A1822" s="298"/>
      <c r="B1822" s="298"/>
      <c r="C1822" s="298"/>
      <c r="D1822" s="298"/>
      <c r="E1822" s="298"/>
      <c r="F1822" s="298"/>
      <c r="G1822" s="298"/>
      <c r="H1822" s="298"/>
      <c r="I1822" s="298"/>
      <c r="J1822" s="298"/>
      <c r="K1822" s="298"/>
      <c r="L1822" s="299"/>
      <c r="M1822" s="300"/>
      <c r="N1822" s="301"/>
      <c r="O1822" s="238"/>
      <c r="P1822" s="238"/>
      <c r="Q1822" s="238"/>
    </row>
    <row r="1823" spans="1:17" s="39" customFormat="1" ht="12">
      <c r="A1823" s="298"/>
      <c r="B1823" s="298"/>
      <c r="C1823" s="298"/>
      <c r="D1823" s="298"/>
      <c r="E1823" s="298"/>
      <c r="F1823" s="298"/>
      <c r="G1823" s="298"/>
      <c r="H1823" s="298"/>
      <c r="I1823" s="298"/>
      <c r="J1823" s="298"/>
      <c r="K1823" s="298"/>
      <c r="L1823" s="299"/>
      <c r="M1823" s="300"/>
      <c r="N1823" s="301"/>
      <c r="O1823" s="238"/>
      <c r="P1823" s="238"/>
      <c r="Q1823" s="238"/>
    </row>
    <row r="1824" spans="1:17" s="39" customFormat="1" ht="12">
      <c r="A1824" s="298"/>
      <c r="B1824" s="298"/>
      <c r="C1824" s="298"/>
      <c r="D1824" s="298"/>
      <c r="E1824" s="298"/>
      <c r="F1824" s="298"/>
      <c r="G1824" s="298"/>
      <c r="H1824" s="298"/>
      <c r="I1824" s="298"/>
      <c r="J1824" s="298"/>
      <c r="K1824" s="298"/>
      <c r="L1824" s="299"/>
      <c r="M1824" s="300"/>
      <c r="N1824" s="301"/>
      <c r="O1824" s="238"/>
      <c r="P1824" s="238"/>
      <c r="Q1824" s="238"/>
    </row>
    <row r="1825" spans="1:17" s="39" customFormat="1" ht="12">
      <c r="A1825" s="298"/>
      <c r="B1825" s="298"/>
      <c r="C1825" s="298"/>
      <c r="D1825" s="298"/>
      <c r="E1825" s="298"/>
      <c r="F1825" s="298"/>
      <c r="G1825" s="298"/>
      <c r="H1825" s="298"/>
      <c r="I1825" s="298"/>
      <c r="J1825" s="298"/>
      <c r="K1825" s="298"/>
      <c r="L1825" s="299"/>
      <c r="M1825" s="300"/>
      <c r="N1825" s="301"/>
      <c r="O1825" s="238"/>
      <c r="P1825" s="238"/>
      <c r="Q1825" s="238"/>
    </row>
    <row r="1826" spans="1:17" s="39" customFormat="1" ht="12">
      <c r="A1826" s="298"/>
      <c r="B1826" s="298"/>
      <c r="C1826" s="298"/>
      <c r="D1826" s="298"/>
      <c r="E1826" s="298"/>
      <c r="F1826" s="298"/>
      <c r="G1826" s="298"/>
      <c r="H1826" s="298"/>
      <c r="I1826" s="298"/>
      <c r="J1826" s="298"/>
      <c r="K1826" s="298"/>
      <c r="L1826" s="299"/>
      <c r="M1826" s="300"/>
      <c r="N1826" s="301"/>
      <c r="O1826" s="238"/>
      <c r="P1826" s="238"/>
      <c r="Q1826" s="238"/>
    </row>
    <row r="1827" spans="1:17" s="39" customFormat="1" ht="12">
      <c r="A1827" s="298"/>
      <c r="B1827" s="298"/>
      <c r="C1827" s="298"/>
      <c r="D1827" s="298"/>
      <c r="E1827" s="298"/>
      <c r="F1827" s="298"/>
      <c r="G1827" s="298"/>
      <c r="H1827" s="298"/>
      <c r="I1827" s="298"/>
      <c r="J1827" s="298"/>
      <c r="K1827" s="298"/>
      <c r="L1827" s="299"/>
      <c r="M1827" s="300"/>
      <c r="N1827" s="301"/>
      <c r="O1827" s="238"/>
      <c r="P1827" s="238"/>
      <c r="Q1827" s="238"/>
    </row>
    <row r="1828" spans="1:17" s="39" customFormat="1" ht="12">
      <c r="A1828" s="298"/>
      <c r="B1828" s="298"/>
      <c r="C1828" s="298"/>
      <c r="D1828" s="298"/>
      <c r="E1828" s="298"/>
      <c r="F1828" s="298"/>
      <c r="G1828" s="298"/>
      <c r="H1828" s="298"/>
      <c r="I1828" s="298"/>
      <c r="J1828" s="298"/>
      <c r="K1828" s="298"/>
      <c r="L1828" s="299"/>
      <c r="M1828" s="300"/>
      <c r="N1828" s="301"/>
      <c r="O1828" s="238"/>
      <c r="P1828" s="238"/>
      <c r="Q1828" s="238"/>
    </row>
    <row r="1829" spans="1:17" s="39" customFormat="1" ht="12">
      <c r="A1829" s="298"/>
      <c r="B1829" s="298"/>
      <c r="C1829" s="298"/>
      <c r="D1829" s="298"/>
      <c r="E1829" s="298"/>
      <c r="F1829" s="298"/>
      <c r="G1829" s="298"/>
      <c r="H1829" s="298"/>
      <c r="I1829" s="298"/>
      <c r="J1829" s="298"/>
      <c r="K1829" s="298"/>
      <c r="L1829" s="299"/>
      <c r="M1829" s="300"/>
      <c r="N1829" s="301"/>
      <c r="O1829" s="238"/>
      <c r="P1829" s="238"/>
      <c r="Q1829" s="238"/>
    </row>
    <row r="1830" spans="1:17" s="39" customFormat="1" ht="12">
      <c r="A1830" s="298"/>
      <c r="B1830" s="298"/>
      <c r="C1830" s="298"/>
      <c r="D1830" s="298"/>
      <c r="E1830" s="298"/>
      <c r="F1830" s="298"/>
      <c r="G1830" s="298"/>
      <c r="H1830" s="298"/>
      <c r="I1830" s="298"/>
      <c r="J1830" s="298"/>
      <c r="K1830" s="298"/>
      <c r="L1830" s="299"/>
      <c r="M1830" s="300"/>
      <c r="N1830" s="301"/>
      <c r="O1830" s="238"/>
      <c r="P1830" s="238"/>
      <c r="Q1830" s="238"/>
    </row>
    <row r="1831" spans="1:17" s="39" customFormat="1" ht="12">
      <c r="A1831" s="298"/>
      <c r="B1831" s="298"/>
      <c r="C1831" s="298"/>
      <c r="D1831" s="298"/>
      <c r="E1831" s="298"/>
      <c r="F1831" s="298"/>
      <c r="G1831" s="298"/>
      <c r="H1831" s="298"/>
      <c r="I1831" s="298"/>
      <c r="J1831" s="298"/>
      <c r="K1831" s="298"/>
      <c r="L1831" s="299"/>
      <c r="M1831" s="300"/>
      <c r="N1831" s="301"/>
      <c r="O1831" s="238"/>
      <c r="P1831" s="238"/>
      <c r="Q1831" s="238"/>
    </row>
    <row r="1832" spans="1:17" s="39" customFormat="1" ht="12">
      <c r="A1832" s="298"/>
      <c r="B1832" s="298"/>
      <c r="C1832" s="298"/>
      <c r="D1832" s="298"/>
      <c r="E1832" s="298"/>
      <c r="F1832" s="298"/>
      <c r="G1832" s="298"/>
      <c r="H1832" s="298"/>
      <c r="I1832" s="298"/>
      <c r="J1832" s="298"/>
      <c r="K1832" s="298"/>
      <c r="L1832" s="299"/>
      <c r="M1832" s="300"/>
      <c r="N1832" s="301"/>
      <c r="O1832" s="238"/>
      <c r="P1832" s="238"/>
      <c r="Q1832" s="238"/>
    </row>
    <row r="1833" spans="1:17" s="39" customFormat="1" ht="12">
      <c r="A1833" s="298"/>
      <c r="B1833" s="298"/>
      <c r="C1833" s="298"/>
      <c r="D1833" s="298"/>
      <c r="E1833" s="298"/>
      <c r="F1833" s="298"/>
      <c r="G1833" s="298"/>
      <c r="H1833" s="298"/>
      <c r="I1833" s="298"/>
      <c r="J1833" s="298"/>
      <c r="K1833" s="298"/>
      <c r="L1833" s="299"/>
      <c r="M1833" s="300"/>
      <c r="N1833" s="301"/>
      <c r="O1833" s="238"/>
      <c r="P1833" s="238"/>
      <c r="Q1833" s="238"/>
    </row>
    <row r="1834" spans="1:17" s="39" customFormat="1" ht="12">
      <c r="A1834" s="298"/>
      <c r="B1834" s="298"/>
      <c r="C1834" s="298"/>
      <c r="D1834" s="298"/>
      <c r="E1834" s="298"/>
      <c r="F1834" s="298"/>
      <c r="G1834" s="298"/>
      <c r="H1834" s="298"/>
      <c r="I1834" s="298"/>
      <c r="J1834" s="298"/>
      <c r="K1834" s="298"/>
      <c r="L1834" s="299"/>
      <c r="M1834" s="300"/>
      <c r="N1834" s="301"/>
      <c r="O1834" s="238"/>
      <c r="P1834" s="238"/>
      <c r="Q1834" s="238"/>
    </row>
    <row r="1835" spans="1:17" s="39" customFormat="1" ht="12">
      <c r="A1835" s="298"/>
      <c r="B1835" s="298"/>
      <c r="C1835" s="298"/>
      <c r="D1835" s="298"/>
      <c r="E1835" s="298"/>
      <c r="F1835" s="298"/>
      <c r="G1835" s="298"/>
      <c r="H1835" s="298"/>
      <c r="I1835" s="298"/>
      <c r="J1835" s="298"/>
      <c r="K1835" s="298"/>
      <c r="L1835" s="299"/>
      <c r="M1835" s="300"/>
      <c r="N1835" s="301"/>
      <c r="O1835" s="238"/>
      <c r="P1835" s="238"/>
      <c r="Q1835" s="238"/>
    </row>
    <row r="1836" spans="1:17" s="39" customFormat="1" ht="12">
      <c r="A1836" s="298"/>
      <c r="B1836" s="298"/>
      <c r="C1836" s="298"/>
      <c r="D1836" s="298"/>
      <c r="E1836" s="298"/>
      <c r="F1836" s="298"/>
      <c r="G1836" s="298"/>
      <c r="H1836" s="298"/>
      <c r="I1836" s="298"/>
      <c r="J1836" s="298"/>
      <c r="K1836" s="298"/>
      <c r="L1836" s="299"/>
      <c r="M1836" s="300"/>
      <c r="N1836" s="301"/>
      <c r="O1836" s="238"/>
      <c r="P1836" s="238"/>
      <c r="Q1836" s="238"/>
    </row>
    <row r="1837" spans="1:17" s="39" customFormat="1" ht="12">
      <c r="A1837" s="298"/>
      <c r="B1837" s="298"/>
      <c r="C1837" s="298"/>
      <c r="D1837" s="298"/>
      <c r="E1837" s="298"/>
      <c r="F1837" s="298"/>
      <c r="G1837" s="298"/>
      <c r="H1837" s="298"/>
      <c r="I1837" s="298"/>
      <c r="J1837" s="298"/>
      <c r="K1837" s="298"/>
      <c r="L1837" s="299"/>
      <c r="M1837" s="300"/>
      <c r="N1837" s="301"/>
      <c r="O1837" s="238"/>
      <c r="P1837" s="238"/>
      <c r="Q1837" s="238"/>
    </row>
    <row r="1838" spans="1:17" s="39" customFormat="1" ht="12">
      <c r="A1838" s="298"/>
      <c r="B1838" s="298"/>
      <c r="C1838" s="298"/>
      <c r="D1838" s="298"/>
      <c r="E1838" s="298"/>
      <c r="F1838" s="298"/>
      <c r="G1838" s="298"/>
      <c r="H1838" s="298"/>
      <c r="I1838" s="298"/>
      <c r="J1838" s="298"/>
      <c r="K1838" s="298"/>
      <c r="L1838" s="299"/>
      <c r="M1838" s="300"/>
      <c r="N1838" s="301"/>
      <c r="O1838" s="238"/>
      <c r="P1838" s="238"/>
      <c r="Q1838" s="238"/>
    </row>
    <row r="1839" spans="1:17" s="39" customFormat="1" ht="12">
      <c r="A1839" s="298"/>
      <c r="B1839" s="298"/>
      <c r="C1839" s="298"/>
      <c r="D1839" s="298"/>
      <c r="E1839" s="298"/>
      <c r="F1839" s="298"/>
      <c r="G1839" s="298"/>
      <c r="H1839" s="298"/>
      <c r="I1839" s="298"/>
      <c r="J1839" s="298"/>
      <c r="K1839" s="298"/>
      <c r="L1839" s="299"/>
      <c r="M1839" s="300"/>
      <c r="N1839" s="301"/>
      <c r="O1839" s="238"/>
      <c r="P1839" s="238"/>
      <c r="Q1839" s="238"/>
    </row>
    <row r="1840" spans="1:17" s="39" customFormat="1" ht="12">
      <c r="A1840" s="298"/>
      <c r="B1840" s="298"/>
      <c r="C1840" s="298"/>
      <c r="D1840" s="298"/>
      <c r="E1840" s="298"/>
      <c r="F1840" s="298"/>
      <c r="G1840" s="298"/>
      <c r="H1840" s="298"/>
      <c r="I1840" s="298"/>
      <c r="J1840" s="298"/>
      <c r="K1840" s="298"/>
      <c r="L1840" s="299"/>
      <c r="M1840" s="300"/>
      <c r="N1840" s="301"/>
      <c r="O1840" s="238"/>
      <c r="P1840" s="238"/>
      <c r="Q1840" s="238"/>
    </row>
    <row r="1841" spans="1:17" s="39" customFormat="1" ht="12">
      <c r="A1841" s="298"/>
      <c r="B1841" s="298"/>
      <c r="C1841" s="298"/>
      <c r="D1841" s="298"/>
      <c r="E1841" s="298"/>
      <c r="F1841" s="298"/>
      <c r="G1841" s="298"/>
      <c r="H1841" s="298"/>
      <c r="I1841" s="298"/>
      <c r="J1841" s="298"/>
      <c r="K1841" s="298"/>
      <c r="L1841" s="299"/>
      <c r="M1841" s="300"/>
      <c r="N1841" s="301"/>
      <c r="O1841" s="238"/>
      <c r="P1841" s="238"/>
      <c r="Q1841" s="238"/>
    </row>
    <row r="1842" spans="1:17" s="39" customFormat="1" ht="12">
      <c r="A1842" s="298"/>
      <c r="B1842" s="298"/>
      <c r="C1842" s="298"/>
      <c r="D1842" s="298"/>
      <c r="E1842" s="298"/>
      <c r="F1842" s="298"/>
      <c r="G1842" s="298"/>
      <c r="H1842" s="298"/>
      <c r="I1842" s="298"/>
      <c r="J1842" s="298"/>
      <c r="K1842" s="298"/>
      <c r="L1842" s="299"/>
      <c r="M1842" s="300"/>
      <c r="N1842" s="301"/>
      <c r="O1842" s="238"/>
      <c r="P1842" s="238"/>
      <c r="Q1842" s="238"/>
    </row>
    <row r="1843" spans="1:17" s="39" customFormat="1" ht="12">
      <c r="A1843" s="298"/>
      <c r="B1843" s="298"/>
      <c r="C1843" s="298"/>
      <c r="D1843" s="298"/>
      <c r="E1843" s="298"/>
      <c r="F1843" s="298"/>
      <c r="G1843" s="298"/>
      <c r="H1843" s="298"/>
      <c r="I1843" s="298"/>
      <c r="J1843" s="298"/>
      <c r="K1843" s="298"/>
      <c r="L1843" s="299"/>
      <c r="M1843" s="300"/>
      <c r="N1843" s="301"/>
      <c r="O1843" s="238"/>
      <c r="P1843" s="238"/>
      <c r="Q1843" s="238"/>
    </row>
    <row r="1844" spans="1:17" s="39" customFormat="1" ht="12">
      <c r="A1844" s="298"/>
      <c r="B1844" s="298"/>
      <c r="C1844" s="298"/>
      <c r="D1844" s="298"/>
      <c r="E1844" s="298"/>
      <c r="F1844" s="298"/>
      <c r="G1844" s="298"/>
      <c r="H1844" s="298"/>
      <c r="I1844" s="298"/>
      <c r="J1844" s="298"/>
      <c r="K1844" s="298"/>
      <c r="L1844" s="299"/>
      <c r="M1844" s="300"/>
      <c r="N1844" s="301"/>
      <c r="O1844" s="238"/>
      <c r="P1844" s="238"/>
      <c r="Q1844" s="238"/>
    </row>
    <row r="1845" spans="1:17" s="39" customFormat="1" ht="12">
      <c r="A1845" s="298"/>
      <c r="B1845" s="298"/>
      <c r="C1845" s="298"/>
      <c r="D1845" s="298"/>
      <c r="E1845" s="298"/>
      <c r="F1845" s="298"/>
      <c r="G1845" s="298"/>
      <c r="H1845" s="298"/>
      <c r="I1845" s="298"/>
      <c r="J1845" s="298"/>
      <c r="K1845" s="298"/>
      <c r="L1845" s="299"/>
      <c r="M1845" s="300"/>
      <c r="N1845" s="301"/>
      <c r="O1845" s="238"/>
      <c r="P1845" s="238"/>
      <c r="Q1845" s="238"/>
    </row>
    <row r="1846" spans="1:17" s="39" customFormat="1" ht="12">
      <c r="A1846" s="298"/>
      <c r="B1846" s="298"/>
      <c r="C1846" s="298"/>
      <c r="D1846" s="298"/>
      <c r="E1846" s="298"/>
      <c r="F1846" s="298"/>
      <c r="G1846" s="298"/>
      <c r="H1846" s="298"/>
      <c r="I1846" s="298"/>
      <c r="J1846" s="298"/>
      <c r="K1846" s="298"/>
      <c r="L1846" s="299"/>
      <c r="M1846" s="300"/>
      <c r="N1846" s="301"/>
      <c r="O1846" s="238"/>
      <c r="P1846" s="238"/>
      <c r="Q1846" s="238"/>
    </row>
    <row r="1847" spans="1:17" s="39" customFormat="1" ht="12">
      <c r="A1847" s="298"/>
      <c r="B1847" s="298"/>
      <c r="C1847" s="298"/>
      <c r="D1847" s="298"/>
      <c r="E1847" s="298"/>
      <c r="F1847" s="298"/>
      <c r="G1847" s="298"/>
      <c r="H1847" s="298"/>
      <c r="I1847" s="298"/>
      <c r="J1847" s="298"/>
      <c r="K1847" s="298"/>
      <c r="L1847" s="299"/>
      <c r="M1847" s="300"/>
      <c r="N1847" s="301"/>
      <c r="O1847" s="238"/>
      <c r="P1847" s="238"/>
      <c r="Q1847" s="238"/>
    </row>
    <row r="1848" spans="1:17" s="39" customFormat="1" ht="12">
      <c r="A1848" s="298"/>
      <c r="B1848" s="298"/>
      <c r="C1848" s="298"/>
      <c r="D1848" s="298"/>
      <c r="E1848" s="298"/>
      <c r="F1848" s="298"/>
      <c r="G1848" s="298"/>
      <c r="H1848" s="298"/>
      <c r="I1848" s="298"/>
      <c r="J1848" s="298"/>
      <c r="K1848" s="298"/>
      <c r="L1848" s="299"/>
      <c r="M1848" s="300"/>
      <c r="N1848" s="301"/>
      <c r="O1848" s="238"/>
      <c r="P1848" s="238"/>
      <c r="Q1848" s="238"/>
    </row>
    <row r="1849" spans="1:17" s="39" customFormat="1" ht="12">
      <c r="A1849" s="298"/>
      <c r="B1849" s="298"/>
      <c r="C1849" s="298"/>
      <c r="D1849" s="298"/>
      <c r="E1849" s="298"/>
      <c r="F1849" s="298"/>
      <c r="G1849" s="298"/>
      <c r="H1849" s="298"/>
      <c r="I1849" s="298"/>
      <c r="J1849" s="298"/>
      <c r="K1849" s="298"/>
      <c r="L1849" s="299"/>
      <c r="M1849" s="300"/>
      <c r="N1849" s="301"/>
      <c r="O1849" s="238"/>
      <c r="P1849" s="238"/>
      <c r="Q1849" s="238"/>
    </row>
    <row r="1850" spans="1:17" s="39" customFormat="1" ht="12">
      <c r="A1850" s="298"/>
      <c r="B1850" s="298"/>
      <c r="C1850" s="298"/>
      <c r="D1850" s="298"/>
      <c r="E1850" s="298"/>
      <c r="F1850" s="298"/>
      <c r="G1850" s="298"/>
      <c r="H1850" s="298"/>
      <c r="I1850" s="298"/>
      <c r="J1850" s="298"/>
      <c r="K1850" s="298"/>
      <c r="L1850" s="299"/>
      <c r="M1850" s="300"/>
      <c r="N1850" s="301"/>
      <c r="O1850" s="238"/>
      <c r="P1850" s="238"/>
      <c r="Q1850" s="238"/>
    </row>
    <row r="1851" spans="1:17" s="39" customFormat="1" ht="12">
      <c r="A1851" s="298"/>
      <c r="B1851" s="298"/>
      <c r="C1851" s="298"/>
      <c r="D1851" s="298"/>
      <c r="E1851" s="298"/>
      <c r="F1851" s="298"/>
      <c r="G1851" s="298"/>
      <c r="H1851" s="298"/>
      <c r="I1851" s="298"/>
      <c r="J1851" s="298"/>
      <c r="K1851" s="298"/>
      <c r="L1851" s="299"/>
      <c r="M1851" s="300"/>
      <c r="N1851" s="301"/>
      <c r="O1851" s="238"/>
      <c r="P1851" s="238"/>
      <c r="Q1851" s="238"/>
    </row>
    <row r="1852" spans="1:17" s="39" customFormat="1" ht="12">
      <c r="A1852" s="298"/>
      <c r="B1852" s="298"/>
      <c r="C1852" s="298"/>
      <c r="D1852" s="298"/>
      <c r="E1852" s="298"/>
      <c r="F1852" s="298"/>
      <c r="G1852" s="298"/>
      <c r="H1852" s="298"/>
      <c r="I1852" s="298"/>
      <c r="J1852" s="298"/>
      <c r="K1852" s="298"/>
      <c r="L1852" s="299"/>
      <c r="M1852" s="300"/>
      <c r="N1852" s="301"/>
      <c r="O1852" s="238"/>
      <c r="P1852" s="238"/>
      <c r="Q1852" s="238"/>
    </row>
    <row r="1853" spans="1:17" s="39" customFormat="1" ht="12">
      <c r="A1853" s="298"/>
      <c r="B1853" s="298"/>
      <c r="C1853" s="298"/>
      <c r="D1853" s="298"/>
      <c r="E1853" s="298"/>
      <c r="F1853" s="298"/>
      <c r="G1853" s="298"/>
      <c r="H1853" s="298"/>
      <c r="I1853" s="298"/>
      <c r="J1853" s="298"/>
      <c r="K1853" s="298"/>
      <c r="L1853" s="299"/>
      <c r="M1853" s="300"/>
      <c r="N1853" s="301"/>
      <c r="O1853" s="238"/>
      <c r="P1853" s="238"/>
      <c r="Q1853" s="238"/>
    </row>
    <row r="1854" spans="1:17" s="39" customFormat="1" ht="12">
      <c r="A1854" s="298"/>
      <c r="B1854" s="298"/>
      <c r="C1854" s="298"/>
      <c r="D1854" s="298"/>
      <c r="E1854" s="298"/>
      <c r="F1854" s="298"/>
      <c r="G1854" s="298"/>
      <c r="H1854" s="298"/>
      <c r="I1854" s="298"/>
      <c r="J1854" s="298"/>
      <c r="K1854" s="298"/>
      <c r="L1854" s="299"/>
      <c r="M1854" s="300"/>
      <c r="N1854" s="301"/>
      <c r="O1854" s="238"/>
      <c r="P1854" s="238"/>
      <c r="Q1854" s="238"/>
    </row>
    <row r="1855" spans="1:17" s="39" customFormat="1" ht="12">
      <c r="A1855" s="298"/>
      <c r="B1855" s="298"/>
      <c r="C1855" s="298"/>
      <c r="D1855" s="298"/>
      <c r="E1855" s="298"/>
      <c r="F1855" s="298"/>
      <c r="G1855" s="298"/>
      <c r="H1855" s="298"/>
      <c r="I1855" s="298"/>
      <c r="J1855" s="298"/>
      <c r="K1855" s="298"/>
      <c r="L1855" s="299"/>
      <c r="M1855" s="300"/>
      <c r="N1855" s="301"/>
      <c r="O1855" s="238"/>
      <c r="P1855" s="238"/>
      <c r="Q1855" s="238"/>
    </row>
    <row r="1856" spans="1:17" s="39" customFormat="1" ht="12">
      <c r="A1856" s="298"/>
      <c r="B1856" s="298"/>
      <c r="C1856" s="298"/>
      <c r="D1856" s="298"/>
      <c r="E1856" s="298"/>
      <c r="F1856" s="298"/>
      <c r="G1856" s="298"/>
      <c r="H1856" s="298"/>
      <c r="I1856" s="298"/>
      <c r="J1856" s="298"/>
      <c r="K1856" s="298"/>
      <c r="L1856" s="299"/>
      <c r="M1856" s="300"/>
      <c r="N1856" s="301"/>
      <c r="O1856" s="238"/>
      <c r="P1856" s="238"/>
      <c r="Q1856" s="238"/>
    </row>
    <row r="1857" spans="1:17" s="39" customFormat="1" ht="12">
      <c r="A1857" s="298"/>
      <c r="B1857" s="298"/>
      <c r="C1857" s="298"/>
      <c r="D1857" s="298"/>
      <c r="E1857" s="298"/>
      <c r="F1857" s="298"/>
      <c r="G1857" s="298"/>
      <c r="H1857" s="298"/>
      <c r="I1857" s="298"/>
      <c r="J1857" s="298"/>
      <c r="K1857" s="298"/>
      <c r="L1857" s="299"/>
      <c r="M1857" s="300"/>
      <c r="N1857" s="301"/>
      <c r="O1857" s="238"/>
      <c r="P1857" s="238"/>
      <c r="Q1857" s="238"/>
    </row>
    <row r="1858" spans="1:17" s="39" customFormat="1" ht="12">
      <c r="A1858" s="298"/>
      <c r="B1858" s="298"/>
      <c r="C1858" s="298"/>
      <c r="D1858" s="298"/>
      <c r="E1858" s="298"/>
      <c r="F1858" s="298"/>
      <c r="G1858" s="298"/>
      <c r="H1858" s="298"/>
      <c r="I1858" s="298"/>
      <c r="J1858" s="298"/>
      <c r="K1858" s="298"/>
      <c r="L1858" s="299"/>
      <c r="M1858" s="300"/>
      <c r="N1858" s="301"/>
      <c r="O1858" s="238"/>
      <c r="P1858" s="238"/>
      <c r="Q1858" s="238"/>
    </row>
    <row r="1859" spans="1:17" s="39" customFormat="1" ht="12">
      <c r="A1859" s="298"/>
      <c r="B1859" s="298"/>
      <c r="C1859" s="298"/>
      <c r="D1859" s="298"/>
      <c r="E1859" s="298"/>
      <c r="F1859" s="298"/>
      <c r="G1859" s="298"/>
      <c r="H1859" s="298"/>
      <c r="I1859" s="298"/>
      <c r="J1859" s="298"/>
      <c r="K1859" s="298"/>
      <c r="L1859" s="299"/>
      <c r="M1859" s="300"/>
      <c r="N1859" s="301"/>
      <c r="O1859" s="238"/>
      <c r="P1859" s="238"/>
      <c r="Q1859" s="238"/>
    </row>
    <row r="1860" spans="1:17" s="39" customFormat="1" ht="12">
      <c r="A1860" s="298"/>
      <c r="B1860" s="298"/>
      <c r="C1860" s="298"/>
      <c r="D1860" s="298"/>
      <c r="E1860" s="298"/>
      <c r="F1860" s="298"/>
      <c r="G1860" s="298"/>
      <c r="H1860" s="298"/>
      <c r="I1860" s="298"/>
      <c r="J1860" s="298"/>
      <c r="K1860" s="298"/>
      <c r="L1860" s="299"/>
      <c r="M1860" s="300"/>
      <c r="N1860" s="301"/>
      <c r="O1860" s="238"/>
      <c r="P1860" s="238"/>
      <c r="Q1860" s="238"/>
    </row>
    <row r="1861" spans="1:17" s="39" customFormat="1" ht="12">
      <c r="A1861" s="298"/>
      <c r="B1861" s="298"/>
      <c r="C1861" s="298"/>
      <c r="D1861" s="298"/>
      <c r="E1861" s="298"/>
      <c r="F1861" s="298"/>
      <c r="G1861" s="298"/>
      <c r="H1861" s="298"/>
      <c r="I1861" s="298"/>
      <c r="J1861" s="298"/>
      <c r="K1861" s="298"/>
      <c r="L1861" s="299"/>
      <c r="M1861" s="300"/>
      <c r="N1861" s="301"/>
      <c r="O1861" s="238"/>
      <c r="P1861" s="238"/>
      <c r="Q1861" s="238"/>
    </row>
    <row r="1862" spans="1:17" s="39" customFormat="1" ht="12">
      <c r="A1862" s="298"/>
      <c r="B1862" s="298"/>
      <c r="C1862" s="298"/>
      <c r="D1862" s="298"/>
      <c r="E1862" s="298"/>
      <c r="F1862" s="298"/>
      <c r="G1862" s="298"/>
      <c r="H1862" s="298"/>
      <c r="I1862" s="298"/>
      <c r="J1862" s="298"/>
      <c r="K1862" s="298"/>
      <c r="L1862" s="299"/>
      <c r="M1862" s="300"/>
      <c r="N1862" s="301"/>
      <c r="O1862" s="238"/>
      <c r="P1862" s="238"/>
      <c r="Q1862" s="238"/>
    </row>
    <row r="1863" spans="1:17" s="39" customFormat="1" ht="12">
      <c r="A1863" s="298"/>
      <c r="B1863" s="298"/>
      <c r="C1863" s="298"/>
      <c r="D1863" s="298"/>
      <c r="E1863" s="298"/>
      <c r="F1863" s="298"/>
      <c r="G1863" s="298"/>
      <c r="H1863" s="298"/>
      <c r="I1863" s="298"/>
      <c r="J1863" s="298"/>
      <c r="K1863" s="298"/>
      <c r="L1863" s="299"/>
      <c r="M1863" s="300"/>
      <c r="N1863" s="301"/>
      <c r="O1863" s="238"/>
      <c r="P1863" s="238"/>
      <c r="Q1863" s="238"/>
    </row>
    <row r="1864" spans="1:17" s="39" customFormat="1" ht="12">
      <c r="A1864" s="298"/>
      <c r="B1864" s="298"/>
      <c r="C1864" s="298"/>
      <c r="D1864" s="298"/>
      <c r="E1864" s="298"/>
      <c r="F1864" s="298"/>
      <c r="G1864" s="298"/>
      <c r="H1864" s="298"/>
      <c r="I1864" s="298"/>
      <c r="J1864" s="298"/>
      <c r="K1864" s="298"/>
      <c r="L1864" s="299"/>
      <c r="M1864" s="300"/>
      <c r="N1864" s="301"/>
      <c r="O1864" s="238"/>
      <c r="P1864" s="238"/>
      <c r="Q1864" s="238"/>
    </row>
    <row r="1865" spans="1:17" s="39" customFormat="1" ht="12">
      <c r="A1865" s="298"/>
      <c r="B1865" s="298"/>
      <c r="C1865" s="298"/>
      <c r="D1865" s="298"/>
      <c r="E1865" s="298"/>
      <c r="F1865" s="298"/>
      <c r="G1865" s="298"/>
      <c r="H1865" s="298"/>
      <c r="I1865" s="298"/>
      <c r="J1865" s="298"/>
      <c r="K1865" s="298"/>
      <c r="L1865" s="299"/>
      <c r="M1865" s="300"/>
      <c r="N1865" s="301"/>
      <c r="O1865" s="238"/>
      <c r="P1865" s="238"/>
      <c r="Q1865" s="238"/>
    </row>
    <row r="1866" spans="1:17" s="39" customFormat="1" ht="12">
      <c r="A1866" s="298"/>
      <c r="B1866" s="298"/>
      <c r="C1866" s="298"/>
      <c r="D1866" s="298"/>
      <c r="E1866" s="298"/>
      <c r="F1866" s="298"/>
      <c r="G1866" s="298"/>
      <c r="H1866" s="298"/>
      <c r="I1866" s="298"/>
      <c r="J1866" s="298"/>
      <c r="K1866" s="298"/>
      <c r="L1866" s="299"/>
      <c r="M1866" s="300"/>
      <c r="N1866" s="301"/>
      <c r="O1866" s="238"/>
      <c r="P1866" s="238"/>
      <c r="Q1866" s="238"/>
    </row>
    <row r="1867" spans="1:17" s="39" customFormat="1" ht="12">
      <c r="A1867" s="298"/>
      <c r="B1867" s="298"/>
      <c r="C1867" s="298"/>
      <c r="D1867" s="298"/>
      <c r="E1867" s="298"/>
      <c r="F1867" s="298"/>
      <c r="G1867" s="298"/>
      <c r="H1867" s="298"/>
      <c r="I1867" s="298"/>
      <c r="J1867" s="298"/>
      <c r="K1867" s="298"/>
      <c r="L1867" s="299"/>
      <c r="M1867" s="300"/>
      <c r="N1867" s="301"/>
      <c r="O1867" s="238"/>
      <c r="P1867" s="238"/>
      <c r="Q1867" s="238"/>
    </row>
    <row r="1868" spans="1:17" s="39" customFormat="1" ht="12">
      <c r="A1868" s="298"/>
      <c r="B1868" s="298"/>
      <c r="C1868" s="298"/>
      <c r="D1868" s="298"/>
      <c r="E1868" s="298"/>
      <c r="F1868" s="298"/>
      <c r="G1868" s="298"/>
      <c r="H1868" s="298"/>
      <c r="I1868" s="298"/>
      <c r="J1868" s="298"/>
      <c r="K1868" s="298"/>
      <c r="L1868" s="299"/>
      <c r="M1868" s="300"/>
      <c r="N1868" s="301"/>
      <c r="O1868" s="238"/>
      <c r="P1868" s="238"/>
      <c r="Q1868" s="238"/>
    </row>
    <row r="1869" spans="1:17" s="39" customFormat="1" ht="12">
      <c r="A1869" s="298"/>
      <c r="B1869" s="298"/>
      <c r="C1869" s="298"/>
      <c r="D1869" s="298"/>
      <c r="E1869" s="298"/>
      <c r="F1869" s="298"/>
      <c r="G1869" s="298"/>
      <c r="H1869" s="298"/>
      <c r="I1869" s="298"/>
      <c r="J1869" s="298"/>
      <c r="K1869" s="298"/>
      <c r="L1869" s="299"/>
      <c r="M1869" s="300"/>
      <c r="N1869" s="301"/>
      <c r="O1869" s="238"/>
      <c r="P1869" s="238"/>
      <c r="Q1869" s="238"/>
    </row>
    <row r="1870" spans="1:17" s="39" customFormat="1" ht="12">
      <c r="A1870" s="298"/>
      <c r="B1870" s="298"/>
      <c r="C1870" s="298"/>
      <c r="D1870" s="298"/>
      <c r="E1870" s="298"/>
      <c r="F1870" s="298"/>
      <c r="G1870" s="298"/>
      <c r="H1870" s="298"/>
      <c r="I1870" s="298"/>
      <c r="J1870" s="298"/>
      <c r="K1870" s="298"/>
      <c r="L1870" s="299"/>
      <c r="M1870" s="300"/>
      <c r="N1870" s="301"/>
      <c r="O1870" s="238"/>
      <c r="P1870" s="238"/>
      <c r="Q1870" s="238"/>
    </row>
    <row r="1871" spans="1:17" s="39" customFormat="1" ht="12">
      <c r="A1871" s="298"/>
      <c r="B1871" s="298"/>
      <c r="C1871" s="298"/>
      <c r="D1871" s="298"/>
      <c r="E1871" s="298"/>
      <c r="F1871" s="298"/>
      <c r="G1871" s="298"/>
      <c r="H1871" s="298"/>
      <c r="I1871" s="298"/>
      <c r="J1871" s="298"/>
      <c r="K1871" s="298"/>
      <c r="L1871" s="299"/>
      <c r="M1871" s="300"/>
      <c r="N1871" s="301"/>
      <c r="O1871" s="238"/>
      <c r="P1871" s="238"/>
      <c r="Q1871" s="238"/>
    </row>
    <row r="1872" spans="1:17" s="39" customFormat="1" ht="12">
      <c r="A1872" s="298"/>
      <c r="B1872" s="298"/>
      <c r="C1872" s="298"/>
      <c r="D1872" s="298"/>
      <c r="E1872" s="298"/>
      <c r="F1872" s="298"/>
      <c r="G1872" s="298"/>
      <c r="H1872" s="298"/>
      <c r="I1872" s="298"/>
      <c r="J1872" s="298"/>
      <c r="K1872" s="298"/>
      <c r="L1872" s="299"/>
      <c r="M1872" s="300"/>
      <c r="N1872" s="301"/>
      <c r="O1872" s="238"/>
      <c r="P1872" s="238"/>
      <c r="Q1872" s="238"/>
    </row>
    <row r="1873" spans="1:17" s="39" customFormat="1" ht="12">
      <c r="A1873" s="298"/>
      <c r="B1873" s="298"/>
      <c r="C1873" s="298"/>
      <c r="D1873" s="298"/>
      <c r="E1873" s="298"/>
      <c r="F1873" s="298"/>
      <c r="G1873" s="298"/>
      <c r="H1873" s="298"/>
      <c r="I1873" s="298"/>
      <c r="J1873" s="298"/>
      <c r="K1873" s="298"/>
      <c r="L1873" s="299"/>
      <c r="M1873" s="300"/>
      <c r="N1873" s="301"/>
      <c r="O1873" s="238"/>
      <c r="P1873" s="238"/>
      <c r="Q1873" s="238"/>
    </row>
    <row r="1874" spans="1:17" s="39" customFormat="1" ht="12">
      <c r="A1874" s="298"/>
      <c r="B1874" s="298"/>
      <c r="C1874" s="298"/>
      <c r="D1874" s="298"/>
      <c r="E1874" s="298"/>
      <c r="F1874" s="298"/>
      <c r="G1874" s="298"/>
      <c r="H1874" s="298"/>
      <c r="I1874" s="298"/>
      <c r="J1874" s="298"/>
      <c r="K1874" s="298"/>
      <c r="L1874" s="299"/>
      <c r="M1874" s="300"/>
      <c r="N1874" s="301"/>
      <c r="O1874" s="238"/>
      <c r="P1874" s="238"/>
      <c r="Q1874" s="238"/>
    </row>
    <row r="1875" spans="1:17" s="39" customFormat="1" ht="12">
      <c r="A1875" s="298"/>
      <c r="B1875" s="298"/>
      <c r="C1875" s="298"/>
      <c r="D1875" s="298"/>
      <c r="E1875" s="298"/>
      <c r="F1875" s="298"/>
      <c r="G1875" s="298"/>
      <c r="H1875" s="298"/>
      <c r="I1875" s="298"/>
      <c r="J1875" s="298"/>
      <c r="K1875" s="298"/>
      <c r="L1875" s="299"/>
      <c r="M1875" s="300"/>
      <c r="N1875" s="301"/>
      <c r="O1875" s="238"/>
      <c r="P1875" s="238"/>
      <c r="Q1875" s="238"/>
    </row>
    <row r="1876" spans="1:17" s="39" customFormat="1" ht="12">
      <c r="A1876" s="298"/>
      <c r="B1876" s="298"/>
      <c r="C1876" s="298"/>
      <c r="D1876" s="298"/>
      <c r="E1876" s="298"/>
      <c r="F1876" s="298"/>
      <c r="G1876" s="298"/>
      <c r="H1876" s="298"/>
      <c r="I1876" s="298"/>
      <c r="J1876" s="298"/>
      <c r="K1876" s="298"/>
      <c r="L1876" s="299"/>
      <c r="M1876" s="300"/>
      <c r="N1876" s="301"/>
      <c r="O1876" s="238"/>
      <c r="P1876" s="238"/>
      <c r="Q1876" s="238"/>
    </row>
    <row r="1877" spans="1:17" s="39" customFormat="1" ht="12">
      <c r="A1877" s="298"/>
      <c r="B1877" s="298"/>
      <c r="C1877" s="298"/>
      <c r="D1877" s="298"/>
      <c r="E1877" s="298"/>
      <c r="F1877" s="298"/>
      <c r="G1877" s="298"/>
      <c r="H1877" s="298"/>
      <c r="I1877" s="298"/>
      <c r="J1877" s="298"/>
      <c r="K1877" s="298"/>
      <c r="L1877" s="299"/>
      <c r="M1877" s="300"/>
      <c r="N1877" s="301"/>
      <c r="O1877" s="238"/>
      <c r="P1877" s="238"/>
      <c r="Q1877" s="238"/>
    </row>
    <row r="1878" spans="1:17" s="39" customFormat="1" ht="12">
      <c r="A1878" s="298"/>
      <c r="B1878" s="298"/>
      <c r="C1878" s="298"/>
      <c r="D1878" s="298"/>
      <c r="E1878" s="298"/>
      <c r="F1878" s="298"/>
      <c r="G1878" s="298"/>
      <c r="H1878" s="298"/>
      <c r="I1878" s="298"/>
      <c r="J1878" s="298"/>
      <c r="K1878" s="298"/>
      <c r="L1878" s="299"/>
      <c r="M1878" s="300"/>
      <c r="N1878" s="301"/>
      <c r="O1878" s="238"/>
      <c r="P1878" s="238"/>
      <c r="Q1878" s="238"/>
    </row>
    <row r="1879" spans="1:17" s="39" customFormat="1" ht="12">
      <c r="A1879" s="298"/>
      <c r="B1879" s="298"/>
      <c r="C1879" s="298"/>
      <c r="D1879" s="298"/>
      <c r="E1879" s="298"/>
      <c r="F1879" s="298"/>
      <c r="G1879" s="298"/>
      <c r="H1879" s="298"/>
      <c r="I1879" s="298"/>
      <c r="J1879" s="298"/>
      <c r="K1879" s="298"/>
      <c r="L1879" s="299"/>
      <c r="M1879" s="300"/>
      <c r="N1879" s="301"/>
      <c r="O1879" s="238"/>
      <c r="P1879" s="238"/>
      <c r="Q1879" s="238"/>
    </row>
    <row r="1880" spans="1:17" s="39" customFormat="1" ht="12">
      <c r="A1880" s="298"/>
      <c r="B1880" s="298"/>
      <c r="C1880" s="298"/>
      <c r="D1880" s="298"/>
      <c r="E1880" s="298"/>
      <c r="F1880" s="298"/>
      <c r="G1880" s="298"/>
      <c r="H1880" s="298"/>
      <c r="I1880" s="298"/>
      <c r="J1880" s="298"/>
      <c r="K1880" s="298"/>
      <c r="L1880" s="299"/>
      <c r="M1880" s="300"/>
      <c r="N1880" s="301"/>
      <c r="O1880" s="238"/>
      <c r="P1880" s="238"/>
      <c r="Q1880" s="238"/>
    </row>
    <row r="1881" spans="1:17" s="39" customFormat="1" ht="12">
      <c r="A1881" s="298"/>
      <c r="B1881" s="298"/>
      <c r="C1881" s="298"/>
      <c r="D1881" s="298"/>
      <c r="E1881" s="298"/>
      <c r="F1881" s="298"/>
      <c r="G1881" s="298"/>
      <c r="H1881" s="298"/>
      <c r="I1881" s="298"/>
      <c r="J1881" s="298"/>
      <c r="K1881" s="298"/>
      <c r="L1881" s="299"/>
      <c r="M1881" s="300"/>
      <c r="N1881" s="301"/>
      <c r="O1881" s="238"/>
      <c r="P1881" s="238"/>
      <c r="Q1881" s="238"/>
    </row>
    <row r="1882" spans="1:17" s="39" customFormat="1" ht="12">
      <c r="A1882" s="298"/>
      <c r="B1882" s="298"/>
      <c r="C1882" s="298"/>
      <c r="D1882" s="298"/>
      <c r="E1882" s="298"/>
      <c r="F1882" s="298"/>
      <c r="G1882" s="298"/>
      <c r="H1882" s="298"/>
      <c r="I1882" s="298"/>
      <c r="J1882" s="298"/>
      <c r="K1882" s="298"/>
      <c r="L1882" s="299"/>
      <c r="M1882" s="300"/>
      <c r="N1882" s="301"/>
      <c r="O1882" s="238"/>
      <c r="P1882" s="238"/>
      <c r="Q1882" s="238"/>
    </row>
    <row r="1883" spans="1:17" s="39" customFormat="1" ht="12">
      <c r="A1883" s="298"/>
      <c r="B1883" s="298"/>
      <c r="C1883" s="298"/>
      <c r="D1883" s="298"/>
      <c r="E1883" s="298"/>
      <c r="F1883" s="298"/>
      <c r="G1883" s="298"/>
      <c r="H1883" s="298"/>
      <c r="I1883" s="298"/>
      <c r="J1883" s="298"/>
      <c r="K1883" s="298"/>
      <c r="L1883" s="299"/>
      <c r="M1883" s="300"/>
      <c r="N1883" s="301"/>
      <c r="O1883" s="238"/>
      <c r="P1883" s="238"/>
      <c r="Q1883" s="238"/>
    </row>
    <row r="1884" spans="1:17" s="39" customFormat="1" ht="12">
      <c r="A1884" s="298"/>
      <c r="B1884" s="298"/>
      <c r="C1884" s="298"/>
      <c r="D1884" s="298"/>
      <c r="E1884" s="298"/>
      <c r="F1884" s="298"/>
      <c r="G1884" s="298"/>
      <c r="H1884" s="298"/>
      <c r="I1884" s="298"/>
      <c r="J1884" s="298"/>
      <c r="K1884" s="298"/>
      <c r="L1884" s="299"/>
      <c r="M1884" s="300"/>
      <c r="N1884" s="301"/>
      <c r="O1884" s="238"/>
      <c r="P1884" s="238"/>
      <c r="Q1884" s="238"/>
    </row>
    <row r="1885" spans="1:17" s="39" customFormat="1" ht="12">
      <c r="A1885" s="298"/>
      <c r="B1885" s="298"/>
      <c r="C1885" s="298"/>
      <c r="D1885" s="298"/>
      <c r="E1885" s="298"/>
      <c r="F1885" s="298"/>
      <c r="G1885" s="298"/>
      <c r="H1885" s="298"/>
      <c r="I1885" s="298"/>
      <c r="J1885" s="298"/>
      <c r="K1885" s="298"/>
      <c r="L1885" s="299"/>
      <c r="M1885" s="300"/>
      <c r="N1885" s="301"/>
      <c r="O1885" s="238"/>
      <c r="P1885" s="238"/>
      <c r="Q1885" s="238"/>
    </row>
    <row r="1886" spans="1:17" s="39" customFormat="1" ht="12">
      <c r="A1886" s="298"/>
      <c r="B1886" s="298"/>
      <c r="C1886" s="298"/>
      <c r="D1886" s="298"/>
      <c r="E1886" s="298"/>
      <c r="F1886" s="298"/>
      <c r="G1886" s="298"/>
      <c r="H1886" s="298"/>
      <c r="I1886" s="298"/>
      <c r="J1886" s="298"/>
      <c r="K1886" s="298"/>
      <c r="L1886" s="299"/>
      <c r="M1886" s="300"/>
      <c r="N1886" s="301"/>
      <c r="O1886" s="238"/>
      <c r="P1886" s="238"/>
      <c r="Q1886" s="238"/>
    </row>
    <row r="1887" spans="1:17" s="39" customFormat="1" ht="12">
      <c r="A1887" s="298"/>
      <c r="B1887" s="298"/>
      <c r="C1887" s="298"/>
      <c r="D1887" s="298"/>
      <c r="E1887" s="298"/>
      <c r="F1887" s="298"/>
      <c r="G1887" s="298"/>
      <c r="H1887" s="298"/>
      <c r="I1887" s="298"/>
      <c r="J1887" s="298"/>
      <c r="K1887" s="298"/>
      <c r="L1887" s="299"/>
      <c r="M1887" s="300"/>
      <c r="N1887" s="301"/>
      <c r="O1887" s="238"/>
      <c r="P1887" s="238"/>
      <c r="Q1887" s="238"/>
    </row>
    <row r="1888" spans="1:17" s="39" customFormat="1" ht="12">
      <c r="A1888" s="298"/>
      <c r="B1888" s="298"/>
      <c r="C1888" s="298"/>
      <c r="D1888" s="298"/>
      <c r="E1888" s="298"/>
      <c r="F1888" s="298"/>
      <c r="G1888" s="298"/>
      <c r="H1888" s="298"/>
      <c r="I1888" s="298"/>
      <c r="J1888" s="298"/>
      <c r="K1888" s="298"/>
      <c r="L1888" s="299"/>
      <c r="M1888" s="300"/>
      <c r="N1888" s="301"/>
      <c r="O1888" s="238"/>
      <c r="P1888" s="238"/>
      <c r="Q1888" s="238"/>
    </row>
    <row r="1889" spans="1:17" s="39" customFormat="1" ht="12">
      <c r="A1889" s="298"/>
      <c r="B1889" s="298"/>
      <c r="C1889" s="298"/>
      <c r="D1889" s="298"/>
      <c r="E1889" s="298"/>
      <c r="F1889" s="298"/>
      <c r="G1889" s="298"/>
      <c r="H1889" s="298"/>
      <c r="I1889" s="298"/>
      <c r="J1889" s="298"/>
      <c r="K1889" s="298"/>
      <c r="L1889" s="299"/>
      <c r="M1889" s="300"/>
      <c r="N1889" s="301"/>
      <c r="O1889" s="238"/>
      <c r="P1889" s="238"/>
      <c r="Q1889" s="238"/>
    </row>
    <row r="1890" spans="1:17" s="39" customFormat="1" ht="12">
      <c r="A1890" s="298"/>
      <c r="B1890" s="298"/>
      <c r="C1890" s="298"/>
      <c r="D1890" s="298"/>
      <c r="E1890" s="298"/>
      <c r="F1890" s="298"/>
      <c r="G1890" s="298"/>
      <c r="H1890" s="298"/>
      <c r="I1890" s="298"/>
      <c r="J1890" s="298"/>
      <c r="K1890" s="298"/>
      <c r="L1890" s="299"/>
      <c r="M1890" s="300"/>
      <c r="N1890" s="301"/>
      <c r="O1890" s="238"/>
      <c r="P1890" s="238"/>
      <c r="Q1890" s="238"/>
    </row>
    <row r="1891" spans="1:17" s="39" customFormat="1" ht="12">
      <c r="A1891" s="298"/>
      <c r="B1891" s="298"/>
      <c r="C1891" s="298"/>
      <c r="D1891" s="298"/>
      <c r="E1891" s="298"/>
      <c r="F1891" s="298"/>
      <c r="G1891" s="298"/>
      <c r="H1891" s="298"/>
      <c r="I1891" s="298"/>
      <c r="J1891" s="298"/>
      <c r="K1891" s="298"/>
      <c r="L1891" s="299"/>
      <c r="M1891" s="300"/>
      <c r="N1891" s="301"/>
      <c r="O1891" s="238"/>
      <c r="P1891" s="238"/>
      <c r="Q1891" s="238"/>
    </row>
    <row r="1892" spans="1:17" s="39" customFormat="1" ht="12">
      <c r="A1892" s="298"/>
      <c r="B1892" s="298"/>
      <c r="C1892" s="298"/>
      <c r="D1892" s="298"/>
      <c r="E1892" s="298"/>
      <c r="F1892" s="298"/>
      <c r="G1892" s="298"/>
      <c r="H1892" s="298"/>
      <c r="I1892" s="298"/>
      <c r="J1892" s="298"/>
      <c r="K1892" s="298"/>
      <c r="L1892" s="299"/>
      <c r="M1892" s="300"/>
      <c r="N1892" s="301"/>
      <c r="O1892" s="238"/>
      <c r="P1892" s="238"/>
      <c r="Q1892" s="238"/>
    </row>
    <row r="1893" spans="1:17" s="39" customFormat="1" ht="12">
      <c r="A1893" s="298"/>
      <c r="B1893" s="298"/>
      <c r="C1893" s="298"/>
      <c r="D1893" s="298"/>
      <c r="E1893" s="298"/>
      <c r="F1893" s="298"/>
      <c r="G1893" s="298"/>
      <c r="H1893" s="298"/>
      <c r="I1893" s="298"/>
      <c r="J1893" s="298"/>
      <c r="K1893" s="298"/>
      <c r="L1893" s="299"/>
      <c r="M1893" s="300"/>
      <c r="N1893" s="301"/>
      <c r="O1893" s="238"/>
      <c r="P1893" s="238"/>
      <c r="Q1893" s="238"/>
    </row>
    <row r="1894" spans="1:17" s="39" customFormat="1" ht="12">
      <c r="A1894" s="298"/>
      <c r="B1894" s="298"/>
      <c r="C1894" s="298"/>
      <c r="D1894" s="298"/>
      <c r="E1894" s="298"/>
      <c r="F1894" s="298"/>
      <c r="G1894" s="298"/>
      <c r="H1894" s="298"/>
      <c r="I1894" s="298"/>
      <c r="J1894" s="298"/>
      <c r="K1894" s="298"/>
      <c r="L1894" s="299"/>
      <c r="M1894" s="300"/>
      <c r="N1894" s="301"/>
      <c r="O1894" s="238"/>
      <c r="P1894" s="238"/>
      <c r="Q1894" s="238"/>
    </row>
    <row r="1895" spans="1:17" s="39" customFormat="1" ht="12">
      <c r="A1895" s="298"/>
      <c r="B1895" s="298"/>
      <c r="C1895" s="298"/>
      <c r="D1895" s="298"/>
      <c r="E1895" s="298"/>
      <c r="F1895" s="298"/>
      <c r="G1895" s="298"/>
      <c r="H1895" s="298"/>
      <c r="I1895" s="298"/>
      <c r="J1895" s="298"/>
      <c r="K1895" s="298"/>
      <c r="L1895" s="299"/>
      <c r="M1895" s="300"/>
      <c r="N1895" s="301"/>
      <c r="O1895" s="238"/>
      <c r="P1895" s="238"/>
      <c r="Q1895" s="238"/>
    </row>
    <row r="1896" spans="1:17" s="39" customFormat="1" ht="12">
      <c r="A1896" s="298"/>
      <c r="B1896" s="298"/>
      <c r="C1896" s="298"/>
      <c r="D1896" s="298"/>
      <c r="E1896" s="298"/>
      <c r="F1896" s="298"/>
      <c r="G1896" s="298"/>
      <c r="H1896" s="298"/>
      <c r="I1896" s="298"/>
      <c r="J1896" s="298"/>
      <c r="K1896" s="298"/>
      <c r="L1896" s="299"/>
      <c r="M1896" s="300"/>
      <c r="N1896" s="301"/>
      <c r="O1896" s="238"/>
      <c r="P1896" s="238"/>
      <c r="Q1896" s="238"/>
    </row>
    <row r="1897" spans="1:17" s="39" customFormat="1" ht="12">
      <c r="A1897" s="298"/>
      <c r="B1897" s="298"/>
      <c r="C1897" s="298"/>
      <c r="D1897" s="298"/>
      <c r="E1897" s="298"/>
      <c r="F1897" s="298"/>
      <c r="G1897" s="298"/>
      <c r="H1897" s="298"/>
      <c r="I1897" s="298"/>
      <c r="J1897" s="298"/>
      <c r="K1897" s="298"/>
      <c r="L1897" s="299"/>
      <c r="M1897" s="300"/>
      <c r="N1897" s="301"/>
      <c r="O1897" s="238"/>
      <c r="P1897" s="238"/>
      <c r="Q1897" s="238"/>
    </row>
    <row r="1898" spans="1:17" s="39" customFormat="1" ht="12">
      <c r="A1898" s="298"/>
      <c r="B1898" s="298"/>
      <c r="C1898" s="298"/>
      <c r="D1898" s="298"/>
      <c r="E1898" s="298"/>
      <c r="F1898" s="298"/>
      <c r="G1898" s="298"/>
      <c r="H1898" s="298"/>
      <c r="I1898" s="298"/>
      <c r="J1898" s="298"/>
      <c r="K1898" s="298"/>
      <c r="L1898" s="299"/>
      <c r="M1898" s="300"/>
      <c r="N1898" s="301"/>
      <c r="O1898" s="238"/>
      <c r="P1898" s="238"/>
      <c r="Q1898" s="238"/>
    </row>
    <row r="1899" spans="1:17" s="39" customFormat="1" ht="12">
      <c r="A1899" s="298"/>
      <c r="B1899" s="298"/>
      <c r="C1899" s="298"/>
      <c r="D1899" s="298"/>
      <c r="E1899" s="298"/>
      <c r="F1899" s="298"/>
      <c r="G1899" s="298"/>
      <c r="H1899" s="298"/>
      <c r="I1899" s="298"/>
      <c r="J1899" s="298"/>
      <c r="K1899" s="298"/>
      <c r="L1899" s="299"/>
      <c r="M1899" s="300"/>
      <c r="N1899" s="301"/>
      <c r="O1899" s="238"/>
      <c r="P1899" s="238"/>
      <c r="Q1899" s="238"/>
    </row>
    <row r="1900" spans="1:17" s="39" customFormat="1" ht="12">
      <c r="A1900" s="298"/>
      <c r="B1900" s="298"/>
      <c r="C1900" s="298"/>
      <c r="D1900" s="298"/>
      <c r="E1900" s="298"/>
      <c r="F1900" s="298"/>
      <c r="G1900" s="298"/>
      <c r="H1900" s="298"/>
      <c r="I1900" s="298"/>
      <c r="J1900" s="298"/>
      <c r="K1900" s="298"/>
      <c r="L1900" s="299"/>
      <c r="M1900" s="300"/>
      <c r="N1900" s="301"/>
      <c r="O1900" s="238"/>
      <c r="P1900" s="238"/>
      <c r="Q1900" s="238"/>
    </row>
    <row r="1901" spans="1:17" s="39" customFormat="1" ht="12">
      <c r="A1901" s="298"/>
      <c r="B1901" s="298"/>
      <c r="C1901" s="298"/>
      <c r="D1901" s="298"/>
      <c r="E1901" s="298"/>
      <c r="F1901" s="298"/>
      <c r="G1901" s="298"/>
      <c r="H1901" s="298"/>
      <c r="I1901" s="298"/>
      <c r="J1901" s="298"/>
      <c r="K1901" s="298"/>
      <c r="L1901" s="299"/>
      <c r="M1901" s="300"/>
      <c r="N1901" s="301"/>
      <c r="O1901" s="238"/>
      <c r="P1901" s="238"/>
      <c r="Q1901" s="238"/>
    </row>
    <row r="1902" spans="1:17" s="39" customFormat="1" ht="12">
      <c r="A1902" s="298"/>
      <c r="B1902" s="298"/>
      <c r="C1902" s="298"/>
      <c r="D1902" s="298"/>
      <c r="E1902" s="298"/>
      <c r="F1902" s="298"/>
      <c r="G1902" s="298"/>
      <c r="H1902" s="298"/>
      <c r="I1902" s="298"/>
      <c r="J1902" s="298"/>
      <c r="K1902" s="298"/>
      <c r="L1902" s="299"/>
      <c r="M1902" s="300"/>
      <c r="N1902" s="301"/>
      <c r="O1902" s="238"/>
      <c r="P1902" s="238"/>
      <c r="Q1902" s="238"/>
    </row>
    <row r="1903" spans="1:17" s="39" customFormat="1" ht="12">
      <c r="A1903" s="298"/>
      <c r="B1903" s="298"/>
      <c r="C1903" s="298"/>
      <c r="D1903" s="298"/>
      <c r="E1903" s="298"/>
      <c r="F1903" s="298"/>
      <c r="G1903" s="298"/>
      <c r="H1903" s="298"/>
      <c r="I1903" s="298"/>
      <c r="J1903" s="298"/>
      <c r="K1903" s="298"/>
      <c r="L1903" s="299"/>
      <c r="M1903" s="300"/>
      <c r="N1903" s="301"/>
      <c r="O1903" s="238"/>
      <c r="P1903" s="238"/>
      <c r="Q1903" s="238"/>
    </row>
    <row r="1904" spans="1:17" s="39" customFormat="1" ht="12">
      <c r="A1904" s="298"/>
      <c r="B1904" s="298"/>
      <c r="C1904" s="298"/>
      <c r="D1904" s="298"/>
      <c r="E1904" s="298"/>
      <c r="F1904" s="298"/>
      <c r="G1904" s="298"/>
      <c r="H1904" s="298"/>
      <c r="I1904" s="298"/>
      <c r="J1904" s="298"/>
      <c r="K1904" s="298"/>
      <c r="L1904" s="299"/>
      <c r="M1904" s="300"/>
      <c r="N1904" s="301"/>
      <c r="O1904" s="238"/>
      <c r="P1904" s="238"/>
      <c r="Q1904" s="238"/>
    </row>
    <row r="1905" spans="1:17" s="39" customFormat="1" ht="12">
      <c r="A1905" s="298"/>
      <c r="B1905" s="298"/>
      <c r="C1905" s="298"/>
      <c r="D1905" s="298"/>
      <c r="E1905" s="298"/>
      <c r="F1905" s="298"/>
      <c r="G1905" s="298"/>
      <c r="H1905" s="298"/>
      <c r="I1905" s="298"/>
      <c r="J1905" s="298"/>
      <c r="K1905" s="298"/>
      <c r="L1905" s="299"/>
      <c r="M1905" s="300"/>
      <c r="N1905" s="301"/>
      <c r="O1905" s="238"/>
      <c r="P1905" s="238"/>
      <c r="Q1905" s="238"/>
    </row>
    <row r="1906" spans="1:17" s="39" customFormat="1" ht="12">
      <c r="A1906" s="298"/>
      <c r="B1906" s="298"/>
      <c r="C1906" s="298"/>
      <c r="D1906" s="298"/>
      <c r="E1906" s="298"/>
      <c r="F1906" s="298"/>
      <c r="G1906" s="298"/>
      <c r="H1906" s="298"/>
      <c r="I1906" s="298"/>
      <c r="J1906" s="298"/>
      <c r="K1906" s="298"/>
      <c r="L1906" s="299"/>
      <c r="M1906" s="300"/>
      <c r="N1906" s="301"/>
      <c r="O1906" s="238"/>
      <c r="P1906" s="238"/>
      <c r="Q1906" s="238"/>
    </row>
    <row r="1907" spans="1:17" s="39" customFormat="1" ht="12">
      <c r="A1907" s="298"/>
      <c r="B1907" s="298"/>
      <c r="C1907" s="298"/>
      <c r="D1907" s="298"/>
      <c r="E1907" s="298"/>
      <c r="F1907" s="298"/>
      <c r="G1907" s="298"/>
      <c r="H1907" s="298"/>
      <c r="I1907" s="298"/>
      <c r="J1907" s="298"/>
      <c r="K1907" s="298"/>
      <c r="L1907" s="299"/>
      <c r="M1907" s="300"/>
      <c r="N1907" s="301"/>
      <c r="O1907" s="238"/>
      <c r="P1907" s="238"/>
      <c r="Q1907" s="238"/>
    </row>
    <row r="1908" spans="1:17" s="39" customFormat="1" ht="12">
      <c r="A1908" s="298"/>
      <c r="B1908" s="298"/>
      <c r="C1908" s="298"/>
      <c r="D1908" s="298"/>
      <c r="E1908" s="298"/>
      <c r="F1908" s="298"/>
      <c r="G1908" s="298"/>
      <c r="H1908" s="298"/>
      <c r="I1908" s="298"/>
      <c r="J1908" s="298"/>
      <c r="K1908" s="298"/>
      <c r="L1908" s="299"/>
      <c r="M1908" s="300"/>
      <c r="N1908" s="301"/>
      <c r="O1908" s="238"/>
      <c r="P1908" s="238"/>
      <c r="Q1908" s="238"/>
    </row>
    <row r="1909" spans="1:17" s="39" customFormat="1" ht="12">
      <c r="A1909" s="298"/>
      <c r="B1909" s="298"/>
      <c r="C1909" s="298"/>
      <c r="D1909" s="298"/>
      <c r="E1909" s="298"/>
      <c r="F1909" s="298"/>
      <c r="G1909" s="298"/>
      <c r="H1909" s="298"/>
      <c r="I1909" s="298"/>
      <c r="J1909" s="298"/>
      <c r="K1909" s="298"/>
      <c r="L1909" s="299"/>
      <c r="M1909" s="300"/>
      <c r="N1909" s="301"/>
      <c r="O1909" s="238"/>
      <c r="P1909" s="238"/>
      <c r="Q1909" s="238"/>
    </row>
    <row r="1910" spans="1:17" s="39" customFormat="1" ht="12">
      <c r="A1910" s="298"/>
      <c r="B1910" s="298"/>
      <c r="C1910" s="298"/>
      <c r="D1910" s="298"/>
      <c r="E1910" s="298"/>
      <c r="F1910" s="298"/>
      <c r="G1910" s="298"/>
      <c r="H1910" s="298"/>
      <c r="I1910" s="298"/>
      <c r="J1910" s="298"/>
      <c r="K1910" s="298"/>
      <c r="L1910" s="299"/>
      <c r="M1910" s="300"/>
      <c r="N1910" s="301"/>
      <c r="O1910" s="238"/>
      <c r="P1910" s="238"/>
      <c r="Q1910" s="238"/>
    </row>
    <row r="1911" spans="1:17" s="39" customFormat="1" ht="12">
      <c r="A1911" s="298"/>
      <c r="B1911" s="298"/>
      <c r="C1911" s="298"/>
      <c r="D1911" s="298"/>
      <c r="E1911" s="298"/>
      <c r="F1911" s="298"/>
      <c r="G1911" s="298"/>
      <c r="H1911" s="298"/>
      <c r="I1911" s="298"/>
      <c r="J1911" s="298"/>
      <c r="K1911" s="298"/>
      <c r="L1911" s="299"/>
      <c r="M1911" s="300"/>
      <c r="N1911" s="301"/>
      <c r="O1911" s="238"/>
      <c r="P1911" s="238"/>
      <c r="Q1911" s="238"/>
    </row>
    <row r="1912" spans="1:17" s="39" customFormat="1" ht="12">
      <c r="A1912" s="298"/>
      <c r="B1912" s="298"/>
      <c r="C1912" s="298"/>
      <c r="D1912" s="298"/>
      <c r="E1912" s="298"/>
      <c r="F1912" s="298"/>
      <c r="G1912" s="298"/>
      <c r="H1912" s="298"/>
      <c r="I1912" s="298"/>
      <c r="J1912" s="298"/>
      <c r="K1912" s="298"/>
      <c r="L1912" s="299"/>
      <c r="M1912" s="300"/>
      <c r="N1912" s="301"/>
      <c r="O1912" s="238"/>
      <c r="P1912" s="238"/>
      <c r="Q1912" s="238"/>
    </row>
    <row r="1913" spans="1:17" s="39" customFormat="1" ht="12">
      <c r="A1913" s="298"/>
      <c r="B1913" s="298"/>
      <c r="C1913" s="298"/>
      <c r="D1913" s="298"/>
      <c r="E1913" s="298"/>
      <c r="F1913" s="298"/>
      <c r="G1913" s="298"/>
      <c r="H1913" s="298"/>
      <c r="I1913" s="298"/>
      <c r="J1913" s="298"/>
      <c r="K1913" s="298"/>
      <c r="L1913" s="299"/>
      <c r="M1913" s="300"/>
      <c r="N1913" s="301"/>
      <c r="O1913" s="238"/>
      <c r="P1913" s="238"/>
      <c r="Q1913" s="238"/>
    </row>
    <row r="1914" spans="1:17" s="39" customFormat="1" ht="12">
      <c r="A1914" s="298"/>
      <c r="B1914" s="298"/>
      <c r="C1914" s="298"/>
      <c r="D1914" s="298"/>
      <c r="E1914" s="298"/>
      <c r="F1914" s="298"/>
      <c r="G1914" s="298"/>
      <c r="H1914" s="298"/>
      <c r="I1914" s="298"/>
      <c r="J1914" s="298"/>
      <c r="K1914" s="298"/>
      <c r="L1914" s="299"/>
      <c r="M1914" s="300"/>
      <c r="N1914" s="301"/>
      <c r="O1914" s="238"/>
      <c r="P1914" s="238"/>
      <c r="Q1914" s="238"/>
    </row>
    <row r="1915" spans="1:17" s="39" customFormat="1" ht="12">
      <c r="A1915" s="298"/>
      <c r="B1915" s="298"/>
      <c r="C1915" s="298"/>
      <c r="D1915" s="298"/>
      <c r="E1915" s="298"/>
      <c r="F1915" s="298"/>
      <c r="G1915" s="298"/>
      <c r="H1915" s="298"/>
      <c r="I1915" s="298"/>
      <c r="J1915" s="298"/>
      <c r="K1915" s="298"/>
      <c r="L1915" s="299"/>
      <c r="M1915" s="300"/>
      <c r="N1915" s="301"/>
      <c r="O1915" s="238"/>
      <c r="P1915" s="238"/>
      <c r="Q1915" s="238"/>
    </row>
    <row r="1916" spans="1:17" s="39" customFormat="1" ht="12">
      <c r="A1916" s="298"/>
      <c r="B1916" s="298"/>
      <c r="C1916" s="298"/>
      <c r="D1916" s="298"/>
      <c r="E1916" s="298"/>
      <c r="F1916" s="298"/>
      <c r="G1916" s="298"/>
      <c r="H1916" s="298"/>
      <c r="I1916" s="298"/>
      <c r="J1916" s="298"/>
      <c r="K1916" s="298"/>
      <c r="L1916" s="299"/>
      <c r="M1916" s="300"/>
      <c r="N1916" s="301"/>
      <c r="O1916" s="238"/>
      <c r="P1916" s="238"/>
      <c r="Q1916" s="238"/>
    </row>
    <row r="1917" spans="1:17" s="39" customFormat="1" ht="12">
      <c r="A1917" s="298"/>
      <c r="B1917" s="298"/>
      <c r="C1917" s="298"/>
      <c r="D1917" s="298"/>
      <c r="E1917" s="298"/>
      <c r="F1917" s="298"/>
      <c r="G1917" s="298"/>
      <c r="H1917" s="298"/>
      <c r="I1917" s="298"/>
      <c r="J1917" s="298"/>
      <c r="K1917" s="298"/>
      <c r="L1917" s="299"/>
      <c r="M1917" s="300"/>
      <c r="N1917" s="301"/>
      <c r="O1917" s="238"/>
      <c r="P1917" s="238"/>
      <c r="Q1917" s="238"/>
    </row>
    <row r="1918" spans="1:17" s="39" customFormat="1" ht="12">
      <c r="A1918" s="298"/>
      <c r="B1918" s="298"/>
      <c r="C1918" s="298"/>
      <c r="D1918" s="298"/>
      <c r="E1918" s="298"/>
      <c r="F1918" s="298"/>
      <c r="G1918" s="298"/>
      <c r="H1918" s="298"/>
      <c r="I1918" s="298"/>
      <c r="J1918" s="298"/>
      <c r="K1918" s="298"/>
      <c r="L1918" s="299"/>
      <c r="M1918" s="300"/>
      <c r="N1918" s="301"/>
      <c r="O1918" s="238"/>
      <c r="P1918" s="238"/>
      <c r="Q1918" s="238"/>
    </row>
    <row r="1919" spans="1:17" s="39" customFormat="1" ht="12">
      <c r="A1919" s="298"/>
      <c r="B1919" s="298"/>
      <c r="C1919" s="298"/>
      <c r="D1919" s="298"/>
      <c r="E1919" s="298"/>
      <c r="F1919" s="298"/>
      <c r="G1919" s="298"/>
      <c r="H1919" s="298"/>
      <c r="I1919" s="298"/>
      <c r="J1919" s="298"/>
      <c r="K1919" s="298"/>
      <c r="L1919" s="299"/>
      <c r="M1919" s="300"/>
      <c r="N1919" s="301"/>
      <c r="O1919" s="238"/>
      <c r="P1919" s="238"/>
      <c r="Q1919" s="238"/>
    </row>
    <row r="1920" spans="1:17" s="39" customFormat="1" ht="12">
      <c r="A1920" s="298"/>
      <c r="B1920" s="298"/>
      <c r="C1920" s="298"/>
      <c r="D1920" s="298"/>
      <c r="E1920" s="298"/>
      <c r="F1920" s="298"/>
      <c r="G1920" s="298"/>
      <c r="H1920" s="298"/>
      <c r="I1920" s="298"/>
      <c r="J1920" s="298"/>
      <c r="K1920" s="298"/>
      <c r="L1920" s="299"/>
      <c r="M1920" s="300"/>
      <c r="N1920" s="301"/>
      <c r="O1920" s="238"/>
      <c r="P1920" s="238"/>
      <c r="Q1920" s="238"/>
    </row>
    <row r="1921" spans="1:17" s="39" customFormat="1" ht="12">
      <c r="A1921" s="298"/>
      <c r="B1921" s="298"/>
      <c r="C1921" s="298"/>
      <c r="D1921" s="298"/>
      <c r="E1921" s="298"/>
      <c r="F1921" s="298"/>
      <c r="G1921" s="298"/>
      <c r="H1921" s="298"/>
      <c r="I1921" s="298"/>
      <c r="J1921" s="298"/>
      <c r="K1921" s="298"/>
      <c r="L1921" s="299"/>
      <c r="M1921" s="300"/>
      <c r="N1921" s="301"/>
      <c r="O1921" s="238"/>
      <c r="P1921" s="238"/>
      <c r="Q1921" s="238"/>
    </row>
    <row r="1922" spans="1:17" s="39" customFormat="1" ht="12">
      <c r="A1922" s="298"/>
      <c r="B1922" s="298"/>
      <c r="C1922" s="298"/>
      <c r="D1922" s="298"/>
      <c r="E1922" s="298"/>
      <c r="F1922" s="298"/>
      <c r="G1922" s="298"/>
      <c r="H1922" s="298"/>
      <c r="I1922" s="298"/>
      <c r="J1922" s="298"/>
      <c r="K1922" s="298"/>
      <c r="L1922" s="299"/>
      <c r="M1922" s="300"/>
      <c r="N1922" s="301"/>
      <c r="O1922" s="238"/>
      <c r="P1922" s="238"/>
      <c r="Q1922" s="238"/>
    </row>
    <row r="1923" spans="1:17" s="39" customFormat="1" ht="12">
      <c r="A1923" s="298"/>
      <c r="B1923" s="298"/>
      <c r="C1923" s="298"/>
      <c r="D1923" s="298"/>
      <c r="E1923" s="298"/>
      <c r="F1923" s="298"/>
      <c r="G1923" s="298"/>
      <c r="H1923" s="298"/>
      <c r="I1923" s="298"/>
      <c r="J1923" s="298"/>
      <c r="K1923" s="298"/>
      <c r="L1923" s="299"/>
      <c r="M1923" s="300"/>
      <c r="N1923" s="301"/>
      <c r="O1923" s="238"/>
      <c r="P1923" s="238"/>
      <c r="Q1923" s="238"/>
    </row>
    <row r="1924" spans="1:17" s="39" customFormat="1" ht="12">
      <c r="A1924" s="298"/>
      <c r="B1924" s="298"/>
      <c r="C1924" s="298"/>
      <c r="D1924" s="298"/>
      <c r="E1924" s="298"/>
      <c r="F1924" s="298"/>
      <c r="G1924" s="298"/>
      <c r="H1924" s="298"/>
      <c r="I1924" s="298"/>
      <c r="J1924" s="298"/>
      <c r="K1924" s="298"/>
      <c r="L1924" s="299"/>
      <c r="M1924" s="300"/>
      <c r="N1924" s="301"/>
      <c r="O1924" s="238"/>
      <c r="P1924" s="238"/>
      <c r="Q1924" s="238"/>
    </row>
    <row r="1925" spans="1:17" s="39" customFormat="1" ht="12">
      <c r="A1925" s="298"/>
      <c r="B1925" s="298"/>
      <c r="C1925" s="298"/>
      <c r="D1925" s="298"/>
      <c r="E1925" s="298"/>
      <c r="F1925" s="298"/>
      <c r="G1925" s="298"/>
      <c r="H1925" s="298"/>
      <c r="I1925" s="298"/>
      <c r="J1925" s="298"/>
      <c r="K1925" s="298"/>
      <c r="L1925" s="299"/>
      <c r="M1925" s="300"/>
      <c r="N1925" s="301"/>
      <c r="O1925" s="238"/>
      <c r="P1925" s="238"/>
      <c r="Q1925" s="238"/>
    </row>
    <row r="1926" spans="1:17" s="39" customFormat="1" ht="12">
      <c r="A1926" s="298"/>
      <c r="B1926" s="298"/>
      <c r="C1926" s="298"/>
      <c r="D1926" s="298"/>
      <c r="E1926" s="298"/>
      <c r="F1926" s="298"/>
      <c r="G1926" s="298"/>
      <c r="H1926" s="298"/>
      <c r="I1926" s="298"/>
      <c r="J1926" s="298"/>
      <c r="K1926" s="298"/>
      <c r="L1926" s="299"/>
      <c r="M1926" s="300"/>
      <c r="N1926" s="301"/>
      <c r="O1926" s="238"/>
      <c r="P1926" s="238"/>
      <c r="Q1926" s="238"/>
    </row>
    <row r="1927" spans="1:17" s="39" customFormat="1" ht="12">
      <c r="A1927" s="298"/>
      <c r="B1927" s="298"/>
      <c r="C1927" s="298"/>
      <c r="D1927" s="298"/>
      <c r="E1927" s="298"/>
      <c r="F1927" s="298"/>
      <c r="G1927" s="298"/>
      <c r="H1927" s="298"/>
      <c r="I1927" s="298"/>
      <c r="J1927" s="298"/>
      <c r="K1927" s="298"/>
      <c r="L1927" s="299"/>
      <c r="M1927" s="300"/>
      <c r="N1927" s="301"/>
      <c r="O1927" s="238"/>
      <c r="P1927" s="238"/>
      <c r="Q1927" s="238"/>
    </row>
    <row r="1928" spans="1:17" s="39" customFormat="1" ht="12">
      <c r="A1928" s="298"/>
      <c r="B1928" s="298"/>
      <c r="C1928" s="298"/>
      <c r="D1928" s="298"/>
      <c r="E1928" s="298"/>
      <c r="F1928" s="298"/>
      <c r="G1928" s="298"/>
      <c r="H1928" s="298"/>
      <c r="I1928" s="298"/>
      <c r="J1928" s="298"/>
      <c r="K1928" s="298"/>
      <c r="L1928" s="299"/>
      <c r="M1928" s="300"/>
      <c r="N1928" s="301"/>
      <c r="O1928" s="238"/>
      <c r="P1928" s="238"/>
      <c r="Q1928" s="238"/>
    </row>
    <row r="1929" spans="1:17" s="39" customFormat="1" ht="12">
      <c r="A1929" s="298"/>
      <c r="B1929" s="298"/>
      <c r="C1929" s="298"/>
      <c r="D1929" s="298"/>
      <c r="E1929" s="298"/>
      <c r="F1929" s="298"/>
      <c r="G1929" s="298"/>
      <c r="H1929" s="298"/>
      <c r="I1929" s="298"/>
      <c r="J1929" s="298"/>
      <c r="K1929" s="298"/>
      <c r="L1929" s="299"/>
      <c r="M1929" s="300"/>
      <c r="N1929" s="301"/>
      <c r="O1929" s="238"/>
      <c r="P1929" s="238"/>
      <c r="Q1929" s="238"/>
    </row>
    <row r="1930" spans="1:17" s="39" customFormat="1" ht="12">
      <c r="A1930" s="298"/>
      <c r="B1930" s="298"/>
      <c r="C1930" s="298"/>
      <c r="D1930" s="298"/>
      <c r="E1930" s="298"/>
      <c r="F1930" s="298"/>
      <c r="G1930" s="298"/>
      <c r="H1930" s="298"/>
      <c r="I1930" s="298"/>
      <c r="J1930" s="298"/>
      <c r="K1930" s="298"/>
      <c r="L1930" s="299"/>
      <c r="M1930" s="300"/>
      <c r="N1930" s="301"/>
      <c r="O1930" s="238"/>
      <c r="P1930" s="238"/>
      <c r="Q1930" s="238"/>
    </row>
    <row r="1931" spans="1:17" s="39" customFormat="1" ht="12">
      <c r="A1931" s="298"/>
      <c r="B1931" s="298"/>
      <c r="C1931" s="298"/>
      <c r="D1931" s="298"/>
      <c r="E1931" s="298"/>
      <c r="F1931" s="298"/>
      <c r="G1931" s="298"/>
      <c r="H1931" s="298"/>
      <c r="I1931" s="298"/>
      <c r="J1931" s="298"/>
      <c r="K1931" s="298"/>
      <c r="L1931" s="299"/>
      <c r="M1931" s="300"/>
      <c r="N1931" s="301"/>
      <c r="O1931" s="238"/>
      <c r="P1931" s="238"/>
      <c r="Q1931" s="238"/>
    </row>
    <row r="1932" spans="1:17" s="39" customFormat="1" ht="12">
      <c r="A1932" s="298"/>
      <c r="B1932" s="298"/>
      <c r="C1932" s="298"/>
      <c r="D1932" s="298"/>
      <c r="E1932" s="298"/>
      <c r="F1932" s="298"/>
      <c r="G1932" s="298"/>
      <c r="H1932" s="298"/>
      <c r="I1932" s="298"/>
      <c r="J1932" s="298"/>
      <c r="K1932" s="298"/>
      <c r="L1932" s="299"/>
      <c r="M1932" s="300"/>
      <c r="N1932" s="301"/>
      <c r="O1932" s="238"/>
      <c r="P1932" s="238"/>
      <c r="Q1932" s="238"/>
    </row>
    <row r="1933" spans="1:17" s="39" customFormat="1" ht="12">
      <c r="A1933" s="298"/>
      <c r="B1933" s="298"/>
      <c r="C1933" s="298"/>
      <c r="D1933" s="298"/>
      <c r="E1933" s="298"/>
      <c r="F1933" s="298"/>
      <c r="G1933" s="298"/>
      <c r="H1933" s="298"/>
      <c r="I1933" s="298"/>
      <c r="J1933" s="298"/>
      <c r="K1933" s="298"/>
      <c r="L1933" s="299"/>
      <c r="M1933" s="300"/>
      <c r="N1933" s="301"/>
      <c r="O1933" s="238"/>
      <c r="P1933" s="238"/>
      <c r="Q1933" s="238"/>
    </row>
    <row r="1934" spans="1:17" s="39" customFormat="1" ht="12">
      <c r="A1934" s="298"/>
      <c r="B1934" s="298"/>
      <c r="C1934" s="298"/>
      <c r="D1934" s="298"/>
      <c r="E1934" s="298"/>
      <c r="F1934" s="298"/>
      <c r="G1934" s="298"/>
      <c r="H1934" s="298"/>
      <c r="I1934" s="298"/>
      <c r="J1934" s="298"/>
      <c r="K1934" s="298"/>
      <c r="L1934" s="299"/>
      <c r="M1934" s="300"/>
      <c r="N1934" s="301"/>
      <c r="O1934" s="238"/>
      <c r="P1934" s="238"/>
      <c r="Q1934" s="238"/>
    </row>
    <row r="1935" spans="1:17" s="39" customFormat="1" ht="12">
      <c r="A1935" s="298"/>
      <c r="B1935" s="298"/>
      <c r="C1935" s="298"/>
      <c r="D1935" s="298"/>
      <c r="E1935" s="298"/>
      <c r="F1935" s="298"/>
      <c r="G1935" s="298"/>
      <c r="H1935" s="298"/>
      <c r="I1935" s="298"/>
      <c r="J1935" s="298"/>
      <c r="K1935" s="298"/>
      <c r="L1935" s="299"/>
      <c r="M1935" s="300"/>
      <c r="N1935" s="301"/>
      <c r="O1935" s="238"/>
      <c r="P1935" s="238"/>
      <c r="Q1935" s="238"/>
    </row>
    <row r="1936" spans="1:17" s="39" customFormat="1" ht="12">
      <c r="A1936" s="298"/>
      <c r="B1936" s="298"/>
      <c r="C1936" s="298"/>
      <c r="D1936" s="298"/>
      <c r="E1936" s="298"/>
      <c r="F1936" s="298"/>
      <c r="G1936" s="298"/>
      <c r="H1936" s="298"/>
      <c r="I1936" s="298"/>
      <c r="J1936" s="298"/>
      <c r="K1936" s="298"/>
      <c r="L1936" s="299"/>
      <c r="M1936" s="300"/>
      <c r="N1936" s="301"/>
      <c r="O1936" s="238"/>
      <c r="P1936" s="238"/>
      <c r="Q1936" s="238"/>
    </row>
    <row r="1937" spans="1:17" s="39" customFormat="1" ht="12">
      <c r="A1937" s="298"/>
      <c r="B1937" s="298"/>
      <c r="C1937" s="298"/>
      <c r="D1937" s="298"/>
      <c r="E1937" s="298"/>
      <c r="F1937" s="298"/>
      <c r="G1937" s="298"/>
      <c r="H1937" s="298"/>
      <c r="I1937" s="298"/>
      <c r="J1937" s="298"/>
      <c r="K1937" s="298"/>
      <c r="L1937" s="299"/>
      <c r="M1937" s="300"/>
      <c r="N1937" s="301"/>
      <c r="O1937" s="238"/>
      <c r="P1937" s="238"/>
      <c r="Q1937" s="238"/>
    </row>
    <row r="1938" spans="1:17" s="39" customFormat="1" ht="12">
      <c r="A1938" s="298"/>
      <c r="B1938" s="298"/>
      <c r="C1938" s="298"/>
      <c r="D1938" s="298"/>
      <c r="E1938" s="298"/>
      <c r="F1938" s="298"/>
      <c r="G1938" s="298"/>
      <c r="H1938" s="298"/>
      <c r="I1938" s="298"/>
      <c r="J1938" s="298"/>
      <c r="K1938" s="298"/>
      <c r="L1938" s="299"/>
      <c r="M1938" s="300"/>
      <c r="N1938" s="301"/>
      <c r="O1938" s="238"/>
      <c r="P1938" s="238"/>
      <c r="Q1938" s="238"/>
    </row>
    <row r="1939" spans="1:17" s="39" customFormat="1" ht="12">
      <c r="A1939" s="298"/>
      <c r="B1939" s="298"/>
      <c r="C1939" s="298"/>
      <c r="D1939" s="298"/>
      <c r="E1939" s="298"/>
      <c r="F1939" s="298"/>
      <c r="G1939" s="298"/>
      <c r="H1939" s="298"/>
      <c r="I1939" s="298"/>
      <c r="J1939" s="298"/>
      <c r="K1939" s="298"/>
      <c r="L1939" s="299"/>
      <c r="M1939" s="300"/>
      <c r="N1939" s="301"/>
      <c r="O1939" s="238"/>
      <c r="P1939" s="238"/>
      <c r="Q1939" s="238"/>
    </row>
    <row r="1940" spans="1:17" s="39" customFormat="1" ht="12">
      <c r="A1940" s="298"/>
      <c r="B1940" s="298"/>
      <c r="C1940" s="298"/>
      <c r="D1940" s="298"/>
      <c r="E1940" s="298"/>
      <c r="F1940" s="298"/>
      <c r="G1940" s="298"/>
      <c r="H1940" s="298"/>
      <c r="I1940" s="298"/>
      <c r="J1940" s="298"/>
      <c r="K1940" s="298"/>
      <c r="L1940" s="299"/>
      <c r="M1940" s="300"/>
      <c r="N1940" s="301"/>
      <c r="O1940" s="238"/>
      <c r="P1940" s="238"/>
      <c r="Q1940" s="238"/>
    </row>
    <row r="1941" spans="1:17" s="39" customFormat="1" ht="12">
      <c r="A1941" s="298"/>
      <c r="B1941" s="298"/>
      <c r="C1941" s="298"/>
      <c r="D1941" s="298"/>
      <c r="E1941" s="298"/>
      <c r="F1941" s="298"/>
      <c r="G1941" s="298"/>
      <c r="H1941" s="298"/>
      <c r="I1941" s="298"/>
      <c r="J1941" s="298"/>
      <c r="K1941" s="298"/>
      <c r="L1941" s="299"/>
      <c r="M1941" s="300"/>
      <c r="N1941" s="301"/>
      <c r="O1941" s="238"/>
      <c r="P1941" s="238"/>
      <c r="Q1941" s="238"/>
    </row>
    <row r="1942" spans="1:17" s="39" customFormat="1" ht="12">
      <c r="A1942" s="298"/>
      <c r="B1942" s="298"/>
      <c r="C1942" s="298"/>
      <c r="D1942" s="298"/>
      <c r="E1942" s="298"/>
      <c r="F1942" s="298"/>
      <c r="G1942" s="298"/>
      <c r="H1942" s="298"/>
      <c r="I1942" s="298"/>
      <c r="J1942" s="298"/>
      <c r="K1942" s="298"/>
      <c r="L1942" s="299"/>
      <c r="M1942" s="300"/>
      <c r="N1942" s="301"/>
      <c r="O1942" s="238"/>
      <c r="P1942" s="238"/>
      <c r="Q1942" s="238"/>
    </row>
    <row r="1943" spans="1:17" s="39" customFormat="1" ht="12">
      <c r="A1943" s="298"/>
      <c r="B1943" s="298"/>
      <c r="C1943" s="298"/>
      <c r="D1943" s="298"/>
      <c r="E1943" s="298"/>
      <c r="F1943" s="298"/>
      <c r="G1943" s="298"/>
      <c r="H1943" s="298"/>
      <c r="I1943" s="298"/>
      <c r="J1943" s="298"/>
      <c r="K1943" s="298"/>
      <c r="L1943" s="299"/>
      <c r="M1943" s="300"/>
      <c r="N1943" s="301"/>
      <c r="O1943" s="238"/>
      <c r="P1943" s="238"/>
      <c r="Q1943" s="238"/>
    </row>
    <row r="1944" spans="1:17" s="39" customFormat="1" ht="12">
      <c r="A1944" s="298"/>
      <c r="B1944" s="298"/>
      <c r="C1944" s="298"/>
      <c r="D1944" s="298"/>
      <c r="E1944" s="298"/>
      <c r="F1944" s="298"/>
      <c r="G1944" s="298"/>
      <c r="H1944" s="298"/>
      <c r="I1944" s="298"/>
      <c r="J1944" s="298"/>
      <c r="K1944" s="298"/>
      <c r="L1944" s="299"/>
      <c r="M1944" s="300"/>
      <c r="N1944" s="301"/>
      <c r="O1944" s="238"/>
      <c r="P1944" s="238"/>
      <c r="Q1944" s="238"/>
    </row>
    <row r="1945" spans="1:17" s="39" customFormat="1" ht="12">
      <c r="A1945" s="298"/>
      <c r="B1945" s="298"/>
      <c r="C1945" s="298"/>
      <c r="D1945" s="298"/>
      <c r="E1945" s="298"/>
      <c r="F1945" s="298"/>
      <c r="G1945" s="298"/>
      <c r="H1945" s="298"/>
      <c r="I1945" s="298"/>
      <c r="J1945" s="298"/>
      <c r="K1945" s="298"/>
      <c r="L1945" s="299"/>
      <c r="M1945" s="300"/>
      <c r="N1945" s="301"/>
      <c r="O1945" s="238"/>
      <c r="P1945" s="238"/>
      <c r="Q1945" s="238"/>
    </row>
    <row r="1946" spans="1:17" s="39" customFormat="1" ht="12">
      <c r="A1946" s="298"/>
      <c r="B1946" s="298"/>
      <c r="C1946" s="298"/>
      <c r="D1946" s="298"/>
      <c r="E1946" s="298"/>
      <c r="F1946" s="298"/>
      <c r="G1946" s="298"/>
      <c r="H1946" s="298"/>
      <c r="I1946" s="298"/>
      <c r="J1946" s="298"/>
      <c r="K1946" s="298"/>
      <c r="L1946" s="299"/>
      <c r="M1946" s="300"/>
      <c r="N1946" s="301"/>
      <c r="O1946" s="238"/>
      <c r="P1946" s="238"/>
      <c r="Q1946" s="238"/>
    </row>
    <row r="1947" spans="1:17" s="39" customFormat="1" ht="12">
      <c r="A1947" s="298"/>
      <c r="B1947" s="298"/>
      <c r="C1947" s="298"/>
      <c r="D1947" s="298"/>
      <c r="E1947" s="298"/>
      <c r="F1947" s="298"/>
      <c r="G1947" s="298"/>
      <c r="H1947" s="298"/>
      <c r="I1947" s="298"/>
      <c r="J1947" s="298"/>
      <c r="K1947" s="298"/>
      <c r="L1947" s="299"/>
      <c r="M1947" s="300"/>
      <c r="N1947" s="301"/>
      <c r="O1947" s="238"/>
      <c r="P1947" s="238"/>
      <c r="Q1947" s="238"/>
    </row>
    <row r="1948" spans="1:17" s="39" customFormat="1" ht="12">
      <c r="A1948" s="298"/>
      <c r="B1948" s="298"/>
      <c r="C1948" s="298"/>
      <c r="D1948" s="298"/>
      <c r="E1948" s="298"/>
      <c r="F1948" s="298"/>
      <c r="G1948" s="298"/>
      <c r="H1948" s="298"/>
      <c r="I1948" s="298"/>
      <c r="J1948" s="298"/>
      <c r="K1948" s="298"/>
      <c r="L1948" s="299"/>
      <c r="M1948" s="300"/>
      <c r="N1948" s="301"/>
      <c r="O1948" s="238"/>
      <c r="P1948" s="238"/>
      <c r="Q1948" s="238"/>
    </row>
    <row r="1949" spans="1:17" s="39" customFormat="1" ht="12">
      <c r="A1949" s="298"/>
      <c r="B1949" s="298"/>
      <c r="C1949" s="298"/>
      <c r="D1949" s="298"/>
      <c r="E1949" s="298"/>
      <c r="F1949" s="298"/>
      <c r="G1949" s="298"/>
      <c r="H1949" s="298"/>
      <c r="I1949" s="298"/>
      <c r="J1949" s="298"/>
      <c r="K1949" s="298"/>
      <c r="L1949" s="299"/>
      <c r="M1949" s="300"/>
      <c r="N1949" s="301"/>
      <c r="O1949" s="238"/>
      <c r="P1949" s="238"/>
      <c r="Q1949" s="238"/>
    </row>
    <row r="1950" spans="1:17" s="39" customFormat="1" ht="12">
      <c r="A1950" s="298"/>
      <c r="B1950" s="298"/>
      <c r="C1950" s="298"/>
      <c r="D1950" s="298"/>
      <c r="E1950" s="298"/>
      <c r="F1950" s="298"/>
      <c r="G1950" s="298"/>
      <c r="H1950" s="298"/>
      <c r="I1950" s="298"/>
      <c r="J1950" s="298"/>
      <c r="K1950" s="298"/>
      <c r="L1950" s="299"/>
      <c r="M1950" s="300"/>
      <c r="N1950" s="301"/>
      <c r="O1950" s="238"/>
      <c r="P1950" s="238"/>
      <c r="Q1950" s="238"/>
    </row>
    <row r="1951" spans="1:17" s="39" customFormat="1" ht="12">
      <c r="A1951" s="298"/>
      <c r="B1951" s="298"/>
      <c r="C1951" s="298"/>
      <c r="D1951" s="298"/>
      <c r="E1951" s="298"/>
      <c r="F1951" s="298"/>
      <c r="G1951" s="298"/>
      <c r="H1951" s="298"/>
      <c r="I1951" s="298"/>
      <c r="J1951" s="298"/>
      <c r="K1951" s="298"/>
      <c r="L1951" s="299"/>
      <c r="M1951" s="300"/>
      <c r="N1951" s="301"/>
      <c r="O1951" s="238"/>
      <c r="P1951" s="238"/>
      <c r="Q1951" s="238"/>
    </row>
    <row r="1952" spans="1:17" s="39" customFormat="1" ht="12">
      <c r="A1952" s="298"/>
      <c r="B1952" s="298"/>
      <c r="C1952" s="298"/>
      <c r="D1952" s="298"/>
      <c r="E1952" s="298"/>
      <c r="F1952" s="298"/>
      <c r="G1952" s="298"/>
      <c r="H1952" s="298"/>
      <c r="I1952" s="298"/>
      <c r="J1952" s="298"/>
      <c r="K1952" s="298"/>
      <c r="L1952" s="299"/>
      <c r="M1952" s="300"/>
      <c r="N1952" s="301"/>
      <c r="O1952" s="238"/>
      <c r="P1952" s="238"/>
      <c r="Q1952" s="238"/>
    </row>
    <row r="1953" spans="1:17" s="39" customFormat="1" ht="12">
      <c r="A1953" s="298"/>
      <c r="B1953" s="298"/>
      <c r="C1953" s="298"/>
      <c r="D1953" s="298"/>
      <c r="E1953" s="298"/>
      <c r="F1953" s="298"/>
      <c r="G1953" s="298"/>
      <c r="H1953" s="298"/>
      <c r="I1953" s="298"/>
      <c r="J1953" s="298"/>
      <c r="K1953" s="298"/>
      <c r="L1953" s="299"/>
      <c r="M1953" s="300"/>
      <c r="N1953" s="301"/>
      <c r="O1953" s="238"/>
      <c r="P1953" s="238"/>
      <c r="Q1953" s="238"/>
    </row>
    <row r="1954" spans="1:17" s="39" customFormat="1" ht="12">
      <c r="A1954" s="298"/>
      <c r="B1954" s="298"/>
      <c r="C1954" s="298"/>
      <c r="D1954" s="298"/>
      <c r="E1954" s="298"/>
      <c r="F1954" s="298"/>
      <c r="G1954" s="298"/>
      <c r="H1954" s="298"/>
      <c r="I1954" s="298"/>
      <c r="J1954" s="298"/>
      <c r="K1954" s="298"/>
      <c r="L1954" s="299"/>
      <c r="M1954" s="300"/>
      <c r="N1954" s="301"/>
      <c r="O1954" s="238"/>
      <c r="P1954" s="238"/>
      <c r="Q1954" s="238"/>
    </row>
    <row r="1955" spans="1:17" s="39" customFormat="1" ht="12">
      <c r="A1955" s="298"/>
      <c r="B1955" s="298"/>
      <c r="C1955" s="298"/>
      <c r="D1955" s="298"/>
      <c r="E1955" s="298"/>
      <c r="F1955" s="298"/>
      <c r="G1955" s="298"/>
      <c r="H1955" s="298"/>
      <c r="I1955" s="298"/>
      <c r="J1955" s="298"/>
      <c r="K1955" s="298"/>
      <c r="L1955" s="299"/>
      <c r="M1955" s="300"/>
      <c r="N1955" s="301"/>
      <c r="O1955" s="238"/>
      <c r="P1955" s="238"/>
      <c r="Q1955" s="238"/>
    </row>
    <row r="1956" spans="1:17" s="39" customFormat="1" ht="12">
      <c r="A1956" s="298"/>
      <c r="B1956" s="298"/>
      <c r="C1956" s="298"/>
      <c r="D1956" s="298"/>
      <c r="E1956" s="298"/>
      <c r="F1956" s="298"/>
      <c r="G1956" s="298"/>
      <c r="H1956" s="298"/>
      <c r="I1956" s="298"/>
      <c r="J1956" s="298"/>
      <c r="K1956" s="298"/>
      <c r="L1956" s="299"/>
      <c r="M1956" s="300"/>
      <c r="N1956" s="301"/>
      <c r="O1956" s="238"/>
      <c r="P1956" s="238"/>
      <c r="Q1956" s="238"/>
    </row>
    <row r="1957" spans="1:17" s="39" customFormat="1" ht="12">
      <c r="A1957" s="298"/>
      <c r="B1957" s="298"/>
      <c r="C1957" s="298"/>
      <c r="D1957" s="298"/>
      <c r="E1957" s="298"/>
      <c r="F1957" s="298"/>
      <c r="G1957" s="298"/>
      <c r="H1957" s="298"/>
      <c r="I1957" s="298"/>
      <c r="J1957" s="298"/>
      <c r="K1957" s="298"/>
      <c r="L1957" s="299"/>
      <c r="M1957" s="300"/>
      <c r="N1957" s="301"/>
      <c r="O1957" s="238"/>
      <c r="P1957" s="238"/>
      <c r="Q1957" s="238"/>
    </row>
    <row r="1958" spans="1:17" s="39" customFormat="1" ht="12">
      <c r="A1958" s="298"/>
      <c r="B1958" s="298"/>
      <c r="C1958" s="298"/>
      <c r="D1958" s="298"/>
      <c r="E1958" s="298"/>
      <c r="F1958" s="298"/>
      <c r="G1958" s="298"/>
      <c r="H1958" s="298"/>
      <c r="I1958" s="298"/>
      <c r="J1958" s="298"/>
      <c r="K1958" s="298"/>
      <c r="L1958" s="299"/>
      <c r="M1958" s="300"/>
      <c r="N1958" s="301"/>
      <c r="O1958" s="238"/>
      <c r="P1958" s="238"/>
      <c r="Q1958" s="238"/>
    </row>
    <row r="1959" spans="1:17" s="39" customFormat="1" ht="12">
      <c r="A1959" s="298"/>
      <c r="B1959" s="298"/>
      <c r="C1959" s="298"/>
      <c r="D1959" s="298"/>
      <c r="E1959" s="298"/>
      <c r="F1959" s="298"/>
      <c r="G1959" s="298"/>
      <c r="H1959" s="298"/>
      <c r="I1959" s="298"/>
      <c r="J1959" s="298"/>
      <c r="K1959" s="298"/>
      <c r="L1959" s="299"/>
      <c r="M1959" s="300"/>
      <c r="N1959" s="301"/>
      <c r="O1959" s="238"/>
      <c r="P1959" s="238"/>
      <c r="Q1959" s="238"/>
    </row>
    <row r="1960" spans="1:17" s="39" customFormat="1" ht="12">
      <c r="A1960" s="298"/>
      <c r="B1960" s="298"/>
      <c r="C1960" s="298"/>
      <c r="D1960" s="298"/>
      <c r="E1960" s="298"/>
      <c r="F1960" s="298"/>
      <c r="G1960" s="298"/>
      <c r="H1960" s="298"/>
      <c r="I1960" s="298"/>
      <c r="J1960" s="298"/>
      <c r="K1960" s="298"/>
      <c r="L1960" s="299"/>
      <c r="M1960" s="300"/>
      <c r="N1960" s="301"/>
      <c r="O1960" s="238"/>
      <c r="P1960" s="238"/>
      <c r="Q1960" s="238"/>
    </row>
    <row r="1961" spans="1:17" s="39" customFormat="1" ht="12">
      <c r="A1961" s="298"/>
      <c r="B1961" s="298"/>
      <c r="C1961" s="298"/>
      <c r="D1961" s="298"/>
      <c r="E1961" s="298"/>
      <c r="F1961" s="298"/>
      <c r="G1961" s="298"/>
      <c r="H1961" s="298"/>
      <c r="I1961" s="298"/>
      <c r="J1961" s="298"/>
      <c r="K1961" s="298"/>
      <c r="L1961" s="299"/>
      <c r="M1961" s="300"/>
      <c r="N1961" s="301"/>
      <c r="O1961" s="238"/>
      <c r="P1961" s="238"/>
      <c r="Q1961" s="238"/>
    </row>
    <row r="1962" spans="1:17" s="39" customFormat="1" ht="12">
      <c r="A1962" s="298"/>
      <c r="B1962" s="298"/>
      <c r="C1962" s="298"/>
      <c r="D1962" s="298"/>
      <c r="E1962" s="298"/>
      <c r="F1962" s="298"/>
      <c r="G1962" s="298"/>
      <c r="H1962" s="298"/>
      <c r="I1962" s="298"/>
      <c r="J1962" s="298"/>
      <c r="K1962" s="298"/>
      <c r="L1962" s="299"/>
      <c r="M1962" s="300"/>
      <c r="N1962" s="301"/>
      <c r="O1962" s="238"/>
      <c r="P1962" s="238"/>
      <c r="Q1962" s="238"/>
    </row>
    <row r="1963" spans="1:17" s="39" customFormat="1" ht="12">
      <c r="A1963" s="298"/>
      <c r="B1963" s="298"/>
      <c r="C1963" s="298"/>
      <c r="D1963" s="298"/>
      <c r="E1963" s="298"/>
      <c r="F1963" s="298"/>
      <c r="G1963" s="298"/>
      <c r="H1963" s="298"/>
      <c r="I1963" s="298"/>
      <c r="J1963" s="298"/>
      <c r="K1963" s="298"/>
      <c r="L1963" s="299"/>
      <c r="M1963" s="300"/>
      <c r="N1963" s="301"/>
      <c r="O1963" s="238"/>
      <c r="P1963" s="238"/>
      <c r="Q1963" s="238"/>
    </row>
    <row r="1964" spans="1:17" s="39" customFormat="1" ht="12">
      <c r="A1964" s="298"/>
      <c r="B1964" s="298"/>
      <c r="C1964" s="298"/>
      <c r="D1964" s="298"/>
      <c r="E1964" s="298"/>
      <c r="F1964" s="298"/>
      <c r="G1964" s="298"/>
      <c r="H1964" s="298"/>
      <c r="I1964" s="298"/>
      <c r="J1964" s="298"/>
      <c r="K1964" s="298"/>
      <c r="L1964" s="299"/>
      <c r="M1964" s="300"/>
      <c r="N1964" s="301"/>
      <c r="O1964" s="238"/>
      <c r="P1964" s="238"/>
      <c r="Q1964" s="238"/>
    </row>
    <row r="1965" spans="1:17" s="39" customFormat="1" ht="12">
      <c r="A1965" s="298"/>
      <c r="B1965" s="298"/>
      <c r="C1965" s="298"/>
      <c r="D1965" s="298"/>
      <c r="E1965" s="298"/>
      <c r="F1965" s="298"/>
      <c r="G1965" s="298"/>
      <c r="H1965" s="298"/>
      <c r="I1965" s="298"/>
      <c r="J1965" s="298"/>
      <c r="K1965" s="298"/>
      <c r="L1965" s="299"/>
      <c r="M1965" s="300"/>
      <c r="N1965" s="301"/>
      <c r="O1965" s="238"/>
      <c r="P1965" s="238"/>
      <c r="Q1965" s="238"/>
    </row>
    <row r="1966" spans="1:17" s="39" customFormat="1" ht="12">
      <c r="A1966" s="298"/>
      <c r="B1966" s="298"/>
      <c r="C1966" s="298"/>
      <c r="D1966" s="298"/>
      <c r="E1966" s="298"/>
      <c r="F1966" s="298"/>
      <c r="G1966" s="298"/>
      <c r="H1966" s="298"/>
      <c r="I1966" s="298"/>
      <c r="J1966" s="298"/>
      <c r="K1966" s="298"/>
      <c r="L1966" s="299"/>
      <c r="M1966" s="300"/>
      <c r="N1966" s="301"/>
      <c r="O1966" s="238"/>
      <c r="P1966" s="238"/>
      <c r="Q1966" s="238"/>
    </row>
    <row r="1967" spans="1:17" s="39" customFormat="1" ht="12">
      <c r="A1967" s="298"/>
      <c r="B1967" s="298"/>
      <c r="C1967" s="298"/>
      <c r="D1967" s="298"/>
      <c r="E1967" s="298"/>
      <c r="F1967" s="298"/>
      <c r="G1967" s="298"/>
      <c r="H1967" s="298"/>
      <c r="I1967" s="298"/>
      <c r="J1967" s="298"/>
      <c r="K1967" s="298"/>
      <c r="L1967" s="299"/>
      <c r="M1967" s="300"/>
      <c r="N1967" s="301"/>
      <c r="O1967" s="238"/>
      <c r="P1967" s="238"/>
      <c r="Q1967" s="238"/>
    </row>
    <row r="1968" spans="1:17" s="39" customFormat="1" ht="12">
      <c r="A1968" s="298"/>
      <c r="B1968" s="298"/>
      <c r="C1968" s="298"/>
      <c r="D1968" s="298"/>
      <c r="E1968" s="298"/>
      <c r="F1968" s="298"/>
      <c r="G1968" s="298"/>
      <c r="H1968" s="298"/>
      <c r="I1968" s="298"/>
      <c r="J1968" s="298"/>
      <c r="K1968" s="298"/>
      <c r="L1968" s="299"/>
      <c r="M1968" s="300"/>
      <c r="N1968" s="301"/>
      <c r="O1968" s="238"/>
      <c r="P1968" s="238"/>
      <c r="Q1968" s="238"/>
    </row>
    <row r="1969" spans="1:17" s="39" customFormat="1" ht="12">
      <c r="A1969" s="298"/>
      <c r="B1969" s="298"/>
      <c r="C1969" s="298"/>
      <c r="D1969" s="298"/>
      <c r="E1969" s="298"/>
      <c r="F1969" s="298"/>
      <c r="G1969" s="298"/>
      <c r="H1969" s="298"/>
      <c r="I1969" s="298"/>
      <c r="J1969" s="298"/>
      <c r="K1969" s="298"/>
      <c r="L1969" s="299"/>
      <c r="M1969" s="300"/>
      <c r="N1969" s="301"/>
      <c r="O1969" s="238"/>
      <c r="P1969" s="238"/>
      <c r="Q1969" s="238"/>
    </row>
    <row r="1970" spans="1:17" s="39" customFormat="1" ht="12">
      <c r="A1970" s="298"/>
      <c r="B1970" s="298"/>
      <c r="C1970" s="298"/>
      <c r="D1970" s="298"/>
      <c r="E1970" s="298"/>
      <c r="F1970" s="298"/>
      <c r="G1970" s="298"/>
      <c r="H1970" s="298"/>
      <c r="I1970" s="298"/>
      <c r="J1970" s="298"/>
      <c r="K1970" s="298"/>
      <c r="L1970" s="299"/>
      <c r="M1970" s="300"/>
      <c r="N1970" s="301"/>
      <c r="O1970" s="238"/>
      <c r="P1970" s="238"/>
      <c r="Q1970" s="238"/>
    </row>
    <row r="1971" spans="1:17" s="39" customFormat="1" ht="12">
      <c r="A1971" s="298"/>
      <c r="B1971" s="298"/>
      <c r="C1971" s="298"/>
      <c r="D1971" s="298"/>
      <c r="E1971" s="298"/>
      <c r="F1971" s="298"/>
      <c r="G1971" s="298"/>
      <c r="H1971" s="298"/>
      <c r="I1971" s="298"/>
      <c r="J1971" s="298"/>
      <c r="K1971" s="298"/>
      <c r="L1971" s="299"/>
      <c r="M1971" s="300"/>
      <c r="N1971" s="301"/>
      <c r="O1971" s="238"/>
      <c r="P1971" s="238"/>
      <c r="Q1971" s="238"/>
    </row>
    <row r="1972" spans="1:17" s="39" customFormat="1" ht="12">
      <c r="A1972" s="298"/>
      <c r="B1972" s="298"/>
      <c r="C1972" s="298"/>
      <c r="D1972" s="298"/>
      <c r="E1972" s="298"/>
      <c r="F1972" s="298"/>
      <c r="G1972" s="298"/>
      <c r="H1972" s="298"/>
      <c r="I1972" s="298"/>
      <c r="J1972" s="298"/>
      <c r="K1972" s="298"/>
      <c r="L1972" s="299"/>
      <c r="M1972" s="300"/>
      <c r="N1972" s="301"/>
      <c r="O1972" s="238"/>
      <c r="P1972" s="238"/>
      <c r="Q1972" s="238"/>
    </row>
    <row r="1973" spans="1:17" s="39" customFormat="1" ht="12">
      <c r="A1973" s="298"/>
      <c r="B1973" s="298"/>
      <c r="C1973" s="298"/>
      <c r="D1973" s="298"/>
      <c r="E1973" s="298"/>
      <c r="F1973" s="298"/>
      <c r="G1973" s="298"/>
      <c r="H1973" s="298"/>
      <c r="I1973" s="298"/>
      <c r="J1973" s="298"/>
      <c r="K1973" s="298"/>
      <c r="L1973" s="299"/>
      <c r="M1973" s="300"/>
      <c r="N1973" s="301"/>
      <c r="O1973" s="238"/>
      <c r="P1973" s="238"/>
      <c r="Q1973" s="238"/>
    </row>
    <row r="1974" spans="1:17" s="39" customFormat="1" ht="12">
      <c r="A1974" s="298"/>
      <c r="B1974" s="298"/>
      <c r="C1974" s="298"/>
      <c r="D1974" s="298"/>
      <c r="E1974" s="298"/>
      <c r="F1974" s="298"/>
      <c r="G1974" s="298"/>
      <c r="H1974" s="298"/>
      <c r="I1974" s="298"/>
      <c r="J1974" s="298"/>
      <c r="K1974" s="298"/>
      <c r="L1974" s="299"/>
      <c r="M1974" s="300"/>
      <c r="N1974" s="301"/>
      <c r="O1974" s="238"/>
      <c r="P1974" s="238"/>
      <c r="Q1974" s="238"/>
    </row>
    <row r="1975" spans="1:17" s="39" customFormat="1" ht="12">
      <c r="A1975" s="298"/>
      <c r="B1975" s="298"/>
      <c r="C1975" s="298"/>
      <c r="D1975" s="298"/>
      <c r="E1975" s="298"/>
      <c r="F1975" s="298"/>
      <c r="G1975" s="298"/>
      <c r="H1975" s="298"/>
      <c r="I1975" s="298"/>
      <c r="J1975" s="298"/>
      <c r="K1975" s="298"/>
      <c r="L1975" s="299"/>
      <c r="M1975" s="300"/>
      <c r="N1975" s="301"/>
      <c r="O1975" s="238"/>
      <c r="P1975" s="238"/>
      <c r="Q1975" s="238"/>
    </row>
    <row r="1976" spans="1:17" s="39" customFormat="1" ht="12">
      <c r="A1976" s="298"/>
      <c r="B1976" s="298"/>
      <c r="C1976" s="298"/>
      <c r="D1976" s="298"/>
      <c r="E1976" s="298"/>
      <c r="F1976" s="298"/>
      <c r="G1976" s="298"/>
      <c r="H1976" s="298"/>
      <c r="I1976" s="298"/>
      <c r="J1976" s="298"/>
      <c r="K1976" s="298"/>
      <c r="L1976" s="299"/>
      <c r="M1976" s="300"/>
      <c r="N1976" s="301"/>
      <c r="O1976" s="238"/>
      <c r="P1976" s="238"/>
      <c r="Q1976" s="238"/>
    </row>
    <row r="1977" spans="1:17" s="39" customFormat="1" ht="12">
      <c r="A1977" s="298"/>
      <c r="B1977" s="298"/>
      <c r="C1977" s="298"/>
      <c r="D1977" s="298"/>
      <c r="E1977" s="298"/>
      <c r="F1977" s="298"/>
      <c r="G1977" s="298"/>
      <c r="H1977" s="298"/>
      <c r="I1977" s="298"/>
      <c r="J1977" s="298"/>
      <c r="K1977" s="298"/>
      <c r="L1977" s="299"/>
      <c r="M1977" s="300"/>
      <c r="N1977" s="301"/>
      <c r="O1977" s="238"/>
      <c r="P1977" s="238"/>
      <c r="Q1977" s="238"/>
    </row>
    <row r="1978" spans="1:17" s="39" customFormat="1" ht="12">
      <c r="A1978" s="298"/>
      <c r="B1978" s="298"/>
      <c r="C1978" s="298"/>
      <c r="D1978" s="298"/>
      <c r="E1978" s="298"/>
      <c r="F1978" s="298"/>
      <c r="G1978" s="298"/>
      <c r="H1978" s="298"/>
      <c r="I1978" s="298"/>
      <c r="J1978" s="298"/>
      <c r="K1978" s="298"/>
      <c r="L1978" s="299"/>
      <c r="M1978" s="300"/>
      <c r="N1978" s="301"/>
      <c r="O1978" s="238"/>
      <c r="P1978" s="238"/>
      <c r="Q1978" s="238"/>
    </row>
    <row r="1979" spans="1:17" s="39" customFormat="1" ht="12">
      <c r="A1979" s="298"/>
      <c r="B1979" s="298"/>
      <c r="C1979" s="298"/>
      <c r="D1979" s="298"/>
      <c r="E1979" s="298"/>
      <c r="F1979" s="298"/>
      <c r="G1979" s="298"/>
      <c r="H1979" s="298"/>
      <c r="I1979" s="298"/>
      <c r="J1979" s="298"/>
      <c r="K1979" s="298"/>
      <c r="L1979" s="299"/>
      <c r="M1979" s="300"/>
      <c r="N1979" s="301"/>
      <c r="O1979" s="238"/>
      <c r="P1979" s="238"/>
      <c r="Q1979" s="238"/>
    </row>
    <row r="1980" spans="1:17" s="39" customFormat="1" ht="12">
      <c r="A1980" s="298"/>
      <c r="B1980" s="298"/>
      <c r="C1980" s="298"/>
      <c r="D1980" s="298"/>
      <c r="E1980" s="298"/>
      <c r="F1980" s="298"/>
      <c r="G1980" s="298"/>
      <c r="H1980" s="298"/>
      <c r="I1980" s="298"/>
      <c r="J1980" s="298"/>
      <c r="K1980" s="298"/>
      <c r="L1980" s="299"/>
      <c r="M1980" s="300"/>
      <c r="N1980" s="301"/>
      <c r="O1980" s="238"/>
      <c r="P1980" s="238"/>
      <c r="Q1980" s="238"/>
    </row>
    <row r="1981" spans="1:17" s="39" customFormat="1" ht="12">
      <c r="A1981" s="298"/>
      <c r="B1981" s="298"/>
      <c r="C1981" s="298"/>
      <c r="D1981" s="298"/>
      <c r="E1981" s="298"/>
      <c r="F1981" s="298"/>
      <c r="G1981" s="298"/>
      <c r="H1981" s="298"/>
      <c r="I1981" s="298"/>
      <c r="J1981" s="298"/>
      <c r="K1981" s="298"/>
      <c r="L1981" s="299"/>
      <c r="M1981" s="300"/>
      <c r="N1981" s="301"/>
      <c r="O1981" s="238"/>
      <c r="P1981" s="238"/>
      <c r="Q1981" s="238"/>
    </row>
    <row r="1982" spans="1:17" s="39" customFormat="1" ht="12">
      <c r="A1982" s="298"/>
      <c r="B1982" s="298"/>
      <c r="C1982" s="298"/>
      <c r="D1982" s="298"/>
      <c r="E1982" s="298"/>
      <c r="F1982" s="298"/>
      <c r="G1982" s="298"/>
      <c r="H1982" s="298"/>
      <c r="I1982" s="298"/>
      <c r="J1982" s="298"/>
      <c r="K1982" s="298"/>
      <c r="L1982" s="299"/>
      <c r="M1982" s="300"/>
      <c r="N1982" s="301"/>
      <c r="O1982" s="238"/>
      <c r="P1982" s="238"/>
      <c r="Q1982" s="238"/>
    </row>
    <row r="1983" spans="1:17" s="39" customFormat="1" ht="12">
      <c r="A1983" s="298"/>
      <c r="B1983" s="298"/>
      <c r="C1983" s="298"/>
      <c r="D1983" s="298"/>
      <c r="E1983" s="298"/>
      <c r="F1983" s="298"/>
      <c r="G1983" s="298"/>
      <c r="H1983" s="298"/>
      <c r="I1983" s="298"/>
      <c r="J1983" s="298"/>
      <c r="K1983" s="298"/>
      <c r="L1983" s="299"/>
      <c r="M1983" s="300"/>
      <c r="N1983" s="301"/>
      <c r="O1983" s="238"/>
      <c r="P1983" s="238"/>
      <c r="Q1983" s="238"/>
    </row>
    <row r="1984" spans="1:17" s="39" customFormat="1" ht="12">
      <c r="A1984" s="298"/>
      <c r="B1984" s="298"/>
      <c r="C1984" s="298"/>
      <c r="D1984" s="298"/>
      <c r="E1984" s="298"/>
      <c r="F1984" s="298"/>
      <c r="G1984" s="298"/>
      <c r="H1984" s="298"/>
      <c r="I1984" s="298"/>
      <c r="J1984" s="298"/>
      <c r="K1984" s="298"/>
      <c r="L1984" s="299"/>
      <c r="M1984" s="300"/>
      <c r="N1984" s="301"/>
      <c r="O1984" s="238"/>
      <c r="P1984" s="238"/>
      <c r="Q1984" s="238"/>
    </row>
    <row r="1985" spans="1:17" s="39" customFormat="1" ht="12">
      <c r="A1985" s="298"/>
      <c r="B1985" s="298"/>
      <c r="C1985" s="298"/>
      <c r="D1985" s="298"/>
      <c r="E1985" s="298"/>
      <c r="F1985" s="298"/>
      <c r="G1985" s="298"/>
      <c r="H1985" s="298"/>
      <c r="I1985" s="298"/>
      <c r="J1985" s="298"/>
      <c r="K1985" s="298"/>
      <c r="L1985" s="299"/>
      <c r="M1985" s="300"/>
      <c r="N1985" s="301"/>
      <c r="O1985" s="238"/>
      <c r="P1985" s="238"/>
      <c r="Q1985" s="238"/>
    </row>
    <row r="1986" spans="1:17" s="39" customFormat="1" ht="12">
      <c r="A1986" s="298"/>
      <c r="B1986" s="298"/>
      <c r="C1986" s="298"/>
      <c r="D1986" s="298"/>
      <c r="E1986" s="298"/>
      <c r="F1986" s="298"/>
      <c r="G1986" s="298"/>
      <c r="H1986" s="298"/>
      <c r="I1986" s="298"/>
      <c r="J1986" s="298"/>
      <c r="K1986" s="298"/>
      <c r="L1986" s="299"/>
      <c r="M1986" s="300"/>
      <c r="N1986" s="301"/>
      <c r="O1986" s="238"/>
      <c r="P1986" s="238"/>
      <c r="Q1986" s="238"/>
    </row>
    <row r="1987" spans="1:17" s="39" customFormat="1" ht="12">
      <c r="A1987" s="298"/>
      <c r="B1987" s="298"/>
      <c r="C1987" s="298"/>
      <c r="D1987" s="298"/>
      <c r="E1987" s="298"/>
      <c r="F1987" s="298"/>
      <c r="G1987" s="298"/>
      <c r="H1987" s="298"/>
      <c r="I1987" s="298"/>
      <c r="J1987" s="298"/>
      <c r="K1987" s="298"/>
      <c r="L1987" s="299"/>
      <c r="M1987" s="300"/>
      <c r="N1987" s="301"/>
      <c r="O1987" s="238"/>
      <c r="P1987" s="238"/>
      <c r="Q1987" s="238"/>
    </row>
    <row r="1988" spans="1:17" s="39" customFormat="1" ht="12">
      <c r="A1988" s="298"/>
      <c r="B1988" s="298"/>
      <c r="C1988" s="298"/>
      <c r="D1988" s="298"/>
      <c r="E1988" s="298"/>
      <c r="F1988" s="298"/>
      <c r="G1988" s="298"/>
      <c r="H1988" s="298"/>
      <c r="I1988" s="298"/>
      <c r="J1988" s="298"/>
      <c r="K1988" s="298"/>
      <c r="L1988" s="299"/>
      <c r="M1988" s="300"/>
      <c r="N1988" s="301"/>
      <c r="O1988" s="238"/>
      <c r="P1988" s="238"/>
      <c r="Q1988" s="238"/>
    </row>
    <row r="1989" spans="1:17" s="39" customFormat="1" ht="12">
      <c r="A1989" s="298"/>
      <c r="B1989" s="298"/>
      <c r="C1989" s="298"/>
      <c r="D1989" s="298"/>
      <c r="E1989" s="298"/>
      <c r="F1989" s="298"/>
      <c r="G1989" s="298"/>
      <c r="H1989" s="298"/>
      <c r="I1989" s="298"/>
      <c r="J1989" s="298"/>
      <c r="K1989" s="298"/>
      <c r="L1989" s="299"/>
      <c r="M1989" s="300"/>
      <c r="N1989" s="301"/>
      <c r="O1989" s="238"/>
      <c r="P1989" s="238"/>
      <c r="Q1989" s="238"/>
    </row>
    <row r="1990" spans="1:17" s="39" customFormat="1" ht="12">
      <c r="A1990" s="298"/>
      <c r="B1990" s="298"/>
      <c r="C1990" s="298"/>
      <c r="D1990" s="298"/>
      <c r="E1990" s="298"/>
      <c r="F1990" s="298"/>
      <c r="G1990" s="298"/>
      <c r="H1990" s="298"/>
      <c r="I1990" s="298"/>
      <c r="J1990" s="298"/>
      <c r="K1990" s="298"/>
      <c r="L1990" s="299"/>
      <c r="M1990" s="300"/>
      <c r="N1990" s="301"/>
      <c r="O1990" s="238"/>
      <c r="P1990" s="238"/>
      <c r="Q1990" s="238"/>
    </row>
    <row r="1991" spans="1:17" s="39" customFormat="1" ht="12">
      <c r="A1991" s="298"/>
      <c r="B1991" s="298"/>
      <c r="C1991" s="298"/>
      <c r="D1991" s="298"/>
      <c r="E1991" s="298"/>
      <c r="F1991" s="298"/>
      <c r="G1991" s="298"/>
      <c r="H1991" s="298"/>
      <c r="I1991" s="298"/>
      <c r="J1991" s="298"/>
      <c r="K1991" s="298"/>
      <c r="L1991" s="299"/>
      <c r="M1991" s="300"/>
      <c r="N1991" s="301"/>
      <c r="O1991" s="238"/>
      <c r="P1991" s="238"/>
      <c r="Q1991" s="238"/>
    </row>
    <row r="1992" spans="1:17" s="39" customFormat="1" ht="12">
      <c r="A1992" s="298"/>
      <c r="B1992" s="298"/>
      <c r="C1992" s="298"/>
      <c r="D1992" s="298"/>
      <c r="E1992" s="298"/>
      <c r="F1992" s="298"/>
      <c r="G1992" s="298"/>
      <c r="H1992" s="298"/>
      <c r="I1992" s="298"/>
      <c r="J1992" s="298"/>
      <c r="K1992" s="298"/>
      <c r="L1992" s="299"/>
      <c r="M1992" s="300"/>
      <c r="N1992" s="301"/>
      <c r="O1992" s="238"/>
      <c r="P1992" s="238"/>
      <c r="Q1992" s="238"/>
    </row>
    <row r="1993" spans="1:17" s="39" customFormat="1" ht="12">
      <c r="A1993" s="298"/>
      <c r="B1993" s="298"/>
      <c r="C1993" s="298"/>
      <c r="D1993" s="298"/>
      <c r="E1993" s="298"/>
      <c r="F1993" s="298"/>
      <c r="G1993" s="298"/>
      <c r="H1993" s="298"/>
      <c r="I1993" s="298"/>
      <c r="J1993" s="298"/>
      <c r="K1993" s="298"/>
      <c r="L1993" s="299"/>
      <c r="M1993" s="300"/>
      <c r="N1993" s="301"/>
      <c r="O1993" s="238"/>
      <c r="P1993" s="238"/>
      <c r="Q1993" s="238"/>
    </row>
    <row r="1994" spans="1:17" s="39" customFormat="1" ht="12">
      <c r="A1994" s="298"/>
      <c r="B1994" s="298"/>
      <c r="C1994" s="298"/>
      <c r="D1994" s="298"/>
      <c r="E1994" s="298"/>
      <c r="F1994" s="298"/>
      <c r="G1994" s="298"/>
      <c r="H1994" s="298"/>
      <c r="I1994" s="298"/>
      <c r="J1994" s="298"/>
      <c r="K1994" s="298"/>
      <c r="L1994" s="299"/>
      <c r="M1994" s="300"/>
      <c r="N1994" s="301"/>
      <c r="O1994" s="238"/>
      <c r="P1994" s="238"/>
      <c r="Q1994" s="238"/>
    </row>
    <row r="1995" spans="1:17" s="39" customFormat="1" ht="12">
      <c r="A1995" s="298"/>
      <c r="B1995" s="298"/>
      <c r="C1995" s="298"/>
      <c r="D1995" s="298"/>
      <c r="E1995" s="298"/>
      <c r="F1995" s="298"/>
      <c r="G1995" s="298"/>
      <c r="H1995" s="298"/>
      <c r="I1995" s="298"/>
      <c r="J1995" s="298"/>
      <c r="K1995" s="298"/>
      <c r="L1995" s="299"/>
      <c r="M1995" s="300"/>
      <c r="N1995" s="301"/>
      <c r="O1995" s="238"/>
      <c r="P1995" s="238"/>
      <c r="Q1995" s="238"/>
    </row>
    <row r="1996" spans="1:17" s="39" customFormat="1" ht="12">
      <c r="A1996" s="298"/>
      <c r="B1996" s="298"/>
      <c r="C1996" s="298"/>
      <c r="D1996" s="298"/>
      <c r="E1996" s="298"/>
      <c r="F1996" s="298"/>
      <c r="G1996" s="298"/>
      <c r="H1996" s="298"/>
      <c r="I1996" s="298"/>
      <c r="J1996" s="298"/>
      <c r="K1996" s="298"/>
      <c r="L1996" s="299"/>
      <c r="M1996" s="300"/>
      <c r="N1996" s="301"/>
      <c r="O1996" s="238"/>
      <c r="P1996" s="238"/>
      <c r="Q1996" s="238"/>
    </row>
    <row r="1997" spans="1:17" s="39" customFormat="1" ht="12">
      <c r="A1997" s="298"/>
      <c r="B1997" s="298"/>
      <c r="C1997" s="298"/>
      <c r="D1997" s="298"/>
      <c r="E1997" s="298"/>
      <c r="F1997" s="298"/>
      <c r="G1997" s="298"/>
      <c r="H1997" s="298"/>
      <c r="I1997" s="298"/>
      <c r="J1997" s="298"/>
      <c r="K1997" s="298"/>
      <c r="L1997" s="299"/>
      <c r="M1997" s="300"/>
      <c r="N1997" s="301"/>
      <c r="O1997" s="238"/>
      <c r="P1997" s="238"/>
      <c r="Q1997" s="238"/>
    </row>
    <row r="1998" spans="1:17" s="39" customFormat="1" ht="12">
      <c r="A1998" s="298"/>
      <c r="B1998" s="298"/>
      <c r="C1998" s="298"/>
      <c r="D1998" s="298"/>
      <c r="E1998" s="298"/>
      <c r="F1998" s="298"/>
      <c r="G1998" s="298"/>
      <c r="H1998" s="298"/>
      <c r="I1998" s="298"/>
      <c r="J1998" s="298"/>
      <c r="K1998" s="298"/>
      <c r="L1998" s="299"/>
      <c r="M1998" s="300"/>
      <c r="N1998" s="301"/>
      <c r="O1998" s="238"/>
      <c r="P1998" s="238"/>
      <c r="Q1998" s="238"/>
    </row>
    <row r="1999" spans="1:17" s="39" customFormat="1" ht="12">
      <c r="A1999" s="298"/>
      <c r="B1999" s="298"/>
      <c r="C1999" s="298"/>
      <c r="D1999" s="298"/>
      <c r="E1999" s="298"/>
      <c r="F1999" s="298"/>
      <c r="G1999" s="298"/>
      <c r="H1999" s="298"/>
      <c r="I1999" s="298"/>
      <c r="J1999" s="298"/>
      <c r="K1999" s="298"/>
      <c r="L1999" s="299"/>
      <c r="M1999" s="300"/>
      <c r="N1999" s="301"/>
      <c r="O1999" s="238"/>
      <c r="P1999" s="238"/>
      <c r="Q1999" s="238"/>
    </row>
    <row r="2000" spans="1:17" s="39" customFormat="1" ht="12">
      <c r="A2000" s="298"/>
      <c r="B2000" s="298"/>
      <c r="C2000" s="298"/>
      <c r="D2000" s="298"/>
      <c r="E2000" s="298"/>
      <c r="F2000" s="298"/>
      <c r="G2000" s="298"/>
      <c r="H2000" s="298"/>
      <c r="I2000" s="298"/>
      <c r="J2000" s="298"/>
      <c r="K2000" s="298"/>
      <c r="L2000" s="299"/>
      <c r="M2000" s="300"/>
      <c r="N2000" s="301"/>
      <c r="O2000" s="238"/>
      <c r="P2000" s="238"/>
      <c r="Q2000" s="238"/>
    </row>
    <row r="2001" spans="1:17" s="39" customFormat="1" ht="12">
      <c r="A2001" s="298"/>
      <c r="B2001" s="298"/>
      <c r="C2001" s="298"/>
      <c r="D2001" s="298"/>
      <c r="E2001" s="298"/>
      <c r="F2001" s="298"/>
      <c r="G2001" s="298"/>
      <c r="H2001" s="298"/>
      <c r="I2001" s="298"/>
      <c r="J2001" s="298"/>
      <c r="K2001" s="298"/>
      <c r="L2001" s="299"/>
      <c r="M2001" s="300"/>
      <c r="N2001" s="301"/>
      <c r="O2001" s="238"/>
      <c r="P2001" s="238"/>
      <c r="Q2001" s="238"/>
    </row>
    <row r="2002" spans="1:17" s="39" customFormat="1" ht="12">
      <c r="A2002" s="298"/>
      <c r="B2002" s="298"/>
      <c r="C2002" s="298"/>
      <c r="D2002" s="298"/>
      <c r="E2002" s="298"/>
      <c r="F2002" s="298"/>
      <c r="G2002" s="298"/>
      <c r="H2002" s="298"/>
      <c r="I2002" s="298"/>
      <c r="J2002" s="298"/>
      <c r="K2002" s="298"/>
      <c r="L2002" s="299"/>
      <c r="M2002" s="300"/>
      <c r="N2002" s="301"/>
      <c r="O2002" s="238"/>
      <c r="P2002" s="238"/>
      <c r="Q2002" s="238"/>
    </row>
    <row r="2003" spans="1:17" s="39" customFormat="1" ht="12">
      <c r="A2003" s="298"/>
      <c r="B2003" s="298"/>
      <c r="C2003" s="298"/>
      <c r="D2003" s="298"/>
      <c r="E2003" s="298"/>
      <c r="F2003" s="298"/>
      <c r="G2003" s="298"/>
      <c r="H2003" s="298"/>
      <c r="I2003" s="298"/>
      <c r="J2003" s="298"/>
      <c r="K2003" s="298"/>
      <c r="L2003" s="299"/>
      <c r="M2003" s="300"/>
      <c r="N2003" s="301"/>
      <c r="O2003" s="238"/>
      <c r="P2003" s="238"/>
      <c r="Q2003" s="238"/>
    </row>
    <row r="2004" spans="1:17" s="39" customFormat="1" ht="12">
      <c r="A2004" s="298"/>
      <c r="B2004" s="298"/>
      <c r="C2004" s="298"/>
      <c r="D2004" s="298"/>
      <c r="E2004" s="298"/>
      <c r="F2004" s="298"/>
      <c r="G2004" s="298"/>
      <c r="H2004" s="298"/>
      <c r="I2004" s="298"/>
      <c r="J2004" s="298"/>
      <c r="K2004" s="298"/>
      <c r="L2004" s="299"/>
      <c r="M2004" s="300"/>
      <c r="N2004" s="301"/>
      <c r="O2004" s="238"/>
      <c r="P2004" s="238"/>
      <c r="Q2004" s="238"/>
    </row>
    <row r="2005" spans="1:17" s="39" customFormat="1" ht="12">
      <c r="A2005" s="298"/>
      <c r="B2005" s="298"/>
      <c r="C2005" s="298"/>
      <c r="D2005" s="298"/>
      <c r="E2005" s="298"/>
      <c r="F2005" s="298"/>
      <c r="G2005" s="298"/>
      <c r="H2005" s="298"/>
      <c r="I2005" s="298"/>
      <c r="J2005" s="298"/>
      <c r="K2005" s="298"/>
      <c r="L2005" s="299"/>
      <c r="M2005" s="300"/>
      <c r="N2005" s="301"/>
      <c r="O2005" s="238"/>
      <c r="P2005" s="238"/>
      <c r="Q2005" s="238"/>
    </row>
    <row r="2006" spans="1:17" s="39" customFormat="1" ht="12">
      <c r="A2006" s="298"/>
      <c r="B2006" s="298"/>
      <c r="C2006" s="298"/>
      <c r="D2006" s="298"/>
      <c r="E2006" s="298"/>
      <c r="F2006" s="298"/>
      <c r="G2006" s="298"/>
      <c r="H2006" s="298"/>
      <c r="I2006" s="298"/>
      <c r="J2006" s="298"/>
      <c r="K2006" s="298"/>
      <c r="L2006" s="299"/>
      <c r="M2006" s="300"/>
      <c r="N2006" s="301"/>
      <c r="O2006" s="238"/>
      <c r="P2006" s="238"/>
      <c r="Q2006" s="238"/>
    </row>
    <row r="2007" spans="1:17" s="39" customFormat="1" ht="12">
      <c r="A2007" s="298"/>
      <c r="B2007" s="298"/>
      <c r="C2007" s="298"/>
      <c r="D2007" s="298"/>
      <c r="E2007" s="298"/>
      <c r="F2007" s="298"/>
      <c r="G2007" s="298"/>
      <c r="H2007" s="298"/>
      <c r="I2007" s="298"/>
      <c r="J2007" s="298"/>
      <c r="K2007" s="298"/>
      <c r="L2007" s="299"/>
      <c r="M2007" s="300"/>
      <c r="N2007" s="301"/>
      <c r="O2007" s="238"/>
      <c r="P2007" s="238"/>
      <c r="Q2007" s="238"/>
    </row>
    <row r="2008" spans="1:17" s="39" customFormat="1" ht="12">
      <c r="A2008" s="298"/>
      <c r="B2008" s="298"/>
      <c r="C2008" s="298"/>
      <c r="D2008" s="298"/>
      <c r="E2008" s="298"/>
      <c r="F2008" s="298"/>
      <c r="G2008" s="298"/>
      <c r="H2008" s="298"/>
      <c r="I2008" s="298"/>
      <c r="J2008" s="298"/>
      <c r="K2008" s="298"/>
      <c r="L2008" s="299"/>
      <c r="M2008" s="300"/>
      <c r="N2008" s="301"/>
      <c r="O2008" s="238"/>
      <c r="P2008" s="238"/>
      <c r="Q2008" s="238"/>
    </row>
    <row r="2009" spans="1:17" s="39" customFormat="1" ht="12">
      <c r="A2009" s="298"/>
      <c r="B2009" s="298"/>
      <c r="C2009" s="298"/>
      <c r="D2009" s="298"/>
      <c r="E2009" s="298"/>
      <c r="F2009" s="298"/>
      <c r="G2009" s="298"/>
      <c r="H2009" s="298"/>
      <c r="I2009" s="298"/>
      <c r="J2009" s="298"/>
      <c r="K2009" s="298"/>
      <c r="L2009" s="299"/>
      <c r="M2009" s="300"/>
      <c r="N2009" s="301"/>
      <c r="O2009" s="238"/>
      <c r="P2009" s="238"/>
      <c r="Q2009" s="238"/>
    </row>
    <row r="2010" spans="1:17" s="39" customFormat="1" ht="12">
      <c r="A2010" s="298"/>
      <c r="B2010" s="298"/>
      <c r="C2010" s="298"/>
      <c r="D2010" s="298"/>
      <c r="E2010" s="298"/>
      <c r="F2010" s="298"/>
      <c r="G2010" s="298"/>
      <c r="H2010" s="298"/>
      <c r="I2010" s="298"/>
      <c r="J2010" s="298"/>
      <c r="K2010" s="298"/>
      <c r="L2010" s="299"/>
      <c r="M2010" s="300"/>
      <c r="N2010" s="301"/>
      <c r="O2010" s="238"/>
      <c r="P2010" s="238"/>
      <c r="Q2010" s="238"/>
    </row>
    <row r="2011" spans="1:17" s="39" customFormat="1" ht="12">
      <c r="A2011" s="298"/>
      <c r="B2011" s="298"/>
      <c r="C2011" s="298"/>
      <c r="D2011" s="298"/>
      <c r="E2011" s="298"/>
      <c r="F2011" s="298"/>
      <c r="G2011" s="298"/>
      <c r="H2011" s="298"/>
      <c r="I2011" s="298"/>
      <c r="J2011" s="298"/>
      <c r="K2011" s="298"/>
      <c r="L2011" s="299"/>
      <c r="M2011" s="300"/>
      <c r="N2011" s="301"/>
      <c r="O2011" s="238"/>
      <c r="P2011" s="238"/>
      <c r="Q2011" s="238"/>
    </row>
    <row r="2012" spans="1:17" s="39" customFormat="1" ht="12">
      <c r="A2012" s="298"/>
      <c r="B2012" s="298"/>
      <c r="C2012" s="298"/>
      <c r="D2012" s="298"/>
      <c r="E2012" s="298"/>
      <c r="F2012" s="298"/>
      <c r="G2012" s="298"/>
      <c r="H2012" s="298"/>
      <c r="I2012" s="298"/>
      <c r="J2012" s="298"/>
      <c r="K2012" s="298"/>
      <c r="L2012" s="299"/>
      <c r="M2012" s="300"/>
      <c r="N2012" s="301"/>
      <c r="O2012" s="238"/>
      <c r="P2012" s="238"/>
      <c r="Q2012" s="238"/>
    </row>
    <row r="2013" spans="1:17" s="39" customFormat="1" ht="12">
      <c r="A2013" s="298"/>
      <c r="B2013" s="298"/>
      <c r="C2013" s="298"/>
      <c r="D2013" s="298"/>
      <c r="E2013" s="298"/>
      <c r="F2013" s="298"/>
      <c r="G2013" s="298"/>
      <c r="H2013" s="298"/>
      <c r="I2013" s="298"/>
      <c r="J2013" s="298"/>
      <c r="K2013" s="298"/>
      <c r="L2013" s="299"/>
      <c r="M2013" s="300"/>
      <c r="N2013" s="301"/>
      <c r="O2013" s="238"/>
      <c r="P2013" s="238"/>
      <c r="Q2013" s="238"/>
    </row>
    <row r="2014" spans="1:17" s="39" customFormat="1" ht="12">
      <c r="A2014" s="298"/>
      <c r="B2014" s="298"/>
      <c r="C2014" s="298"/>
      <c r="D2014" s="298"/>
      <c r="E2014" s="298"/>
      <c r="F2014" s="298"/>
      <c r="G2014" s="298"/>
      <c r="H2014" s="298"/>
      <c r="I2014" s="298"/>
      <c r="J2014" s="298"/>
      <c r="K2014" s="298"/>
      <c r="L2014" s="299"/>
      <c r="M2014" s="300"/>
      <c r="N2014" s="301"/>
      <c r="O2014" s="238"/>
      <c r="P2014" s="238"/>
      <c r="Q2014" s="238"/>
    </row>
    <row r="2015" spans="1:17" s="39" customFormat="1" ht="12">
      <c r="A2015" s="298"/>
      <c r="B2015" s="298"/>
      <c r="C2015" s="298"/>
      <c r="D2015" s="298"/>
      <c r="E2015" s="298"/>
      <c r="F2015" s="298"/>
      <c r="G2015" s="298"/>
      <c r="H2015" s="298"/>
      <c r="I2015" s="298"/>
      <c r="J2015" s="298"/>
      <c r="K2015" s="298"/>
      <c r="L2015" s="299"/>
      <c r="M2015" s="300"/>
      <c r="N2015" s="301"/>
      <c r="O2015" s="238"/>
      <c r="P2015" s="238"/>
      <c r="Q2015" s="238"/>
    </row>
    <row r="2016" spans="1:17" s="39" customFormat="1" ht="12">
      <c r="A2016" s="298"/>
      <c r="B2016" s="298"/>
      <c r="C2016" s="298"/>
      <c r="D2016" s="298"/>
      <c r="E2016" s="298"/>
      <c r="F2016" s="298"/>
      <c r="G2016" s="298"/>
      <c r="H2016" s="298"/>
      <c r="I2016" s="298"/>
      <c r="J2016" s="298"/>
      <c r="K2016" s="298"/>
      <c r="L2016" s="299"/>
      <c r="M2016" s="300"/>
      <c r="N2016" s="301"/>
      <c r="O2016" s="238"/>
      <c r="P2016" s="238"/>
      <c r="Q2016" s="238"/>
    </row>
    <row r="2017" spans="1:17" s="39" customFormat="1" ht="12">
      <c r="A2017" s="298"/>
      <c r="B2017" s="298"/>
      <c r="C2017" s="298"/>
      <c r="D2017" s="298"/>
      <c r="E2017" s="298"/>
      <c r="F2017" s="298"/>
      <c r="G2017" s="298"/>
      <c r="H2017" s="298"/>
      <c r="I2017" s="298"/>
      <c r="J2017" s="298"/>
      <c r="K2017" s="298"/>
      <c r="L2017" s="299"/>
      <c r="M2017" s="300"/>
      <c r="N2017" s="301"/>
      <c r="O2017" s="238"/>
      <c r="P2017" s="238"/>
      <c r="Q2017" s="238"/>
    </row>
    <row r="2018" spans="1:17" s="39" customFormat="1" ht="12">
      <c r="A2018" s="298"/>
      <c r="B2018" s="298"/>
      <c r="C2018" s="298"/>
      <c r="D2018" s="298"/>
      <c r="E2018" s="298"/>
      <c r="F2018" s="298"/>
      <c r="G2018" s="298"/>
      <c r="H2018" s="298"/>
      <c r="I2018" s="298"/>
      <c r="J2018" s="298"/>
      <c r="K2018" s="298"/>
      <c r="L2018" s="299"/>
      <c r="M2018" s="300"/>
      <c r="N2018" s="301"/>
      <c r="O2018" s="238"/>
      <c r="P2018" s="238"/>
      <c r="Q2018" s="238"/>
    </row>
    <row r="2019" spans="1:17" s="39" customFormat="1" ht="12">
      <c r="A2019" s="298"/>
      <c r="B2019" s="298"/>
      <c r="C2019" s="298"/>
      <c r="D2019" s="298"/>
      <c r="E2019" s="298"/>
      <c r="F2019" s="298"/>
      <c r="G2019" s="298"/>
      <c r="H2019" s="298"/>
      <c r="I2019" s="298"/>
      <c r="J2019" s="298"/>
      <c r="K2019" s="298"/>
      <c r="L2019" s="299"/>
      <c r="M2019" s="300"/>
      <c r="N2019" s="301"/>
      <c r="O2019" s="238"/>
      <c r="P2019" s="238"/>
      <c r="Q2019" s="238"/>
    </row>
    <row r="2020" spans="1:17" s="39" customFormat="1" ht="12">
      <c r="A2020" s="298"/>
      <c r="B2020" s="298"/>
      <c r="C2020" s="298"/>
      <c r="D2020" s="298"/>
      <c r="E2020" s="298"/>
      <c r="F2020" s="298"/>
      <c r="G2020" s="298"/>
      <c r="H2020" s="298"/>
      <c r="I2020" s="298"/>
      <c r="J2020" s="298"/>
      <c r="K2020" s="298"/>
      <c r="L2020" s="299"/>
      <c r="M2020" s="300"/>
      <c r="N2020" s="301"/>
      <c r="O2020" s="238"/>
      <c r="P2020" s="238"/>
      <c r="Q2020" s="238"/>
    </row>
    <row r="2021" spans="1:17" s="39" customFormat="1" ht="12">
      <c r="A2021" s="298"/>
      <c r="B2021" s="298"/>
      <c r="C2021" s="298"/>
      <c r="D2021" s="298"/>
      <c r="E2021" s="298"/>
      <c r="F2021" s="298"/>
      <c r="G2021" s="298"/>
      <c r="H2021" s="298"/>
      <c r="I2021" s="298"/>
      <c r="J2021" s="298"/>
      <c r="K2021" s="298"/>
      <c r="L2021" s="299"/>
      <c r="M2021" s="300"/>
      <c r="N2021" s="301"/>
      <c r="O2021" s="238"/>
      <c r="P2021" s="238"/>
      <c r="Q2021" s="238"/>
    </row>
    <row r="2022" spans="1:17" s="39" customFormat="1" ht="12">
      <c r="A2022" s="298"/>
      <c r="B2022" s="298"/>
      <c r="C2022" s="298"/>
      <c r="D2022" s="298"/>
      <c r="E2022" s="298"/>
      <c r="F2022" s="298"/>
      <c r="G2022" s="298"/>
      <c r="H2022" s="298"/>
      <c r="I2022" s="298"/>
      <c r="J2022" s="298"/>
      <c r="K2022" s="298"/>
      <c r="L2022" s="299"/>
      <c r="M2022" s="300"/>
      <c r="N2022" s="301"/>
      <c r="O2022" s="238"/>
      <c r="P2022" s="238"/>
      <c r="Q2022" s="238"/>
    </row>
    <row r="2023" spans="1:17" s="39" customFormat="1" ht="12">
      <c r="A2023" s="298"/>
      <c r="B2023" s="298"/>
      <c r="C2023" s="298"/>
      <c r="D2023" s="298"/>
      <c r="E2023" s="298"/>
      <c r="F2023" s="298"/>
      <c r="G2023" s="298"/>
      <c r="H2023" s="298"/>
      <c r="I2023" s="298"/>
      <c r="J2023" s="298"/>
      <c r="K2023" s="298"/>
      <c r="L2023" s="299"/>
      <c r="M2023" s="300"/>
      <c r="N2023" s="301"/>
      <c r="O2023" s="238"/>
      <c r="P2023" s="238"/>
      <c r="Q2023" s="238"/>
    </row>
    <row r="2024" spans="1:17" s="39" customFormat="1" ht="12">
      <c r="A2024" s="298"/>
      <c r="B2024" s="298"/>
      <c r="C2024" s="298"/>
      <c r="D2024" s="298"/>
      <c r="E2024" s="298"/>
      <c r="F2024" s="298"/>
      <c r="G2024" s="298"/>
      <c r="H2024" s="298"/>
      <c r="I2024" s="298"/>
      <c r="J2024" s="298"/>
      <c r="K2024" s="298"/>
      <c r="L2024" s="299"/>
      <c r="M2024" s="300"/>
      <c r="N2024" s="301"/>
      <c r="O2024" s="238"/>
      <c r="P2024" s="238"/>
      <c r="Q2024" s="238"/>
    </row>
    <row r="2025" spans="1:17" s="39" customFormat="1" ht="12">
      <c r="A2025" s="298"/>
      <c r="B2025" s="298"/>
      <c r="C2025" s="298"/>
      <c r="D2025" s="298"/>
      <c r="E2025" s="298"/>
      <c r="F2025" s="298"/>
      <c r="G2025" s="298"/>
      <c r="H2025" s="298"/>
      <c r="I2025" s="298"/>
      <c r="J2025" s="298"/>
      <c r="K2025" s="298"/>
      <c r="L2025" s="299"/>
      <c r="M2025" s="300"/>
      <c r="N2025" s="301"/>
      <c r="O2025" s="238"/>
      <c r="P2025" s="238"/>
      <c r="Q2025" s="238"/>
    </row>
    <row r="2026" spans="1:17" s="39" customFormat="1" ht="12">
      <c r="A2026" s="298"/>
      <c r="B2026" s="298"/>
      <c r="C2026" s="298"/>
      <c r="D2026" s="298"/>
      <c r="E2026" s="298"/>
      <c r="F2026" s="298"/>
      <c r="G2026" s="298"/>
      <c r="H2026" s="298"/>
      <c r="I2026" s="298"/>
      <c r="J2026" s="298"/>
      <c r="K2026" s="298"/>
      <c r="L2026" s="299"/>
      <c r="M2026" s="300"/>
      <c r="N2026" s="301"/>
      <c r="O2026" s="238"/>
      <c r="P2026" s="238"/>
      <c r="Q2026" s="238"/>
    </row>
    <row r="2027" spans="1:17" s="39" customFormat="1" ht="12">
      <c r="A2027" s="298"/>
      <c r="B2027" s="298"/>
      <c r="C2027" s="298"/>
      <c r="D2027" s="298"/>
      <c r="E2027" s="298"/>
      <c r="F2027" s="298"/>
      <c r="G2027" s="298"/>
      <c r="H2027" s="298"/>
      <c r="I2027" s="298"/>
      <c r="J2027" s="298"/>
      <c r="K2027" s="298"/>
      <c r="L2027" s="299"/>
      <c r="M2027" s="300"/>
      <c r="N2027" s="301"/>
      <c r="O2027" s="238"/>
      <c r="P2027" s="238"/>
      <c r="Q2027" s="238"/>
    </row>
    <row r="2028" spans="1:17" s="39" customFormat="1" ht="12">
      <c r="A2028" s="298"/>
      <c r="B2028" s="298"/>
      <c r="C2028" s="298"/>
      <c r="D2028" s="298"/>
      <c r="E2028" s="298"/>
      <c r="F2028" s="298"/>
      <c r="G2028" s="298"/>
      <c r="H2028" s="298"/>
      <c r="I2028" s="298"/>
      <c r="J2028" s="298"/>
      <c r="K2028" s="298"/>
      <c r="L2028" s="299"/>
      <c r="M2028" s="300"/>
      <c r="N2028" s="301"/>
      <c r="O2028" s="238"/>
      <c r="P2028" s="238"/>
      <c r="Q2028" s="238"/>
    </row>
    <row r="2029" spans="1:17" s="39" customFormat="1" ht="12">
      <c r="A2029" s="298"/>
      <c r="B2029" s="298"/>
      <c r="C2029" s="298"/>
      <c r="D2029" s="298"/>
      <c r="E2029" s="298"/>
      <c r="F2029" s="298"/>
      <c r="G2029" s="298"/>
      <c r="H2029" s="298"/>
      <c r="I2029" s="298"/>
      <c r="J2029" s="298"/>
      <c r="K2029" s="298"/>
      <c r="L2029" s="299"/>
      <c r="M2029" s="300"/>
      <c r="N2029" s="301"/>
      <c r="O2029" s="238"/>
      <c r="P2029" s="238"/>
      <c r="Q2029" s="238"/>
    </row>
    <row r="2030" spans="1:17" s="39" customFormat="1" ht="12">
      <c r="A2030" s="298"/>
      <c r="B2030" s="298"/>
      <c r="C2030" s="298"/>
      <c r="D2030" s="298"/>
      <c r="E2030" s="298"/>
      <c r="F2030" s="298"/>
      <c r="G2030" s="298"/>
      <c r="H2030" s="298"/>
      <c r="I2030" s="298"/>
      <c r="J2030" s="298"/>
      <c r="K2030" s="298"/>
      <c r="L2030" s="299"/>
      <c r="M2030" s="300"/>
      <c r="N2030" s="301"/>
      <c r="O2030" s="238"/>
      <c r="P2030" s="238"/>
      <c r="Q2030" s="238"/>
    </row>
    <row r="2031" spans="1:17" s="39" customFormat="1" ht="12">
      <c r="A2031" s="298"/>
      <c r="B2031" s="298"/>
      <c r="C2031" s="298"/>
      <c r="D2031" s="298"/>
      <c r="E2031" s="298"/>
      <c r="F2031" s="298"/>
      <c r="G2031" s="298"/>
      <c r="H2031" s="298"/>
      <c r="I2031" s="298"/>
      <c r="J2031" s="298"/>
      <c r="K2031" s="298"/>
      <c r="L2031" s="299"/>
      <c r="M2031" s="300"/>
      <c r="N2031" s="301"/>
      <c r="O2031" s="238"/>
      <c r="P2031" s="238"/>
      <c r="Q2031" s="238"/>
    </row>
    <row r="2032" spans="1:17" s="39" customFormat="1" ht="12">
      <c r="A2032" s="298"/>
      <c r="B2032" s="298"/>
      <c r="C2032" s="298"/>
      <c r="D2032" s="298"/>
      <c r="E2032" s="298"/>
      <c r="F2032" s="298"/>
      <c r="G2032" s="298"/>
      <c r="H2032" s="298"/>
      <c r="I2032" s="298"/>
      <c r="J2032" s="298"/>
      <c r="K2032" s="298"/>
      <c r="L2032" s="299"/>
      <c r="M2032" s="300"/>
      <c r="N2032" s="301"/>
      <c r="O2032" s="238"/>
      <c r="P2032" s="238"/>
      <c r="Q2032" s="238"/>
    </row>
    <row r="2033" spans="1:17" s="39" customFormat="1" ht="12">
      <c r="A2033" s="298"/>
      <c r="B2033" s="298"/>
      <c r="C2033" s="298"/>
      <c r="D2033" s="298"/>
      <c r="E2033" s="298"/>
      <c r="F2033" s="298"/>
      <c r="G2033" s="298"/>
      <c r="H2033" s="298"/>
      <c r="I2033" s="298"/>
      <c r="J2033" s="298"/>
      <c r="K2033" s="298"/>
      <c r="L2033" s="299"/>
      <c r="M2033" s="300"/>
      <c r="N2033" s="301"/>
      <c r="O2033" s="238"/>
      <c r="P2033" s="238"/>
      <c r="Q2033" s="238"/>
    </row>
    <row r="2034" spans="1:17" s="39" customFormat="1" ht="12">
      <c r="A2034" s="298"/>
      <c r="B2034" s="298"/>
      <c r="C2034" s="298"/>
      <c r="D2034" s="298"/>
      <c r="E2034" s="298"/>
      <c r="F2034" s="298"/>
      <c r="G2034" s="298"/>
      <c r="H2034" s="298"/>
      <c r="I2034" s="298"/>
      <c r="J2034" s="298"/>
      <c r="K2034" s="298"/>
      <c r="L2034" s="299"/>
      <c r="M2034" s="300"/>
      <c r="N2034" s="301"/>
      <c r="O2034" s="238"/>
      <c r="P2034" s="238"/>
      <c r="Q2034" s="238"/>
    </row>
    <row r="2035" spans="1:17" s="39" customFormat="1" ht="12">
      <c r="A2035" s="298"/>
      <c r="B2035" s="298"/>
      <c r="C2035" s="298"/>
      <c r="D2035" s="298"/>
      <c r="E2035" s="298"/>
      <c r="F2035" s="298"/>
      <c r="G2035" s="298"/>
      <c r="H2035" s="298"/>
      <c r="I2035" s="298"/>
      <c r="J2035" s="298"/>
      <c r="K2035" s="298"/>
      <c r="L2035" s="299"/>
      <c r="M2035" s="300"/>
      <c r="N2035" s="301"/>
      <c r="O2035" s="238"/>
      <c r="P2035" s="238"/>
      <c r="Q2035" s="238"/>
    </row>
    <row r="2036" spans="1:17" s="39" customFormat="1" ht="12">
      <c r="A2036" s="298"/>
      <c r="B2036" s="298"/>
      <c r="C2036" s="298"/>
      <c r="D2036" s="298"/>
      <c r="E2036" s="298"/>
      <c r="F2036" s="298"/>
      <c r="G2036" s="298"/>
      <c r="H2036" s="298"/>
      <c r="I2036" s="298"/>
      <c r="J2036" s="298"/>
      <c r="K2036" s="298"/>
      <c r="L2036" s="299"/>
      <c r="M2036" s="300"/>
      <c r="N2036" s="301"/>
      <c r="O2036" s="238"/>
      <c r="P2036" s="238"/>
      <c r="Q2036" s="238"/>
    </row>
    <row r="2037" spans="1:17" s="39" customFormat="1" ht="12">
      <c r="A2037" s="298"/>
      <c r="B2037" s="298"/>
      <c r="C2037" s="298"/>
      <c r="D2037" s="298"/>
      <c r="E2037" s="298"/>
      <c r="F2037" s="298"/>
      <c r="G2037" s="298"/>
      <c r="H2037" s="298"/>
      <c r="I2037" s="298"/>
      <c r="J2037" s="298"/>
      <c r="K2037" s="298"/>
      <c r="L2037" s="299"/>
      <c r="M2037" s="300"/>
      <c r="N2037" s="301"/>
      <c r="O2037" s="238"/>
      <c r="P2037" s="238"/>
      <c r="Q2037" s="238"/>
    </row>
    <row r="2038" spans="1:17" s="39" customFormat="1" ht="12">
      <c r="A2038" s="298"/>
      <c r="B2038" s="298"/>
      <c r="C2038" s="298"/>
      <c r="D2038" s="298"/>
      <c r="E2038" s="298"/>
      <c r="F2038" s="298"/>
      <c r="G2038" s="298"/>
      <c r="H2038" s="298"/>
      <c r="I2038" s="298"/>
      <c r="J2038" s="298"/>
      <c r="K2038" s="298"/>
      <c r="L2038" s="299"/>
      <c r="M2038" s="300"/>
      <c r="N2038" s="301"/>
      <c r="O2038" s="238"/>
      <c r="P2038" s="238"/>
      <c r="Q2038" s="238"/>
    </row>
    <row r="2039" spans="1:17" s="39" customFormat="1" ht="12">
      <c r="A2039" s="298"/>
      <c r="B2039" s="298"/>
      <c r="C2039" s="298"/>
      <c r="D2039" s="298"/>
      <c r="E2039" s="298"/>
      <c r="F2039" s="298"/>
      <c r="G2039" s="298"/>
      <c r="H2039" s="298"/>
      <c r="I2039" s="298"/>
      <c r="J2039" s="298"/>
      <c r="K2039" s="298"/>
      <c r="L2039" s="299"/>
      <c r="M2039" s="300"/>
      <c r="N2039" s="301"/>
      <c r="O2039" s="238"/>
      <c r="P2039" s="238"/>
      <c r="Q2039" s="238"/>
    </row>
    <row r="2040" spans="1:17" s="39" customFormat="1" ht="12">
      <c r="A2040" s="298"/>
      <c r="B2040" s="298"/>
      <c r="C2040" s="298"/>
      <c r="D2040" s="298"/>
      <c r="E2040" s="298"/>
      <c r="F2040" s="298"/>
      <c r="G2040" s="298"/>
      <c r="H2040" s="298"/>
      <c r="I2040" s="298"/>
      <c r="J2040" s="298"/>
      <c r="K2040" s="298"/>
      <c r="L2040" s="299"/>
      <c r="M2040" s="300"/>
      <c r="N2040" s="301"/>
      <c r="O2040" s="238"/>
      <c r="P2040" s="238"/>
      <c r="Q2040" s="238"/>
    </row>
    <row r="2041" spans="1:17" s="39" customFormat="1" ht="12">
      <c r="A2041" s="298"/>
      <c r="B2041" s="298"/>
      <c r="C2041" s="298"/>
      <c r="D2041" s="298"/>
      <c r="E2041" s="298"/>
      <c r="F2041" s="298"/>
      <c r="G2041" s="298"/>
      <c r="H2041" s="298"/>
      <c r="I2041" s="298"/>
      <c r="J2041" s="298"/>
      <c r="K2041" s="298"/>
      <c r="L2041" s="299"/>
      <c r="M2041" s="300"/>
      <c r="N2041" s="301"/>
      <c r="O2041" s="238"/>
      <c r="P2041" s="238"/>
      <c r="Q2041" s="238"/>
    </row>
    <row r="2042" spans="1:17" s="39" customFormat="1" ht="12">
      <c r="A2042" s="298"/>
      <c r="B2042" s="298"/>
      <c r="C2042" s="298"/>
      <c r="D2042" s="298"/>
      <c r="E2042" s="298"/>
      <c r="F2042" s="298"/>
      <c r="G2042" s="298"/>
      <c r="H2042" s="298"/>
      <c r="I2042" s="298"/>
      <c r="J2042" s="298"/>
      <c r="K2042" s="298"/>
      <c r="L2042" s="299"/>
      <c r="M2042" s="300"/>
      <c r="N2042" s="301"/>
      <c r="O2042" s="238"/>
      <c r="P2042" s="238"/>
      <c r="Q2042" s="238"/>
    </row>
    <row r="2043" spans="1:17" s="39" customFormat="1" ht="12">
      <c r="A2043" s="298"/>
      <c r="B2043" s="298"/>
      <c r="C2043" s="298"/>
      <c r="D2043" s="298"/>
      <c r="E2043" s="298"/>
      <c r="F2043" s="298"/>
      <c r="G2043" s="298"/>
      <c r="H2043" s="298"/>
      <c r="I2043" s="298"/>
      <c r="J2043" s="298"/>
      <c r="K2043" s="298"/>
      <c r="L2043" s="299"/>
      <c r="M2043" s="300"/>
      <c r="N2043" s="301"/>
      <c r="O2043" s="238"/>
      <c r="P2043" s="238"/>
      <c r="Q2043" s="238"/>
    </row>
    <row r="2044" spans="1:17" s="39" customFormat="1" ht="12">
      <c r="A2044" s="298"/>
      <c r="B2044" s="298"/>
      <c r="C2044" s="298"/>
      <c r="D2044" s="298"/>
      <c r="E2044" s="298"/>
      <c r="F2044" s="298"/>
      <c r="G2044" s="298"/>
      <c r="H2044" s="298"/>
      <c r="I2044" s="298"/>
      <c r="J2044" s="298"/>
      <c r="K2044" s="298"/>
      <c r="L2044" s="299"/>
      <c r="M2044" s="300"/>
      <c r="N2044" s="301"/>
      <c r="O2044" s="238"/>
      <c r="P2044" s="238"/>
      <c r="Q2044" s="238"/>
    </row>
    <row r="2045" spans="1:17" s="39" customFormat="1" ht="12">
      <c r="A2045" s="298"/>
      <c r="B2045" s="298"/>
      <c r="C2045" s="298"/>
      <c r="D2045" s="298"/>
      <c r="E2045" s="298"/>
      <c r="F2045" s="298"/>
      <c r="G2045" s="298"/>
      <c r="H2045" s="298"/>
      <c r="I2045" s="298"/>
      <c r="J2045" s="298"/>
      <c r="K2045" s="298"/>
      <c r="L2045" s="299"/>
      <c r="M2045" s="300"/>
      <c r="N2045" s="301"/>
      <c r="O2045" s="238"/>
      <c r="P2045" s="238"/>
      <c r="Q2045" s="238"/>
    </row>
    <row r="2046" spans="1:17" s="39" customFormat="1" ht="12">
      <c r="A2046" s="298"/>
      <c r="B2046" s="298"/>
      <c r="C2046" s="298"/>
      <c r="D2046" s="298"/>
      <c r="E2046" s="298"/>
      <c r="F2046" s="298"/>
      <c r="G2046" s="298"/>
      <c r="H2046" s="298"/>
      <c r="I2046" s="298"/>
      <c r="J2046" s="298"/>
      <c r="K2046" s="298"/>
      <c r="L2046" s="299"/>
      <c r="M2046" s="300"/>
      <c r="N2046" s="301"/>
      <c r="O2046" s="238"/>
      <c r="P2046" s="238"/>
      <c r="Q2046" s="238"/>
    </row>
    <row r="2047" spans="1:17" s="39" customFormat="1" ht="12">
      <c r="A2047" s="298"/>
      <c r="B2047" s="298"/>
      <c r="C2047" s="298"/>
      <c r="D2047" s="298"/>
      <c r="E2047" s="298"/>
      <c r="F2047" s="298"/>
      <c r="G2047" s="298"/>
      <c r="H2047" s="298"/>
      <c r="I2047" s="298"/>
      <c r="J2047" s="298"/>
      <c r="K2047" s="298"/>
      <c r="L2047" s="299"/>
      <c r="M2047" s="300"/>
      <c r="N2047" s="301"/>
      <c r="O2047" s="238"/>
      <c r="P2047" s="238"/>
      <c r="Q2047" s="238"/>
    </row>
    <row r="2048" spans="1:17" s="39" customFormat="1" ht="12">
      <c r="A2048" s="298"/>
      <c r="B2048" s="298"/>
      <c r="C2048" s="298"/>
      <c r="D2048" s="298"/>
      <c r="E2048" s="298"/>
      <c r="F2048" s="298"/>
      <c r="G2048" s="298"/>
      <c r="H2048" s="298"/>
      <c r="I2048" s="298"/>
      <c r="J2048" s="298"/>
      <c r="K2048" s="298"/>
      <c r="L2048" s="299"/>
      <c r="M2048" s="300"/>
      <c r="N2048" s="301"/>
      <c r="O2048" s="238"/>
      <c r="P2048" s="238"/>
      <c r="Q2048" s="238"/>
    </row>
    <row r="2049" spans="1:17" s="39" customFormat="1" ht="12">
      <c r="A2049" s="298"/>
      <c r="B2049" s="298"/>
      <c r="C2049" s="298"/>
      <c r="D2049" s="298"/>
      <c r="E2049" s="298"/>
      <c r="F2049" s="298"/>
      <c r="G2049" s="298"/>
      <c r="H2049" s="298"/>
      <c r="I2049" s="298"/>
      <c r="J2049" s="298"/>
      <c r="K2049" s="298"/>
      <c r="L2049" s="299"/>
      <c r="M2049" s="300"/>
      <c r="N2049" s="301"/>
      <c r="O2049" s="238"/>
      <c r="P2049" s="238"/>
      <c r="Q2049" s="238"/>
    </row>
    <row r="2050" spans="1:17" s="39" customFormat="1" ht="12">
      <c r="A2050" s="298"/>
      <c r="B2050" s="298"/>
      <c r="C2050" s="298"/>
      <c r="D2050" s="298"/>
      <c r="E2050" s="298"/>
      <c r="F2050" s="298"/>
      <c r="G2050" s="298"/>
      <c r="H2050" s="298"/>
      <c r="I2050" s="298"/>
      <c r="J2050" s="298"/>
      <c r="K2050" s="298"/>
      <c r="L2050" s="299"/>
      <c r="M2050" s="300"/>
      <c r="N2050" s="301"/>
      <c r="O2050" s="238"/>
      <c r="P2050" s="238"/>
      <c r="Q2050" s="238"/>
    </row>
    <row r="2051" spans="1:17" s="39" customFormat="1" ht="12">
      <c r="A2051" s="298"/>
      <c r="B2051" s="298"/>
      <c r="C2051" s="298"/>
      <c r="D2051" s="298"/>
      <c r="E2051" s="298"/>
      <c r="F2051" s="298"/>
      <c r="G2051" s="298"/>
      <c r="H2051" s="298"/>
      <c r="I2051" s="298"/>
      <c r="J2051" s="298"/>
      <c r="K2051" s="298"/>
      <c r="L2051" s="299"/>
      <c r="M2051" s="300"/>
      <c r="N2051" s="301"/>
      <c r="O2051" s="238"/>
      <c r="P2051" s="238"/>
      <c r="Q2051" s="238"/>
    </row>
    <row r="2052" spans="1:17" s="39" customFormat="1" ht="12">
      <c r="A2052" s="298"/>
      <c r="B2052" s="298"/>
      <c r="C2052" s="298"/>
      <c r="D2052" s="298"/>
      <c r="E2052" s="298"/>
      <c r="F2052" s="298"/>
      <c r="G2052" s="298"/>
      <c r="H2052" s="298"/>
      <c r="I2052" s="298"/>
      <c r="J2052" s="298"/>
      <c r="K2052" s="298"/>
      <c r="L2052" s="299"/>
      <c r="M2052" s="300"/>
      <c r="N2052" s="301"/>
      <c r="O2052" s="238"/>
      <c r="P2052" s="238"/>
      <c r="Q2052" s="238"/>
    </row>
    <row r="2053" spans="1:17" s="39" customFormat="1" ht="12">
      <c r="A2053" s="298"/>
      <c r="B2053" s="298"/>
      <c r="C2053" s="298"/>
      <c r="D2053" s="298"/>
      <c r="E2053" s="298"/>
      <c r="F2053" s="298"/>
      <c r="G2053" s="298"/>
      <c r="H2053" s="298"/>
      <c r="I2053" s="298"/>
      <c r="J2053" s="298"/>
      <c r="K2053" s="298"/>
      <c r="L2053" s="299"/>
      <c r="M2053" s="300"/>
      <c r="N2053" s="301"/>
      <c r="O2053" s="238"/>
      <c r="P2053" s="238"/>
      <c r="Q2053" s="238"/>
    </row>
    <row r="2054" spans="1:17" s="39" customFormat="1" ht="12">
      <c r="A2054" s="298"/>
      <c r="B2054" s="298"/>
      <c r="C2054" s="298"/>
      <c r="D2054" s="298"/>
      <c r="E2054" s="298"/>
      <c r="F2054" s="298"/>
      <c r="G2054" s="298"/>
      <c r="H2054" s="298"/>
      <c r="I2054" s="298"/>
      <c r="J2054" s="298"/>
      <c r="K2054" s="298"/>
      <c r="L2054" s="299"/>
      <c r="M2054" s="300"/>
      <c r="N2054" s="301"/>
      <c r="O2054" s="238"/>
      <c r="P2054" s="238"/>
      <c r="Q2054" s="238"/>
    </row>
    <row r="2055" spans="1:17" s="39" customFormat="1" ht="12">
      <c r="A2055" s="298"/>
      <c r="B2055" s="298"/>
      <c r="C2055" s="298"/>
      <c r="D2055" s="298"/>
      <c r="E2055" s="298"/>
      <c r="F2055" s="298"/>
      <c r="G2055" s="298"/>
      <c r="H2055" s="298"/>
      <c r="I2055" s="298"/>
      <c r="J2055" s="298"/>
      <c r="K2055" s="298"/>
      <c r="L2055" s="299"/>
      <c r="M2055" s="300"/>
      <c r="N2055" s="301"/>
      <c r="O2055" s="238"/>
      <c r="P2055" s="238"/>
      <c r="Q2055" s="238"/>
    </row>
    <row r="2056" spans="1:17" s="39" customFormat="1" ht="12">
      <c r="A2056" s="298"/>
      <c r="B2056" s="298"/>
      <c r="C2056" s="298"/>
      <c r="D2056" s="298"/>
      <c r="E2056" s="298"/>
      <c r="F2056" s="298"/>
      <c r="G2056" s="298"/>
      <c r="H2056" s="298"/>
      <c r="I2056" s="298"/>
      <c r="J2056" s="298"/>
      <c r="K2056" s="298"/>
      <c r="L2056" s="299"/>
      <c r="M2056" s="300"/>
      <c r="N2056" s="301"/>
      <c r="O2056" s="238"/>
      <c r="P2056" s="238"/>
      <c r="Q2056" s="238"/>
    </row>
    <row r="2057" spans="1:17" s="39" customFormat="1" ht="12">
      <c r="A2057" s="298"/>
      <c r="B2057" s="298"/>
      <c r="C2057" s="298"/>
      <c r="D2057" s="298"/>
      <c r="E2057" s="298"/>
      <c r="F2057" s="298"/>
      <c r="G2057" s="298"/>
      <c r="H2057" s="298"/>
      <c r="I2057" s="298"/>
      <c r="J2057" s="298"/>
      <c r="K2057" s="298"/>
      <c r="L2057" s="299"/>
      <c r="M2057" s="300"/>
      <c r="N2057" s="301"/>
      <c r="O2057" s="238"/>
      <c r="P2057" s="238"/>
      <c r="Q2057" s="238"/>
    </row>
    <row r="2058" spans="1:17" s="39" customFormat="1" ht="12">
      <c r="A2058" s="298"/>
      <c r="B2058" s="298"/>
      <c r="C2058" s="298"/>
      <c r="D2058" s="298"/>
      <c r="E2058" s="298"/>
      <c r="F2058" s="298"/>
      <c r="G2058" s="298"/>
      <c r="H2058" s="298"/>
      <c r="I2058" s="298"/>
      <c r="J2058" s="298"/>
      <c r="K2058" s="298"/>
      <c r="L2058" s="299"/>
      <c r="M2058" s="300"/>
      <c r="N2058" s="301"/>
      <c r="O2058" s="238"/>
      <c r="P2058" s="238"/>
      <c r="Q2058" s="238"/>
    </row>
    <row r="2059" spans="1:17" s="39" customFormat="1" ht="12">
      <c r="A2059" s="298"/>
      <c r="B2059" s="298"/>
      <c r="C2059" s="298"/>
      <c r="D2059" s="298"/>
      <c r="E2059" s="298"/>
      <c r="F2059" s="298"/>
      <c r="G2059" s="298"/>
      <c r="H2059" s="298"/>
      <c r="I2059" s="298"/>
      <c r="J2059" s="298"/>
      <c r="K2059" s="298"/>
      <c r="L2059" s="299"/>
      <c r="M2059" s="300"/>
      <c r="N2059" s="301"/>
      <c r="O2059" s="238"/>
      <c r="P2059" s="238"/>
      <c r="Q2059" s="238"/>
    </row>
    <row r="2060" spans="1:17" s="39" customFormat="1" ht="12">
      <c r="A2060" s="298"/>
      <c r="B2060" s="298"/>
      <c r="C2060" s="298"/>
      <c r="D2060" s="298"/>
      <c r="E2060" s="298"/>
      <c r="F2060" s="298"/>
      <c r="G2060" s="298"/>
      <c r="H2060" s="298"/>
      <c r="I2060" s="298"/>
      <c r="J2060" s="298"/>
      <c r="K2060" s="298"/>
      <c r="L2060" s="299"/>
      <c r="M2060" s="300"/>
      <c r="N2060" s="301"/>
      <c r="O2060" s="238"/>
      <c r="P2060" s="238"/>
      <c r="Q2060" s="238"/>
    </row>
    <row r="2061" spans="1:17" s="39" customFormat="1" ht="12">
      <c r="A2061" s="298"/>
      <c r="B2061" s="298"/>
      <c r="C2061" s="298"/>
      <c r="D2061" s="298"/>
      <c r="E2061" s="298"/>
      <c r="F2061" s="298"/>
      <c r="G2061" s="298"/>
      <c r="H2061" s="298"/>
      <c r="I2061" s="298"/>
      <c r="J2061" s="298"/>
      <c r="K2061" s="298"/>
      <c r="L2061" s="299"/>
      <c r="M2061" s="300"/>
      <c r="N2061" s="301"/>
      <c r="O2061" s="238"/>
      <c r="P2061" s="238"/>
      <c r="Q2061" s="238"/>
    </row>
    <row r="2062" spans="1:17" s="39" customFormat="1" ht="12">
      <c r="A2062" s="298"/>
      <c r="B2062" s="298"/>
      <c r="C2062" s="298"/>
      <c r="D2062" s="298"/>
      <c r="E2062" s="298"/>
      <c r="F2062" s="298"/>
      <c r="G2062" s="298"/>
      <c r="H2062" s="298"/>
      <c r="I2062" s="298"/>
      <c r="J2062" s="298"/>
      <c r="K2062" s="298"/>
      <c r="L2062" s="299"/>
      <c r="M2062" s="300"/>
      <c r="N2062" s="301"/>
      <c r="O2062" s="238"/>
      <c r="P2062" s="238"/>
      <c r="Q2062" s="238"/>
    </row>
    <row r="2063" spans="1:17" s="39" customFormat="1" ht="12">
      <c r="A2063" s="298"/>
      <c r="B2063" s="298"/>
      <c r="C2063" s="298"/>
      <c r="D2063" s="298"/>
      <c r="E2063" s="298"/>
      <c r="F2063" s="298"/>
      <c r="G2063" s="298"/>
      <c r="H2063" s="298"/>
      <c r="I2063" s="298"/>
      <c r="J2063" s="298"/>
      <c r="K2063" s="298"/>
      <c r="L2063" s="299"/>
      <c r="M2063" s="300"/>
      <c r="N2063" s="301"/>
      <c r="O2063" s="238"/>
      <c r="P2063" s="238"/>
      <c r="Q2063" s="238"/>
    </row>
    <row r="2064" spans="1:17" s="39" customFormat="1" ht="12">
      <c r="A2064" s="298"/>
      <c r="B2064" s="298"/>
      <c r="C2064" s="298"/>
      <c r="D2064" s="298"/>
      <c r="E2064" s="298"/>
      <c r="F2064" s="298"/>
      <c r="G2064" s="298"/>
      <c r="H2064" s="298"/>
      <c r="I2064" s="298"/>
      <c r="J2064" s="298"/>
      <c r="K2064" s="298"/>
      <c r="L2064" s="299"/>
      <c r="M2064" s="300"/>
      <c r="N2064" s="301"/>
      <c r="O2064" s="238"/>
      <c r="P2064" s="238"/>
      <c r="Q2064" s="238"/>
    </row>
    <row r="2065" spans="1:17" s="39" customFormat="1" ht="12">
      <c r="A2065" s="298"/>
      <c r="B2065" s="298"/>
      <c r="C2065" s="298"/>
      <c r="D2065" s="298"/>
      <c r="E2065" s="298"/>
      <c r="F2065" s="298"/>
      <c r="G2065" s="298"/>
      <c r="H2065" s="298"/>
      <c r="I2065" s="298"/>
      <c r="J2065" s="298"/>
      <c r="K2065" s="298"/>
      <c r="L2065" s="299"/>
      <c r="M2065" s="300"/>
      <c r="N2065" s="301"/>
      <c r="O2065" s="238"/>
      <c r="P2065" s="238"/>
      <c r="Q2065" s="238"/>
    </row>
    <row r="2066" spans="1:17" s="39" customFormat="1" ht="12">
      <c r="A2066" s="298"/>
      <c r="B2066" s="298"/>
      <c r="C2066" s="298"/>
      <c r="D2066" s="298"/>
      <c r="E2066" s="298"/>
      <c r="F2066" s="298"/>
      <c r="G2066" s="298"/>
      <c r="H2066" s="298"/>
      <c r="I2066" s="298"/>
      <c r="J2066" s="298"/>
      <c r="K2066" s="298"/>
      <c r="L2066" s="299"/>
      <c r="M2066" s="300"/>
      <c r="N2066" s="301"/>
      <c r="O2066" s="238"/>
      <c r="P2066" s="238"/>
      <c r="Q2066" s="238"/>
    </row>
    <row r="2067" spans="1:17" s="39" customFormat="1" ht="12">
      <c r="A2067" s="298"/>
      <c r="B2067" s="298"/>
      <c r="C2067" s="298"/>
      <c r="D2067" s="298"/>
      <c r="E2067" s="298"/>
      <c r="F2067" s="298"/>
      <c r="G2067" s="298"/>
      <c r="H2067" s="298"/>
      <c r="I2067" s="298"/>
      <c r="J2067" s="298"/>
      <c r="K2067" s="298"/>
      <c r="L2067" s="299"/>
      <c r="M2067" s="300"/>
      <c r="N2067" s="301"/>
      <c r="O2067" s="238"/>
      <c r="P2067" s="238"/>
      <c r="Q2067" s="238"/>
    </row>
    <row r="2068" spans="1:17" s="39" customFormat="1" ht="12">
      <c r="A2068" s="298"/>
      <c r="B2068" s="298"/>
      <c r="C2068" s="298"/>
      <c r="D2068" s="298"/>
      <c r="E2068" s="298"/>
      <c r="F2068" s="298"/>
      <c r="G2068" s="298"/>
      <c r="H2068" s="298"/>
      <c r="I2068" s="298"/>
      <c r="J2068" s="298"/>
      <c r="K2068" s="298"/>
      <c r="L2068" s="299"/>
      <c r="M2068" s="300"/>
      <c r="N2068" s="301"/>
      <c r="O2068" s="238"/>
      <c r="P2068" s="238"/>
      <c r="Q2068" s="238"/>
    </row>
    <row r="2069" spans="1:17" s="39" customFormat="1" ht="12">
      <c r="A2069" s="298"/>
      <c r="B2069" s="298"/>
      <c r="C2069" s="298"/>
      <c r="D2069" s="298"/>
      <c r="E2069" s="298"/>
      <c r="F2069" s="298"/>
      <c r="G2069" s="298"/>
      <c r="H2069" s="298"/>
      <c r="I2069" s="298"/>
      <c r="J2069" s="298"/>
      <c r="K2069" s="298"/>
      <c r="L2069" s="299"/>
      <c r="M2069" s="300"/>
      <c r="N2069" s="301"/>
      <c r="O2069" s="238"/>
      <c r="P2069" s="238"/>
      <c r="Q2069" s="238"/>
    </row>
    <row r="2070" spans="1:17" s="39" customFormat="1" ht="12">
      <c r="A2070" s="298"/>
      <c r="B2070" s="298"/>
      <c r="C2070" s="298"/>
      <c r="D2070" s="298"/>
      <c r="E2070" s="298"/>
      <c r="F2070" s="298"/>
      <c r="G2070" s="298"/>
      <c r="H2070" s="298"/>
      <c r="I2070" s="298"/>
      <c r="J2070" s="298"/>
      <c r="K2070" s="298"/>
      <c r="L2070" s="299"/>
      <c r="M2070" s="300"/>
      <c r="N2070" s="301"/>
      <c r="O2070" s="238"/>
      <c r="P2070" s="238"/>
      <c r="Q2070" s="238"/>
    </row>
    <row r="2071" spans="1:17" s="39" customFormat="1" ht="12">
      <c r="A2071" s="298"/>
      <c r="B2071" s="298"/>
      <c r="C2071" s="298"/>
      <c r="D2071" s="298"/>
      <c r="E2071" s="298"/>
      <c r="F2071" s="298"/>
      <c r="G2071" s="298"/>
      <c r="H2071" s="298"/>
      <c r="I2071" s="298"/>
      <c r="J2071" s="298"/>
      <c r="K2071" s="298"/>
      <c r="L2071" s="299"/>
      <c r="M2071" s="300"/>
      <c r="N2071" s="301"/>
      <c r="O2071" s="238"/>
      <c r="P2071" s="238"/>
      <c r="Q2071" s="238"/>
    </row>
    <row r="2072" spans="1:17" s="39" customFormat="1" ht="12">
      <c r="A2072" s="298"/>
      <c r="B2072" s="298"/>
      <c r="C2072" s="298"/>
      <c r="D2072" s="298"/>
      <c r="E2072" s="298"/>
      <c r="F2072" s="298"/>
      <c r="G2072" s="298"/>
      <c r="H2072" s="298"/>
      <c r="I2072" s="298"/>
      <c r="J2072" s="298"/>
      <c r="K2072" s="298"/>
      <c r="L2072" s="299"/>
      <c r="M2072" s="300"/>
      <c r="N2072" s="301"/>
      <c r="O2072" s="238"/>
      <c r="P2072" s="238"/>
      <c r="Q2072" s="238"/>
    </row>
    <row r="2073" spans="1:17" s="39" customFormat="1" ht="12">
      <c r="A2073" s="298"/>
      <c r="B2073" s="298"/>
      <c r="C2073" s="298"/>
      <c r="D2073" s="298"/>
      <c r="E2073" s="298"/>
      <c r="F2073" s="298"/>
      <c r="G2073" s="298"/>
      <c r="H2073" s="298"/>
      <c r="I2073" s="298"/>
      <c r="J2073" s="298"/>
      <c r="K2073" s="298"/>
      <c r="L2073" s="299"/>
      <c r="M2073" s="300"/>
      <c r="N2073" s="301"/>
      <c r="O2073" s="238"/>
      <c r="P2073" s="238"/>
      <c r="Q2073" s="238"/>
    </row>
    <row r="2074" spans="1:17" s="39" customFormat="1" ht="12">
      <c r="A2074" s="298"/>
      <c r="B2074" s="298"/>
      <c r="C2074" s="298"/>
      <c r="D2074" s="298"/>
      <c r="E2074" s="298"/>
      <c r="F2074" s="298"/>
      <c r="G2074" s="298"/>
      <c r="H2074" s="298"/>
      <c r="I2074" s="298"/>
      <c r="J2074" s="298"/>
      <c r="K2074" s="298"/>
      <c r="L2074" s="299"/>
      <c r="M2074" s="300"/>
      <c r="N2074" s="301"/>
      <c r="O2074" s="238"/>
      <c r="P2074" s="238"/>
      <c r="Q2074" s="238"/>
    </row>
    <row r="2075" spans="1:17" s="39" customFormat="1" ht="12">
      <c r="A2075" s="298"/>
      <c r="B2075" s="298"/>
      <c r="C2075" s="298"/>
      <c r="D2075" s="298"/>
      <c r="E2075" s="298"/>
      <c r="F2075" s="298"/>
      <c r="G2075" s="298"/>
      <c r="H2075" s="298"/>
      <c r="I2075" s="298"/>
      <c r="J2075" s="298"/>
      <c r="K2075" s="298"/>
      <c r="L2075" s="299"/>
      <c r="M2075" s="300"/>
      <c r="N2075" s="301"/>
      <c r="O2075" s="238"/>
      <c r="P2075" s="238"/>
      <c r="Q2075" s="238"/>
    </row>
    <row r="2076" spans="1:17" s="39" customFormat="1" ht="12">
      <c r="A2076" s="298"/>
      <c r="B2076" s="298"/>
      <c r="C2076" s="298"/>
      <c r="D2076" s="298"/>
      <c r="E2076" s="298"/>
      <c r="F2076" s="298"/>
      <c r="G2076" s="298"/>
      <c r="H2076" s="298"/>
      <c r="I2076" s="298"/>
      <c r="J2076" s="298"/>
      <c r="K2076" s="298"/>
      <c r="L2076" s="299"/>
      <c r="M2076" s="300"/>
      <c r="N2076" s="301"/>
      <c r="O2076" s="238"/>
      <c r="P2076" s="238"/>
      <c r="Q2076" s="238"/>
    </row>
    <row r="2077" spans="1:17" s="39" customFormat="1" ht="12">
      <c r="A2077" s="298"/>
      <c r="B2077" s="298"/>
      <c r="C2077" s="298"/>
      <c r="D2077" s="298"/>
      <c r="E2077" s="298"/>
      <c r="F2077" s="298"/>
      <c r="G2077" s="298"/>
      <c r="H2077" s="298"/>
      <c r="I2077" s="298"/>
      <c r="J2077" s="298"/>
      <c r="K2077" s="298"/>
      <c r="L2077" s="299"/>
      <c r="M2077" s="300"/>
      <c r="N2077" s="301"/>
      <c r="O2077" s="238"/>
      <c r="P2077" s="238"/>
      <c r="Q2077" s="238"/>
    </row>
    <row r="2078" spans="1:17" s="39" customFormat="1" ht="12">
      <c r="A2078" s="298"/>
      <c r="B2078" s="298"/>
      <c r="C2078" s="298"/>
      <c r="D2078" s="298"/>
      <c r="E2078" s="298"/>
      <c r="F2078" s="298"/>
      <c r="G2078" s="298"/>
      <c r="H2078" s="298"/>
      <c r="I2078" s="298"/>
      <c r="J2078" s="298"/>
      <c r="K2078" s="298"/>
      <c r="L2078" s="299"/>
      <c r="M2078" s="300"/>
      <c r="N2078" s="301"/>
      <c r="O2078" s="238"/>
      <c r="P2078" s="238"/>
      <c r="Q2078" s="238"/>
    </row>
    <row r="2079" spans="1:17" s="39" customFormat="1" ht="12">
      <c r="A2079" s="298"/>
      <c r="B2079" s="298"/>
      <c r="C2079" s="298"/>
      <c r="D2079" s="298"/>
      <c r="E2079" s="298"/>
      <c r="F2079" s="298"/>
      <c r="G2079" s="298"/>
      <c r="H2079" s="298"/>
      <c r="I2079" s="298"/>
      <c r="J2079" s="298"/>
      <c r="K2079" s="298"/>
      <c r="L2079" s="299"/>
      <c r="M2079" s="300"/>
      <c r="N2079" s="301"/>
      <c r="O2079" s="238"/>
      <c r="P2079" s="238"/>
      <c r="Q2079" s="238"/>
    </row>
    <row r="2080" spans="1:17" s="39" customFormat="1" ht="12">
      <c r="A2080" s="298"/>
      <c r="B2080" s="298"/>
      <c r="C2080" s="298"/>
      <c r="D2080" s="298"/>
      <c r="E2080" s="298"/>
      <c r="F2080" s="298"/>
      <c r="G2080" s="298"/>
      <c r="H2080" s="298"/>
      <c r="I2080" s="298"/>
      <c r="J2080" s="298"/>
      <c r="K2080" s="298"/>
      <c r="L2080" s="299"/>
      <c r="M2080" s="300"/>
      <c r="N2080" s="301"/>
      <c r="O2080" s="238"/>
      <c r="P2080" s="238"/>
      <c r="Q2080" s="238"/>
    </row>
    <row r="2081" spans="1:17" s="39" customFormat="1" ht="12">
      <c r="A2081" s="298"/>
      <c r="B2081" s="298"/>
      <c r="C2081" s="298"/>
      <c r="D2081" s="298"/>
      <c r="E2081" s="298"/>
      <c r="F2081" s="298"/>
      <c r="G2081" s="298"/>
      <c r="H2081" s="298"/>
      <c r="I2081" s="298"/>
      <c r="J2081" s="298"/>
      <c r="K2081" s="298"/>
      <c r="L2081" s="299"/>
      <c r="M2081" s="300"/>
      <c r="N2081" s="301"/>
      <c r="O2081" s="238"/>
      <c r="P2081" s="238"/>
      <c r="Q2081" s="238"/>
    </row>
    <row r="2082" spans="1:17" s="39" customFormat="1" ht="12">
      <c r="A2082" s="298"/>
      <c r="B2082" s="298"/>
      <c r="C2082" s="298"/>
      <c r="D2082" s="298"/>
      <c r="E2082" s="298"/>
      <c r="F2082" s="298"/>
      <c r="G2082" s="298"/>
      <c r="H2082" s="298"/>
      <c r="I2082" s="298"/>
      <c r="J2082" s="298"/>
      <c r="K2082" s="298"/>
      <c r="L2082" s="299"/>
      <c r="M2082" s="300"/>
      <c r="N2082" s="301"/>
      <c r="O2082" s="238"/>
      <c r="P2082" s="238"/>
      <c r="Q2082" s="238"/>
    </row>
    <row r="2083" spans="1:17" s="39" customFormat="1" ht="12">
      <c r="A2083" s="298"/>
      <c r="B2083" s="298"/>
      <c r="C2083" s="298"/>
      <c r="D2083" s="298"/>
      <c r="E2083" s="298"/>
      <c r="F2083" s="298"/>
      <c r="G2083" s="298"/>
      <c r="H2083" s="298"/>
      <c r="I2083" s="298"/>
      <c r="J2083" s="298"/>
      <c r="K2083" s="298"/>
      <c r="L2083" s="299"/>
      <c r="M2083" s="300"/>
      <c r="N2083" s="301"/>
      <c r="O2083" s="238"/>
      <c r="P2083" s="238"/>
      <c r="Q2083" s="238"/>
    </row>
    <row r="2084" spans="1:17" s="39" customFormat="1" ht="12">
      <c r="A2084" s="298"/>
      <c r="B2084" s="298"/>
      <c r="C2084" s="298"/>
      <c r="D2084" s="298"/>
      <c r="E2084" s="298"/>
      <c r="F2084" s="298"/>
      <c r="G2084" s="298"/>
      <c r="H2084" s="298"/>
      <c r="I2084" s="298"/>
      <c r="J2084" s="298"/>
      <c r="K2084" s="298"/>
      <c r="L2084" s="299"/>
      <c r="M2084" s="300"/>
      <c r="N2084" s="301"/>
      <c r="O2084" s="238"/>
      <c r="P2084" s="238"/>
      <c r="Q2084" s="238"/>
    </row>
    <row r="2085" spans="1:17" s="39" customFormat="1" ht="12">
      <c r="A2085" s="298"/>
      <c r="B2085" s="298"/>
      <c r="C2085" s="298"/>
      <c r="D2085" s="298"/>
      <c r="E2085" s="298"/>
      <c r="F2085" s="298"/>
      <c r="G2085" s="298"/>
      <c r="H2085" s="298"/>
      <c r="I2085" s="298"/>
      <c r="J2085" s="298"/>
      <c r="K2085" s="298"/>
      <c r="L2085" s="299"/>
      <c r="M2085" s="300"/>
      <c r="N2085" s="301"/>
      <c r="O2085" s="238"/>
      <c r="P2085" s="238"/>
      <c r="Q2085" s="238"/>
    </row>
    <row r="2086" spans="1:17" s="39" customFormat="1" ht="12">
      <c r="A2086" s="298"/>
      <c r="B2086" s="298"/>
      <c r="C2086" s="298"/>
      <c r="D2086" s="298"/>
      <c r="E2086" s="298"/>
      <c r="F2086" s="298"/>
      <c r="G2086" s="298"/>
      <c r="H2086" s="298"/>
      <c r="I2086" s="298"/>
      <c r="J2086" s="298"/>
      <c r="K2086" s="298"/>
      <c r="L2086" s="299"/>
      <c r="M2086" s="300"/>
      <c r="N2086" s="301"/>
      <c r="O2086" s="238"/>
      <c r="P2086" s="238"/>
      <c r="Q2086" s="238"/>
    </row>
    <row r="2087" spans="1:17" s="39" customFormat="1" ht="12">
      <c r="A2087" s="298"/>
      <c r="B2087" s="298"/>
      <c r="C2087" s="298"/>
      <c r="D2087" s="298"/>
      <c r="E2087" s="298"/>
      <c r="F2087" s="298"/>
      <c r="G2087" s="298"/>
      <c r="H2087" s="298"/>
      <c r="I2087" s="298"/>
      <c r="J2087" s="298"/>
      <c r="K2087" s="298"/>
      <c r="L2087" s="299"/>
      <c r="M2087" s="300"/>
      <c r="N2087" s="301"/>
      <c r="O2087" s="238"/>
      <c r="P2087" s="238"/>
      <c r="Q2087" s="238"/>
    </row>
    <row r="2088" spans="1:17" s="39" customFormat="1" ht="12">
      <c r="A2088" s="298"/>
      <c r="B2088" s="298"/>
      <c r="C2088" s="298"/>
      <c r="D2088" s="298"/>
      <c r="E2088" s="298"/>
      <c r="F2088" s="298"/>
      <c r="G2088" s="298"/>
      <c r="H2088" s="298"/>
      <c r="I2088" s="298"/>
      <c r="J2088" s="298"/>
      <c r="K2088" s="298"/>
      <c r="L2088" s="299"/>
      <c r="M2088" s="300"/>
      <c r="N2088" s="301"/>
      <c r="O2088" s="238"/>
      <c r="P2088" s="238"/>
      <c r="Q2088" s="238"/>
    </row>
    <row r="2089" spans="1:17" s="39" customFormat="1" ht="12">
      <c r="A2089" s="298"/>
      <c r="B2089" s="298"/>
      <c r="C2089" s="298"/>
      <c r="D2089" s="298"/>
      <c r="E2089" s="298"/>
      <c r="F2089" s="298"/>
      <c r="G2089" s="298"/>
      <c r="H2089" s="298"/>
      <c r="I2089" s="298"/>
      <c r="J2089" s="298"/>
      <c r="K2089" s="298"/>
      <c r="L2089" s="299"/>
      <c r="M2089" s="300"/>
      <c r="N2089" s="301"/>
      <c r="O2089" s="238"/>
      <c r="P2089" s="238"/>
      <c r="Q2089" s="238"/>
    </row>
    <row r="2090" spans="1:17" s="39" customFormat="1" ht="12">
      <c r="A2090" s="298"/>
      <c r="B2090" s="298"/>
      <c r="C2090" s="298"/>
      <c r="D2090" s="298"/>
      <c r="E2090" s="298"/>
      <c r="F2090" s="298"/>
      <c r="G2090" s="298"/>
      <c r="H2090" s="298"/>
      <c r="I2090" s="298"/>
      <c r="J2090" s="298"/>
      <c r="K2090" s="298"/>
      <c r="L2090" s="299"/>
      <c r="M2090" s="300"/>
      <c r="N2090" s="301"/>
      <c r="O2090" s="238"/>
      <c r="P2090" s="238"/>
      <c r="Q2090" s="238"/>
    </row>
    <row r="2091" spans="1:17" s="39" customFormat="1" ht="12">
      <c r="A2091" s="298"/>
      <c r="B2091" s="298"/>
      <c r="C2091" s="298"/>
      <c r="D2091" s="298"/>
      <c r="E2091" s="298"/>
      <c r="F2091" s="298"/>
      <c r="G2091" s="298"/>
      <c r="H2091" s="298"/>
      <c r="I2091" s="298"/>
      <c r="J2091" s="298"/>
      <c r="K2091" s="298"/>
      <c r="L2091" s="299"/>
      <c r="M2091" s="300"/>
      <c r="N2091" s="301"/>
      <c r="O2091" s="238"/>
      <c r="P2091" s="238"/>
      <c r="Q2091" s="238"/>
    </row>
    <row r="2092" spans="1:17" s="39" customFormat="1" ht="12">
      <c r="A2092" s="298"/>
      <c r="B2092" s="298"/>
      <c r="C2092" s="298"/>
      <c r="D2092" s="298"/>
      <c r="E2092" s="298"/>
      <c r="F2092" s="298"/>
      <c r="G2092" s="298"/>
      <c r="H2092" s="298"/>
      <c r="I2092" s="298"/>
      <c r="J2092" s="298"/>
      <c r="K2092" s="298"/>
      <c r="L2092" s="299"/>
      <c r="M2092" s="300"/>
      <c r="N2092" s="301"/>
      <c r="O2092" s="238"/>
      <c r="P2092" s="238"/>
      <c r="Q2092" s="238"/>
    </row>
    <row r="2093" spans="1:17" s="39" customFormat="1" ht="12">
      <c r="A2093" s="298"/>
      <c r="B2093" s="298"/>
      <c r="C2093" s="298"/>
      <c r="D2093" s="298"/>
      <c r="E2093" s="298"/>
      <c r="F2093" s="298"/>
      <c r="G2093" s="298"/>
      <c r="H2093" s="298"/>
      <c r="I2093" s="298"/>
      <c r="J2093" s="298"/>
      <c r="K2093" s="298"/>
      <c r="L2093" s="299"/>
      <c r="M2093" s="300"/>
      <c r="N2093" s="301"/>
      <c r="O2093" s="238"/>
      <c r="P2093" s="238"/>
      <c r="Q2093" s="238"/>
    </row>
    <row r="2094" spans="1:17" s="39" customFormat="1" ht="12">
      <c r="A2094" s="298"/>
      <c r="B2094" s="298"/>
      <c r="C2094" s="298"/>
      <c r="D2094" s="298"/>
      <c r="E2094" s="298"/>
      <c r="F2094" s="298"/>
      <c r="G2094" s="298"/>
      <c r="H2094" s="298"/>
      <c r="I2094" s="298"/>
      <c r="J2094" s="298"/>
      <c r="K2094" s="298"/>
      <c r="L2094" s="299"/>
      <c r="M2094" s="300"/>
      <c r="N2094" s="301"/>
      <c r="O2094" s="238"/>
      <c r="P2094" s="238"/>
      <c r="Q2094" s="238"/>
    </row>
    <row r="2095" spans="1:17" s="39" customFormat="1" ht="12">
      <c r="A2095" s="298"/>
      <c r="B2095" s="298"/>
      <c r="C2095" s="298"/>
      <c r="D2095" s="298"/>
      <c r="E2095" s="298"/>
      <c r="F2095" s="298"/>
      <c r="G2095" s="298"/>
      <c r="H2095" s="298"/>
      <c r="I2095" s="298"/>
      <c r="J2095" s="298"/>
      <c r="K2095" s="298"/>
      <c r="L2095" s="299"/>
      <c r="M2095" s="300"/>
      <c r="N2095" s="301"/>
      <c r="O2095" s="238"/>
      <c r="P2095" s="238"/>
      <c r="Q2095" s="238"/>
    </row>
    <row r="2096" spans="1:17" s="39" customFormat="1" ht="12">
      <c r="A2096" s="298"/>
      <c r="B2096" s="298"/>
      <c r="C2096" s="298"/>
      <c r="D2096" s="298"/>
      <c r="E2096" s="298"/>
      <c r="F2096" s="298"/>
      <c r="G2096" s="298"/>
      <c r="H2096" s="298"/>
      <c r="I2096" s="298"/>
      <c r="J2096" s="298"/>
      <c r="K2096" s="298"/>
      <c r="L2096" s="299"/>
      <c r="M2096" s="300"/>
      <c r="N2096" s="301"/>
      <c r="O2096" s="238"/>
      <c r="P2096" s="238"/>
      <c r="Q2096" s="238"/>
    </row>
    <row r="2097" spans="1:17" s="39" customFormat="1" ht="12">
      <c r="A2097" s="298"/>
      <c r="B2097" s="298"/>
      <c r="C2097" s="298"/>
      <c r="D2097" s="298"/>
      <c r="E2097" s="298"/>
      <c r="F2097" s="298"/>
      <c r="G2097" s="298"/>
      <c r="H2097" s="298"/>
      <c r="I2097" s="298"/>
      <c r="J2097" s="298"/>
      <c r="K2097" s="298"/>
      <c r="L2097" s="299"/>
      <c r="M2097" s="300"/>
      <c r="N2097" s="301"/>
      <c r="O2097" s="238"/>
      <c r="P2097" s="238"/>
      <c r="Q2097" s="238"/>
    </row>
    <row r="2098" spans="1:17" s="39" customFormat="1" ht="12">
      <c r="A2098" s="298"/>
      <c r="B2098" s="298"/>
      <c r="C2098" s="298"/>
      <c r="D2098" s="298"/>
      <c r="E2098" s="298"/>
      <c r="F2098" s="298"/>
      <c r="G2098" s="298"/>
      <c r="H2098" s="298"/>
      <c r="I2098" s="298"/>
      <c r="J2098" s="298"/>
      <c r="K2098" s="298"/>
      <c r="L2098" s="299"/>
      <c r="M2098" s="300"/>
      <c r="N2098" s="301"/>
      <c r="O2098" s="238"/>
      <c r="P2098" s="238"/>
      <c r="Q2098" s="238"/>
    </row>
    <row r="2099" spans="1:17" s="39" customFormat="1" ht="12">
      <c r="A2099" s="298"/>
      <c r="B2099" s="298"/>
      <c r="C2099" s="298"/>
      <c r="D2099" s="298"/>
      <c r="E2099" s="298"/>
      <c r="F2099" s="298"/>
      <c r="G2099" s="298"/>
      <c r="H2099" s="298"/>
      <c r="I2099" s="298"/>
      <c r="J2099" s="298"/>
      <c r="K2099" s="298"/>
      <c r="L2099" s="299"/>
      <c r="M2099" s="300"/>
      <c r="N2099" s="301"/>
      <c r="O2099" s="238"/>
      <c r="P2099" s="238"/>
      <c r="Q2099" s="238"/>
    </row>
    <row r="2100" spans="1:17" s="39" customFormat="1" ht="12">
      <c r="A2100" s="298"/>
      <c r="B2100" s="298"/>
      <c r="C2100" s="298"/>
      <c r="D2100" s="298"/>
      <c r="E2100" s="298"/>
      <c r="F2100" s="298"/>
      <c r="G2100" s="298"/>
      <c r="H2100" s="298"/>
      <c r="I2100" s="298"/>
      <c r="J2100" s="298"/>
      <c r="K2100" s="298"/>
      <c r="L2100" s="299"/>
      <c r="M2100" s="300"/>
      <c r="N2100" s="301"/>
      <c r="O2100" s="238"/>
      <c r="P2100" s="238"/>
      <c r="Q2100" s="238"/>
    </row>
    <row r="2101" spans="1:17" s="39" customFormat="1" ht="12">
      <c r="A2101" s="298"/>
      <c r="B2101" s="298"/>
      <c r="C2101" s="298"/>
      <c r="D2101" s="298"/>
      <c r="E2101" s="298"/>
      <c r="F2101" s="298"/>
      <c r="G2101" s="298"/>
      <c r="H2101" s="298"/>
      <c r="I2101" s="298"/>
      <c r="J2101" s="298"/>
      <c r="K2101" s="298"/>
      <c r="L2101" s="299"/>
      <c r="M2101" s="300"/>
      <c r="N2101" s="301"/>
      <c r="O2101" s="238"/>
      <c r="P2101" s="238"/>
      <c r="Q2101" s="238"/>
    </row>
    <row r="2102" spans="1:17" s="39" customFormat="1" ht="12">
      <c r="A2102" s="298"/>
      <c r="B2102" s="298"/>
      <c r="C2102" s="298"/>
      <c r="D2102" s="298"/>
      <c r="E2102" s="298"/>
      <c r="F2102" s="298"/>
      <c r="G2102" s="298"/>
      <c r="H2102" s="298"/>
      <c r="I2102" s="298"/>
      <c r="J2102" s="298"/>
      <c r="K2102" s="298"/>
      <c r="L2102" s="299"/>
      <c r="M2102" s="300"/>
      <c r="N2102" s="301"/>
      <c r="O2102" s="238"/>
      <c r="P2102" s="238"/>
      <c r="Q2102" s="238"/>
    </row>
    <row r="2103" spans="1:17" s="39" customFormat="1" ht="12">
      <c r="A2103" s="298"/>
      <c r="B2103" s="298"/>
      <c r="C2103" s="298"/>
      <c r="D2103" s="298"/>
      <c r="E2103" s="298"/>
      <c r="F2103" s="298"/>
      <c r="G2103" s="298"/>
      <c r="H2103" s="298"/>
      <c r="I2103" s="298"/>
      <c r="J2103" s="298"/>
      <c r="K2103" s="298"/>
      <c r="L2103" s="299"/>
      <c r="M2103" s="300"/>
      <c r="N2103" s="301"/>
      <c r="O2103" s="238"/>
      <c r="P2103" s="238"/>
      <c r="Q2103" s="238"/>
    </row>
    <row r="2104" spans="1:17" s="39" customFormat="1" ht="12">
      <c r="A2104" s="298"/>
      <c r="B2104" s="298"/>
      <c r="C2104" s="298"/>
      <c r="D2104" s="298"/>
      <c r="E2104" s="298"/>
      <c r="F2104" s="298"/>
      <c r="G2104" s="298"/>
      <c r="H2104" s="298"/>
      <c r="I2104" s="298"/>
      <c r="J2104" s="298"/>
      <c r="K2104" s="298"/>
      <c r="L2104" s="299"/>
      <c r="M2104" s="300"/>
      <c r="N2104" s="301"/>
      <c r="O2104" s="238"/>
      <c r="P2104" s="238"/>
      <c r="Q2104" s="238"/>
    </row>
    <row r="2105" spans="1:17" s="39" customFormat="1" ht="12">
      <c r="A2105" s="298"/>
      <c r="B2105" s="298"/>
      <c r="C2105" s="298"/>
      <c r="D2105" s="298"/>
      <c r="E2105" s="298"/>
      <c r="F2105" s="298"/>
      <c r="G2105" s="298"/>
      <c r="H2105" s="298"/>
      <c r="I2105" s="298"/>
      <c r="J2105" s="298"/>
      <c r="K2105" s="298"/>
      <c r="L2105" s="299"/>
      <c r="M2105" s="300"/>
      <c r="N2105" s="301"/>
      <c r="O2105" s="238"/>
      <c r="P2105" s="238"/>
      <c r="Q2105" s="238"/>
    </row>
    <row r="2106" spans="1:17" s="39" customFormat="1" ht="12">
      <c r="A2106" s="298"/>
      <c r="B2106" s="298"/>
      <c r="C2106" s="298"/>
      <c r="D2106" s="298"/>
      <c r="E2106" s="298"/>
      <c r="F2106" s="298"/>
      <c r="G2106" s="298"/>
      <c r="H2106" s="298"/>
      <c r="I2106" s="298"/>
      <c r="J2106" s="298"/>
      <c r="K2106" s="298"/>
      <c r="L2106" s="299"/>
      <c r="M2106" s="300"/>
      <c r="N2106" s="301"/>
      <c r="O2106" s="238"/>
      <c r="P2106" s="238"/>
      <c r="Q2106" s="238"/>
    </row>
    <row r="2107" spans="1:17" s="39" customFormat="1" ht="12">
      <c r="A2107" s="298"/>
      <c r="B2107" s="298"/>
      <c r="C2107" s="298"/>
      <c r="D2107" s="298"/>
      <c r="E2107" s="298"/>
      <c r="F2107" s="298"/>
      <c r="G2107" s="298"/>
      <c r="H2107" s="298"/>
      <c r="I2107" s="298"/>
      <c r="J2107" s="298"/>
      <c r="K2107" s="298"/>
      <c r="L2107" s="299"/>
      <c r="M2107" s="300"/>
      <c r="N2107" s="301"/>
      <c r="O2107" s="238"/>
      <c r="P2107" s="238"/>
      <c r="Q2107" s="238"/>
    </row>
    <row r="2108" spans="1:17" s="39" customFormat="1" ht="12">
      <c r="A2108" s="298"/>
      <c r="B2108" s="298"/>
      <c r="C2108" s="298"/>
      <c r="D2108" s="298"/>
      <c r="E2108" s="298"/>
      <c r="F2108" s="298"/>
      <c r="G2108" s="298"/>
      <c r="H2108" s="298"/>
      <c r="I2108" s="298"/>
      <c r="J2108" s="298"/>
      <c r="K2108" s="298"/>
      <c r="L2108" s="299"/>
      <c r="M2108" s="300"/>
      <c r="N2108" s="301"/>
      <c r="O2108" s="238"/>
      <c r="P2108" s="238"/>
      <c r="Q2108" s="238"/>
    </row>
    <row r="2109" spans="1:17" s="39" customFormat="1" ht="12">
      <c r="A2109" s="298"/>
      <c r="B2109" s="298"/>
      <c r="C2109" s="298"/>
      <c r="D2109" s="298"/>
      <c r="E2109" s="298"/>
      <c r="F2109" s="298"/>
      <c r="G2109" s="298"/>
      <c r="H2109" s="298"/>
      <c r="I2109" s="298"/>
      <c r="J2109" s="298"/>
      <c r="K2109" s="298"/>
      <c r="L2109" s="299"/>
      <c r="M2109" s="300"/>
      <c r="N2109" s="301"/>
      <c r="O2109" s="238"/>
      <c r="P2109" s="238"/>
      <c r="Q2109" s="238"/>
    </row>
    <row r="2110" spans="1:17" s="39" customFormat="1" ht="12">
      <c r="A2110" s="298"/>
      <c r="B2110" s="298"/>
      <c r="C2110" s="298"/>
      <c r="D2110" s="298"/>
      <c r="E2110" s="298"/>
      <c r="F2110" s="298"/>
      <c r="G2110" s="298"/>
      <c r="H2110" s="298"/>
      <c r="I2110" s="298"/>
      <c r="J2110" s="298"/>
      <c r="K2110" s="298"/>
      <c r="L2110" s="299"/>
      <c r="M2110" s="300"/>
      <c r="N2110" s="301"/>
      <c r="O2110" s="238"/>
      <c r="P2110" s="238"/>
      <c r="Q2110" s="238"/>
    </row>
    <row r="2111" spans="1:17" s="39" customFormat="1" ht="12">
      <c r="A2111" s="298"/>
      <c r="B2111" s="298"/>
      <c r="C2111" s="298"/>
      <c r="D2111" s="298"/>
      <c r="E2111" s="298"/>
      <c r="F2111" s="298"/>
      <c r="G2111" s="298"/>
      <c r="H2111" s="298"/>
      <c r="I2111" s="298"/>
      <c r="J2111" s="298"/>
      <c r="K2111" s="298"/>
      <c r="L2111" s="299"/>
      <c r="M2111" s="300"/>
      <c r="N2111" s="301"/>
      <c r="O2111" s="238"/>
      <c r="P2111" s="238"/>
      <c r="Q2111" s="238"/>
    </row>
    <row r="2112" spans="1:17" s="39" customFormat="1" ht="12">
      <c r="A2112" s="298"/>
      <c r="B2112" s="298"/>
      <c r="C2112" s="298"/>
      <c r="D2112" s="298"/>
      <c r="E2112" s="298"/>
      <c r="F2112" s="298"/>
      <c r="G2112" s="298"/>
      <c r="H2112" s="298"/>
      <c r="I2112" s="298"/>
      <c r="J2112" s="298"/>
      <c r="K2112" s="298"/>
      <c r="L2112" s="299"/>
      <c r="M2112" s="300"/>
      <c r="N2112" s="301"/>
      <c r="O2112" s="238"/>
      <c r="P2112" s="238"/>
      <c r="Q2112" s="238"/>
    </row>
    <row r="2113" spans="1:17" s="39" customFormat="1" ht="12">
      <c r="A2113" s="298"/>
      <c r="B2113" s="298"/>
      <c r="C2113" s="298"/>
      <c r="D2113" s="298"/>
      <c r="E2113" s="298"/>
      <c r="F2113" s="298"/>
      <c r="G2113" s="298"/>
      <c r="H2113" s="298"/>
      <c r="I2113" s="298"/>
      <c r="J2113" s="298"/>
      <c r="K2113" s="298"/>
      <c r="L2113" s="299"/>
      <c r="M2113" s="300"/>
      <c r="N2113" s="301"/>
      <c r="O2113" s="238"/>
      <c r="P2113" s="238"/>
      <c r="Q2113" s="238"/>
    </row>
    <row r="2114" spans="1:17" s="39" customFormat="1" ht="12">
      <c r="A2114" s="298"/>
      <c r="B2114" s="298"/>
      <c r="C2114" s="298"/>
      <c r="D2114" s="298"/>
      <c r="E2114" s="298"/>
      <c r="F2114" s="298"/>
      <c r="G2114" s="298"/>
      <c r="H2114" s="298"/>
      <c r="I2114" s="298"/>
      <c r="J2114" s="298"/>
      <c r="K2114" s="298"/>
      <c r="L2114" s="299"/>
      <c r="M2114" s="300"/>
      <c r="N2114" s="301"/>
      <c r="O2114" s="238"/>
      <c r="P2114" s="238"/>
      <c r="Q2114" s="238"/>
    </row>
    <row r="2115" spans="1:17" s="39" customFormat="1" ht="12">
      <c r="A2115" s="298"/>
      <c r="B2115" s="298"/>
      <c r="C2115" s="298"/>
      <c r="D2115" s="298"/>
      <c r="E2115" s="298"/>
      <c r="F2115" s="298"/>
      <c r="G2115" s="298"/>
      <c r="H2115" s="298"/>
      <c r="I2115" s="298"/>
      <c r="J2115" s="298"/>
      <c r="K2115" s="298"/>
      <c r="L2115" s="299"/>
      <c r="M2115" s="300"/>
      <c r="N2115" s="301"/>
      <c r="O2115" s="238"/>
      <c r="P2115" s="238"/>
      <c r="Q2115" s="238"/>
    </row>
    <row r="2116" spans="1:17" s="39" customFormat="1" ht="12">
      <c r="A2116" s="298"/>
      <c r="B2116" s="298"/>
      <c r="C2116" s="298"/>
      <c r="D2116" s="298"/>
      <c r="E2116" s="298"/>
      <c r="F2116" s="298"/>
      <c r="G2116" s="298"/>
      <c r="H2116" s="298"/>
      <c r="I2116" s="298"/>
      <c r="J2116" s="298"/>
      <c r="K2116" s="298"/>
      <c r="L2116" s="299"/>
      <c r="M2116" s="300"/>
      <c r="N2116" s="301"/>
      <c r="O2116" s="238"/>
      <c r="P2116" s="238"/>
      <c r="Q2116" s="238"/>
    </row>
    <row r="2117" spans="1:17" s="39" customFormat="1" ht="12">
      <c r="A2117" s="298"/>
      <c r="B2117" s="298"/>
      <c r="C2117" s="298"/>
      <c r="D2117" s="298"/>
      <c r="E2117" s="298"/>
      <c r="F2117" s="298"/>
      <c r="G2117" s="298"/>
      <c r="H2117" s="298"/>
      <c r="I2117" s="298"/>
      <c r="J2117" s="298"/>
      <c r="K2117" s="298"/>
      <c r="L2117" s="299"/>
      <c r="M2117" s="300"/>
      <c r="N2117" s="301"/>
      <c r="O2117" s="238"/>
      <c r="P2117" s="238"/>
      <c r="Q2117" s="238"/>
    </row>
    <row r="2118" spans="1:17" s="39" customFormat="1" ht="12">
      <c r="A2118" s="298"/>
      <c r="B2118" s="298"/>
      <c r="C2118" s="298"/>
      <c r="D2118" s="298"/>
      <c r="E2118" s="298"/>
      <c r="F2118" s="298"/>
      <c r="G2118" s="298"/>
      <c r="H2118" s="298"/>
      <c r="I2118" s="298"/>
      <c r="J2118" s="298"/>
      <c r="K2118" s="298"/>
      <c r="L2118" s="299"/>
      <c r="M2118" s="300"/>
      <c r="N2118" s="301"/>
      <c r="O2118" s="238"/>
      <c r="P2118" s="238"/>
      <c r="Q2118" s="238"/>
    </row>
    <row r="2119" spans="1:17" s="39" customFormat="1" ht="12">
      <c r="A2119" s="298"/>
      <c r="B2119" s="298"/>
      <c r="C2119" s="298"/>
      <c r="D2119" s="298"/>
      <c r="E2119" s="298"/>
      <c r="F2119" s="298"/>
      <c r="G2119" s="298"/>
      <c r="H2119" s="298"/>
      <c r="I2119" s="298"/>
      <c r="J2119" s="298"/>
      <c r="K2119" s="298"/>
      <c r="L2119" s="299"/>
      <c r="M2119" s="300"/>
      <c r="N2119" s="301"/>
      <c r="O2119" s="238"/>
      <c r="P2119" s="238"/>
      <c r="Q2119" s="238"/>
    </row>
    <row r="2120" spans="1:17" s="39" customFormat="1" ht="12">
      <c r="A2120" s="298"/>
      <c r="B2120" s="298"/>
      <c r="C2120" s="298"/>
      <c r="D2120" s="298"/>
      <c r="E2120" s="298"/>
      <c r="F2120" s="298"/>
      <c r="G2120" s="298"/>
      <c r="H2120" s="298"/>
      <c r="I2120" s="298"/>
      <c r="J2120" s="298"/>
      <c r="K2120" s="298"/>
      <c r="L2120" s="299"/>
      <c r="M2120" s="300"/>
      <c r="N2120" s="301"/>
      <c r="O2120" s="238"/>
      <c r="P2120" s="238"/>
      <c r="Q2120" s="238"/>
    </row>
    <row r="2121" spans="1:17" s="39" customFormat="1" ht="12">
      <c r="A2121" s="298"/>
      <c r="B2121" s="298"/>
      <c r="C2121" s="298"/>
      <c r="D2121" s="298"/>
      <c r="E2121" s="298"/>
      <c r="F2121" s="298"/>
      <c r="G2121" s="298"/>
      <c r="H2121" s="298"/>
      <c r="I2121" s="298"/>
      <c r="J2121" s="298"/>
      <c r="K2121" s="298"/>
      <c r="L2121" s="299"/>
      <c r="M2121" s="300"/>
      <c r="N2121" s="301"/>
      <c r="O2121" s="238"/>
      <c r="P2121" s="238"/>
      <c r="Q2121" s="238"/>
    </row>
    <row r="2122" spans="1:17" s="39" customFormat="1" ht="12">
      <c r="A2122" s="298"/>
      <c r="B2122" s="298"/>
      <c r="C2122" s="298"/>
      <c r="D2122" s="298"/>
      <c r="E2122" s="298"/>
      <c r="F2122" s="298"/>
      <c r="G2122" s="298"/>
      <c r="H2122" s="298"/>
      <c r="I2122" s="298"/>
      <c r="J2122" s="298"/>
      <c r="K2122" s="298"/>
      <c r="L2122" s="299"/>
      <c r="M2122" s="300"/>
      <c r="N2122" s="301"/>
      <c r="O2122" s="238"/>
      <c r="P2122" s="238"/>
      <c r="Q2122" s="238"/>
    </row>
    <row r="2123" spans="1:17" s="39" customFormat="1" ht="12">
      <c r="A2123" s="298"/>
      <c r="B2123" s="298"/>
      <c r="C2123" s="298"/>
      <c r="D2123" s="298"/>
      <c r="E2123" s="298"/>
      <c r="F2123" s="298"/>
      <c r="G2123" s="298"/>
      <c r="H2123" s="298"/>
      <c r="I2123" s="298"/>
      <c r="J2123" s="298"/>
      <c r="K2123" s="298"/>
      <c r="L2123" s="299"/>
      <c r="M2123" s="300"/>
      <c r="N2123" s="301"/>
      <c r="O2123" s="238"/>
      <c r="P2123" s="238"/>
      <c r="Q2123" s="238"/>
    </row>
    <row r="2124" spans="1:17" s="39" customFormat="1" ht="12">
      <c r="A2124" s="298"/>
      <c r="B2124" s="298"/>
      <c r="C2124" s="298"/>
      <c r="D2124" s="298"/>
      <c r="E2124" s="298"/>
      <c r="F2124" s="298"/>
      <c r="G2124" s="298"/>
      <c r="H2124" s="298"/>
      <c r="I2124" s="298"/>
      <c r="J2124" s="298"/>
      <c r="K2124" s="298"/>
      <c r="L2124" s="299"/>
      <c r="M2124" s="300"/>
      <c r="N2124" s="301"/>
      <c r="O2124" s="238"/>
      <c r="P2124" s="238"/>
      <c r="Q2124" s="238"/>
    </row>
    <row r="2125" spans="1:17" s="39" customFormat="1" ht="12">
      <c r="A2125" s="298"/>
      <c r="B2125" s="298"/>
      <c r="C2125" s="298"/>
      <c r="D2125" s="298"/>
      <c r="E2125" s="298"/>
      <c r="F2125" s="298"/>
      <c r="G2125" s="298"/>
      <c r="H2125" s="298"/>
      <c r="I2125" s="298"/>
      <c r="J2125" s="298"/>
      <c r="K2125" s="298"/>
      <c r="L2125" s="299"/>
      <c r="M2125" s="300"/>
      <c r="N2125" s="301"/>
      <c r="O2125" s="238"/>
      <c r="P2125" s="238"/>
      <c r="Q2125" s="238"/>
    </row>
    <row r="2126" spans="1:17" s="39" customFormat="1" ht="12">
      <c r="A2126" s="298"/>
      <c r="B2126" s="298"/>
      <c r="C2126" s="298"/>
      <c r="D2126" s="298"/>
      <c r="E2126" s="298"/>
      <c r="F2126" s="298"/>
      <c r="G2126" s="298"/>
      <c r="H2126" s="298"/>
      <c r="I2126" s="298"/>
      <c r="J2126" s="298"/>
      <c r="K2126" s="298"/>
      <c r="L2126" s="299"/>
      <c r="M2126" s="300"/>
      <c r="N2126" s="301"/>
      <c r="O2126" s="238"/>
      <c r="P2126" s="238"/>
      <c r="Q2126" s="238"/>
    </row>
    <row r="2127" spans="1:17" s="39" customFormat="1" ht="12">
      <c r="A2127" s="298"/>
      <c r="B2127" s="298"/>
      <c r="C2127" s="298"/>
      <c r="D2127" s="298"/>
      <c r="E2127" s="298"/>
      <c r="F2127" s="298"/>
      <c r="G2127" s="298"/>
      <c r="H2127" s="298"/>
      <c r="I2127" s="298"/>
      <c r="J2127" s="298"/>
      <c r="K2127" s="298"/>
      <c r="L2127" s="299"/>
      <c r="M2127" s="300"/>
      <c r="N2127" s="301"/>
      <c r="O2127" s="238"/>
      <c r="P2127" s="238"/>
      <c r="Q2127" s="238"/>
    </row>
    <row r="2128" spans="1:17" s="39" customFormat="1" ht="12">
      <c r="A2128" s="298"/>
      <c r="B2128" s="298"/>
      <c r="C2128" s="298"/>
      <c r="D2128" s="298"/>
      <c r="E2128" s="298"/>
      <c r="F2128" s="298"/>
      <c r="G2128" s="298"/>
      <c r="H2128" s="298"/>
      <c r="I2128" s="298"/>
      <c r="J2128" s="298"/>
      <c r="K2128" s="298"/>
      <c r="L2128" s="299"/>
      <c r="M2128" s="300"/>
      <c r="N2128" s="301"/>
      <c r="O2128" s="238"/>
      <c r="P2128" s="238"/>
      <c r="Q2128" s="238"/>
    </row>
    <row r="2129" spans="1:17" s="39" customFormat="1" ht="12">
      <c r="A2129" s="298"/>
      <c r="B2129" s="298"/>
      <c r="C2129" s="298"/>
      <c r="D2129" s="298"/>
      <c r="E2129" s="298"/>
      <c r="F2129" s="298"/>
      <c r="G2129" s="298"/>
      <c r="H2129" s="298"/>
      <c r="I2129" s="298"/>
      <c r="J2129" s="298"/>
      <c r="K2129" s="298"/>
      <c r="L2129" s="299"/>
      <c r="M2129" s="300"/>
      <c r="N2129" s="301"/>
      <c r="O2129" s="238"/>
      <c r="P2129" s="238"/>
      <c r="Q2129" s="238"/>
    </row>
    <row r="2130" spans="1:17" s="39" customFormat="1" ht="12">
      <c r="A2130" s="298"/>
      <c r="B2130" s="298"/>
      <c r="C2130" s="298"/>
      <c r="D2130" s="298"/>
      <c r="E2130" s="298"/>
      <c r="F2130" s="298"/>
      <c r="G2130" s="298"/>
      <c r="H2130" s="298"/>
      <c r="I2130" s="298"/>
      <c r="J2130" s="298"/>
      <c r="K2130" s="298"/>
      <c r="L2130" s="299"/>
      <c r="M2130" s="300"/>
      <c r="N2130" s="301"/>
      <c r="O2130" s="238"/>
      <c r="P2130" s="238"/>
      <c r="Q2130" s="238"/>
    </row>
    <row r="2131" spans="1:17" s="39" customFormat="1" ht="12">
      <c r="A2131" s="298"/>
      <c r="B2131" s="298"/>
      <c r="C2131" s="298"/>
      <c r="D2131" s="298"/>
      <c r="E2131" s="298"/>
      <c r="F2131" s="298"/>
      <c r="G2131" s="298"/>
      <c r="H2131" s="298"/>
      <c r="I2131" s="298"/>
      <c r="J2131" s="298"/>
      <c r="K2131" s="298"/>
      <c r="L2131" s="299"/>
      <c r="M2131" s="300"/>
      <c r="N2131" s="301"/>
      <c r="O2131" s="238"/>
      <c r="P2131" s="238"/>
      <c r="Q2131" s="238"/>
    </row>
    <row r="2132" spans="1:17" s="39" customFormat="1" ht="12">
      <c r="A2132" s="298"/>
      <c r="B2132" s="298"/>
      <c r="C2132" s="298"/>
      <c r="D2132" s="298"/>
      <c r="E2132" s="298"/>
      <c r="F2132" s="298"/>
      <c r="G2132" s="298"/>
      <c r="H2132" s="298"/>
      <c r="I2132" s="298"/>
      <c r="J2132" s="298"/>
      <c r="K2132" s="298"/>
      <c r="L2132" s="299"/>
      <c r="M2132" s="300"/>
      <c r="N2132" s="301"/>
      <c r="O2132" s="238"/>
      <c r="P2132" s="238"/>
      <c r="Q2132" s="238"/>
    </row>
    <row r="2133" spans="1:17" s="39" customFormat="1" ht="12">
      <c r="A2133" s="298"/>
      <c r="B2133" s="298"/>
      <c r="C2133" s="298"/>
      <c r="D2133" s="298"/>
      <c r="E2133" s="298"/>
      <c r="F2133" s="298"/>
      <c r="G2133" s="298"/>
      <c r="H2133" s="298"/>
      <c r="I2133" s="298"/>
      <c r="J2133" s="298"/>
      <c r="K2133" s="298"/>
      <c r="L2133" s="299"/>
      <c r="M2133" s="300"/>
      <c r="N2133" s="301"/>
      <c r="O2133" s="238"/>
      <c r="P2133" s="238"/>
      <c r="Q2133" s="238"/>
    </row>
    <row r="2134" spans="1:17" s="39" customFormat="1" ht="12">
      <c r="A2134" s="298"/>
      <c r="B2134" s="298"/>
      <c r="C2134" s="298"/>
      <c r="D2134" s="298"/>
      <c r="E2134" s="298"/>
      <c r="F2134" s="298"/>
      <c r="G2134" s="298"/>
      <c r="H2134" s="298"/>
      <c r="I2134" s="298"/>
      <c r="J2134" s="298"/>
      <c r="K2134" s="298"/>
      <c r="L2134" s="299"/>
      <c r="M2134" s="300"/>
      <c r="N2134" s="301"/>
      <c r="O2134" s="238"/>
      <c r="P2134" s="238"/>
      <c r="Q2134" s="238"/>
    </row>
    <row r="2135" spans="1:17" s="39" customFormat="1" ht="12">
      <c r="A2135" s="298"/>
      <c r="B2135" s="298"/>
      <c r="C2135" s="298"/>
      <c r="D2135" s="298"/>
      <c r="E2135" s="298"/>
      <c r="F2135" s="298"/>
      <c r="G2135" s="298"/>
      <c r="H2135" s="298"/>
      <c r="I2135" s="298"/>
      <c r="J2135" s="298"/>
      <c r="K2135" s="298"/>
      <c r="L2135" s="299"/>
      <c r="M2135" s="300"/>
      <c r="N2135" s="301"/>
      <c r="O2135" s="238"/>
      <c r="P2135" s="238"/>
      <c r="Q2135" s="238"/>
    </row>
    <row r="2136" spans="1:17" s="39" customFormat="1" ht="12">
      <c r="A2136" s="298"/>
      <c r="B2136" s="298"/>
      <c r="C2136" s="298"/>
      <c r="D2136" s="298"/>
      <c r="E2136" s="298"/>
      <c r="F2136" s="298"/>
      <c r="G2136" s="298"/>
      <c r="H2136" s="298"/>
      <c r="I2136" s="298"/>
      <c r="J2136" s="298"/>
      <c r="K2136" s="298"/>
      <c r="L2136" s="299"/>
      <c r="M2136" s="300"/>
      <c r="N2136" s="301"/>
      <c r="O2136" s="238"/>
      <c r="P2136" s="238"/>
      <c r="Q2136" s="238"/>
    </row>
    <row r="2137" spans="1:17" s="39" customFormat="1" ht="12">
      <c r="A2137" s="298"/>
      <c r="B2137" s="298"/>
      <c r="C2137" s="298"/>
      <c r="D2137" s="298"/>
      <c r="E2137" s="298"/>
      <c r="F2137" s="298"/>
      <c r="G2137" s="298"/>
      <c r="H2137" s="298"/>
      <c r="I2137" s="298"/>
      <c r="J2137" s="298"/>
      <c r="K2137" s="298"/>
      <c r="L2137" s="299"/>
      <c r="M2137" s="300"/>
      <c r="N2137" s="301"/>
      <c r="O2137" s="238"/>
      <c r="P2137" s="238"/>
      <c r="Q2137" s="238"/>
    </row>
    <row r="2138" spans="1:17" s="39" customFormat="1" ht="12">
      <c r="A2138" s="298"/>
      <c r="B2138" s="298"/>
      <c r="C2138" s="298"/>
      <c r="D2138" s="298"/>
      <c r="E2138" s="298"/>
      <c r="F2138" s="298"/>
      <c r="G2138" s="298"/>
      <c r="H2138" s="298"/>
      <c r="I2138" s="298"/>
      <c r="J2138" s="298"/>
      <c r="K2138" s="298"/>
      <c r="L2138" s="299"/>
      <c r="M2138" s="300"/>
      <c r="N2138" s="301"/>
      <c r="O2138" s="238"/>
      <c r="P2138" s="238"/>
      <c r="Q2138" s="238"/>
    </row>
    <row r="2139" spans="1:17" s="39" customFormat="1" ht="12">
      <c r="A2139" s="298"/>
      <c r="B2139" s="298"/>
      <c r="C2139" s="298"/>
      <c r="D2139" s="298"/>
      <c r="E2139" s="298"/>
      <c r="F2139" s="298"/>
      <c r="G2139" s="298"/>
      <c r="H2139" s="298"/>
      <c r="I2139" s="298"/>
      <c r="J2139" s="298"/>
      <c r="K2139" s="298"/>
      <c r="L2139" s="299"/>
      <c r="M2139" s="300"/>
      <c r="N2139" s="301"/>
      <c r="O2139" s="238"/>
      <c r="P2139" s="238"/>
      <c r="Q2139" s="238"/>
    </row>
    <row r="2140" spans="1:17" s="39" customFormat="1" ht="12">
      <c r="A2140" s="298"/>
      <c r="B2140" s="298"/>
      <c r="C2140" s="298"/>
      <c r="D2140" s="298"/>
      <c r="E2140" s="298"/>
      <c r="F2140" s="298"/>
      <c r="G2140" s="298"/>
      <c r="H2140" s="298"/>
      <c r="I2140" s="298"/>
      <c r="J2140" s="298"/>
      <c r="K2140" s="298"/>
      <c r="L2140" s="299"/>
      <c r="M2140" s="300"/>
      <c r="N2140" s="301"/>
      <c r="O2140" s="238"/>
      <c r="P2140" s="238"/>
      <c r="Q2140" s="238"/>
    </row>
    <row r="2141" spans="1:17" s="39" customFormat="1" ht="12">
      <c r="A2141" s="298"/>
      <c r="B2141" s="298"/>
      <c r="C2141" s="298"/>
      <c r="D2141" s="298"/>
      <c r="E2141" s="298"/>
      <c r="F2141" s="298"/>
      <c r="G2141" s="298"/>
      <c r="H2141" s="298"/>
      <c r="I2141" s="298"/>
      <c r="J2141" s="298"/>
      <c r="K2141" s="298"/>
      <c r="L2141" s="299"/>
      <c r="M2141" s="300"/>
      <c r="N2141" s="301"/>
      <c r="O2141" s="238"/>
      <c r="P2141" s="238"/>
      <c r="Q2141" s="238"/>
    </row>
    <row r="2142" spans="1:17" s="39" customFormat="1" ht="12">
      <c r="A2142" s="298"/>
      <c r="B2142" s="298"/>
      <c r="C2142" s="298"/>
      <c r="D2142" s="298"/>
      <c r="E2142" s="298"/>
      <c r="F2142" s="298"/>
      <c r="G2142" s="298"/>
      <c r="H2142" s="298"/>
      <c r="I2142" s="298"/>
      <c r="J2142" s="298"/>
      <c r="K2142" s="298"/>
      <c r="L2142" s="299"/>
      <c r="M2142" s="300"/>
      <c r="N2142" s="301"/>
      <c r="O2142" s="238"/>
      <c r="P2142" s="238"/>
      <c r="Q2142" s="238"/>
    </row>
    <row r="2143" spans="1:17" s="39" customFormat="1" ht="12">
      <c r="A2143" s="298"/>
      <c r="B2143" s="298"/>
      <c r="C2143" s="298"/>
      <c r="D2143" s="298"/>
      <c r="E2143" s="298"/>
      <c r="F2143" s="298"/>
      <c r="G2143" s="298"/>
      <c r="H2143" s="298"/>
      <c r="I2143" s="298"/>
      <c r="J2143" s="298"/>
      <c r="K2143" s="298"/>
      <c r="L2143" s="299"/>
      <c r="M2143" s="300"/>
      <c r="N2143" s="301"/>
      <c r="O2143" s="238"/>
      <c r="P2143" s="238"/>
      <c r="Q2143" s="238"/>
    </row>
    <row r="2144" spans="1:17" s="39" customFormat="1" ht="12">
      <c r="A2144" s="298"/>
      <c r="B2144" s="298"/>
      <c r="C2144" s="298"/>
      <c r="D2144" s="298"/>
      <c r="E2144" s="298"/>
      <c r="F2144" s="298"/>
      <c r="G2144" s="298"/>
      <c r="H2144" s="298"/>
      <c r="I2144" s="298"/>
      <c r="J2144" s="298"/>
      <c r="K2144" s="298"/>
      <c r="L2144" s="299"/>
      <c r="M2144" s="300"/>
      <c r="N2144" s="301"/>
      <c r="O2144" s="238"/>
      <c r="P2144" s="238"/>
      <c r="Q2144" s="238"/>
    </row>
    <row r="2145" spans="1:17" s="39" customFormat="1" ht="12">
      <c r="A2145" s="298"/>
      <c r="B2145" s="298"/>
      <c r="C2145" s="298"/>
      <c r="D2145" s="298"/>
      <c r="E2145" s="298"/>
      <c r="F2145" s="298"/>
      <c r="G2145" s="298"/>
      <c r="H2145" s="298"/>
      <c r="I2145" s="298"/>
      <c r="J2145" s="298"/>
      <c r="K2145" s="298"/>
      <c r="L2145" s="299"/>
      <c r="M2145" s="300"/>
      <c r="N2145" s="301"/>
      <c r="O2145" s="238"/>
      <c r="P2145" s="238"/>
      <c r="Q2145" s="238"/>
    </row>
    <row r="2146" spans="1:17" s="39" customFormat="1" ht="12">
      <c r="A2146" s="298"/>
      <c r="B2146" s="298"/>
      <c r="C2146" s="298"/>
      <c r="D2146" s="298"/>
      <c r="E2146" s="298"/>
      <c r="F2146" s="298"/>
      <c r="G2146" s="298"/>
      <c r="H2146" s="298"/>
      <c r="I2146" s="298"/>
      <c r="J2146" s="298"/>
      <c r="K2146" s="298"/>
      <c r="L2146" s="299"/>
      <c r="M2146" s="300"/>
      <c r="N2146" s="301"/>
      <c r="O2146" s="238"/>
      <c r="P2146" s="238"/>
      <c r="Q2146" s="238"/>
    </row>
    <row r="2147" spans="1:17" s="39" customFormat="1" ht="12">
      <c r="A2147" s="298"/>
      <c r="B2147" s="298"/>
      <c r="C2147" s="298"/>
      <c r="D2147" s="298"/>
      <c r="E2147" s="298"/>
      <c r="F2147" s="298"/>
      <c r="G2147" s="298"/>
      <c r="H2147" s="298"/>
      <c r="I2147" s="298"/>
      <c r="J2147" s="298"/>
      <c r="K2147" s="298"/>
      <c r="L2147" s="299"/>
      <c r="M2147" s="300"/>
      <c r="N2147" s="301"/>
      <c r="O2147" s="238"/>
      <c r="P2147" s="238"/>
      <c r="Q2147" s="238"/>
    </row>
    <row r="2148" spans="1:17" s="39" customFormat="1" ht="12">
      <c r="A2148" s="298"/>
      <c r="B2148" s="298"/>
      <c r="C2148" s="298"/>
      <c r="D2148" s="298"/>
      <c r="E2148" s="298"/>
      <c r="F2148" s="298"/>
      <c r="G2148" s="298"/>
      <c r="H2148" s="298"/>
      <c r="I2148" s="298"/>
      <c r="J2148" s="298"/>
      <c r="K2148" s="298"/>
      <c r="L2148" s="299"/>
      <c r="M2148" s="300"/>
      <c r="N2148" s="301"/>
      <c r="O2148" s="238"/>
      <c r="P2148" s="238"/>
      <c r="Q2148" s="238"/>
    </row>
    <row r="2149" spans="1:17" s="39" customFormat="1" ht="12">
      <c r="A2149" s="298"/>
      <c r="B2149" s="298"/>
      <c r="C2149" s="298"/>
      <c r="D2149" s="298"/>
      <c r="E2149" s="298"/>
      <c r="F2149" s="298"/>
      <c r="G2149" s="298"/>
      <c r="H2149" s="298"/>
      <c r="I2149" s="298"/>
      <c r="J2149" s="298"/>
      <c r="K2149" s="298"/>
      <c r="L2149" s="299"/>
      <c r="M2149" s="300"/>
      <c r="N2149" s="301"/>
      <c r="O2149" s="238"/>
      <c r="P2149" s="238"/>
      <c r="Q2149" s="238"/>
    </row>
    <row r="2150" spans="1:17" s="39" customFormat="1" ht="12">
      <c r="A2150" s="298"/>
      <c r="B2150" s="298"/>
      <c r="C2150" s="298"/>
      <c r="D2150" s="298"/>
      <c r="E2150" s="298"/>
      <c r="F2150" s="298"/>
      <c r="G2150" s="298"/>
      <c r="H2150" s="298"/>
      <c r="I2150" s="298"/>
      <c r="J2150" s="298"/>
      <c r="K2150" s="298"/>
      <c r="L2150" s="299"/>
      <c r="M2150" s="300"/>
      <c r="N2150" s="301"/>
      <c r="O2150" s="238"/>
      <c r="P2150" s="238"/>
      <c r="Q2150" s="238"/>
    </row>
    <row r="2151" spans="1:17" s="39" customFormat="1" ht="12">
      <c r="A2151" s="298"/>
      <c r="B2151" s="298"/>
      <c r="C2151" s="298"/>
      <c r="D2151" s="298"/>
      <c r="E2151" s="298"/>
      <c r="F2151" s="298"/>
      <c r="G2151" s="298"/>
      <c r="H2151" s="298"/>
      <c r="I2151" s="298"/>
      <c r="J2151" s="298"/>
      <c r="K2151" s="298"/>
      <c r="L2151" s="299"/>
      <c r="M2151" s="300"/>
      <c r="N2151" s="301"/>
      <c r="O2151" s="238"/>
      <c r="P2151" s="238"/>
      <c r="Q2151" s="238"/>
    </row>
    <row r="2152" spans="1:17" s="39" customFormat="1" ht="12">
      <c r="A2152" s="298"/>
      <c r="B2152" s="298"/>
      <c r="C2152" s="298"/>
      <c r="D2152" s="298"/>
      <c r="E2152" s="298"/>
      <c r="F2152" s="298"/>
      <c r="G2152" s="298"/>
      <c r="H2152" s="298"/>
      <c r="I2152" s="298"/>
      <c r="J2152" s="298"/>
      <c r="K2152" s="298"/>
      <c r="L2152" s="299"/>
      <c r="M2152" s="300"/>
      <c r="N2152" s="301"/>
      <c r="O2152" s="238"/>
      <c r="P2152" s="238"/>
      <c r="Q2152" s="238"/>
    </row>
    <row r="2153" spans="1:17" s="39" customFormat="1" ht="12">
      <c r="A2153" s="298"/>
      <c r="B2153" s="298"/>
      <c r="C2153" s="298"/>
      <c r="D2153" s="298"/>
      <c r="E2153" s="298"/>
      <c r="F2153" s="298"/>
      <c r="G2153" s="298"/>
      <c r="H2153" s="298"/>
      <c r="I2153" s="298"/>
      <c r="J2153" s="298"/>
      <c r="K2153" s="298"/>
      <c r="L2153" s="299"/>
      <c r="M2153" s="300"/>
      <c r="N2153" s="301"/>
      <c r="O2153" s="238"/>
      <c r="P2153" s="238"/>
      <c r="Q2153" s="238"/>
    </row>
    <row r="2154" spans="1:17" s="39" customFormat="1" ht="12">
      <c r="A2154" s="298"/>
      <c r="B2154" s="298"/>
      <c r="C2154" s="298"/>
      <c r="D2154" s="298"/>
      <c r="E2154" s="298"/>
      <c r="F2154" s="298"/>
      <c r="G2154" s="298"/>
      <c r="H2154" s="298"/>
      <c r="I2154" s="298"/>
      <c r="J2154" s="298"/>
      <c r="K2154" s="298"/>
      <c r="L2154" s="299"/>
      <c r="M2154" s="300"/>
      <c r="N2154" s="301"/>
      <c r="O2154" s="238"/>
      <c r="P2154" s="238"/>
      <c r="Q2154" s="238"/>
    </row>
    <row r="2155" spans="1:17" s="39" customFormat="1" ht="12">
      <c r="A2155" s="298"/>
      <c r="B2155" s="298"/>
      <c r="C2155" s="298"/>
      <c r="D2155" s="298"/>
      <c r="E2155" s="298"/>
      <c r="F2155" s="298"/>
      <c r="G2155" s="298"/>
      <c r="H2155" s="298"/>
      <c r="I2155" s="298"/>
      <c r="J2155" s="298"/>
      <c r="K2155" s="298"/>
      <c r="L2155" s="299"/>
      <c r="M2155" s="300"/>
      <c r="N2155" s="301"/>
      <c r="O2155" s="238"/>
      <c r="P2155" s="238"/>
      <c r="Q2155" s="238"/>
    </row>
    <row r="2156" spans="1:17" s="39" customFormat="1" ht="12">
      <c r="A2156" s="298"/>
      <c r="B2156" s="298"/>
      <c r="C2156" s="298"/>
      <c r="D2156" s="298"/>
      <c r="E2156" s="298"/>
      <c r="F2156" s="298"/>
      <c r="G2156" s="298"/>
      <c r="H2156" s="298"/>
      <c r="I2156" s="298"/>
      <c r="J2156" s="298"/>
      <c r="K2156" s="298"/>
      <c r="L2156" s="299"/>
      <c r="M2156" s="300"/>
      <c r="N2156" s="301"/>
      <c r="O2156" s="238"/>
      <c r="P2156" s="238"/>
      <c r="Q2156" s="238"/>
    </row>
    <row r="2157" spans="1:17" s="39" customFormat="1" ht="12">
      <c r="A2157" s="298"/>
      <c r="B2157" s="298"/>
      <c r="C2157" s="298"/>
      <c r="D2157" s="298"/>
      <c r="E2157" s="298"/>
      <c r="F2157" s="298"/>
      <c r="G2157" s="298"/>
      <c r="H2157" s="298"/>
      <c r="I2157" s="298"/>
      <c r="J2157" s="298"/>
      <c r="K2157" s="298"/>
      <c r="L2157" s="299"/>
      <c r="M2157" s="300"/>
      <c r="N2157" s="301"/>
      <c r="O2157" s="238"/>
      <c r="P2157" s="238"/>
      <c r="Q2157" s="238"/>
    </row>
    <row r="2158" spans="1:17" s="39" customFormat="1" ht="12">
      <c r="A2158" s="298"/>
      <c r="B2158" s="298"/>
      <c r="C2158" s="298"/>
      <c r="D2158" s="298"/>
      <c r="E2158" s="298"/>
      <c r="F2158" s="298"/>
      <c r="G2158" s="298"/>
      <c r="H2158" s="298"/>
      <c r="I2158" s="298"/>
      <c r="J2158" s="298"/>
      <c r="K2158" s="298"/>
      <c r="L2158" s="299"/>
      <c r="M2158" s="300"/>
      <c r="N2158" s="301"/>
      <c r="O2158" s="238"/>
      <c r="P2158" s="238"/>
      <c r="Q2158" s="238"/>
    </row>
    <row r="2159" spans="1:17" s="39" customFormat="1" ht="12">
      <c r="A2159" s="298"/>
      <c r="B2159" s="298"/>
      <c r="C2159" s="298"/>
      <c r="D2159" s="298"/>
      <c r="E2159" s="298"/>
      <c r="F2159" s="298"/>
      <c r="G2159" s="298"/>
      <c r="H2159" s="298"/>
      <c r="I2159" s="298"/>
      <c r="J2159" s="298"/>
      <c r="K2159" s="298"/>
      <c r="L2159" s="299"/>
      <c r="M2159" s="300"/>
      <c r="N2159" s="301"/>
      <c r="O2159" s="238"/>
      <c r="P2159" s="238"/>
      <c r="Q2159" s="238"/>
    </row>
    <row r="2160" spans="1:17" s="39" customFormat="1" ht="12">
      <c r="A2160" s="298"/>
      <c r="B2160" s="298"/>
      <c r="C2160" s="298"/>
      <c r="D2160" s="298"/>
      <c r="E2160" s="298"/>
      <c r="F2160" s="298"/>
      <c r="G2160" s="298"/>
      <c r="H2160" s="298"/>
      <c r="I2160" s="298"/>
      <c r="J2160" s="298"/>
      <c r="K2160" s="298"/>
      <c r="L2160" s="299"/>
      <c r="M2160" s="300"/>
      <c r="N2160" s="301"/>
      <c r="O2160" s="238"/>
      <c r="P2160" s="238"/>
      <c r="Q2160" s="238"/>
    </row>
    <row r="2161" spans="1:17" s="39" customFormat="1" ht="12">
      <c r="A2161" s="298"/>
      <c r="B2161" s="298"/>
      <c r="C2161" s="298"/>
      <c r="D2161" s="298"/>
      <c r="E2161" s="298"/>
      <c r="F2161" s="298"/>
      <c r="G2161" s="298"/>
      <c r="H2161" s="298"/>
      <c r="I2161" s="298"/>
      <c r="J2161" s="298"/>
      <c r="K2161" s="298"/>
      <c r="L2161" s="299"/>
      <c r="M2161" s="300"/>
      <c r="N2161" s="301"/>
      <c r="O2161" s="238"/>
      <c r="P2161" s="238"/>
      <c r="Q2161" s="238"/>
    </row>
    <row r="2162" spans="1:17" s="39" customFormat="1" ht="12">
      <c r="A2162" s="298"/>
      <c r="B2162" s="298"/>
      <c r="C2162" s="298"/>
      <c r="D2162" s="298"/>
      <c r="E2162" s="298"/>
      <c r="F2162" s="298"/>
      <c r="G2162" s="298"/>
      <c r="H2162" s="298"/>
      <c r="I2162" s="298"/>
      <c r="J2162" s="298"/>
      <c r="K2162" s="298"/>
      <c r="L2162" s="299"/>
      <c r="M2162" s="300"/>
      <c r="N2162" s="301"/>
      <c r="O2162" s="238"/>
      <c r="P2162" s="238"/>
      <c r="Q2162" s="238"/>
    </row>
    <row r="2163" spans="1:17" s="39" customFormat="1" ht="12">
      <c r="A2163" s="298"/>
      <c r="B2163" s="298"/>
      <c r="C2163" s="298"/>
      <c r="D2163" s="298"/>
      <c r="E2163" s="298"/>
      <c r="F2163" s="298"/>
      <c r="G2163" s="298"/>
      <c r="H2163" s="298"/>
      <c r="I2163" s="298"/>
      <c r="J2163" s="298"/>
      <c r="K2163" s="298"/>
      <c r="L2163" s="299"/>
      <c r="M2163" s="300"/>
      <c r="N2163" s="301"/>
      <c r="O2163" s="238"/>
      <c r="P2163" s="238"/>
      <c r="Q2163" s="238"/>
    </row>
    <row r="2164" spans="1:17" s="39" customFormat="1" ht="12">
      <c r="A2164" s="298"/>
      <c r="B2164" s="298"/>
      <c r="C2164" s="298"/>
      <c r="D2164" s="298"/>
      <c r="E2164" s="298"/>
      <c r="F2164" s="298"/>
      <c r="G2164" s="298"/>
      <c r="H2164" s="298"/>
      <c r="I2164" s="298"/>
      <c r="J2164" s="298"/>
      <c r="K2164" s="298"/>
      <c r="L2164" s="299"/>
      <c r="M2164" s="300"/>
      <c r="N2164" s="301"/>
      <c r="O2164" s="238"/>
      <c r="P2164" s="238"/>
      <c r="Q2164" s="238"/>
    </row>
    <row r="2165" spans="1:17" s="39" customFormat="1" ht="12">
      <c r="A2165" s="298"/>
      <c r="B2165" s="298"/>
      <c r="C2165" s="298"/>
      <c r="D2165" s="298"/>
      <c r="E2165" s="298"/>
      <c r="F2165" s="298"/>
      <c r="G2165" s="298"/>
      <c r="H2165" s="298"/>
      <c r="I2165" s="298"/>
      <c r="J2165" s="298"/>
      <c r="K2165" s="298"/>
      <c r="L2165" s="299"/>
      <c r="M2165" s="300"/>
      <c r="N2165" s="301"/>
      <c r="O2165" s="238"/>
      <c r="P2165" s="238"/>
      <c r="Q2165" s="238"/>
    </row>
    <row r="2166" spans="1:17" s="39" customFormat="1" ht="12">
      <c r="A2166" s="298"/>
      <c r="B2166" s="298"/>
      <c r="C2166" s="298"/>
      <c r="D2166" s="298"/>
      <c r="E2166" s="298"/>
      <c r="F2166" s="298"/>
      <c r="G2166" s="298"/>
      <c r="H2166" s="298"/>
      <c r="I2166" s="298"/>
      <c r="J2166" s="298"/>
      <c r="K2166" s="298"/>
      <c r="L2166" s="299"/>
      <c r="M2166" s="300"/>
      <c r="N2166" s="301"/>
      <c r="O2166" s="238"/>
      <c r="P2166" s="238"/>
      <c r="Q2166" s="238"/>
    </row>
    <row r="2167" spans="1:17" s="39" customFormat="1" ht="12">
      <c r="A2167" s="298"/>
      <c r="B2167" s="298"/>
      <c r="C2167" s="298"/>
      <c r="D2167" s="298"/>
      <c r="E2167" s="298"/>
      <c r="F2167" s="298"/>
      <c r="G2167" s="298"/>
      <c r="H2167" s="298"/>
      <c r="I2167" s="298"/>
      <c r="J2167" s="298"/>
      <c r="K2167" s="298"/>
      <c r="L2167" s="299"/>
      <c r="M2167" s="300"/>
      <c r="N2167" s="301"/>
      <c r="O2167" s="238"/>
      <c r="P2167" s="238"/>
      <c r="Q2167" s="238"/>
    </row>
    <row r="2168" spans="1:17" s="39" customFormat="1" ht="12">
      <c r="A2168" s="298"/>
      <c r="B2168" s="298"/>
      <c r="C2168" s="298"/>
      <c r="D2168" s="298"/>
      <c r="E2168" s="298"/>
      <c r="F2168" s="298"/>
      <c r="G2168" s="298"/>
      <c r="H2168" s="298"/>
      <c r="I2168" s="298"/>
      <c r="J2168" s="298"/>
      <c r="K2168" s="298"/>
      <c r="L2168" s="299"/>
      <c r="M2168" s="300"/>
      <c r="N2168" s="301"/>
      <c r="O2168" s="238"/>
      <c r="P2168" s="238"/>
      <c r="Q2168" s="238"/>
    </row>
    <row r="2169" spans="1:17" s="39" customFormat="1" ht="12">
      <c r="A2169" s="298"/>
      <c r="B2169" s="298"/>
      <c r="C2169" s="298"/>
      <c r="D2169" s="298"/>
      <c r="E2169" s="298"/>
      <c r="F2169" s="298"/>
      <c r="G2169" s="298"/>
      <c r="H2169" s="298"/>
      <c r="I2169" s="298"/>
      <c r="J2169" s="298"/>
      <c r="K2169" s="298"/>
      <c r="L2169" s="299"/>
      <c r="M2169" s="300"/>
      <c r="N2169" s="301"/>
      <c r="O2169" s="238"/>
      <c r="P2169" s="238"/>
      <c r="Q2169" s="238"/>
    </row>
    <row r="2170" spans="1:17" s="39" customFormat="1" ht="12">
      <c r="A2170" s="298"/>
      <c r="B2170" s="298"/>
      <c r="C2170" s="298"/>
      <c r="D2170" s="298"/>
      <c r="E2170" s="298"/>
      <c r="F2170" s="298"/>
      <c r="G2170" s="298"/>
      <c r="H2170" s="298"/>
      <c r="I2170" s="298"/>
      <c r="J2170" s="298"/>
      <c r="K2170" s="298"/>
      <c r="L2170" s="299"/>
      <c r="M2170" s="300"/>
      <c r="N2170" s="301"/>
      <c r="O2170" s="238"/>
      <c r="P2170" s="238"/>
      <c r="Q2170" s="238"/>
    </row>
    <row r="2171" spans="1:17" s="39" customFormat="1" ht="12">
      <c r="A2171" s="298"/>
      <c r="B2171" s="298"/>
      <c r="C2171" s="298"/>
      <c r="D2171" s="298"/>
      <c r="E2171" s="298"/>
      <c r="F2171" s="298"/>
      <c r="G2171" s="298"/>
      <c r="H2171" s="298"/>
      <c r="I2171" s="298"/>
      <c r="J2171" s="298"/>
      <c r="K2171" s="298"/>
      <c r="L2171" s="299"/>
      <c r="M2171" s="300"/>
      <c r="N2171" s="301"/>
      <c r="O2171" s="238"/>
      <c r="P2171" s="238"/>
      <c r="Q2171" s="238"/>
    </row>
    <row r="2172" spans="1:17" s="39" customFormat="1" ht="12">
      <c r="A2172" s="298"/>
      <c r="B2172" s="298"/>
      <c r="C2172" s="298"/>
      <c r="D2172" s="298"/>
      <c r="E2172" s="298"/>
      <c r="F2172" s="298"/>
      <c r="G2172" s="298"/>
      <c r="H2172" s="298"/>
      <c r="I2172" s="298"/>
      <c r="J2172" s="298"/>
      <c r="K2172" s="298"/>
      <c r="L2172" s="299"/>
      <c r="M2172" s="300"/>
      <c r="N2172" s="301"/>
      <c r="O2172" s="238"/>
      <c r="P2172" s="238"/>
      <c r="Q2172" s="238"/>
    </row>
    <row r="2173" spans="1:17" s="39" customFormat="1" ht="12">
      <c r="A2173" s="298"/>
      <c r="B2173" s="298"/>
      <c r="C2173" s="298"/>
      <c r="D2173" s="298"/>
      <c r="E2173" s="298"/>
      <c r="F2173" s="298"/>
      <c r="G2173" s="298"/>
      <c r="H2173" s="298"/>
      <c r="I2173" s="298"/>
      <c r="J2173" s="298"/>
      <c r="K2173" s="298"/>
      <c r="L2173" s="299"/>
      <c r="M2173" s="300"/>
      <c r="N2173" s="301"/>
      <c r="O2173" s="238"/>
      <c r="P2173" s="238"/>
      <c r="Q2173" s="238"/>
    </row>
    <row r="2174" spans="1:17" s="39" customFormat="1" ht="12">
      <c r="A2174" s="298"/>
      <c r="B2174" s="298"/>
      <c r="C2174" s="298"/>
      <c r="D2174" s="298"/>
      <c r="E2174" s="298"/>
      <c r="F2174" s="298"/>
      <c r="G2174" s="298"/>
      <c r="H2174" s="298"/>
      <c r="I2174" s="298"/>
      <c r="J2174" s="298"/>
      <c r="K2174" s="298"/>
      <c r="L2174" s="299"/>
      <c r="M2174" s="300"/>
      <c r="N2174" s="301"/>
      <c r="O2174" s="238"/>
      <c r="P2174" s="238"/>
      <c r="Q2174" s="238"/>
    </row>
    <row r="2175" spans="1:17" s="39" customFormat="1" ht="12">
      <c r="A2175" s="298"/>
      <c r="B2175" s="298"/>
      <c r="C2175" s="298"/>
      <c r="D2175" s="298"/>
      <c r="E2175" s="298"/>
      <c r="F2175" s="298"/>
      <c r="G2175" s="298"/>
      <c r="H2175" s="298"/>
      <c r="I2175" s="298"/>
      <c r="J2175" s="298"/>
      <c r="K2175" s="298"/>
      <c r="L2175" s="299"/>
      <c r="M2175" s="300"/>
      <c r="N2175" s="301"/>
      <c r="O2175" s="238"/>
      <c r="P2175" s="238"/>
      <c r="Q2175" s="238"/>
    </row>
    <row r="2176" spans="1:17" s="39" customFormat="1" ht="12">
      <c r="A2176" s="298"/>
      <c r="B2176" s="298"/>
      <c r="C2176" s="298"/>
      <c r="D2176" s="298"/>
      <c r="E2176" s="298"/>
      <c r="F2176" s="298"/>
      <c r="G2176" s="298"/>
      <c r="H2176" s="298"/>
      <c r="I2176" s="298"/>
      <c r="J2176" s="298"/>
      <c r="K2176" s="298"/>
      <c r="L2176" s="299"/>
      <c r="M2176" s="300"/>
      <c r="N2176" s="301"/>
      <c r="O2176" s="238"/>
      <c r="P2176" s="238"/>
      <c r="Q2176" s="238"/>
    </row>
    <row r="2177" spans="1:17" s="39" customFormat="1" ht="12">
      <c r="A2177" s="298"/>
      <c r="B2177" s="298"/>
      <c r="C2177" s="298"/>
      <c r="D2177" s="298"/>
      <c r="E2177" s="298"/>
      <c r="F2177" s="298"/>
      <c r="G2177" s="298"/>
      <c r="H2177" s="298"/>
      <c r="I2177" s="298"/>
      <c r="J2177" s="298"/>
      <c r="K2177" s="298"/>
      <c r="L2177" s="299"/>
      <c r="M2177" s="300"/>
      <c r="N2177" s="301"/>
      <c r="O2177" s="238"/>
      <c r="P2177" s="238"/>
      <c r="Q2177" s="238"/>
    </row>
    <row r="2178" spans="1:17" s="39" customFormat="1" ht="12">
      <c r="A2178" s="298"/>
      <c r="B2178" s="298"/>
      <c r="C2178" s="298"/>
      <c r="D2178" s="298"/>
      <c r="E2178" s="298"/>
      <c r="F2178" s="298"/>
      <c r="G2178" s="298"/>
      <c r="H2178" s="298"/>
      <c r="I2178" s="298"/>
      <c r="J2178" s="298"/>
      <c r="K2178" s="298"/>
      <c r="L2178" s="299"/>
      <c r="M2178" s="300"/>
      <c r="N2178" s="301"/>
      <c r="O2178" s="238"/>
      <c r="P2178" s="238"/>
      <c r="Q2178" s="238"/>
    </row>
    <row r="2179" spans="1:17" s="39" customFormat="1" ht="12">
      <c r="A2179" s="298"/>
      <c r="B2179" s="298"/>
      <c r="C2179" s="298"/>
      <c r="D2179" s="298"/>
      <c r="E2179" s="298"/>
      <c r="F2179" s="298"/>
      <c r="G2179" s="298"/>
      <c r="H2179" s="298"/>
      <c r="I2179" s="298"/>
      <c r="J2179" s="298"/>
      <c r="K2179" s="298"/>
      <c r="L2179" s="299"/>
      <c r="M2179" s="300"/>
      <c r="N2179" s="301"/>
      <c r="O2179" s="238"/>
      <c r="P2179" s="238"/>
      <c r="Q2179" s="238"/>
    </row>
    <row r="2180" spans="1:17" s="39" customFormat="1" ht="12">
      <c r="A2180" s="298"/>
      <c r="B2180" s="298"/>
      <c r="C2180" s="298"/>
      <c r="D2180" s="298"/>
      <c r="E2180" s="298"/>
      <c r="F2180" s="298"/>
      <c r="G2180" s="298"/>
      <c r="H2180" s="298"/>
      <c r="I2180" s="298"/>
      <c r="J2180" s="298"/>
      <c r="K2180" s="298"/>
      <c r="L2180" s="299"/>
      <c r="M2180" s="300"/>
      <c r="N2180" s="301"/>
      <c r="O2180" s="238"/>
      <c r="P2180" s="238"/>
      <c r="Q2180" s="238"/>
    </row>
    <row r="2181" spans="1:17" s="39" customFormat="1" ht="12">
      <c r="A2181" s="298"/>
      <c r="B2181" s="298"/>
      <c r="C2181" s="298"/>
      <c r="D2181" s="298"/>
      <c r="E2181" s="298"/>
      <c r="F2181" s="298"/>
      <c r="G2181" s="298"/>
      <c r="H2181" s="298"/>
      <c r="I2181" s="298"/>
      <c r="J2181" s="298"/>
      <c r="K2181" s="298"/>
      <c r="L2181" s="299"/>
      <c r="M2181" s="300"/>
      <c r="N2181" s="301"/>
      <c r="O2181" s="238"/>
      <c r="P2181" s="238"/>
      <c r="Q2181" s="238"/>
    </row>
    <row r="2182" spans="1:17" s="39" customFormat="1" ht="12">
      <c r="A2182" s="298"/>
      <c r="B2182" s="298"/>
      <c r="C2182" s="298"/>
      <c r="D2182" s="298"/>
      <c r="E2182" s="298"/>
      <c r="F2182" s="298"/>
      <c r="G2182" s="298"/>
      <c r="H2182" s="298"/>
      <c r="I2182" s="298"/>
      <c r="J2182" s="298"/>
      <c r="K2182" s="298"/>
      <c r="L2182" s="299"/>
      <c r="M2182" s="300"/>
      <c r="N2182" s="301"/>
      <c r="O2182" s="238"/>
      <c r="P2182" s="238"/>
      <c r="Q2182" s="238"/>
    </row>
    <row r="2183" spans="1:17" s="39" customFormat="1" ht="12">
      <c r="A2183" s="298"/>
      <c r="B2183" s="298"/>
      <c r="C2183" s="298"/>
      <c r="D2183" s="298"/>
      <c r="E2183" s="298"/>
      <c r="F2183" s="298"/>
      <c r="G2183" s="298"/>
      <c r="H2183" s="298"/>
      <c r="I2183" s="298"/>
      <c r="J2183" s="298"/>
      <c r="K2183" s="298"/>
      <c r="L2183" s="299"/>
      <c r="M2183" s="300"/>
      <c r="N2183" s="301"/>
      <c r="O2183" s="238"/>
      <c r="P2183" s="238"/>
      <c r="Q2183" s="238"/>
    </row>
    <row r="2184" spans="1:17" s="39" customFormat="1" ht="12">
      <c r="A2184" s="298"/>
      <c r="B2184" s="298"/>
      <c r="C2184" s="298"/>
      <c r="D2184" s="298"/>
      <c r="E2184" s="298"/>
      <c r="F2184" s="298"/>
      <c r="G2184" s="298"/>
      <c r="H2184" s="298"/>
      <c r="I2184" s="298"/>
      <c r="J2184" s="298"/>
      <c r="K2184" s="298"/>
      <c r="L2184" s="299"/>
      <c r="M2184" s="300"/>
      <c r="N2184" s="301"/>
      <c r="O2184" s="238"/>
      <c r="P2184" s="238"/>
      <c r="Q2184" s="238"/>
    </row>
    <row r="2185" spans="1:17" s="39" customFormat="1" ht="12">
      <c r="A2185" s="298"/>
      <c r="B2185" s="298"/>
      <c r="C2185" s="298"/>
      <c r="D2185" s="298"/>
      <c r="E2185" s="298"/>
      <c r="F2185" s="298"/>
      <c r="G2185" s="298"/>
      <c r="H2185" s="298"/>
      <c r="I2185" s="298"/>
      <c r="J2185" s="298"/>
      <c r="K2185" s="298"/>
      <c r="L2185" s="299"/>
      <c r="M2185" s="300"/>
      <c r="N2185" s="301"/>
      <c r="O2185" s="238"/>
      <c r="P2185" s="238"/>
      <c r="Q2185" s="238"/>
    </row>
    <row r="2186" spans="1:17" s="39" customFormat="1" ht="12">
      <c r="A2186" s="298"/>
      <c r="B2186" s="298"/>
      <c r="C2186" s="298"/>
      <c r="D2186" s="298"/>
      <c r="E2186" s="298"/>
      <c r="F2186" s="298"/>
      <c r="G2186" s="298"/>
      <c r="H2186" s="298"/>
      <c r="I2186" s="298"/>
      <c r="J2186" s="298"/>
      <c r="K2186" s="298"/>
      <c r="L2186" s="299"/>
      <c r="M2186" s="300"/>
      <c r="N2186" s="301"/>
      <c r="O2186" s="238"/>
      <c r="P2186" s="238"/>
      <c r="Q2186" s="238"/>
    </row>
    <row r="2187" spans="1:17" s="39" customFormat="1" ht="12">
      <c r="A2187" s="298"/>
      <c r="B2187" s="298"/>
      <c r="C2187" s="298"/>
      <c r="D2187" s="298"/>
      <c r="E2187" s="298"/>
      <c r="F2187" s="298"/>
      <c r="G2187" s="298"/>
      <c r="H2187" s="298"/>
      <c r="I2187" s="298"/>
      <c r="J2187" s="298"/>
      <c r="K2187" s="298"/>
      <c r="L2187" s="299"/>
      <c r="M2187" s="300"/>
      <c r="N2187" s="301"/>
      <c r="O2187" s="238"/>
      <c r="P2187" s="238"/>
      <c r="Q2187" s="238"/>
    </row>
    <row r="2188" spans="1:17" s="39" customFormat="1" ht="12">
      <c r="A2188" s="298"/>
      <c r="B2188" s="298"/>
      <c r="C2188" s="298"/>
      <c r="D2188" s="298"/>
      <c r="E2188" s="298"/>
      <c r="F2188" s="298"/>
      <c r="G2188" s="298"/>
      <c r="H2188" s="298"/>
      <c r="I2188" s="298"/>
      <c r="J2188" s="298"/>
      <c r="K2188" s="298"/>
      <c r="L2188" s="299"/>
      <c r="M2188" s="300"/>
      <c r="N2188" s="301"/>
      <c r="O2188" s="238"/>
      <c r="P2188" s="238"/>
      <c r="Q2188" s="238"/>
    </row>
    <row r="2189" spans="1:17" s="39" customFormat="1" ht="12">
      <c r="A2189" s="298"/>
      <c r="B2189" s="298"/>
      <c r="C2189" s="298"/>
      <c r="D2189" s="298"/>
      <c r="E2189" s="298"/>
      <c r="F2189" s="298"/>
      <c r="G2189" s="298"/>
      <c r="H2189" s="298"/>
      <c r="I2189" s="298"/>
      <c r="J2189" s="298"/>
      <c r="K2189" s="298"/>
      <c r="L2189" s="299"/>
      <c r="M2189" s="300"/>
      <c r="N2189" s="301"/>
      <c r="O2189" s="238"/>
      <c r="P2189" s="238"/>
      <c r="Q2189" s="238"/>
    </row>
    <row r="2190" spans="1:17" s="39" customFormat="1" ht="12">
      <c r="A2190" s="298"/>
      <c r="B2190" s="298"/>
      <c r="C2190" s="298"/>
      <c r="D2190" s="298"/>
      <c r="E2190" s="298"/>
      <c r="F2190" s="298"/>
      <c r="G2190" s="298"/>
      <c r="H2190" s="298"/>
      <c r="I2190" s="298"/>
      <c r="J2190" s="298"/>
      <c r="K2190" s="298"/>
      <c r="L2190" s="299"/>
      <c r="M2190" s="300"/>
      <c r="N2190" s="301"/>
      <c r="O2190" s="238"/>
      <c r="P2190" s="238"/>
      <c r="Q2190" s="238"/>
    </row>
    <row r="2191" spans="1:17" s="39" customFormat="1" ht="12">
      <c r="A2191" s="298"/>
      <c r="B2191" s="298"/>
      <c r="C2191" s="298"/>
      <c r="D2191" s="298"/>
      <c r="E2191" s="298"/>
      <c r="F2191" s="298"/>
      <c r="G2191" s="298"/>
      <c r="H2191" s="298"/>
      <c r="I2191" s="298"/>
      <c r="J2191" s="298"/>
      <c r="K2191" s="298"/>
      <c r="L2191" s="299"/>
      <c r="M2191" s="300"/>
      <c r="N2191" s="301"/>
      <c r="O2191" s="238"/>
      <c r="P2191" s="238"/>
      <c r="Q2191" s="238"/>
    </row>
    <row r="2192" spans="1:17" s="39" customFormat="1" ht="12">
      <c r="A2192" s="298"/>
      <c r="B2192" s="298"/>
      <c r="C2192" s="298"/>
      <c r="D2192" s="298"/>
      <c r="E2192" s="298"/>
      <c r="F2192" s="298"/>
      <c r="G2192" s="298"/>
      <c r="H2192" s="298"/>
      <c r="I2192" s="298"/>
      <c r="J2192" s="298"/>
      <c r="K2192" s="298"/>
      <c r="L2192" s="299"/>
      <c r="M2192" s="300"/>
      <c r="N2192" s="301"/>
      <c r="O2192" s="238"/>
      <c r="P2192" s="238"/>
      <c r="Q2192" s="238"/>
    </row>
    <row r="2193" spans="1:17" s="39" customFormat="1" ht="12">
      <c r="A2193" s="298"/>
      <c r="B2193" s="298"/>
      <c r="C2193" s="298"/>
      <c r="D2193" s="298"/>
      <c r="E2193" s="298"/>
      <c r="F2193" s="298"/>
      <c r="G2193" s="298"/>
      <c r="H2193" s="298"/>
      <c r="I2193" s="298"/>
      <c r="J2193" s="298"/>
      <c r="K2193" s="298"/>
      <c r="L2193" s="299"/>
      <c r="M2193" s="300"/>
      <c r="N2193" s="301"/>
      <c r="O2193" s="238"/>
      <c r="P2193" s="238"/>
      <c r="Q2193" s="238"/>
    </row>
    <row r="2194" spans="1:17" s="39" customFormat="1" ht="12">
      <c r="A2194" s="298"/>
      <c r="B2194" s="298"/>
      <c r="C2194" s="298"/>
      <c r="D2194" s="298"/>
      <c r="E2194" s="298"/>
      <c r="F2194" s="298"/>
      <c r="G2194" s="298"/>
      <c r="H2194" s="298"/>
      <c r="I2194" s="298"/>
      <c r="J2194" s="298"/>
      <c r="K2194" s="298"/>
      <c r="L2194" s="299"/>
      <c r="M2194" s="300"/>
      <c r="N2194" s="301"/>
      <c r="O2194" s="238"/>
      <c r="P2194" s="238"/>
      <c r="Q2194" s="238"/>
    </row>
    <row r="2195" spans="1:17" s="39" customFormat="1" ht="12">
      <c r="A2195" s="298"/>
      <c r="B2195" s="298"/>
      <c r="C2195" s="298"/>
      <c r="D2195" s="298"/>
      <c r="E2195" s="298"/>
      <c r="F2195" s="298"/>
      <c r="G2195" s="298"/>
      <c r="H2195" s="298"/>
      <c r="I2195" s="298"/>
      <c r="J2195" s="298"/>
      <c r="K2195" s="298"/>
      <c r="L2195" s="299"/>
      <c r="M2195" s="300"/>
      <c r="N2195" s="301"/>
      <c r="O2195" s="238"/>
      <c r="P2195" s="238"/>
      <c r="Q2195" s="238"/>
    </row>
    <row r="2196" spans="1:17" s="39" customFormat="1" ht="12">
      <c r="A2196" s="298"/>
      <c r="B2196" s="298"/>
      <c r="C2196" s="298"/>
      <c r="D2196" s="298"/>
      <c r="E2196" s="298"/>
      <c r="F2196" s="298"/>
      <c r="G2196" s="298"/>
      <c r="H2196" s="298"/>
      <c r="I2196" s="298"/>
      <c r="J2196" s="298"/>
      <c r="K2196" s="298"/>
      <c r="L2196" s="299"/>
      <c r="M2196" s="300"/>
      <c r="N2196" s="301"/>
      <c r="O2196" s="238"/>
      <c r="P2196" s="238"/>
      <c r="Q2196" s="238"/>
    </row>
    <row r="2197" spans="1:17" s="39" customFormat="1" ht="12">
      <c r="A2197" s="298"/>
      <c r="B2197" s="298"/>
      <c r="C2197" s="298"/>
      <c r="D2197" s="298"/>
      <c r="E2197" s="298"/>
      <c r="F2197" s="298"/>
      <c r="G2197" s="298"/>
      <c r="H2197" s="298"/>
      <c r="I2197" s="298"/>
      <c r="J2197" s="298"/>
      <c r="K2197" s="298"/>
      <c r="L2197" s="299"/>
      <c r="M2197" s="300"/>
      <c r="N2197" s="301"/>
      <c r="O2197" s="238"/>
      <c r="P2197" s="238"/>
      <c r="Q2197" s="238"/>
    </row>
    <row r="2198" spans="1:17" s="39" customFormat="1" ht="12">
      <c r="A2198" s="298"/>
      <c r="B2198" s="298"/>
      <c r="C2198" s="298"/>
      <c r="D2198" s="298"/>
      <c r="E2198" s="298"/>
      <c r="F2198" s="298"/>
      <c r="G2198" s="298"/>
      <c r="H2198" s="298"/>
      <c r="I2198" s="298"/>
      <c r="J2198" s="298"/>
      <c r="K2198" s="298"/>
      <c r="L2198" s="299"/>
      <c r="M2198" s="300"/>
      <c r="N2198" s="301"/>
      <c r="O2198" s="238"/>
      <c r="P2198" s="238"/>
      <c r="Q2198" s="238"/>
    </row>
    <row r="2199" spans="1:17" s="39" customFormat="1" ht="12">
      <c r="A2199" s="298"/>
      <c r="B2199" s="298"/>
      <c r="C2199" s="298"/>
      <c r="D2199" s="298"/>
      <c r="E2199" s="298"/>
      <c r="F2199" s="298"/>
      <c r="G2199" s="298"/>
      <c r="H2199" s="298"/>
      <c r="I2199" s="298"/>
      <c r="J2199" s="298"/>
      <c r="K2199" s="298"/>
      <c r="L2199" s="299"/>
      <c r="M2199" s="300"/>
      <c r="N2199" s="301"/>
      <c r="O2199" s="238"/>
      <c r="P2199" s="238"/>
      <c r="Q2199" s="238"/>
    </row>
    <row r="2200" spans="1:17" s="39" customFormat="1" ht="12">
      <c r="A2200" s="298"/>
      <c r="B2200" s="298"/>
      <c r="C2200" s="298"/>
      <c r="D2200" s="298"/>
      <c r="E2200" s="298"/>
      <c r="F2200" s="298"/>
      <c r="G2200" s="298"/>
      <c r="H2200" s="298"/>
      <c r="I2200" s="298"/>
      <c r="J2200" s="298"/>
      <c r="K2200" s="298"/>
      <c r="L2200" s="299"/>
      <c r="M2200" s="300"/>
      <c r="N2200" s="301"/>
      <c r="O2200" s="238"/>
      <c r="P2200" s="238"/>
      <c r="Q2200" s="238"/>
    </row>
    <row r="2201" spans="1:17" s="39" customFormat="1" ht="12">
      <c r="A2201" s="298"/>
      <c r="B2201" s="298"/>
      <c r="C2201" s="298"/>
      <c r="D2201" s="298"/>
      <c r="E2201" s="298"/>
      <c r="F2201" s="298"/>
      <c r="G2201" s="298"/>
      <c r="H2201" s="298"/>
      <c r="I2201" s="298"/>
      <c r="J2201" s="298"/>
      <c r="K2201" s="298"/>
      <c r="L2201" s="299"/>
      <c r="M2201" s="300"/>
      <c r="N2201" s="301"/>
      <c r="O2201" s="238"/>
      <c r="P2201" s="238"/>
      <c r="Q2201" s="238"/>
    </row>
    <row r="2202" spans="1:17" s="39" customFormat="1" ht="12">
      <c r="A2202" s="298"/>
      <c r="B2202" s="298"/>
      <c r="C2202" s="298"/>
      <c r="D2202" s="298"/>
      <c r="E2202" s="298"/>
      <c r="F2202" s="298"/>
      <c r="G2202" s="298"/>
      <c r="H2202" s="298"/>
      <c r="I2202" s="298"/>
      <c r="J2202" s="298"/>
      <c r="K2202" s="298"/>
      <c r="L2202" s="299"/>
      <c r="M2202" s="300"/>
      <c r="N2202" s="301"/>
      <c r="O2202" s="238"/>
      <c r="P2202" s="238"/>
      <c r="Q2202" s="238"/>
    </row>
    <row r="2203" spans="1:17" s="39" customFormat="1" ht="12">
      <c r="A2203" s="298"/>
      <c r="B2203" s="298"/>
      <c r="C2203" s="298"/>
      <c r="D2203" s="298"/>
      <c r="E2203" s="298"/>
      <c r="F2203" s="298"/>
      <c r="G2203" s="298"/>
      <c r="H2203" s="298"/>
      <c r="I2203" s="298"/>
      <c r="J2203" s="298"/>
      <c r="K2203" s="298"/>
      <c r="L2203" s="299"/>
      <c r="M2203" s="300"/>
      <c r="N2203" s="301"/>
      <c r="O2203" s="238"/>
      <c r="P2203" s="238"/>
      <c r="Q2203" s="238"/>
    </row>
    <row r="2204" spans="1:17" s="39" customFormat="1" ht="12">
      <c r="A2204" s="298"/>
      <c r="B2204" s="298"/>
      <c r="C2204" s="298"/>
      <c r="D2204" s="298"/>
      <c r="E2204" s="298"/>
      <c r="F2204" s="298"/>
      <c r="G2204" s="298"/>
      <c r="H2204" s="298"/>
      <c r="I2204" s="298"/>
      <c r="J2204" s="298"/>
      <c r="K2204" s="298"/>
      <c r="L2204" s="299"/>
      <c r="M2204" s="300"/>
      <c r="N2204" s="301"/>
      <c r="O2204" s="238"/>
      <c r="P2204" s="238"/>
      <c r="Q2204" s="238"/>
    </row>
    <row r="2205" spans="1:17" s="39" customFormat="1" ht="12">
      <c r="A2205" s="298"/>
      <c r="B2205" s="298"/>
      <c r="C2205" s="298"/>
      <c r="D2205" s="298"/>
      <c r="E2205" s="298"/>
      <c r="F2205" s="298"/>
      <c r="G2205" s="298"/>
      <c r="H2205" s="298"/>
      <c r="I2205" s="298"/>
      <c r="J2205" s="298"/>
      <c r="K2205" s="298"/>
      <c r="L2205" s="299"/>
      <c r="M2205" s="300"/>
      <c r="N2205" s="301"/>
      <c r="O2205" s="238"/>
      <c r="P2205" s="238"/>
      <c r="Q2205" s="238"/>
    </row>
    <row r="2206" spans="1:17" s="39" customFormat="1" ht="12">
      <c r="A2206" s="298"/>
      <c r="B2206" s="298"/>
      <c r="C2206" s="298"/>
      <c r="D2206" s="298"/>
      <c r="E2206" s="298"/>
      <c r="F2206" s="298"/>
      <c r="G2206" s="298"/>
      <c r="H2206" s="298"/>
      <c r="I2206" s="298"/>
      <c r="J2206" s="298"/>
      <c r="K2206" s="298"/>
      <c r="L2206" s="299"/>
      <c r="M2206" s="300"/>
      <c r="N2206" s="301"/>
      <c r="O2206" s="238"/>
      <c r="P2206" s="238"/>
      <c r="Q2206" s="238"/>
    </row>
    <row r="2207" spans="1:17" s="39" customFormat="1" ht="12">
      <c r="A2207" s="298"/>
      <c r="B2207" s="298"/>
      <c r="C2207" s="298"/>
      <c r="D2207" s="298"/>
      <c r="E2207" s="298"/>
      <c r="F2207" s="298"/>
      <c r="G2207" s="298"/>
      <c r="H2207" s="298"/>
      <c r="I2207" s="298"/>
      <c r="J2207" s="298"/>
      <c r="K2207" s="298"/>
      <c r="L2207" s="299"/>
      <c r="M2207" s="300"/>
      <c r="N2207" s="301"/>
      <c r="O2207" s="238"/>
      <c r="P2207" s="238"/>
      <c r="Q2207" s="238"/>
    </row>
    <row r="2208" spans="1:17" s="39" customFormat="1" ht="12">
      <c r="A2208" s="298"/>
      <c r="B2208" s="298"/>
      <c r="C2208" s="298"/>
      <c r="D2208" s="298"/>
      <c r="E2208" s="298"/>
      <c r="F2208" s="298"/>
      <c r="G2208" s="298"/>
      <c r="H2208" s="298"/>
      <c r="I2208" s="298"/>
      <c r="J2208" s="298"/>
      <c r="K2208" s="298"/>
      <c r="L2208" s="299"/>
      <c r="M2208" s="300"/>
      <c r="N2208" s="301"/>
      <c r="O2208" s="238"/>
      <c r="P2208" s="238"/>
      <c r="Q2208" s="238"/>
    </row>
    <row r="2209" spans="1:17" s="39" customFormat="1" ht="12">
      <c r="A2209" s="298"/>
      <c r="B2209" s="298"/>
      <c r="C2209" s="298"/>
      <c r="D2209" s="298"/>
      <c r="E2209" s="298"/>
      <c r="F2209" s="298"/>
      <c r="G2209" s="298"/>
      <c r="H2209" s="298"/>
      <c r="I2209" s="298"/>
      <c r="J2209" s="298"/>
      <c r="K2209" s="298"/>
      <c r="L2209" s="299"/>
      <c r="M2209" s="300"/>
      <c r="N2209" s="301"/>
      <c r="O2209" s="238"/>
      <c r="P2209" s="238"/>
      <c r="Q2209" s="238"/>
    </row>
    <row r="2210" spans="1:17" s="39" customFormat="1" ht="12">
      <c r="A2210" s="298"/>
      <c r="B2210" s="298"/>
      <c r="C2210" s="298"/>
      <c r="D2210" s="298"/>
      <c r="E2210" s="298"/>
      <c r="F2210" s="298"/>
      <c r="G2210" s="298"/>
      <c r="H2210" s="298"/>
      <c r="I2210" s="298"/>
      <c r="J2210" s="298"/>
      <c r="K2210" s="298"/>
      <c r="L2210" s="299"/>
      <c r="M2210" s="300"/>
      <c r="N2210" s="301"/>
      <c r="O2210" s="238"/>
      <c r="P2210" s="238"/>
      <c r="Q2210" s="238"/>
    </row>
    <row r="2211" spans="1:17" s="39" customFormat="1" ht="12">
      <c r="A2211" s="298"/>
      <c r="B2211" s="298"/>
      <c r="C2211" s="298"/>
      <c r="D2211" s="298"/>
      <c r="E2211" s="298"/>
      <c r="F2211" s="298"/>
      <c r="G2211" s="298"/>
      <c r="H2211" s="298"/>
      <c r="I2211" s="298"/>
      <c r="J2211" s="298"/>
      <c r="K2211" s="298"/>
      <c r="L2211" s="299"/>
      <c r="M2211" s="300"/>
      <c r="N2211" s="301"/>
      <c r="O2211" s="238"/>
      <c r="P2211" s="238"/>
      <c r="Q2211" s="238"/>
    </row>
    <row r="2212" spans="1:17" s="39" customFormat="1" ht="12">
      <c r="A2212" s="298"/>
      <c r="B2212" s="298"/>
      <c r="C2212" s="298"/>
      <c r="D2212" s="298"/>
      <c r="E2212" s="298"/>
      <c r="F2212" s="298"/>
      <c r="G2212" s="298"/>
      <c r="H2212" s="298"/>
      <c r="I2212" s="298"/>
      <c r="J2212" s="298"/>
      <c r="K2212" s="298"/>
      <c r="L2212" s="299"/>
      <c r="M2212" s="300"/>
      <c r="N2212" s="301"/>
      <c r="O2212" s="238"/>
      <c r="P2212" s="238"/>
      <c r="Q2212" s="238"/>
    </row>
    <row r="2213" spans="1:17" s="39" customFormat="1" ht="12">
      <c r="A2213" s="298"/>
      <c r="B2213" s="298"/>
      <c r="C2213" s="298"/>
      <c r="D2213" s="298"/>
      <c r="E2213" s="298"/>
      <c r="F2213" s="298"/>
      <c r="G2213" s="298"/>
      <c r="H2213" s="298"/>
      <c r="I2213" s="298"/>
      <c r="J2213" s="298"/>
      <c r="K2213" s="298"/>
      <c r="L2213" s="299"/>
      <c r="M2213" s="300"/>
      <c r="N2213" s="301"/>
      <c r="O2213" s="238"/>
      <c r="P2213" s="238"/>
      <c r="Q2213" s="238"/>
    </row>
    <row r="2214" spans="1:17" s="39" customFormat="1" ht="12">
      <c r="A2214" s="298"/>
      <c r="B2214" s="298"/>
      <c r="C2214" s="298"/>
      <c r="D2214" s="298"/>
      <c r="E2214" s="298"/>
      <c r="F2214" s="298"/>
      <c r="G2214" s="298"/>
      <c r="H2214" s="298"/>
      <c r="I2214" s="298"/>
      <c r="J2214" s="298"/>
      <c r="K2214" s="298"/>
      <c r="L2214" s="299"/>
      <c r="M2214" s="300"/>
      <c r="N2214" s="301"/>
      <c r="O2214" s="238"/>
      <c r="P2214" s="238"/>
      <c r="Q2214" s="238"/>
    </row>
    <row r="2215" spans="1:17" s="39" customFormat="1" ht="12">
      <c r="A2215" s="298"/>
      <c r="B2215" s="298"/>
      <c r="C2215" s="298"/>
      <c r="D2215" s="298"/>
      <c r="E2215" s="298"/>
      <c r="F2215" s="298"/>
      <c r="G2215" s="298"/>
      <c r="H2215" s="298"/>
      <c r="I2215" s="298"/>
      <c r="J2215" s="298"/>
      <c r="K2215" s="298"/>
      <c r="L2215" s="299"/>
      <c r="M2215" s="300"/>
      <c r="N2215" s="301"/>
      <c r="O2215" s="238"/>
      <c r="P2215" s="238"/>
      <c r="Q2215" s="238"/>
    </row>
    <row r="2216" spans="1:17" s="39" customFormat="1" ht="12">
      <c r="A2216" s="298"/>
      <c r="B2216" s="298"/>
      <c r="C2216" s="298"/>
      <c r="D2216" s="298"/>
      <c r="E2216" s="298"/>
      <c r="F2216" s="298"/>
      <c r="G2216" s="298"/>
      <c r="H2216" s="298"/>
      <c r="I2216" s="298"/>
      <c r="J2216" s="298"/>
      <c r="K2216" s="298"/>
      <c r="L2216" s="299"/>
      <c r="M2216" s="300"/>
      <c r="N2216" s="301"/>
      <c r="O2216" s="238"/>
      <c r="P2216" s="238"/>
      <c r="Q2216" s="238"/>
    </row>
    <row r="2217" spans="1:17" s="39" customFormat="1" ht="12">
      <c r="A2217" s="298"/>
      <c r="B2217" s="298"/>
      <c r="C2217" s="298"/>
      <c r="D2217" s="298"/>
      <c r="E2217" s="298"/>
      <c r="F2217" s="298"/>
      <c r="G2217" s="298"/>
      <c r="H2217" s="298"/>
      <c r="I2217" s="298"/>
      <c r="J2217" s="298"/>
      <c r="K2217" s="298"/>
      <c r="L2217" s="299"/>
      <c r="M2217" s="300"/>
      <c r="N2217" s="301"/>
      <c r="O2217" s="238"/>
      <c r="P2217" s="238"/>
      <c r="Q2217" s="238"/>
    </row>
    <row r="2218" spans="1:17" s="39" customFormat="1" ht="12">
      <c r="A2218" s="298"/>
      <c r="B2218" s="298"/>
      <c r="C2218" s="298"/>
      <c r="D2218" s="298"/>
      <c r="E2218" s="298"/>
      <c r="F2218" s="298"/>
      <c r="G2218" s="298"/>
      <c r="H2218" s="298"/>
      <c r="I2218" s="298"/>
      <c r="J2218" s="298"/>
      <c r="K2218" s="298"/>
      <c r="L2218" s="299"/>
      <c r="M2218" s="300"/>
      <c r="N2218" s="301"/>
      <c r="O2218" s="238"/>
      <c r="P2218" s="238"/>
      <c r="Q2218" s="238"/>
    </row>
    <row r="2219" spans="1:17" s="39" customFormat="1" ht="12">
      <c r="A2219" s="298"/>
      <c r="B2219" s="298"/>
      <c r="C2219" s="298"/>
      <c r="D2219" s="298"/>
      <c r="E2219" s="298"/>
      <c r="F2219" s="298"/>
      <c r="G2219" s="298"/>
      <c r="H2219" s="298"/>
      <c r="I2219" s="298"/>
      <c r="J2219" s="298"/>
      <c r="K2219" s="298"/>
      <c r="L2219" s="299"/>
      <c r="M2219" s="300"/>
      <c r="N2219" s="301"/>
      <c r="O2219" s="238"/>
      <c r="P2219" s="238"/>
      <c r="Q2219" s="238"/>
    </row>
    <row r="2220" spans="1:17" s="39" customFormat="1" ht="12">
      <c r="A2220" s="298"/>
      <c r="B2220" s="298"/>
      <c r="C2220" s="298"/>
      <c r="D2220" s="298"/>
      <c r="E2220" s="298"/>
      <c r="F2220" s="298"/>
      <c r="G2220" s="298"/>
      <c r="H2220" s="298"/>
      <c r="I2220" s="298"/>
      <c r="J2220" s="298"/>
      <c r="K2220" s="298"/>
      <c r="L2220" s="299"/>
      <c r="M2220" s="300"/>
      <c r="N2220" s="301"/>
      <c r="O2220" s="238"/>
      <c r="P2220" s="238"/>
      <c r="Q2220" s="238"/>
    </row>
    <row r="2221" spans="1:17" s="39" customFormat="1" ht="12">
      <c r="A2221" s="298"/>
      <c r="B2221" s="298"/>
      <c r="C2221" s="298"/>
      <c r="D2221" s="298"/>
      <c r="E2221" s="298"/>
      <c r="F2221" s="298"/>
      <c r="G2221" s="298"/>
      <c r="H2221" s="298"/>
      <c r="I2221" s="298"/>
      <c r="J2221" s="298"/>
      <c r="K2221" s="298"/>
      <c r="L2221" s="299"/>
      <c r="M2221" s="300"/>
      <c r="N2221" s="301"/>
      <c r="O2221" s="238"/>
      <c r="P2221" s="238"/>
      <c r="Q2221" s="238"/>
    </row>
    <row r="2222" spans="1:17" s="39" customFormat="1" ht="12">
      <c r="A2222" s="298"/>
      <c r="B2222" s="298"/>
      <c r="C2222" s="298"/>
      <c r="D2222" s="298"/>
      <c r="E2222" s="298"/>
      <c r="F2222" s="298"/>
      <c r="G2222" s="298"/>
      <c r="H2222" s="298"/>
      <c r="I2222" s="298"/>
      <c r="J2222" s="298"/>
      <c r="K2222" s="298"/>
      <c r="L2222" s="299"/>
      <c r="M2222" s="300"/>
      <c r="N2222" s="301"/>
      <c r="O2222" s="238"/>
      <c r="P2222" s="238"/>
      <c r="Q2222" s="238"/>
    </row>
    <row r="2223" spans="1:17" s="39" customFormat="1" ht="12">
      <c r="A2223" s="298"/>
      <c r="B2223" s="298"/>
      <c r="C2223" s="298"/>
      <c r="D2223" s="298"/>
      <c r="E2223" s="298"/>
      <c r="F2223" s="298"/>
      <c r="G2223" s="298"/>
      <c r="H2223" s="298"/>
      <c r="I2223" s="298"/>
      <c r="J2223" s="298"/>
      <c r="K2223" s="298"/>
      <c r="L2223" s="299"/>
      <c r="M2223" s="300"/>
      <c r="N2223" s="301"/>
      <c r="O2223" s="238"/>
      <c r="P2223" s="238"/>
      <c r="Q2223" s="238"/>
    </row>
    <row r="2224" spans="1:17" s="39" customFormat="1" ht="12">
      <c r="A2224" s="298"/>
      <c r="B2224" s="298"/>
      <c r="C2224" s="298"/>
      <c r="D2224" s="298"/>
      <c r="E2224" s="298"/>
      <c r="F2224" s="298"/>
      <c r="G2224" s="298"/>
      <c r="H2224" s="298"/>
      <c r="I2224" s="298"/>
      <c r="J2224" s="298"/>
      <c r="K2224" s="298"/>
      <c r="L2224" s="299"/>
      <c r="M2224" s="300"/>
      <c r="N2224" s="301"/>
      <c r="O2224" s="238"/>
      <c r="P2224" s="238"/>
      <c r="Q2224" s="238"/>
    </row>
    <row r="2225" spans="1:17" s="39" customFormat="1" ht="12">
      <c r="A2225" s="298"/>
      <c r="B2225" s="298"/>
      <c r="C2225" s="298"/>
      <c r="D2225" s="298"/>
      <c r="E2225" s="298"/>
      <c r="F2225" s="298"/>
      <c r="G2225" s="298"/>
      <c r="H2225" s="298"/>
      <c r="I2225" s="298"/>
      <c r="J2225" s="298"/>
      <c r="K2225" s="298"/>
      <c r="L2225" s="299"/>
      <c r="M2225" s="300"/>
      <c r="N2225" s="301"/>
      <c r="O2225" s="238"/>
      <c r="P2225" s="238"/>
      <c r="Q2225" s="238"/>
    </row>
    <row r="2226" spans="1:17" s="39" customFormat="1" ht="12">
      <c r="A2226" s="298"/>
      <c r="B2226" s="298"/>
      <c r="C2226" s="298"/>
      <c r="D2226" s="298"/>
      <c r="E2226" s="298"/>
      <c r="F2226" s="298"/>
      <c r="G2226" s="298"/>
      <c r="H2226" s="298"/>
      <c r="I2226" s="298"/>
      <c r="J2226" s="298"/>
      <c r="K2226" s="298"/>
      <c r="L2226" s="299"/>
      <c r="M2226" s="300"/>
      <c r="N2226" s="301"/>
      <c r="O2226" s="238"/>
      <c r="P2226" s="238"/>
      <c r="Q2226" s="238"/>
    </row>
    <row r="2227" spans="1:17" s="39" customFormat="1" ht="12">
      <c r="A2227" s="298"/>
      <c r="B2227" s="298"/>
      <c r="C2227" s="298"/>
      <c r="D2227" s="298"/>
      <c r="E2227" s="298"/>
      <c r="F2227" s="298"/>
      <c r="G2227" s="298"/>
      <c r="H2227" s="298"/>
      <c r="I2227" s="298"/>
      <c r="J2227" s="298"/>
      <c r="K2227" s="298"/>
      <c r="L2227" s="299"/>
      <c r="M2227" s="300"/>
      <c r="N2227" s="301"/>
      <c r="O2227" s="238"/>
      <c r="P2227" s="238"/>
      <c r="Q2227" s="238"/>
    </row>
    <row r="2228" spans="1:17" s="39" customFormat="1" ht="12">
      <c r="A2228" s="298"/>
      <c r="B2228" s="298"/>
      <c r="C2228" s="298"/>
      <c r="D2228" s="298"/>
      <c r="E2228" s="298"/>
      <c r="F2228" s="298"/>
      <c r="G2228" s="298"/>
      <c r="H2228" s="298"/>
      <c r="I2228" s="298"/>
      <c r="J2228" s="298"/>
      <c r="K2228" s="298"/>
      <c r="L2228" s="299"/>
      <c r="M2228" s="300"/>
      <c r="N2228" s="301"/>
      <c r="O2228" s="238"/>
      <c r="P2228" s="238"/>
      <c r="Q2228" s="238"/>
    </row>
    <row r="2229" spans="1:17" s="39" customFormat="1" ht="12">
      <c r="A2229" s="298"/>
      <c r="B2229" s="298"/>
      <c r="C2229" s="298"/>
      <c r="D2229" s="298"/>
      <c r="E2229" s="298"/>
      <c r="F2229" s="298"/>
      <c r="G2229" s="298"/>
      <c r="H2229" s="298"/>
      <c r="I2229" s="298"/>
      <c r="J2229" s="298"/>
      <c r="K2229" s="298"/>
      <c r="L2229" s="299"/>
      <c r="M2229" s="300"/>
      <c r="N2229" s="301"/>
      <c r="O2229" s="238"/>
      <c r="P2229" s="238"/>
      <c r="Q2229" s="238"/>
    </row>
    <row r="2230" spans="1:17" s="39" customFormat="1" ht="12">
      <c r="A2230" s="298"/>
      <c r="B2230" s="298"/>
      <c r="C2230" s="298"/>
      <c r="D2230" s="298"/>
      <c r="E2230" s="298"/>
      <c r="F2230" s="298"/>
      <c r="G2230" s="298"/>
      <c r="H2230" s="298"/>
      <c r="I2230" s="298"/>
      <c r="J2230" s="298"/>
      <c r="K2230" s="298"/>
      <c r="L2230" s="299"/>
      <c r="M2230" s="300"/>
      <c r="N2230" s="301"/>
      <c r="O2230" s="238"/>
      <c r="P2230" s="238"/>
      <c r="Q2230" s="238"/>
    </row>
    <row r="2231" spans="1:17" s="39" customFormat="1" ht="12">
      <c r="A2231" s="298"/>
      <c r="B2231" s="298"/>
      <c r="C2231" s="298"/>
      <c r="D2231" s="298"/>
      <c r="E2231" s="298"/>
      <c r="F2231" s="298"/>
      <c r="G2231" s="298"/>
      <c r="H2231" s="298"/>
      <c r="I2231" s="298"/>
      <c r="J2231" s="298"/>
      <c r="K2231" s="298"/>
      <c r="L2231" s="299"/>
      <c r="M2231" s="300"/>
      <c r="N2231" s="301"/>
      <c r="O2231" s="238"/>
      <c r="P2231" s="238"/>
      <c r="Q2231" s="238"/>
    </row>
    <row r="2232" spans="1:17" s="39" customFormat="1" ht="12">
      <c r="A2232" s="298"/>
      <c r="B2232" s="298"/>
      <c r="C2232" s="298"/>
      <c r="D2232" s="298"/>
      <c r="E2232" s="298"/>
      <c r="F2232" s="298"/>
      <c r="G2232" s="298"/>
      <c r="H2232" s="298"/>
      <c r="I2232" s="298"/>
      <c r="J2232" s="298"/>
      <c r="K2232" s="298"/>
      <c r="L2232" s="299"/>
      <c r="M2232" s="300"/>
      <c r="N2232" s="301"/>
      <c r="O2232" s="238"/>
      <c r="P2232" s="238"/>
      <c r="Q2232" s="238"/>
    </row>
    <row r="2233" spans="1:17" s="39" customFormat="1" ht="12">
      <c r="A2233" s="298"/>
      <c r="B2233" s="298"/>
      <c r="C2233" s="298"/>
      <c r="D2233" s="298"/>
      <c r="E2233" s="298"/>
      <c r="F2233" s="298"/>
      <c r="G2233" s="298"/>
      <c r="H2233" s="298"/>
      <c r="I2233" s="298"/>
      <c r="J2233" s="298"/>
      <c r="K2233" s="298"/>
      <c r="L2233" s="299"/>
      <c r="M2233" s="300"/>
      <c r="N2233" s="301"/>
      <c r="O2233" s="238"/>
      <c r="P2233" s="238"/>
      <c r="Q2233" s="238"/>
    </row>
    <row r="2234" spans="1:17" s="39" customFormat="1" ht="12">
      <c r="A2234" s="298"/>
      <c r="B2234" s="298"/>
      <c r="C2234" s="298"/>
      <c r="D2234" s="298"/>
      <c r="E2234" s="298"/>
      <c r="F2234" s="298"/>
      <c r="G2234" s="298"/>
      <c r="H2234" s="298"/>
      <c r="I2234" s="298"/>
      <c r="J2234" s="298"/>
      <c r="K2234" s="298"/>
      <c r="L2234" s="299"/>
      <c r="M2234" s="300"/>
      <c r="N2234" s="301"/>
      <c r="O2234" s="238"/>
      <c r="P2234" s="238"/>
      <c r="Q2234" s="238"/>
    </row>
    <row r="2235" spans="1:17" s="39" customFormat="1" ht="12">
      <c r="A2235" s="298"/>
      <c r="B2235" s="298"/>
      <c r="C2235" s="298"/>
      <c r="D2235" s="298"/>
      <c r="E2235" s="298"/>
      <c r="F2235" s="298"/>
      <c r="G2235" s="298"/>
      <c r="H2235" s="298"/>
      <c r="I2235" s="298"/>
      <c r="J2235" s="298"/>
      <c r="K2235" s="298"/>
      <c r="L2235" s="299"/>
      <c r="M2235" s="300"/>
      <c r="N2235" s="301"/>
      <c r="O2235" s="238"/>
      <c r="P2235" s="238"/>
      <c r="Q2235" s="238"/>
    </row>
    <row r="2236" spans="1:17" s="39" customFormat="1" ht="12">
      <c r="A2236" s="298"/>
      <c r="B2236" s="298"/>
      <c r="C2236" s="298"/>
      <c r="D2236" s="298"/>
      <c r="E2236" s="298"/>
      <c r="F2236" s="298"/>
      <c r="G2236" s="298"/>
      <c r="H2236" s="298"/>
      <c r="I2236" s="298"/>
      <c r="J2236" s="298"/>
      <c r="K2236" s="298"/>
      <c r="L2236" s="299"/>
      <c r="M2236" s="300"/>
      <c r="N2236" s="301"/>
      <c r="O2236" s="238"/>
      <c r="P2236" s="238"/>
      <c r="Q2236" s="238"/>
    </row>
    <row r="2237" spans="1:17" s="39" customFormat="1" ht="12">
      <c r="A2237" s="298"/>
      <c r="B2237" s="298"/>
      <c r="C2237" s="298"/>
      <c r="D2237" s="298"/>
      <c r="E2237" s="298"/>
      <c r="F2237" s="298"/>
      <c r="G2237" s="298"/>
      <c r="H2237" s="298"/>
      <c r="I2237" s="298"/>
      <c r="J2237" s="298"/>
      <c r="K2237" s="298"/>
      <c r="L2237" s="299"/>
      <c r="M2237" s="300"/>
      <c r="N2237" s="301"/>
      <c r="O2237" s="238"/>
      <c r="P2237" s="238"/>
      <c r="Q2237" s="238"/>
    </row>
    <row r="2238" spans="1:17" s="39" customFormat="1" ht="12">
      <c r="A2238" s="298"/>
      <c r="B2238" s="298"/>
      <c r="C2238" s="298"/>
      <c r="D2238" s="298"/>
      <c r="E2238" s="298"/>
      <c r="F2238" s="298"/>
      <c r="G2238" s="298"/>
      <c r="H2238" s="298"/>
      <c r="I2238" s="298"/>
      <c r="J2238" s="298"/>
      <c r="K2238" s="298"/>
      <c r="L2238" s="299"/>
      <c r="M2238" s="300"/>
      <c r="N2238" s="301"/>
      <c r="O2238" s="238"/>
      <c r="P2238" s="238"/>
      <c r="Q2238" s="238"/>
    </row>
    <row r="2239" spans="1:17" s="39" customFormat="1" ht="12">
      <c r="A2239" s="298"/>
      <c r="B2239" s="298"/>
      <c r="C2239" s="298"/>
      <c r="D2239" s="298"/>
      <c r="E2239" s="298"/>
      <c r="F2239" s="298"/>
      <c r="G2239" s="298"/>
      <c r="H2239" s="298"/>
      <c r="I2239" s="298"/>
      <c r="J2239" s="298"/>
      <c r="K2239" s="298"/>
      <c r="L2239" s="299"/>
      <c r="M2239" s="300"/>
      <c r="N2239" s="301"/>
      <c r="O2239" s="238"/>
      <c r="P2239" s="238"/>
      <c r="Q2239" s="238"/>
    </row>
    <row r="2240" spans="1:17" s="39" customFormat="1" ht="12">
      <c r="A2240" s="298"/>
      <c r="B2240" s="298"/>
      <c r="C2240" s="298"/>
      <c r="D2240" s="298"/>
      <c r="E2240" s="298"/>
      <c r="F2240" s="298"/>
      <c r="G2240" s="298"/>
      <c r="H2240" s="298"/>
      <c r="I2240" s="298"/>
      <c r="J2240" s="298"/>
      <c r="K2240" s="298"/>
      <c r="L2240" s="299"/>
      <c r="M2240" s="300"/>
      <c r="N2240" s="301"/>
      <c r="O2240" s="238"/>
      <c r="P2240" s="238"/>
      <c r="Q2240" s="238"/>
    </row>
    <row r="2241" spans="1:17" s="39" customFormat="1" ht="12">
      <c r="A2241" s="298"/>
      <c r="B2241" s="298"/>
      <c r="C2241" s="298"/>
      <c r="D2241" s="298"/>
      <c r="E2241" s="298"/>
      <c r="F2241" s="298"/>
      <c r="G2241" s="298"/>
      <c r="H2241" s="298"/>
      <c r="I2241" s="298"/>
      <c r="J2241" s="298"/>
      <c r="K2241" s="298"/>
      <c r="L2241" s="299"/>
      <c r="M2241" s="300"/>
      <c r="N2241" s="301"/>
      <c r="O2241" s="238"/>
      <c r="P2241" s="238"/>
      <c r="Q2241" s="238"/>
    </row>
    <row r="2242" spans="1:17" s="39" customFormat="1" ht="12">
      <c r="A2242" s="298"/>
      <c r="B2242" s="298"/>
      <c r="C2242" s="298"/>
      <c r="D2242" s="298"/>
      <c r="E2242" s="298"/>
      <c r="F2242" s="298"/>
      <c r="G2242" s="298"/>
      <c r="H2242" s="298"/>
      <c r="I2242" s="298"/>
      <c r="J2242" s="298"/>
      <c r="K2242" s="298"/>
      <c r="L2242" s="299"/>
      <c r="M2242" s="300"/>
      <c r="N2242" s="301"/>
      <c r="O2242" s="238"/>
      <c r="P2242" s="238"/>
      <c r="Q2242" s="238"/>
    </row>
    <row r="2243" spans="1:17" s="39" customFormat="1" ht="12">
      <c r="A2243" s="298"/>
      <c r="B2243" s="298"/>
      <c r="C2243" s="298"/>
      <c r="D2243" s="298"/>
      <c r="E2243" s="298"/>
      <c r="F2243" s="298"/>
      <c r="G2243" s="298"/>
      <c r="H2243" s="298"/>
      <c r="I2243" s="298"/>
      <c r="J2243" s="298"/>
      <c r="K2243" s="298"/>
      <c r="L2243" s="299"/>
      <c r="M2243" s="300"/>
      <c r="N2243" s="301"/>
      <c r="O2243" s="238"/>
      <c r="P2243" s="238"/>
      <c r="Q2243" s="238"/>
    </row>
    <row r="2244" spans="1:17" s="39" customFormat="1" ht="12">
      <c r="A2244" s="298"/>
      <c r="B2244" s="298"/>
      <c r="C2244" s="298"/>
      <c r="D2244" s="298"/>
      <c r="E2244" s="298"/>
      <c r="F2244" s="298"/>
      <c r="G2244" s="298"/>
      <c r="H2244" s="298"/>
      <c r="I2244" s="298"/>
      <c r="J2244" s="298"/>
      <c r="K2244" s="298"/>
      <c r="L2244" s="299"/>
      <c r="M2244" s="300"/>
      <c r="N2244" s="301"/>
      <c r="O2244" s="238"/>
      <c r="P2244" s="238"/>
      <c r="Q2244" s="238"/>
    </row>
    <row r="2245" spans="1:17" s="39" customFormat="1" ht="12">
      <c r="A2245" s="298"/>
      <c r="B2245" s="298"/>
      <c r="C2245" s="298"/>
      <c r="D2245" s="298"/>
      <c r="E2245" s="298"/>
      <c r="F2245" s="298"/>
      <c r="G2245" s="298"/>
      <c r="H2245" s="298"/>
      <c r="I2245" s="298"/>
      <c r="J2245" s="298"/>
      <c r="K2245" s="298"/>
      <c r="L2245" s="299"/>
      <c r="M2245" s="300"/>
      <c r="N2245" s="301"/>
      <c r="O2245" s="238"/>
      <c r="P2245" s="238"/>
      <c r="Q2245" s="238"/>
    </row>
    <row r="2246" spans="1:17" s="39" customFormat="1" ht="12">
      <c r="A2246" s="298"/>
      <c r="B2246" s="298"/>
      <c r="C2246" s="298"/>
      <c r="D2246" s="298"/>
      <c r="E2246" s="298"/>
      <c r="F2246" s="298"/>
      <c r="G2246" s="298"/>
      <c r="H2246" s="298"/>
      <c r="I2246" s="298"/>
      <c r="J2246" s="298"/>
      <c r="K2246" s="298"/>
      <c r="L2246" s="299"/>
      <c r="M2246" s="300"/>
      <c r="N2246" s="301"/>
      <c r="O2246" s="238"/>
      <c r="P2246" s="238"/>
      <c r="Q2246" s="238"/>
    </row>
    <row r="2247" spans="1:17" s="39" customFormat="1" ht="12">
      <c r="A2247" s="298"/>
      <c r="B2247" s="298"/>
      <c r="C2247" s="298"/>
      <c r="D2247" s="298"/>
      <c r="E2247" s="298"/>
      <c r="F2247" s="298"/>
      <c r="G2247" s="298"/>
      <c r="H2247" s="298"/>
      <c r="I2247" s="298"/>
      <c r="J2247" s="298"/>
      <c r="K2247" s="298"/>
      <c r="L2247" s="299"/>
      <c r="M2247" s="300"/>
      <c r="N2247" s="301"/>
      <c r="O2247" s="238"/>
      <c r="P2247" s="238"/>
      <c r="Q2247" s="238"/>
    </row>
    <row r="2248" spans="1:17" s="39" customFormat="1" ht="12">
      <c r="A2248" s="298"/>
      <c r="B2248" s="298"/>
      <c r="C2248" s="298"/>
      <c r="D2248" s="298"/>
      <c r="E2248" s="298"/>
      <c r="F2248" s="298"/>
      <c r="G2248" s="298"/>
      <c r="H2248" s="298"/>
      <c r="I2248" s="298"/>
      <c r="J2248" s="298"/>
      <c r="K2248" s="298"/>
      <c r="L2248" s="299"/>
      <c r="M2248" s="300"/>
      <c r="N2248" s="301"/>
      <c r="O2248" s="238"/>
      <c r="P2248" s="238"/>
      <c r="Q2248" s="238"/>
    </row>
    <row r="2249" spans="1:17" s="39" customFormat="1" ht="12">
      <c r="A2249" s="298"/>
      <c r="B2249" s="298"/>
      <c r="C2249" s="298"/>
      <c r="D2249" s="298"/>
      <c r="E2249" s="298"/>
      <c r="F2249" s="298"/>
      <c r="G2249" s="298"/>
      <c r="H2249" s="298"/>
      <c r="I2249" s="298"/>
      <c r="J2249" s="298"/>
      <c r="K2249" s="298"/>
      <c r="L2249" s="299"/>
      <c r="M2249" s="300"/>
      <c r="N2249" s="301"/>
      <c r="O2249" s="238"/>
      <c r="P2249" s="238"/>
      <c r="Q2249" s="238"/>
    </row>
    <row r="2250" spans="1:17" s="39" customFormat="1" ht="12">
      <c r="A2250" s="298"/>
      <c r="B2250" s="298"/>
      <c r="C2250" s="298"/>
      <c r="D2250" s="298"/>
      <c r="E2250" s="298"/>
      <c r="F2250" s="298"/>
      <c r="G2250" s="298"/>
      <c r="H2250" s="298"/>
      <c r="I2250" s="298"/>
      <c r="J2250" s="298"/>
      <c r="K2250" s="298"/>
      <c r="L2250" s="299"/>
      <c r="M2250" s="300"/>
      <c r="N2250" s="301"/>
      <c r="O2250" s="238"/>
      <c r="P2250" s="238"/>
      <c r="Q2250" s="238"/>
    </row>
    <row r="2251" spans="1:17" s="39" customFormat="1" ht="12">
      <c r="A2251" s="298"/>
      <c r="B2251" s="298"/>
      <c r="C2251" s="298"/>
      <c r="D2251" s="298"/>
      <c r="E2251" s="298"/>
      <c r="F2251" s="298"/>
      <c r="G2251" s="298"/>
      <c r="H2251" s="298"/>
      <c r="I2251" s="298"/>
      <c r="J2251" s="298"/>
      <c r="K2251" s="298"/>
      <c r="L2251" s="299"/>
      <c r="M2251" s="300"/>
      <c r="N2251" s="301"/>
      <c r="O2251" s="238"/>
      <c r="P2251" s="238"/>
      <c r="Q2251" s="238"/>
    </row>
    <row r="2252" spans="1:17" s="39" customFormat="1" ht="12">
      <c r="A2252" s="298"/>
      <c r="B2252" s="298"/>
      <c r="C2252" s="298"/>
      <c r="D2252" s="298"/>
      <c r="E2252" s="298"/>
      <c r="F2252" s="298"/>
      <c r="G2252" s="298"/>
      <c r="H2252" s="298"/>
      <c r="I2252" s="298"/>
      <c r="J2252" s="298"/>
      <c r="K2252" s="298"/>
      <c r="L2252" s="299"/>
      <c r="M2252" s="300"/>
      <c r="N2252" s="301"/>
      <c r="O2252" s="238"/>
      <c r="P2252" s="238"/>
      <c r="Q2252" s="238"/>
    </row>
    <row r="2253" spans="1:17" s="39" customFormat="1" ht="12">
      <c r="A2253" s="298"/>
      <c r="B2253" s="298"/>
      <c r="C2253" s="298"/>
      <c r="D2253" s="298"/>
      <c r="E2253" s="298"/>
      <c r="F2253" s="298"/>
      <c r="G2253" s="298"/>
      <c r="H2253" s="298"/>
      <c r="I2253" s="298"/>
      <c r="J2253" s="298"/>
      <c r="K2253" s="298"/>
      <c r="L2253" s="299"/>
      <c r="M2253" s="300"/>
      <c r="N2253" s="301"/>
      <c r="O2253" s="238"/>
      <c r="P2253" s="238"/>
      <c r="Q2253" s="238"/>
    </row>
    <row r="2254" spans="1:17" s="39" customFormat="1" ht="12">
      <c r="A2254" s="298"/>
      <c r="B2254" s="298"/>
      <c r="C2254" s="298"/>
      <c r="D2254" s="298"/>
      <c r="E2254" s="298"/>
      <c r="F2254" s="298"/>
      <c r="G2254" s="298"/>
      <c r="H2254" s="298"/>
      <c r="I2254" s="298"/>
      <c r="J2254" s="298"/>
      <c r="K2254" s="298"/>
      <c r="L2254" s="299"/>
      <c r="M2254" s="300"/>
      <c r="N2254" s="301"/>
      <c r="O2254" s="238"/>
      <c r="P2254" s="238"/>
      <c r="Q2254" s="238"/>
    </row>
    <row r="2255" spans="1:17" s="39" customFormat="1" ht="12">
      <c r="A2255" s="298"/>
      <c r="B2255" s="298"/>
      <c r="C2255" s="298"/>
      <c r="D2255" s="298"/>
      <c r="E2255" s="298"/>
      <c r="F2255" s="298"/>
      <c r="G2255" s="298"/>
      <c r="H2255" s="298"/>
      <c r="I2255" s="298"/>
      <c r="J2255" s="298"/>
      <c r="K2255" s="298"/>
      <c r="L2255" s="299"/>
      <c r="M2255" s="300"/>
      <c r="N2255" s="301"/>
      <c r="O2255" s="238"/>
      <c r="P2255" s="238"/>
      <c r="Q2255" s="238"/>
    </row>
    <row r="2256" spans="1:17" s="39" customFormat="1" ht="12">
      <c r="A2256" s="298"/>
      <c r="B2256" s="298"/>
      <c r="C2256" s="298"/>
      <c r="D2256" s="298"/>
      <c r="E2256" s="298"/>
      <c r="F2256" s="298"/>
      <c r="G2256" s="298"/>
      <c r="H2256" s="298"/>
      <c r="I2256" s="298"/>
      <c r="J2256" s="298"/>
      <c r="K2256" s="298"/>
      <c r="L2256" s="299"/>
      <c r="M2256" s="300"/>
      <c r="N2256" s="301"/>
      <c r="O2256" s="238"/>
      <c r="P2256" s="238"/>
      <c r="Q2256" s="238"/>
    </row>
    <row r="2257" spans="1:17" s="39" customFormat="1" ht="12">
      <c r="A2257" s="298"/>
      <c r="B2257" s="298"/>
      <c r="C2257" s="298"/>
      <c r="D2257" s="298"/>
      <c r="E2257" s="298"/>
      <c r="F2257" s="298"/>
      <c r="G2257" s="298"/>
      <c r="H2257" s="298"/>
      <c r="I2257" s="298"/>
      <c r="J2257" s="298"/>
      <c r="K2257" s="298"/>
      <c r="L2257" s="299"/>
      <c r="M2257" s="300"/>
      <c r="N2257" s="301"/>
      <c r="O2257" s="238"/>
      <c r="P2257" s="238"/>
      <c r="Q2257" s="238"/>
    </row>
    <row r="2258" spans="1:17" s="39" customFormat="1" ht="12">
      <c r="A2258" s="298"/>
      <c r="B2258" s="298"/>
      <c r="C2258" s="298"/>
      <c r="D2258" s="298"/>
      <c r="E2258" s="298"/>
      <c r="F2258" s="298"/>
      <c r="G2258" s="298"/>
      <c r="H2258" s="298"/>
      <c r="I2258" s="298"/>
      <c r="J2258" s="298"/>
      <c r="K2258" s="298"/>
      <c r="L2258" s="299"/>
      <c r="M2258" s="300"/>
      <c r="N2258" s="301"/>
      <c r="O2258" s="238"/>
      <c r="P2258" s="238"/>
      <c r="Q2258" s="238"/>
    </row>
    <row r="2259" spans="1:17" s="39" customFormat="1" ht="12">
      <c r="A2259" s="298"/>
      <c r="B2259" s="298"/>
      <c r="C2259" s="298"/>
      <c r="D2259" s="298"/>
      <c r="E2259" s="298"/>
      <c r="F2259" s="298"/>
      <c r="G2259" s="298"/>
      <c r="H2259" s="298"/>
      <c r="I2259" s="298"/>
      <c r="J2259" s="298"/>
      <c r="K2259" s="298"/>
      <c r="L2259" s="299"/>
      <c r="M2259" s="300"/>
      <c r="N2259" s="301"/>
      <c r="O2259" s="238"/>
      <c r="P2259" s="238"/>
      <c r="Q2259" s="238"/>
    </row>
    <row r="2260" spans="1:17" s="39" customFormat="1" ht="12">
      <c r="A2260" s="298"/>
      <c r="B2260" s="298"/>
      <c r="C2260" s="298"/>
      <c r="D2260" s="298"/>
      <c r="E2260" s="298"/>
      <c r="F2260" s="298"/>
      <c r="G2260" s="298"/>
      <c r="H2260" s="298"/>
      <c r="I2260" s="298"/>
      <c r="J2260" s="298"/>
      <c r="K2260" s="298"/>
      <c r="L2260" s="299"/>
      <c r="M2260" s="300"/>
      <c r="N2260" s="301"/>
      <c r="O2260" s="238"/>
      <c r="P2260" s="238"/>
      <c r="Q2260" s="238"/>
    </row>
    <row r="2261" spans="1:17" s="39" customFormat="1" ht="12">
      <c r="A2261" s="298"/>
      <c r="B2261" s="298"/>
      <c r="C2261" s="298"/>
      <c r="D2261" s="298"/>
      <c r="E2261" s="298"/>
      <c r="F2261" s="298"/>
      <c r="G2261" s="298"/>
      <c r="H2261" s="298"/>
      <c r="I2261" s="298"/>
      <c r="J2261" s="298"/>
      <c r="K2261" s="298"/>
      <c r="L2261" s="299"/>
      <c r="M2261" s="300"/>
      <c r="N2261" s="301"/>
      <c r="O2261" s="238"/>
      <c r="P2261" s="238"/>
      <c r="Q2261" s="238"/>
    </row>
    <row r="2262" spans="1:17" s="39" customFormat="1" ht="12">
      <c r="A2262" s="298"/>
      <c r="B2262" s="298"/>
      <c r="C2262" s="298"/>
      <c r="D2262" s="298"/>
      <c r="E2262" s="298"/>
      <c r="F2262" s="298"/>
      <c r="G2262" s="298"/>
      <c r="H2262" s="298"/>
      <c r="I2262" s="298"/>
      <c r="J2262" s="298"/>
      <c r="K2262" s="298"/>
      <c r="L2262" s="299"/>
      <c r="M2262" s="300"/>
      <c r="N2262" s="301"/>
      <c r="O2262" s="238"/>
      <c r="P2262" s="238"/>
      <c r="Q2262" s="238"/>
    </row>
    <row r="2263" spans="1:17" s="39" customFormat="1" ht="12">
      <c r="A2263" s="298"/>
      <c r="B2263" s="298"/>
      <c r="C2263" s="298"/>
      <c r="D2263" s="298"/>
      <c r="E2263" s="298"/>
      <c r="F2263" s="298"/>
      <c r="G2263" s="298"/>
      <c r="H2263" s="298"/>
      <c r="I2263" s="298"/>
      <c r="J2263" s="298"/>
      <c r="K2263" s="298"/>
      <c r="L2263" s="299"/>
      <c r="M2263" s="300"/>
      <c r="N2263" s="301"/>
      <c r="O2263" s="238"/>
      <c r="P2263" s="238"/>
      <c r="Q2263" s="238"/>
    </row>
    <row r="2264" spans="1:17" s="39" customFormat="1" ht="12">
      <c r="A2264" s="298"/>
      <c r="B2264" s="298"/>
      <c r="C2264" s="298"/>
      <c r="D2264" s="298"/>
      <c r="E2264" s="298"/>
      <c r="F2264" s="298"/>
      <c r="G2264" s="298"/>
      <c r="H2264" s="298"/>
      <c r="I2264" s="298"/>
      <c r="J2264" s="298"/>
      <c r="K2264" s="298"/>
      <c r="L2264" s="299"/>
      <c r="M2264" s="300"/>
      <c r="N2264" s="301"/>
      <c r="O2264" s="238"/>
      <c r="P2264" s="238"/>
      <c r="Q2264" s="238"/>
    </row>
    <row r="2265" spans="1:17" s="39" customFormat="1" ht="12">
      <c r="A2265" s="298"/>
      <c r="B2265" s="298"/>
      <c r="C2265" s="298"/>
      <c r="D2265" s="298"/>
      <c r="E2265" s="298"/>
      <c r="F2265" s="298"/>
      <c r="G2265" s="298"/>
      <c r="H2265" s="298"/>
      <c r="I2265" s="298"/>
      <c r="J2265" s="298"/>
      <c r="K2265" s="298"/>
      <c r="L2265" s="299"/>
      <c r="M2265" s="300"/>
      <c r="N2265" s="301"/>
      <c r="O2265" s="238"/>
      <c r="P2265" s="238"/>
      <c r="Q2265" s="238"/>
    </row>
    <row r="2266" spans="1:17" s="39" customFormat="1" ht="12">
      <c r="A2266" s="298"/>
      <c r="B2266" s="298"/>
      <c r="C2266" s="298"/>
      <c r="D2266" s="298"/>
      <c r="E2266" s="298"/>
      <c r="F2266" s="298"/>
      <c r="G2266" s="298"/>
      <c r="H2266" s="298"/>
      <c r="I2266" s="298"/>
      <c r="J2266" s="298"/>
      <c r="K2266" s="298"/>
      <c r="L2266" s="299"/>
      <c r="M2266" s="300"/>
      <c r="N2266" s="301"/>
      <c r="O2266" s="238"/>
      <c r="P2266" s="238"/>
      <c r="Q2266" s="238"/>
    </row>
    <row r="2267" spans="1:17" s="39" customFormat="1" ht="12">
      <c r="A2267" s="298"/>
      <c r="B2267" s="298"/>
      <c r="C2267" s="298"/>
      <c r="D2267" s="298"/>
      <c r="E2267" s="298"/>
      <c r="F2267" s="298"/>
      <c r="G2267" s="298"/>
      <c r="H2267" s="298"/>
      <c r="I2267" s="298"/>
      <c r="J2267" s="298"/>
      <c r="K2267" s="298"/>
      <c r="L2267" s="299"/>
      <c r="M2267" s="300"/>
      <c r="N2267" s="301"/>
      <c r="O2267" s="238"/>
      <c r="P2267" s="238"/>
      <c r="Q2267" s="238"/>
    </row>
    <row r="2268" spans="1:17" s="39" customFormat="1" ht="12">
      <c r="A2268" s="298"/>
      <c r="B2268" s="298"/>
      <c r="C2268" s="298"/>
      <c r="D2268" s="298"/>
      <c r="E2268" s="298"/>
      <c r="F2268" s="298"/>
      <c r="G2268" s="298"/>
      <c r="H2268" s="298"/>
      <c r="I2268" s="298"/>
      <c r="J2268" s="298"/>
      <c r="K2268" s="298"/>
      <c r="L2268" s="299"/>
      <c r="M2268" s="300"/>
      <c r="N2268" s="301"/>
      <c r="O2268" s="238"/>
      <c r="P2268" s="238"/>
      <c r="Q2268" s="238"/>
    </row>
    <row r="2269" spans="1:17" s="39" customFormat="1" ht="12">
      <c r="A2269" s="298"/>
      <c r="B2269" s="298"/>
      <c r="C2269" s="298"/>
      <c r="D2269" s="298"/>
      <c r="E2269" s="298"/>
      <c r="F2269" s="298"/>
      <c r="G2269" s="298"/>
      <c r="H2269" s="298"/>
      <c r="I2269" s="298"/>
      <c r="J2269" s="298"/>
      <c r="K2269" s="298"/>
      <c r="L2269" s="299"/>
      <c r="M2269" s="300"/>
      <c r="N2269" s="301"/>
      <c r="O2269" s="238"/>
      <c r="P2269" s="238"/>
      <c r="Q2269" s="238"/>
    </row>
    <row r="2270" spans="1:17" s="39" customFormat="1" ht="12">
      <c r="A2270" s="298"/>
      <c r="B2270" s="298"/>
      <c r="C2270" s="298"/>
      <c r="D2270" s="298"/>
      <c r="E2270" s="298"/>
      <c r="F2270" s="298"/>
      <c r="G2270" s="298"/>
      <c r="H2270" s="298"/>
      <c r="I2270" s="298"/>
      <c r="J2270" s="298"/>
      <c r="K2270" s="298"/>
      <c r="L2270" s="299"/>
      <c r="M2270" s="300"/>
      <c r="N2270" s="301"/>
      <c r="O2270" s="238"/>
      <c r="P2270" s="238"/>
      <c r="Q2270" s="238"/>
    </row>
    <row r="2271" spans="1:17" s="39" customFormat="1" ht="12">
      <c r="A2271" s="298"/>
      <c r="B2271" s="298"/>
      <c r="C2271" s="298"/>
      <c r="D2271" s="298"/>
      <c r="E2271" s="298"/>
      <c r="F2271" s="298"/>
      <c r="G2271" s="298"/>
      <c r="H2271" s="298"/>
      <c r="I2271" s="298"/>
      <c r="J2271" s="298"/>
      <c r="K2271" s="298"/>
      <c r="L2271" s="299"/>
      <c r="M2271" s="300"/>
      <c r="N2271" s="301"/>
      <c r="O2271" s="238"/>
      <c r="P2271" s="238"/>
      <c r="Q2271" s="238"/>
    </row>
    <row r="2272" spans="1:17" s="39" customFormat="1" ht="12">
      <c r="A2272" s="298"/>
      <c r="B2272" s="298"/>
      <c r="C2272" s="298"/>
      <c r="D2272" s="298"/>
      <c r="E2272" s="298"/>
      <c r="F2272" s="298"/>
      <c r="G2272" s="298"/>
      <c r="H2272" s="298"/>
      <c r="I2272" s="298"/>
      <c r="J2272" s="298"/>
      <c r="K2272" s="298"/>
      <c r="L2272" s="299"/>
      <c r="M2272" s="300"/>
      <c r="N2272" s="301"/>
      <c r="O2272" s="238"/>
      <c r="P2272" s="238"/>
      <c r="Q2272" s="238"/>
    </row>
    <row r="2273" spans="1:17" s="39" customFormat="1" ht="12">
      <c r="A2273" s="298"/>
      <c r="B2273" s="298"/>
      <c r="C2273" s="298"/>
      <c r="D2273" s="298"/>
      <c r="E2273" s="298"/>
      <c r="F2273" s="298"/>
      <c r="G2273" s="298"/>
      <c r="H2273" s="298"/>
      <c r="I2273" s="298"/>
      <c r="J2273" s="298"/>
      <c r="K2273" s="298"/>
      <c r="L2273" s="299"/>
      <c r="M2273" s="300"/>
      <c r="N2273" s="301"/>
      <c r="O2273" s="238"/>
      <c r="P2273" s="238"/>
      <c r="Q2273" s="238"/>
    </row>
    <row r="2274" spans="1:17" s="39" customFormat="1" ht="12">
      <c r="A2274" s="298"/>
      <c r="B2274" s="298"/>
      <c r="C2274" s="298"/>
      <c r="D2274" s="298"/>
      <c r="E2274" s="298"/>
      <c r="F2274" s="298"/>
      <c r="G2274" s="298"/>
      <c r="H2274" s="298"/>
      <c r="I2274" s="298"/>
      <c r="J2274" s="298"/>
      <c r="K2274" s="298"/>
      <c r="L2274" s="299"/>
      <c r="M2274" s="300"/>
      <c r="N2274" s="301"/>
      <c r="O2274" s="238"/>
      <c r="P2274" s="238"/>
      <c r="Q2274" s="238"/>
    </row>
    <row r="2275" spans="1:17" s="39" customFormat="1" ht="12">
      <c r="A2275" s="298"/>
      <c r="B2275" s="298"/>
      <c r="C2275" s="298"/>
      <c r="D2275" s="298"/>
      <c r="E2275" s="298"/>
      <c r="F2275" s="298"/>
      <c r="G2275" s="298"/>
      <c r="H2275" s="298"/>
      <c r="I2275" s="298"/>
      <c r="J2275" s="298"/>
      <c r="K2275" s="298"/>
      <c r="L2275" s="299"/>
      <c r="M2275" s="300"/>
      <c r="N2275" s="301"/>
      <c r="O2275" s="238"/>
      <c r="P2275" s="238"/>
      <c r="Q2275" s="238"/>
    </row>
    <row r="2276" spans="1:17" s="39" customFormat="1" ht="12">
      <c r="A2276" s="298"/>
      <c r="B2276" s="298"/>
      <c r="C2276" s="298"/>
      <c r="D2276" s="298"/>
      <c r="E2276" s="298"/>
      <c r="F2276" s="298"/>
      <c r="G2276" s="298"/>
      <c r="H2276" s="298"/>
      <c r="I2276" s="298"/>
      <c r="J2276" s="298"/>
      <c r="K2276" s="298"/>
      <c r="L2276" s="299"/>
      <c r="M2276" s="300"/>
      <c r="N2276" s="301"/>
      <c r="O2276" s="238"/>
      <c r="P2276" s="238"/>
      <c r="Q2276" s="238"/>
    </row>
    <row r="2277" spans="1:17" s="39" customFormat="1" ht="12">
      <c r="A2277" s="298"/>
      <c r="B2277" s="298"/>
      <c r="C2277" s="298"/>
      <c r="D2277" s="298"/>
      <c r="E2277" s="298"/>
      <c r="F2277" s="298"/>
      <c r="G2277" s="298"/>
      <c r="H2277" s="298"/>
      <c r="I2277" s="298"/>
      <c r="J2277" s="298"/>
      <c r="K2277" s="298"/>
      <c r="L2277" s="299"/>
      <c r="M2277" s="300"/>
      <c r="N2277" s="301"/>
      <c r="O2277" s="238"/>
      <c r="P2277" s="238"/>
      <c r="Q2277" s="238"/>
    </row>
    <row r="2278" spans="1:17" s="39" customFormat="1" ht="12">
      <c r="A2278" s="298"/>
      <c r="B2278" s="298"/>
      <c r="C2278" s="298"/>
      <c r="D2278" s="298"/>
      <c r="E2278" s="298"/>
      <c r="F2278" s="298"/>
      <c r="G2278" s="298"/>
      <c r="H2278" s="298"/>
      <c r="I2278" s="298"/>
      <c r="J2278" s="298"/>
      <c r="K2278" s="298"/>
      <c r="L2278" s="299"/>
      <c r="M2278" s="300"/>
      <c r="N2278" s="301"/>
      <c r="O2278" s="238"/>
      <c r="P2278" s="238"/>
      <c r="Q2278" s="238"/>
    </row>
    <row r="2279" spans="1:17" s="39" customFormat="1" ht="12">
      <c r="A2279" s="298"/>
      <c r="B2279" s="298"/>
      <c r="C2279" s="298"/>
      <c r="D2279" s="298"/>
      <c r="E2279" s="298"/>
      <c r="F2279" s="298"/>
      <c r="G2279" s="298"/>
      <c r="H2279" s="298"/>
      <c r="I2279" s="298"/>
      <c r="J2279" s="298"/>
      <c r="K2279" s="298"/>
      <c r="L2279" s="299"/>
      <c r="M2279" s="300"/>
      <c r="N2279" s="301"/>
      <c r="O2279" s="238"/>
      <c r="P2279" s="238"/>
      <c r="Q2279" s="238"/>
    </row>
    <row r="2280" spans="1:17" s="39" customFormat="1" ht="12">
      <c r="A2280" s="298"/>
      <c r="B2280" s="298"/>
      <c r="C2280" s="298"/>
      <c r="D2280" s="298"/>
      <c r="E2280" s="298"/>
      <c r="F2280" s="298"/>
      <c r="G2280" s="298"/>
      <c r="H2280" s="298"/>
      <c r="I2280" s="298"/>
      <c r="J2280" s="298"/>
      <c r="K2280" s="298"/>
      <c r="L2280" s="299"/>
      <c r="M2280" s="300"/>
      <c r="N2280" s="301"/>
      <c r="O2280" s="238"/>
      <c r="P2280" s="238"/>
      <c r="Q2280" s="238"/>
    </row>
    <row r="2281" spans="1:17" s="39" customFormat="1" ht="12">
      <c r="A2281" s="298"/>
      <c r="B2281" s="298"/>
      <c r="C2281" s="298"/>
      <c r="D2281" s="298"/>
      <c r="E2281" s="298"/>
      <c r="F2281" s="298"/>
      <c r="G2281" s="298"/>
      <c r="H2281" s="298"/>
      <c r="I2281" s="298"/>
      <c r="J2281" s="298"/>
      <c r="K2281" s="298"/>
      <c r="L2281" s="299"/>
      <c r="M2281" s="300"/>
      <c r="N2281" s="301"/>
      <c r="O2281" s="238"/>
      <c r="P2281" s="238"/>
      <c r="Q2281" s="238"/>
    </row>
    <row r="2282" spans="1:17" s="39" customFormat="1" ht="12">
      <c r="A2282" s="298"/>
      <c r="B2282" s="298"/>
      <c r="C2282" s="298"/>
      <c r="D2282" s="298"/>
      <c r="E2282" s="298"/>
      <c r="F2282" s="298"/>
      <c r="G2282" s="298"/>
      <c r="H2282" s="298"/>
      <c r="I2282" s="298"/>
      <c r="J2282" s="298"/>
      <c r="K2282" s="298"/>
      <c r="L2282" s="299"/>
      <c r="M2282" s="300"/>
      <c r="N2282" s="301"/>
      <c r="O2282" s="238"/>
      <c r="P2282" s="238"/>
      <c r="Q2282" s="238"/>
    </row>
    <row r="2283" spans="1:17" s="39" customFormat="1" ht="12">
      <c r="A2283" s="298"/>
      <c r="B2283" s="298"/>
      <c r="C2283" s="298"/>
      <c r="D2283" s="298"/>
      <c r="E2283" s="298"/>
      <c r="F2283" s="298"/>
      <c r="G2283" s="298"/>
      <c r="H2283" s="298"/>
      <c r="I2283" s="298"/>
      <c r="J2283" s="298"/>
      <c r="K2283" s="298"/>
      <c r="L2283" s="299"/>
      <c r="M2283" s="300"/>
      <c r="N2283" s="301"/>
      <c r="O2283" s="238"/>
      <c r="P2283" s="238"/>
      <c r="Q2283" s="238"/>
    </row>
    <row r="2284" spans="1:17" s="39" customFormat="1" ht="12">
      <c r="A2284" s="298"/>
      <c r="B2284" s="298"/>
      <c r="C2284" s="298"/>
      <c r="D2284" s="298"/>
      <c r="E2284" s="298"/>
      <c r="F2284" s="298"/>
      <c r="G2284" s="298"/>
      <c r="H2284" s="298"/>
      <c r="I2284" s="298"/>
      <c r="J2284" s="298"/>
      <c r="K2284" s="298"/>
      <c r="L2284" s="299"/>
      <c r="M2284" s="300"/>
      <c r="N2284" s="301"/>
      <c r="O2284" s="238"/>
      <c r="P2284" s="238"/>
      <c r="Q2284" s="238"/>
    </row>
    <row r="2285" spans="1:17" s="39" customFormat="1" ht="12">
      <c r="A2285" s="298"/>
      <c r="B2285" s="298"/>
      <c r="C2285" s="298"/>
      <c r="D2285" s="298"/>
      <c r="E2285" s="298"/>
      <c r="F2285" s="298"/>
      <c r="G2285" s="298"/>
      <c r="H2285" s="298"/>
      <c r="I2285" s="298"/>
      <c r="J2285" s="298"/>
      <c r="K2285" s="298"/>
      <c r="L2285" s="299"/>
      <c r="M2285" s="300"/>
      <c r="N2285" s="301"/>
      <c r="O2285" s="238"/>
      <c r="P2285" s="238"/>
      <c r="Q2285" s="238"/>
    </row>
    <row r="2286" spans="1:17" s="39" customFormat="1" ht="12">
      <c r="A2286" s="298"/>
      <c r="B2286" s="298"/>
      <c r="C2286" s="298"/>
      <c r="D2286" s="298"/>
      <c r="E2286" s="298"/>
      <c r="F2286" s="298"/>
      <c r="G2286" s="298"/>
      <c r="H2286" s="298"/>
      <c r="I2286" s="298"/>
      <c r="J2286" s="298"/>
      <c r="K2286" s="298"/>
      <c r="L2286" s="299"/>
      <c r="M2286" s="300"/>
      <c r="N2286" s="301"/>
      <c r="O2286" s="238"/>
      <c r="P2286" s="238"/>
      <c r="Q2286" s="238"/>
    </row>
    <row r="2287" spans="1:17" s="39" customFormat="1" ht="12">
      <c r="A2287" s="298"/>
      <c r="B2287" s="298"/>
      <c r="C2287" s="298"/>
      <c r="D2287" s="298"/>
      <c r="E2287" s="298"/>
      <c r="F2287" s="298"/>
      <c r="G2287" s="298"/>
      <c r="H2287" s="298"/>
      <c r="I2287" s="298"/>
      <c r="J2287" s="298"/>
      <c r="K2287" s="298"/>
      <c r="L2287" s="299"/>
      <c r="M2287" s="300"/>
      <c r="N2287" s="301"/>
      <c r="O2287" s="238"/>
      <c r="P2287" s="238"/>
      <c r="Q2287" s="238"/>
    </row>
    <row r="2288" spans="1:17" s="39" customFormat="1" ht="12">
      <c r="A2288" s="298"/>
      <c r="B2288" s="298"/>
      <c r="C2288" s="298"/>
      <c r="D2288" s="298"/>
      <c r="E2288" s="298"/>
      <c r="F2288" s="298"/>
      <c r="G2288" s="298"/>
      <c r="H2288" s="298"/>
      <c r="I2288" s="298"/>
      <c r="J2288" s="298"/>
      <c r="K2288" s="298"/>
      <c r="L2288" s="299"/>
      <c r="M2288" s="300"/>
      <c r="N2288" s="301"/>
      <c r="O2288" s="238"/>
      <c r="P2288" s="238"/>
      <c r="Q2288" s="238"/>
    </row>
    <row r="2289" spans="1:17" s="39" customFormat="1" ht="12">
      <c r="A2289" s="298"/>
      <c r="B2289" s="298"/>
      <c r="C2289" s="298"/>
      <c r="D2289" s="298"/>
      <c r="E2289" s="298"/>
      <c r="F2289" s="298"/>
      <c r="G2289" s="298"/>
      <c r="H2289" s="298"/>
      <c r="I2289" s="298"/>
      <c r="J2289" s="298"/>
      <c r="K2289" s="298"/>
      <c r="L2289" s="299"/>
      <c r="M2289" s="300"/>
      <c r="N2289" s="301"/>
      <c r="O2289" s="238"/>
      <c r="P2289" s="238"/>
      <c r="Q2289" s="238"/>
    </row>
    <row r="2290" spans="1:17" s="39" customFormat="1" ht="12">
      <c r="A2290" s="298"/>
      <c r="B2290" s="298"/>
      <c r="C2290" s="298"/>
      <c r="D2290" s="298"/>
      <c r="E2290" s="298"/>
      <c r="F2290" s="298"/>
      <c r="G2290" s="298"/>
      <c r="H2290" s="298"/>
      <c r="I2290" s="298"/>
      <c r="J2290" s="298"/>
      <c r="K2290" s="298"/>
      <c r="L2290" s="299"/>
      <c r="M2290" s="300"/>
      <c r="N2290" s="301"/>
      <c r="O2290" s="238"/>
      <c r="P2290" s="238"/>
      <c r="Q2290" s="238"/>
    </row>
    <row r="2291" spans="1:17" s="39" customFormat="1" ht="12">
      <c r="A2291" s="298"/>
      <c r="B2291" s="298"/>
      <c r="C2291" s="298"/>
      <c r="D2291" s="298"/>
      <c r="E2291" s="298"/>
      <c r="F2291" s="298"/>
      <c r="G2291" s="298"/>
      <c r="H2291" s="298"/>
      <c r="I2291" s="298"/>
      <c r="J2291" s="298"/>
      <c r="K2291" s="298"/>
      <c r="L2291" s="299"/>
      <c r="M2291" s="300"/>
      <c r="N2291" s="301"/>
      <c r="O2291" s="238"/>
      <c r="P2291" s="238"/>
      <c r="Q2291" s="238"/>
    </row>
    <row r="2292" spans="1:17" s="39" customFormat="1" ht="12">
      <c r="A2292" s="298"/>
      <c r="B2292" s="298"/>
      <c r="C2292" s="298"/>
      <c r="D2292" s="298"/>
      <c r="E2292" s="298"/>
      <c r="F2292" s="298"/>
      <c r="G2292" s="298"/>
      <c r="H2292" s="298"/>
      <c r="I2292" s="298"/>
      <c r="J2292" s="298"/>
      <c r="K2292" s="298"/>
      <c r="L2292" s="299"/>
      <c r="M2292" s="300"/>
      <c r="N2292" s="301"/>
      <c r="O2292" s="238"/>
      <c r="P2292" s="238"/>
      <c r="Q2292" s="238"/>
    </row>
    <row r="2293" spans="1:17" s="39" customFormat="1" ht="12">
      <c r="A2293" s="298"/>
      <c r="B2293" s="298"/>
      <c r="C2293" s="298"/>
      <c r="D2293" s="298"/>
      <c r="E2293" s="298"/>
      <c r="F2293" s="298"/>
      <c r="G2293" s="298"/>
      <c r="H2293" s="298"/>
      <c r="I2293" s="298"/>
      <c r="J2293" s="298"/>
      <c r="K2293" s="298"/>
      <c r="L2293" s="299"/>
      <c r="M2293" s="300"/>
      <c r="N2293" s="301"/>
      <c r="O2293" s="238"/>
      <c r="P2293" s="238"/>
      <c r="Q2293" s="238"/>
    </row>
    <row r="2294" spans="1:17" s="39" customFormat="1" ht="12">
      <c r="A2294" s="298"/>
      <c r="B2294" s="298"/>
      <c r="C2294" s="298"/>
      <c r="D2294" s="298"/>
      <c r="E2294" s="298"/>
      <c r="F2294" s="298"/>
      <c r="G2294" s="298"/>
      <c r="H2294" s="298"/>
      <c r="I2294" s="298"/>
      <c r="J2294" s="298"/>
      <c r="K2294" s="298"/>
      <c r="L2294" s="299"/>
      <c r="M2294" s="300"/>
      <c r="N2294" s="301"/>
      <c r="O2294" s="238"/>
      <c r="P2294" s="238"/>
      <c r="Q2294" s="238"/>
    </row>
    <row r="2295" spans="1:17" s="39" customFormat="1" ht="12">
      <c r="A2295" s="298"/>
      <c r="B2295" s="298"/>
      <c r="C2295" s="298"/>
      <c r="D2295" s="298"/>
      <c r="E2295" s="298"/>
      <c r="F2295" s="298"/>
      <c r="G2295" s="298"/>
      <c r="H2295" s="298"/>
      <c r="I2295" s="298"/>
      <c r="J2295" s="298"/>
      <c r="K2295" s="298"/>
      <c r="L2295" s="299"/>
      <c r="M2295" s="300"/>
      <c r="N2295" s="301"/>
      <c r="O2295" s="238"/>
      <c r="P2295" s="238"/>
      <c r="Q2295" s="238"/>
    </row>
    <row r="2296" spans="1:17" s="39" customFormat="1" ht="12">
      <c r="A2296" s="298"/>
      <c r="B2296" s="298"/>
      <c r="C2296" s="298"/>
      <c r="D2296" s="298"/>
      <c r="E2296" s="298"/>
      <c r="F2296" s="298"/>
      <c r="G2296" s="298"/>
      <c r="H2296" s="298"/>
      <c r="I2296" s="298"/>
      <c r="J2296" s="298"/>
      <c r="K2296" s="298"/>
      <c r="L2296" s="299"/>
      <c r="M2296" s="300"/>
      <c r="N2296" s="301"/>
      <c r="O2296" s="238"/>
      <c r="P2296" s="238"/>
      <c r="Q2296" s="238"/>
    </row>
    <row r="2297" spans="1:17" s="39" customFormat="1" ht="12">
      <c r="A2297" s="298"/>
      <c r="B2297" s="298"/>
      <c r="C2297" s="298"/>
      <c r="D2297" s="298"/>
      <c r="E2297" s="298"/>
      <c r="F2297" s="298"/>
      <c r="G2297" s="298"/>
      <c r="H2297" s="298"/>
      <c r="I2297" s="298"/>
      <c r="J2297" s="298"/>
      <c r="K2297" s="298"/>
      <c r="L2297" s="299"/>
      <c r="M2297" s="300"/>
      <c r="N2297" s="301"/>
      <c r="O2297" s="238"/>
      <c r="P2297" s="238"/>
      <c r="Q2297" s="238"/>
    </row>
    <row r="2298" spans="1:17" s="39" customFormat="1" ht="12">
      <c r="A2298" s="298"/>
      <c r="B2298" s="298"/>
      <c r="C2298" s="298"/>
      <c r="D2298" s="298"/>
      <c r="E2298" s="298"/>
      <c r="F2298" s="298"/>
      <c r="G2298" s="298"/>
      <c r="H2298" s="298"/>
      <c r="I2298" s="298"/>
      <c r="J2298" s="298"/>
      <c r="K2298" s="298"/>
      <c r="L2298" s="299"/>
      <c r="M2298" s="300"/>
      <c r="N2298" s="301"/>
      <c r="O2298" s="238"/>
      <c r="P2298" s="238"/>
      <c r="Q2298" s="238"/>
    </row>
    <row r="2299" spans="1:17" s="39" customFormat="1" ht="12">
      <c r="A2299" s="298"/>
      <c r="B2299" s="298"/>
      <c r="C2299" s="298"/>
      <c r="D2299" s="298"/>
      <c r="E2299" s="298"/>
      <c r="F2299" s="298"/>
      <c r="G2299" s="298"/>
      <c r="H2299" s="298"/>
      <c r="I2299" s="298"/>
      <c r="J2299" s="298"/>
      <c r="K2299" s="298"/>
      <c r="L2299" s="299"/>
      <c r="M2299" s="300"/>
      <c r="N2299" s="301"/>
      <c r="O2299" s="238"/>
      <c r="P2299" s="238"/>
      <c r="Q2299" s="238"/>
    </row>
    <row r="2300" spans="1:17" s="39" customFormat="1" ht="12">
      <c r="A2300" s="298"/>
      <c r="B2300" s="298"/>
      <c r="C2300" s="298"/>
      <c r="D2300" s="298"/>
      <c r="E2300" s="298"/>
      <c r="F2300" s="298"/>
      <c r="G2300" s="298"/>
      <c r="H2300" s="298"/>
      <c r="I2300" s="298"/>
      <c r="J2300" s="298"/>
      <c r="K2300" s="298"/>
      <c r="L2300" s="299"/>
      <c r="M2300" s="300"/>
      <c r="N2300" s="301"/>
      <c r="O2300" s="238"/>
      <c r="P2300" s="238"/>
      <c r="Q2300" s="238"/>
    </row>
    <row r="2301" spans="1:17" s="39" customFormat="1" ht="12">
      <c r="A2301" s="298"/>
      <c r="B2301" s="298"/>
      <c r="C2301" s="298"/>
      <c r="D2301" s="298"/>
      <c r="E2301" s="298"/>
      <c r="F2301" s="298"/>
      <c r="G2301" s="298"/>
      <c r="H2301" s="298"/>
      <c r="I2301" s="298"/>
      <c r="J2301" s="298"/>
      <c r="K2301" s="298"/>
      <c r="L2301" s="299"/>
      <c r="M2301" s="300"/>
      <c r="N2301" s="301"/>
      <c r="O2301" s="238"/>
      <c r="P2301" s="238"/>
      <c r="Q2301" s="238"/>
    </row>
    <row r="2302" spans="1:17" s="39" customFormat="1" ht="12">
      <c r="A2302" s="298"/>
      <c r="B2302" s="298"/>
      <c r="C2302" s="298"/>
      <c r="D2302" s="298"/>
      <c r="E2302" s="298"/>
      <c r="F2302" s="298"/>
      <c r="G2302" s="298"/>
      <c r="H2302" s="298"/>
      <c r="I2302" s="298"/>
      <c r="J2302" s="298"/>
      <c r="K2302" s="298"/>
      <c r="L2302" s="299"/>
      <c r="M2302" s="300"/>
      <c r="N2302" s="301"/>
      <c r="O2302" s="238"/>
      <c r="P2302" s="238"/>
      <c r="Q2302" s="238"/>
    </row>
    <row r="2303" spans="1:17" s="39" customFormat="1" ht="12">
      <c r="A2303" s="298"/>
      <c r="B2303" s="298"/>
      <c r="C2303" s="298"/>
      <c r="D2303" s="298"/>
      <c r="E2303" s="298"/>
      <c r="F2303" s="298"/>
      <c r="G2303" s="298"/>
      <c r="H2303" s="298"/>
      <c r="I2303" s="298"/>
      <c r="J2303" s="298"/>
      <c r="K2303" s="298"/>
      <c r="L2303" s="299"/>
      <c r="M2303" s="300"/>
      <c r="N2303" s="301"/>
      <c r="O2303" s="238"/>
      <c r="P2303" s="238"/>
      <c r="Q2303" s="238"/>
    </row>
    <row r="2304" spans="1:17" s="39" customFormat="1" ht="12">
      <c r="A2304" s="298"/>
      <c r="B2304" s="298"/>
      <c r="C2304" s="298"/>
      <c r="D2304" s="298"/>
      <c r="E2304" s="298"/>
      <c r="F2304" s="298"/>
      <c r="G2304" s="298"/>
      <c r="H2304" s="298"/>
      <c r="I2304" s="298"/>
      <c r="J2304" s="298"/>
      <c r="K2304" s="298"/>
      <c r="L2304" s="299"/>
      <c r="M2304" s="300"/>
      <c r="N2304" s="301"/>
      <c r="O2304" s="238"/>
      <c r="P2304" s="238"/>
      <c r="Q2304" s="238"/>
    </row>
    <row r="2305" spans="1:17" s="39" customFormat="1" ht="12">
      <c r="A2305" s="298"/>
      <c r="B2305" s="298"/>
      <c r="C2305" s="298"/>
      <c r="D2305" s="298"/>
      <c r="E2305" s="298"/>
      <c r="F2305" s="298"/>
      <c r="G2305" s="298"/>
      <c r="H2305" s="298"/>
      <c r="I2305" s="298"/>
      <c r="J2305" s="298"/>
      <c r="K2305" s="298"/>
      <c r="L2305" s="299"/>
      <c r="M2305" s="300"/>
      <c r="N2305" s="301"/>
      <c r="O2305" s="238"/>
      <c r="P2305" s="238"/>
      <c r="Q2305" s="238"/>
    </row>
    <row r="2306" spans="1:17" s="39" customFormat="1" ht="12">
      <c r="A2306" s="298"/>
      <c r="B2306" s="298"/>
      <c r="C2306" s="298"/>
      <c r="D2306" s="298"/>
      <c r="E2306" s="298"/>
      <c r="F2306" s="298"/>
      <c r="G2306" s="298"/>
      <c r="H2306" s="298"/>
      <c r="I2306" s="298"/>
      <c r="J2306" s="298"/>
      <c r="K2306" s="298"/>
      <c r="L2306" s="299"/>
      <c r="M2306" s="300"/>
      <c r="N2306" s="301"/>
      <c r="O2306" s="238"/>
      <c r="P2306" s="238"/>
      <c r="Q2306" s="238"/>
    </row>
    <row r="2307" spans="1:17" s="39" customFormat="1" ht="12">
      <c r="A2307" s="298"/>
      <c r="B2307" s="298"/>
      <c r="C2307" s="298"/>
      <c r="D2307" s="298"/>
      <c r="E2307" s="298"/>
      <c r="F2307" s="298"/>
      <c r="G2307" s="298"/>
      <c r="H2307" s="298"/>
      <c r="I2307" s="298"/>
      <c r="J2307" s="298"/>
      <c r="K2307" s="298"/>
      <c r="L2307" s="299"/>
      <c r="M2307" s="300"/>
      <c r="N2307" s="301"/>
      <c r="O2307" s="238"/>
      <c r="P2307" s="238"/>
      <c r="Q2307" s="238"/>
    </row>
    <row r="2308" spans="1:17" s="39" customFormat="1" ht="12">
      <c r="A2308" s="298"/>
      <c r="B2308" s="298"/>
      <c r="C2308" s="298"/>
      <c r="D2308" s="298"/>
      <c r="E2308" s="298"/>
      <c r="F2308" s="298"/>
      <c r="G2308" s="298"/>
      <c r="H2308" s="298"/>
      <c r="I2308" s="298"/>
      <c r="J2308" s="298"/>
      <c r="K2308" s="298"/>
      <c r="L2308" s="299"/>
      <c r="M2308" s="300"/>
      <c r="N2308" s="301"/>
      <c r="O2308" s="238"/>
      <c r="P2308" s="238"/>
      <c r="Q2308" s="238"/>
    </row>
    <row r="2309" spans="1:17" s="39" customFormat="1" ht="12">
      <c r="A2309" s="298"/>
      <c r="B2309" s="298"/>
      <c r="C2309" s="298"/>
      <c r="D2309" s="298"/>
      <c r="E2309" s="298"/>
      <c r="F2309" s="298"/>
      <c r="G2309" s="298"/>
      <c r="H2309" s="298"/>
      <c r="I2309" s="298"/>
      <c r="J2309" s="298"/>
      <c r="K2309" s="298"/>
      <c r="L2309" s="299"/>
      <c r="M2309" s="300"/>
      <c r="N2309" s="301"/>
      <c r="O2309" s="238"/>
      <c r="P2309" s="238"/>
      <c r="Q2309" s="238"/>
    </row>
    <row r="2310" spans="1:17" s="39" customFormat="1" ht="12">
      <c r="A2310" s="298"/>
      <c r="B2310" s="298"/>
      <c r="C2310" s="298"/>
      <c r="D2310" s="298"/>
      <c r="E2310" s="298"/>
      <c r="F2310" s="298"/>
      <c r="G2310" s="298"/>
      <c r="H2310" s="298"/>
      <c r="I2310" s="298"/>
      <c r="J2310" s="298"/>
      <c r="K2310" s="298"/>
      <c r="L2310" s="299"/>
      <c r="M2310" s="300"/>
      <c r="N2310" s="301"/>
      <c r="O2310" s="238"/>
      <c r="P2310" s="238"/>
      <c r="Q2310" s="238"/>
    </row>
    <row r="2311" spans="1:17" s="39" customFormat="1" ht="12">
      <c r="A2311" s="298"/>
      <c r="B2311" s="298"/>
      <c r="C2311" s="298"/>
      <c r="D2311" s="298"/>
      <c r="E2311" s="298"/>
      <c r="F2311" s="298"/>
      <c r="G2311" s="298"/>
      <c r="H2311" s="298"/>
      <c r="I2311" s="298"/>
      <c r="J2311" s="298"/>
      <c r="K2311" s="298"/>
      <c r="L2311" s="299"/>
      <c r="M2311" s="300"/>
      <c r="N2311" s="301"/>
      <c r="O2311" s="238"/>
      <c r="P2311" s="238"/>
      <c r="Q2311" s="238"/>
    </row>
    <row r="2312" spans="1:17" s="39" customFormat="1" ht="12">
      <c r="A2312" s="298"/>
      <c r="B2312" s="298"/>
      <c r="C2312" s="298"/>
      <c r="D2312" s="298"/>
      <c r="E2312" s="298"/>
      <c r="F2312" s="298"/>
      <c r="G2312" s="298"/>
      <c r="H2312" s="298"/>
      <c r="I2312" s="298"/>
      <c r="J2312" s="298"/>
      <c r="K2312" s="298"/>
      <c r="L2312" s="299"/>
      <c r="M2312" s="300"/>
      <c r="N2312" s="301"/>
      <c r="O2312" s="238"/>
      <c r="P2312" s="238"/>
      <c r="Q2312" s="238"/>
    </row>
    <row r="2313" spans="1:17" s="39" customFormat="1" ht="12">
      <c r="A2313" s="298"/>
      <c r="B2313" s="298"/>
      <c r="C2313" s="298"/>
      <c r="D2313" s="298"/>
      <c r="E2313" s="298"/>
      <c r="F2313" s="298"/>
      <c r="G2313" s="298"/>
      <c r="H2313" s="298"/>
      <c r="I2313" s="298"/>
      <c r="J2313" s="298"/>
      <c r="K2313" s="298"/>
      <c r="L2313" s="299"/>
      <c r="M2313" s="300"/>
      <c r="N2313" s="301"/>
      <c r="O2313" s="238"/>
      <c r="P2313" s="238"/>
      <c r="Q2313" s="238"/>
    </row>
    <row r="2314" spans="1:17" s="39" customFormat="1" ht="12">
      <c r="A2314" s="298"/>
      <c r="B2314" s="298"/>
      <c r="C2314" s="298"/>
      <c r="D2314" s="298"/>
      <c r="E2314" s="298"/>
      <c r="F2314" s="298"/>
      <c r="G2314" s="298"/>
      <c r="H2314" s="298"/>
      <c r="I2314" s="298"/>
      <c r="J2314" s="298"/>
      <c r="K2314" s="298"/>
      <c r="L2314" s="299"/>
      <c r="M2314" s="300"/>
      <c r="N2314" s="301"/>
      <c r="O2314" s="238"/>
      <c r="P2314" s="238"/>
      <c r="Q2314" s="238"/>
    </row>
    <row r="2315" spans="1:17" s="39" customFormat="1" ht="12">
      <c r="A2315" s="298"/>
      <c r="B2315" s="298"/>
      <c r="C2315" s="298"/>
      <c r="D2315" s="298"/>
      <c r="E2315" s="298"/>
      <c r="F2315" s="298"/>
      <c r="G2315" s="298"/>
      <c r="H2315" s="298"/>
      <c r="I2315" s="298"/>
      <c r="J2315" s="298"/>
      <c r="K2315" s="298"/>
      <c r="L2315" s="299"/>
      <c r="M2315" s="300"/>
      <c r="N2315" s="301"/>
      <c r="O2315" s="238"/>
      <c r="P2315" s="238"/>
      <c r="Q2315" s="238"/>
    </row>
    <row r="2316" spans="1:17" s="39" customFormat="1" ht="12">
      <c r="A2316" s="298"/>
      <c r="B2316" s="298"/>
      <c r="C2316" s="298"/>
      <c r="D2316" s="298"/>
      <c r="E2316" s="298"/>
      <c r="F2316" s="298"/>
      <c r="G2316" s="298"/>
      <c r="H2316" s="298"/>
      <c r="I2316" s="298"/>
      <c r="J2316" s="298"/>
      <c r="K2316" s="298"/>
      <c r="L2316" s="299"/>
      <c r="M2316" s="300"/>
      <c r="N2316" s="301"/>
      <c r="O2316" s="238"/>
      <c r="P2316" s="238"/>
      <c r="Q2316" s="238"/>
    </row>
    <row r="2317" spans="1:17" s="39" customFormat="1" ht="12">
      <c r="A2317" s="298"/>
      <c r="B2317" s="298"/>
      <c r="C2317" s="298"/>
      <c r="D2317" s="298"/>
      <c r="E2317" s="298"/>
      <c r="F2317" s="298"/>
      <c r="G2317" s="298"/>
      <c r="H2317" s="298"/>
      <c r="I2317" s="298"/>
      <c r="J2317" s="298"/>
      <c r="K2317" s="298"/>
      <c r="L2317" s="299"/>
      <c r="M2317" s="300"/>
      <c r="N2317" s="301"/>
      <c r="O2317" s="238"/>
      <c r="P2317" s="238"/>
      <c r="Q2317" s="238"/>
    </row>
    <row r="2318" spans="1:17" s="39" customFormat="1" ht="12">
      <c r="A2318" s="298"/>
      <c r="B2318" s="298"/>
      <c r="C2318" s="298"/>
      <c r="D2318" s="298"/>
      <c r="E2318" s="298"/>
      <c r="F2318" s="298"/>
      <c r="G2318" s="298"/>
      <c r="H2318" s="298"/>
      <c r="I2318" s="298"/>
      <c r="J2318" s="298"/>
      <c r="K2318" s="298"/>
      <c r="L2318" s="299"/>
      <c r="M2318" s="300"/>
      <c r="N2318" s="301"/>
      <c r="O2318" s="238"/>
      <c r="P2318" s="238"/>
      <c r="Q2318" s="238"/>
    </row>
    <row r="2319" spans="1:17" s="39" customFormat="1" ht="12">
      <c r="A2319" s="298"/>
      <c r="B2319" s="298"/>
      <c r="C2319" s="298"/>
      <c r="D2319" s="298"/>
      <c r="E2319" s="298"/>
      <c r="F2319" s="298"/>
      <c r="G2319" s="298"/>
      <c r="H2319" s="298"/>
      <c r="I2319" s="298"/>
      <c r="J2319" s="298"/>
      <c r="K2319" s="298"/>
      <c r="L2319" s="299"/>
      <c r="M2319" s="300"/>
      <c r="N2319" s="301"/>
      <c r="O2319" s="238"/>
      <c r="P2319" s="238"/>
      <c r="Q2319" s="238"/>
    </row>
    <row r="2320" spans="1:17" s="39" customFormat="1" ht="12">
      <c r="A2320" s="298"/>
      <c r="B2320" s="298"/>
      <c r="C2320" s="298"/>
      <c r="D2320" s="298"/>
      <c r="E2320" s="298"/>
      <c r="F2320" s="298"/>
      <c r="G2320" s="298"/>
      <c r="H2320" s="298"/>
      <c r="I2320" s="298"/>
      <c r="J2320" s="298"/>
      <c r="K2320" s="298"/>
      <c r="L2320" s="299"/>
      <c r="M2320" s="300"/>
      <c r="N2320" s="301"/>
      <c r="O2320" s="238"/>
      <c r="P2320" s="238"/>
      <c r="Q2320" s="238"/>
    </row>
    <row r="2321" spans="1:17" s="39" customFormat="1" ht="12">
      <c r="A2321" s="298"/>
      <c r="B2321" s="298"/>
      <c r="C2321" s="298"/>
      <c r="D2321" s="298"/>
      <c r="E2321" s="298"/>
      <c r="F2321" s="298"/>
      <c r="G2321" s="298"/>
      <c r="H2321" s="298"/>
      <c r="I2321" s="298"/>
      <c r="J2321" s="298"/>
      <c r="K2321" s="298"/>
      <c r="L2321" s="299"/>
      <c r="M2321" s="300"/>
      <c r="N2321" s="301"/>
      <c r="O2321" s="238"/>
      <c r="P2321" s="238"/>
      <c r="Q2321" s="238"/>
    </row>
    <row r="2322" spans="1:17" s="39" customFormat="1" ht="12">
      <c r="A2322" s="298"/>
      <c r="B2322" s="298"/>
      <c r="C2322" s="298"/>
      <c r="D2322" s="298"/>
      <c r="E2322" s="298"/>
      <c r="F2322" s="298"/>
      <c r="G2322" s="298"/>
      <c r="H2322" s="298"/>
      <c r="I2322" s="298"/>
      <c r="J2322" s="298"/>
      <c r="K2322" s="298"/>
      <c r="L2322" s="299"/>
      <c r="M2322" s="300"/>
      <c r="N2322" s="301"/>
      <c r="O2322" s="238"/>
      <c r="P2322" s="238"/>
      <c r="Q2322" s="238"/>
    </row>
    <row r="2323" spans="1:17" s="39" customFormat="1" ht="12">
      <c r="A2323" s="298"/>
      <c r="B2323" s="298"/>
      <c r="C2323" s="298"/>
      <c r="D2323" s="298"/>
      <c r="E2323" s="298"/>
      <c r="F2323" s="298"/>
      <c r="G2323" s="298"/>
      <c r="H2323" s="298"/>
      <c r="I2323" s="298"/>
      <c r="J2323" s="298"/>
      <c r="K2323" s="298"/>
      <c r="L2323" s="299"/>
      <c r="M2323" s="300"/>
      <c r="N2323" s="301"/>
      <c r="O2323" s="238"/>
      <c r="P2323" s="238"/>
      <c r="Q2323" s="238"/>
    </row>
    <row r="2324" spans="1:17" s="39" customFormat="1" ht="12">
      <c r="A2324" s="298"/>
      <c r="B2324" s="298"/>
      <c r="C2324" s="298"/>
      <c r="D2324" s="298"/>
      <c r="E2324" s="298"/>
      <c r="F2324" s="298"/>
      <c r="G2324" s="298"/>
      <c r="H2324" s="298"/>
      <c r="I2324" s="298"/>
      <c r="J2324" s="298"/>
      <c r="K2324" s="298"/>
      <c r="L2324" s="299"/>
      <c r="M2324" s="300"/>
      <c r="N2324" s="301"/>
      <c r="O2324" s="238"/>
      <c r="P2324" s="238"/>
      <c r="Q2324" s="238"/>
    </row>
    <row r="2325" spans="1:17" s="39" customFormat="1" ht="12">
      <c r="A2325" s="298"/>
      <c r="B2325" s="298"/>
      <c r="C2325" s="298"/>
      <c r="D2325" s="298"/>
      <c r="E2325" s="298"/>
      <c r="F2325" s="298"/>
      <c r="G2325" s="298"/>
      <c r="H2325" s="298"/>
      <c r="I2325" s="298"/>
      <c r="J2325" s="298"/>
      <c r="K2325" s="298"/>
      <c r="L2325" s="299"/>
      <c r="M2325" s="300"/>
      <c r="N2325" s="301"/>
      <c r="O2325" s="238"/>
      <c r="P2325" s="238"/>
      <c r="Q2325" s="238"/>
    </row>
    <row r="2326" spans="1:17" s="39" customFormat="1" ht="12">
      <c r="A2326" s="298"/>
      <c r="B2326" s="298"/>
      <c r="C2326" s="298"/>
      <c r="D2326" s="298"/>
      <c r="E2326" s="298"/>
      <c r="F2326" s="298"/>
      <c r="G2326" s="298"/>
      <c r="H2326" s="298"/>
      <c r="I2326" s="298"/>
      <c r="J2326" s="298"/>
      <c r="K2326" s="298"/>
      <c r="L2326" s="299"/>
      <c r="M2326" s="300"/>
      <c r="N2326" s="301"/>
      <c r="O2326" s="238"/>
      <c r="P2326" s="238"/>
      <c r="Q2326" s="238"/>
    </row>
    <row r="2327" spans="1:17" s="39" customFormat="1" ht="12">
      <c r="A2327" s="298"/>
      <c r="B2327" s="298"/>
      <c r="C2327" s="298"/>
      <c r="D2327" s="298"/>
      <c r="E2327" s="298"/>
      <c r="F2327" s="298"/>
      <c r="G2327" s="298"/>
      <c r="H2327" s="298"/>
      <c r="I2327" s="298"/>
      <c r="J2327" s="298"/>
      <c r="K2327" s="298"/>
      <c r="L2327" s="299"/>
      <c r="M2327" s="300"/>
      <c r="N2327" s="301"/>
      <c r="O2327" s="238"/>
      <c r="P2327" s="238"/>
      <c r="Q2327" s="238"/>
    </row>
    <row r="2328" spans="1:17" s="39" customFormat="1" ht="12">
      <c r="A2328" s="298"/>
      <c r="B2328" s="298"/>
      <c r="C2328" s="298"/>
      <c r="D2328" s="298"/>
      <c r="E2328" s="298"/>
      <c r="F2328" s="298"/>
      <c r="G2328" s="298"/>
      <c r="H2328" s="298"/>
      <c r="I2328" s="298"/>
      <c r="J2328" s="298"/>
      <c r="K2328" s="298"/>
      <c r="L2328" s="299"/>
      <c r="M2328" s="300"/>
      <c r="N2328" s="301"/>
      <c r="O2328" s="238"/>
      <c r="P2328" s="238"/>
      <c r="Q2328" s="238"/>
    </row>
    <row r="2329" spans="1:17" s="39" customFormat="1" ht="12">
      <c r="A2329" s="298"/>
      <c r="B2329" s="298"/>
      <c r="C2329" s="298"/>
      <c r="D2329" s="298"/>
      <c r="E2329" s="298"/>
      <c r="F2329" s="298"/>
      <c r="G2329" s="298"/>
      <c r="H2329" s="298"/>
      <c r="I2329" s="298"/>
      <c r="J2329" s="298"/>
      <c r="K2329" s="298"/>
      <c r="L2329" s="299"/>
      <c r="M2329" s="300"/>
      <c r="N2329" s="301"/>
      <c r="O2329" s="238"/>
      <c r="P2329" s="238"/>
      <c r="Q2329" s="238"/>
    </row>
    <row r="2330" spans="1:17" s="39" customFormat="1" ht="12">
      <c r="A2330" s="298"/>
      <c r="B2330" s="298"/>
      <c r="C2330" s="298"/>
      <c r="D2330" s="298"/>
      <c r="E2330" s="298"/>
      <c r="F2330" s="298"/>
      <c r="G2330" s="298"/>
      <c r="H2330" s="298"/>
      <c r="I2330" s="298"/>
      <c r="J2330" s="298"/>
      <c r="K2330" s="298"/>
      <c r="L2330" s="299"/>
      <c r="M2330" s="300"/>
      <c r="N2330" s="301"/>
      <c r="O2330" s="238"/>
      <c r="P2330" s="238"/>
      <c r="Q2330" s="238"/>
    </row>
    <row r="2331" spans="1:17" s="39" customFormat="1" ht="12">
      <c r="A2331" s="298"/>
      <c r="B2331" s="298"/>
      <c r="C2331" s="298"/>
      <c r="D2331" s="298"/>
      <c r="E2331" s="298"/>
      <c r="F2331" s="298"/>
      <c r="G2331" s="298"/>
      <c r="H2331" s="298"/>
      <c r="I2331" s="298"/>
      <c r="J2331" s="298"/>
      <c r="K2331" s="298"/>
      <c r="L2331" s="299"/>
      <c r="M2331" s="300"/>
      <c r="N2331" s="301"/>
      <c r="O2331" s="238"/>
      <c r="P2331" s="238"/>
      <c r="Q2331" s="238"/>
    </row>
    <row r="2332" spans="1:17" s="39" customFormat="1" ht="12">
      <c r="A2332" s="298"/>
      <c r="B2332" s="298"/>
      <c r="C2332" s="298"/>
      <c r="D2332" s="298"/>
      <c r="E2332" s="298"/>
      <c r="F2332" s="298"/>
      <c r="G2332" s="298"/>
      <c r="H2332" s="298"/>
      <c r="I2332" s="298"/>
      <c r="J2332" s="298"/>
      <c r="K2332" s="298"/>
      <c r="L2332" s="299"/>
      <c r="M2332" s="300"/>
      <c r="N2332" s="301"/>
      <c r="O2332" s="238"/>
      <c r="P2332" s="238"/>
      <c r="Q2332" s="238"/>
    </row>
    <row r="2333" spans="1:17" s="39" customFormat="1" ht="12">
      <c r="A2333" s="298"/>
      <c r="B2333" s="298"/>
      <c r="C2333" s="298"/>
      <c r="D2333" s="298"/>
      <c r="E2333" s="298"/>
      <c r="F2333" s="298"/>
      <c r="G2333" s="298"/>
      <c r="H2333" s="298"/>
      <c r="I2333" s="298"/>
      <c r="J2333" s="298"/>
      <c r="K2333" s="298"/>
      <c r="L2333" s="299"/>
      <c r="M2333" s="300"/>
      <c r="N2333" s="301"/>
      <c r="O2333" s="238"/>
      <c r="P2333" s="238"/>
      <c r="Q2333" s="238"/>
    </row>
    <row r="2334" spans="1:17" s="39" customFormat="1" ht="12">
      <c r="A2334" s="298"/>
      <c r="B2334" s="298"/>
      <c r="C2334" s="298"/>
      <c r="D2334" s="298"/>
      <c r="E2334" s="298"/>
      <c r="F2334" s="298"/>
      <c r="G2334" s="298"/>
      <c r="H2334" s="298"/>
      <c r="I2334" s="298"/>
      <c r="J2334" s="298"/>
      <c r="K2334" s="298"/>
      <c r="L2334" s="299"/>
      <c r="M2334" s="300"/>
      <c r="N2334" s="301"/>
      <c r="O2334" s="238"/>
      <c r="P2334" s="238"/>
      <c r="Q2334" s="238"/>
    </row>
    <row r="2335" spans="1:17" s="39" customFormat="1" ht="12">
      <c r="A2335" s="298"/>
      <c r="B2335" s="298"/>
      <c r="C2335" s="298"/>
      <c r="D2335" s="298"/>
      <c r="E2335" s="298"/>
      <c r="F2335" s="298"/>
      <c r="G2335" s="298"/>
      <c r="H2335" s="298"/>
      <c r="I2335" s="298"/>
      <c r="J2335" s="298"/>
      <c r="K2335" s="298"/>
      <c r="L2335" s="299"/>
      <c r="M2335" s="300"/>
      <c r="N2335" s="301"/>
      <c r="O2335" s="238"/>
      <c r="P2335" s="238"/>
      <c r="Q2335" s="238"/>
    </row>
    <row r="2336" spans="1:17" s="39" customFormat="1" ht="12">
      <c r="A2336" s="298"/>
      <c r="B2336" s="298"/>
      <c r="C2336" s="298"/>
      <c r="D2336" s="298"/>
      <c r="E2336" s="298"/>
      <c r="F2336" s="298"/>
      <c r="G2336" s="298"/>
      <c r="H2336" s="298"/>
      <c r="I2336" s="298"/>
      <c r="J2336" s="298"/>
      <c r="K2336" s="298"/>
      <c r="L2336" s="299"/>
      <c r="M2336" s="300"/>
      <c r="N2336" s="301"/>
      <c r="O2336" s="238"/>
      <c r="P2336" s="238"/>
      <c r="Q2336" s="238"/>
    </row>
    <row r="2337" spans="1:17" s="39" customFormat="1" ht="12">
      <c r="A2337" s="298"/>
      <c r="B2337" s="298"/>
      <c r="C2337" s="298"/>
      <c r="D2337" s="298"/>
      <c r="E2337" s="298"/>
      <c r="F2337" s="298"/>
      <c r="G2337" s="298"/>
      <c r="H2337" s="298"/>
      <c r="I2337" s="298"/>
      <c r="J2337" s="298"/>
      <c r="K2337" s="298"/>
      <c r="L2337" s="299"/>
      <c r="M2337" s="300"/>
      <c r="N2337" s="301"/>
      <c r="O2337" s="238"/>
      <c r="P2337" s="238"/>
      <c r="Q2337" s="238"/>
    </row>
    <row r="2338" spans="1:17" s="39" customFormat="1" ht="12">
      <c r="A2338" s="298"/>
      <c r="B2338" s="298"/>
      <c r="C2338" s="298"/>
      <c r="D2338" s="298"/>
      <c r="E2338" s="298"/>
      <c r="F2338" s="298"/>
      <c r="G2338" s="298"/>
      <c r="H2338" s="298"/>
      <c r="I2338" s="298"/>
      <c r="J2338" s="298"/>
      <c r="K2338" s="298"/>
      <c r="L2338" s="299"/>
      <c r="M2338" s="300"/>
      <c r="N2338" s="301"/>
      <c r="O2338" s="238"/>
      <c r="P2338" s="238"/>
      <c r="Q2338" s="238"/>
    </row>
    <row r="2339" spans="1:17" s="39" customFormat="1" ht="12">
      <c r="A2339" s="298"/>
      <c r="B2339" s="298"/>
      <c r="C2339" s="298"/>
      <c r="D2339" s="298"/>
      <c r="E2339" s="298"/>
      <c r="F2339" s="298"/>
      <c r="G2339" s="298"/>
      <c r="H2339" s="298"/>
      <c r="I2339" s="298"/>
      <c r="J2339" s="298"/>
      <c r="K2339" s="298"/>
      <c r="L2339" s="299"/>
      <c r="M2339" s="300"/>
      <c r="N2339" s="301"/>
      <c r="O2339" s="238"/>
      <c r="P2339" s="238"/>
      <c r="Q2339" s="238"/>
    </row>
    <row r="2340" spans="1:17" s="39" customFormat="1" ht="12">
      <c r="A2340" s="298"/>
      <c r="B2340" s="298"/>
      <c r="C2340" s="298"/>
      <c r="D2340" s="298"/>
      <c r="E2340" s="298"/>
      <c r="F2340" s="298"/>
      <c r="G2340" s="298"/>
      <c r="H2340" s="298"/>
      <c r="I2340" s="298"/>
      <c r="J2340" s="298"/>
      <c r="K2340" s="298"/>
      <c r="L2340" s="299"/>
      <c r="M2340" s="300"/>
      <c r="N2340" s="301"/>
      <c r="O2340" s="238"/>
      <c r="P2340" s="238"/>
      <c r="Q2340" s="238"/>
    </row>
    <row r="2341" spans="1:17" s="39" customFormat="1" ht="12">
      <c r="A2341" s="298"/>
      <c r="B2341" s="298"/>
      <c r="C2341" s="298"/>
      <c r="D2341" s="298"/>
      <c r="E2341" s="298"/>
      <c r="F2341" s="298"/>
      <c r="G2341" s="298"/>
      <c r="H2341" s="298"/>
      <c r="I2341" s="298"/>
      <c r="J2341" s="298"/>
      <c r="K2341" s="298"/>
      <c r="L2341" s="299"/>
      <c r="M2341" s="300"/>
      <c r="N2341" s="301"/>
      <c r="O2341" s="238"/>
      <c r="P2341" s="238"/>
      <c r="Q2341" s="238"/>
    </row>
    <row r="2342" spans="1:17" s="39" customFormat="1" ht="12">
      <c r="A2342" s="298"/>
      <c r="B2342" s="298"/>
      <c r="C2342" s="298"/>
      <c r="D2342" s="298"/>
      <c r="E2342" s="298"/>
      <c r="F2342" s="298"/>
      <c r="G2342" s="298"/>
      <c r="H2342" s="298"/>
      <c r="I2342" s="298"/>
      <c r="J2342" s="298"/>
      <c r="K2342" s="298"/>
      <c r="L2342" s="299"/>
      <c r="M2342" s="300"/>
      <c r="N2342" s="301"/>
      <c r="O2342" s="238"/>
      <c r="P2342" s="238"/>
      <c r="Q2342" s="238"/>
    </row>
    <row r="2343" spans="1:17" s="39" customFormat="1" ht="12">
      <c r="A2343" s="298"/>
      <c r="B2343" s="298"/>
      <c r="C2343" s="298"/>
      <c r="D2343" s="298"/>
      <c r="E2343" s="298"/>
      <c r="F2343" s="298"/>
      <c r="G2343" s="298"/>
      <c r="H2343" s="298"/>
      <c r="I2343" s="298"/>
      <c r="J2343" s="298"/>
      <c r="K2343" s="298"/>
      <c r="L2343" s="299"/>
      <c r="M2343" s="300"/>
      <c r="N2343" s="301"/>
      <c r="O2343" s="238"/>
      <c r="P2343" s="238"/>
      <c r="Q2343" s="238"/>
    </row>
    <row r="2344" spans="1:17" s="39" customFormat="1" ht="12">
      <c r="A2344" s="298"/>
      <c r="B2344" s="298"/>
      <c r="C2344" s="298"/>
      <c r="D2344" s="298"/>
      <c r="E2344" s="298"/>
      <c r="F2344" s="298"/>
      <c r="G2344" s="298"/>
      <c r="H2344" s="298"/>
      <c r="I2344" s="298"/>
      <c r="J2344" s="298"/>
      <c r="K2344" s="298"/>
      <c r="L2344" s="299"/>
      <c r="M2344" s="300"/>
      <c r="N2344" s="301"/>
      <c r="O2344" s="238"/>
      <c r="P2344" s="238"/>
      <c r="Q2344" s="238"/>
    </row>
    <row r="2345" spans="1:17" s="39" customFormat="1" ht="12">
      <c r="A2345" s="298"/>
      <c r="B2345" s="298"/>
      <c r="C2345" s="298"/>
      <c r="D2345" s="298"/>
      <c r="E2345" s="298"/>
      <c r="F2345" s="298"/>
      <c r="G2345" s="298"/>
      <c r="H2345" s="298"/>
      <c r="I2345" s="298"/>
      <c r="J2345" s="298"/>
      <c r="K2345" s="298"/>
      <c r="L2345" s="299"/>
      <c r="M2345" s="300"/>
      <c r="N2345" s="301"/>
      <c r="O2345" s="238"/>
      <c r="P2345" s="238"/>
      <c r="Q2345" s="238"/>
    </row>
    <row r="2346" spans="1:17" s="39" customFormat="1" ht="12">
      <c r="A2346" s="298"/>
      <c r="B2346" s="298"/>
      <c r="C2346" s="298"/>
      <c r="D2346" s="298"/>
      <c r="E2346" s="298"/>
      <c r="F2346" s="298"/>
      <c r="G2346" s="298"/>
      <c r="H2346" s="298"/>
      <c r="I2346" s="298"/>
      <c r="J2346" s="298"/>
      <c r="K2346" s="298"/>
      <c r="L2346" s="299"/>
      <c r="M2346" s="300"/>
      <c r="N2346" s="301"/>
      <c r="O2346" s="238"/>
      <c r="P2346" s="238"/>
      <c r="Q2346" s="238"/>
    </row>
    <row r="2347" spans="1:17" s="39" customFormat="1" ht="12">
      <c r="A2347" s="298"/>
      <c r="B2347" s="298"/>
      <c r="C2347" s="298"/>
      <c r="D2347" s="298"/>
      <c r="E2347" s="298"/>
      <c r="F2347" s="298"/>
      <c r="G2347" s="298"/>
      <c r="H2347" s="298"/>
      <c r="I2347" s="298"/>
      <c r="J2347" s="298"/>
      <c r="K2347" s="298"/>
      <c r="L2347" s="299"/>
      <c r="M2347" s="300"/>
      <c r="N2347" s="301"/>
      <c r="O2347" s="238"/>
      <c r="P2347" s="238"/>
      <c r="Q2347" s="238"/>
    </row>
    <row r="2348" spans="1:17" s="39" customFormat="1" ht="12">
      <c r="A2348" s="298"/>
      <c r="B2348" s="298"/>
      <c r="C2348" s="298"/>
      <c r="D2348" s="298"/>
      <c r="E2348" s="298"/>
      <c r="F2348" s="298"/>
      <c r="G2348" s="298"/>
      <c r="H2348" s="298"/>
      <c r="I2348" s="298"/>
      <c r="J2348" s="298"/>
      <c r="K2348" s="298"/>
      <c r="L2348" s="299"/>
      <c r="M2348" s="300"/>
      <c r="N2348" s="301"/>
      <c r="O2348" s="238"/>
      <c r="P2348" s="238"/>
      <c r="Q2348" s="238"/>
    </row>
    <row r="2349" spans="1:17" s="39" customFormat="1" ht="12">
      <c r="A2349" s="298"/>
      <c r="B2349" s="298"/>
      <c r="C2349" s="298"/>
      <c r="D2349" s="298"/>
      <c r="E2349" s="298"/>
      <c r="F2349" s="298"/>
      <c r="G2349" s="298"/>
      <c r="H2349" s="298"/>
      <c r="I2349" s="298"/>
      <c r="J2349" s="298"/>
      <c r="K2349" s="298"/>
      <c r="L2349" s="299"/>
      <c r="M2349" s="300"/>
      <c r="N2349" s="301"/>
      <c r="O2349" s="238"/>
      <c r="P2349" s="238"/>
      <c r="Q2349" s="238"/>
    </row>
    <row r="2350" spans="1:17" s="39" customFormat="1" ht="12">
      <c r="A2350" s="298"/>
      <c r="B2350" s="298"/>
      <c r="C2350" s="298"/>
      <c r="D2350" s="298"/>
      <c r="E2350" s="298"/>
      <c r="F2350" s="298"/>
      <c r="G2350" s="298"/>
      <c r="H2350" s="298"/>
      <c r="I2350" s="298"/>
      <c r="J2350" s="298"/>
      <c r="K2350" s="298"/>
      <c r="L2350" s="299"/>
      <c r="M2350" s="300"/>
      <c r="N2350" s="301"/>
      <c r="O2350" s="238"/>
      <c r="P2350" s="238"/>
      <c r="Q2350" s="238"/>
    </row>
    <row r="2351" spans="1:17" s="39" customFormat="1" ht="12">
      <c r="A2351" s="298"/>
      <c r="B2351" s="298"/>
      <c r="C2351" s="298"/>
      <c r="D2351" s="298"/>
      <c r="E2351" s="298"/>
      <c r="F2351" s="298"/>
      <c r="G2351" s="298"/>
      <c r="H2351" s="298"/>
      <c r="I2351" s="298"/>
      <c r="J2351" s="298"/>
      <c r="K2351" s="298"/>
      <c r="L2351" s="299"/>
      <c r="M2351" s="300"/>
      <c r="N2351" s="301"/>
      <c r="O2351" s="238"/>
      <c r="P2351" s="238"/>
      <c r="Q2351" s="238"/>
    </row>
    <row r="2352" spans="1:17" s="39" customFormat="1" ht="12">
      <c r="A2352" s="298"/>
      <c r="B2352" s="298"/>
      <c r="C2352" s="298"/>
      <c r="D2352" s="298"/>
      <c r="E2352" s="298"/>
      <c r="F2352" s="298"/>
      <c r="G2352" s="298"/>
      <c r="H2352" s="298"/>
      <c r="I2352" s="298"/>
      <c r="J2352" s="298"/>
      <c r="K2352" s="298"/>
      <c r="L2352" s="299"/>
      <c r="M2352" s="300"/>
      <c r="N2352" s="301"/>
      <c r="O2352" s="238"/>
      <c r="P2352" s="238"/>
      <c r="Q2352" s="238"/>
    </row>
    <row r="2353" spans="1:17" s="39" customFormat="1" ht="12">
      <c r="A2353" s="298"/>
      <c r="B2353" s="298"/>
      <c r="C2353" s="298"/>
      <c r="D2353" s="298"/>
      <c r="E2353" s="298"/>
      <c r="F2353" s="298"/>
      <c r="G2353" s="298"/>
      <c r="H2353" s="298"/>
      <c r="I2353" s="298"/>
      <c r="J2353" s="298"/>
      <c r="K2353" s="298"/>
      <c r="L2353" s="299"/>
      <c r="M2353" s="300"/>
      <c r="N2353" s="301"/>
      <c r="O2353" s="238"/>
      <c r="P2353" s="238"/>
      <c r="Q2353" s="238"/>
    </row>
    <row r="2354" spans="1:17" s="39" customFormat="1" ht="12">
      <c r="A2354" s="298"/>
      <c r="B2354" s="298"/>
      <c r="C2354" s="298"/>
      <c r="D2354" s="298"/>
      <c r="E2354" s="298"/>
      <c r="F2354" s="298"/>
      <c r="G2354" s="298"/>
      <c r="H2354" s="298"/>
      <c r="I2354" s="298"/>
      <c r="J2354" s="298"/>
      <c r="K2354" s="298"/>
      <c r="L2354" s="299"/>
      <c r="M2354" s="300"/>
      <c r="N2354" s="301"/>
      <c r="O2354" s="238"/>
      <c r="P2354" s="238"/>
      <c r="Q2354" s="238"/>
    </row>
    <row r="2355" spans="1:17" s="39" customFormat="1" ht="12">
      <c r="A2355" s="298"/>
      <c r="B2355" s="298"/>
      <c r="C2355" s="298"/>
      <c r="D2355" s="298"/>
      <c r="E2355" s="298"/>
      <c r="F2355" s="298"/>
      <c r="G2355" s="298"/>
      <c r="H2355" s="298"/>
      <c r="I2355" s="298"/>
      <c r="J2355" s="298"/>
      <c r="K2355" s="298"/>
      <c r="L2355" s="299"/>
      <c r="M2355" s="300"/>
      <c r="N2355" s="301"/>
      <c r="O2355" s="238"/>
      <c r="P2355" s="238"/>
      <c r="Q2355" s="238"/>
    </row>
    <row r="2356" spans="1:17" s="39" customFormat="1" ht="12">
      <c r="A2356" s="298"/>
      <c r="B2356" s="298"/>
      <c r="C2356" s="298"/>
      <c r="D2356" s="298"/>
      <c r="E2356" s="298"/>
      <c r="F2356" s="298"/>
      <c r="G2356" s="298"/>
      <c r="H2356" s="298"/>
      <c r="I2356" s="298"/>
      <c r="J2356" s="298"/>
      <c r="K2356" s="298"/>
      <c r="L2356" s="299"/>
      <c r="M2356" s="300"/>
      <c r="N2356" s="301"/>
      <c r="O2356" s="238"/>
      <c r="P2356" s="238"/>
      <c r="Q2356" s="238"/>
    </row>
    <row r="2357" spans="1:17" s="39" customFormat="1" ht="12">
      <c r="A2357" s="298"/>
      <c r="B2357" s="298"/>
      <c r="C2357" s="298"/>
      <c r="D2357" s="298"/>
      <c r="E2357" s="298"/>
      <c r="F2357" s="298"/>
      <c r="G2357" s="298"/>
      <c r="H2357" s="298"/>
      <c r="I2357" s="298"/>
      <c r="J2357" s="298"/>
      <c r="K2357" s="298"/>
      <c r="L2357" s="299"/>
      <c r="M2357" s="300"/>
      <c r="N2357" s="301"/>
      <c r="O2357" s="238"/>
      <c r="P2357" s="238"/>
      <c r="Q2357" s="238"/>
    </row>
    <row r="2358" spans="1:17" s="39" customFormat="1" ht="12">
      <c r="A2358" s="298"/>
      <c r="B2358" s="298"/>
      <c r="C2358" s="298"/>
      <c r="D2358" s="298"/>
      <c r="E2358" s="298"/>
      <c r="F2358" s="298"/>
      <c r="G2358" s="298"/>
      <c r="H2358" s="298"/>
      <c r="I2358" s="298"/>
      <c r="J2358" s="298"/>
      <c r="K2358" s="298"/>
      <c r="L2358" s="299"/>
      <c r="M2358" s="300"/>
      <c r="N2358" s="301"/>
      <c r="O2358" s="238"/>
      <c r="P2358" s="238"/>
      <c r="Q2358" s="238"/>
    </row>
    <row r="2359" spans="1:17" s="39" customFormat="1" ht="12">
      <c r="A2359" s="298"/>
      <c r="B2359" s="298"/>
      <c r="C2359" s="298"/>
      <c r="D2359" s="298"/>
      <c r="E2359" s="298"/>
      <c r="F2359" s="298"/>
      <c r="G2359" s="298"/>
      <c r="H2359" s="298"/>
      <c r="I2359" s="298"/>
      <c r="J2359" s="298"/>
      <c r="K2359" s="298"/>
      <c r="L2359" s="299"/>
      <c r="M2359" s="300"/>
      <c r="N2359" s="301"/>
      <c r="O2359" s="238"/>
      <c r="P2359" s="238"/>
      <c r="Q2359" s="238"/>
    </row>
    <row r="2360" spans="1:17" s="39" customFormat="1" ht="12">
      <c r="A2360" s="298"/>
      <c r="B2360" s="298"/>
      <c r="C2360" s="298"/>
      <c r="D2360" s="298"/>
      <c r="E2360" s="298"/>
      <c r="F2360" s="298"/>
      <c r="G2360" s="298"/>
      <c r="H2360" s="298"/>
      <c r="I2360" s="298"/>
      <c r="J2360" s="298"/>
      <c r="K2360" s="298"/>
      <c r="L2360" s="299"/>
      <c r="M2360" s="300"/>
      <c r="N2360" s="301"/>
      <c r="O2360" s="238"/>
      <c r="P2360" s="238"/>
      <c r="Q2360" s="238"/>
    </row>
    <row r="2361" spans="1:17" s="39" customFormat="1" ht="12">
      <c r="A2361" s="298"/>
      <c r="B2361" s="298"/>
      <c r="C2361" s="298"/>
      <c r="D2361" s="298"/>
      <c r="E2361" s="298"/>
      <c r="F2361" s="298"/>
      <c r="G2361" s="298"/>
      <c r="H2361" s="298"/>
      <c r="I2361" s="298"/>
      <c r="J2361" s="298"/>
      <c r="K2361" s="298"/>
      <c r="L2361" s="299"/>
      <c r="M2361" s="300"/>
      <c r="N2361" s="301"/>
      <c r="O2361" s="238"/>
      <c r="P2361" s="238"/>
      <c r="Q2361" s="238"/>
    </row>
    <row r="2362" spans="1:17" s="39" customFormat="1" ht="12">
      <c r="A2362" s="298"/>
      <c r="B2362" s="298"/>
      <c r="C2362" s="298"/>
      <c r="D2362" s="298"/>
      <c r="E2362" s="298"/>
      <c r="F2362" s="298"/>
      <c r="G2362" s="298"/>
      <c r="H2362" s="298"/>
      <c r="I2362" s="298"/>
      <c r="J2362" s="298"/>
      <c r="K2362" s="298"/>
      <c r="L2362" s="299"/>
      <c r="M2362" s="300"/>
      <c r="N2362" s="301"/>
      <c r="O2362" s="238"/>
      <c r="P2362" s="238"/>
      <c r="Q2362" s="238"/>
    </row>
    <row r="2363" spans="1:17" s="39" customFormat="1" ht="12">
      <c r="A2363" s="298"/>
      <c r="B2363" s="298"/>
      <c r="C2363" s="298"/>
      <c r="D2363" s="298"/>
      <c r="E2363" s="298"/>
      <c r="F2363" s="298"/>
      <c r="G2363" s="298"/>
      <c r="H2363" s="298"/>
      <c r="I2363" s="298"/>
      <c r="J2363" s="298"/>
      <c r="K2363" s="298"/>
      <c r="L2363" s="299"/>
      <c r="M2363" s="300"/>
      <c r="N2363" s="301"/>
      <c r="O2363" s="238"/>
      <c r="P2363" s="238"/>
      <c r="Q2363" s="238"/>
    </row>
    <row r="2364" spans="1:17" s="39" customFormat="1" ht="12">
      <c r="A2364" s="298"/>
      <c r="B2364" s="298"/>
      <c r="C2364" s="298"/>
      <c r="D2364" s="298"/>
      <c r="E2364" s="298"/>
      <c r="F2364" s="298"/>
      <c r="G2364" s="298"/>
      <c r="H2364" s="298"/>
      <c r="I2364" s="298"/>
      <c r="J2364" s="298"/>
      <c r="K2364" s="298"/>
      <c r="L2364" s="299"/>
      <c r="M2364" s="300"/>
      <c r="N2364" s="301"/>
      <c r="O2364" s="238"/>
      <c r="P2364" s="238"/>
      <c r="Q2364" s="238"/>
    </row>
    <row r="2365" spans="1:17" s="39" customFormat="1" ht="12">
      <c r="A2365" s="298"/>
      <c r="B2365" s="298"/>
      <c r="C2365" s="298"/>
      <c r="D2365" s="298"/>
      <c r="E2365" s="298"/>
      <c r="F2365" s="298"/>
      <c r="G2365" s="298"/>
      <c r="H2365" s="298"/>
      <c r="I2365" s="298"/>
      <c r="J2365" s="298"/>
      <c r="K2365" s="298"/>
      <c r="L2365" s="299"/>
      <c r="M2365" s="300"/>
      <c r="N2365" s="301"/>
      <c r="O2365" s="238"/>
      <c r="P2365" s="238"/>
      <c r="Q2365" s="238"/>
    </row>
    <row r="2366" spans="1:17" s="39" customFormat="1" ht="12">
      <c r="A2366" s="298"/>
      <c r="B2366" s="298"/>
      <c r="C2366" s="298"/>
      <c r="D2366" s="298"/>
      <c r="E2366" s="298"/>
      <c r="F2366" s="298"/>
      <c r="G2366" s="298"/>
      <c r="H2366" s="298"/>
      <c r="I2366" s="298"/>
      <c r="J2366" s="298"/>
      <c r="K2366" s="298"/>
      <c r="L2366" s="299"/>
      <c r="M2366" s="300"/>
      <c r="N2366" s="301"/>
      <c r="O2366" s="238"/>
      <c r="P2366" s="238"/>
      <c r="Q2366" s="238"/>
    </row>
    <row r="2367" spans="1:17" s="39" customFormat="1" ht="12">
      <c r="A2367" s="298"/>
      <c r="B2367" s="298"/>
      <c r="C2367" s="298"/>
      <c r="D2367" s="298"/>
      <c r="E2367" s="298"/>
      <c r="F2367" s="298"/>
      <c r="G2367" s="298"/>
      <c r="H2367" s="298"/>
      <c r="I2367" s="298"/>
      <c r="J2367" s="298"/>
      <c r="K2367" s="298"/>
      <c r="L2367" s="299"/>
      <c r="M2367" s="300"/>
      <c r="N2367" s="301"/>
      <c r="O2367" s="238"/>
      <c r="P2367" s="238"/>
      <c r="Q2367" s="238"/>
    </row>
    <row r="2368" spans="1:17" s="39" customFormat="1" ht="12">
      <c r="A2368" s="298"/>
      <c r="B2368" s="298"/>
      <c r="C2368" s="298"/>
      <c r="D2368" s="298"/>
      <c r="E2368" s="298"/>
      <c r="F2368" s="298"/>
      <c r="G2368" s="298"/>
      <c r="H2368" s="298"/>
      <c r="I2368" s="298"/>
      <c r="J2368" s="298"/>
      <c r="K2368" s="298"/>
      <c r="L2368" s="299"/>
      <c r="M2368" s="300"/>
      <c r="N2368" s="301"/>
      <c r="O2368" s="238"/>
      <c r="P2368" s="238"/>
      <c r="Q2368" s="238"/>
    </row>
    <row r="2369" spans="1:17" s="39" customFormat="1" ht="12">
      <c r="A2369" s="298"/>
      <c r="B2369" s="298"/>
      <c r="C2369" s="298"/>
      <c r="D2369" s="298"/>
      <c r="E2369" s="298"/>
      <c r="F2369" s="298"/>
      <c r="G2369" s="298"/>
      <c r="H2369" s="298"/>
      <c r="I2369" s="298"/>
      <c r="J2369" s="298"/>
      <c r="K2369" s="298"/>
      <c r="L2369" s="299"/>
      <c r="M2369" s="300"/>
      <c r="N2369" s="301"/>
      <c r="O2369" s="238"/>
      <c r="P2369" s="238"/>
      <c r="Q2369" s="238"/>
    </row>
    <row r="2370" spans="1:17" s="39" customFormat="1" ht="12">
      <c r="A2370" s="298"/>
      <c r="B2370" s="298"/>
      <c r="C2370" s="298"/>
      <c r="D2370" s="298"/>
      <c r="E2370" s="298"/>
      <c r="F2370" s="298"/>
      <c r="G2370" s="298"/>
      <c r="H2370" s="298"/>
      <c r="I2370" s="298"/>
      <c r="J2370" s="298"/>
      <c r="K2370" s="298"/>
      <c r="L2370" s="299"/>
      <c r="M2370" s="300"/>
      <c r="N2370" s="301"/>
      <c r="O2370" s="238"/>
      <c r="P2370" s="238"/>
      <c r="Q2370" s="238"/>
    </row>
    <row r="2371" spans="1:17" s="39" customFormat="1" ht="12">
      <c r="A2371" s="298"/>
      <c r="B2371" s="298"/>
      <c r="C2371" s="298"/>
      <c r="D2371" s="298"/>
      <c r="E2371" s="298"/>
      <c r="F2371" s="298"/>
      <c r="G2371" s="298"/>
      <c r="H2371" s="298"/>
      <c r="I2371" s="298"/>
      <c r="J2371" s="298"/>
      <c r="K2371" s="298"/>
      <c r="L2371" s="299"/>
      <c r="M2371" s="300"/>
      <c r="N2371" s="301"/>
      <c r="O2371" s="238"/>
      <c r="P2371" s="238"/>
      <c r="Q2371" s="238"/>
    </row>
    <row r="2372" spans="1:17" s="39" customFormat="1" ht="12">
      <c r="A2372" s="298"/>
      <c r="B2372" s="298"/>
      <c r="C2372" s="298"/>
      <c r="D2372" s="298"/>
      <c r="E2372" s="298"/>
      <c r="F2372" s="298"/>
      <c r="G2372" s="298"/>
      <c r="H2372" s="298"/>
      <c r="I2372" s="298"/>
      <c r="J2372" s="298"/>
      <c r="K2372" s="298"/>
      <c r="L2372" s="299"/>
      <c r="M2372" s="300"/>
      <c r="N2372" s="301"/>
      <c r="O2372" s="238"/>
      <c r="P2372" s="238"/>
      <c r="Q2372" s="238"/>
    </row>
    <row r="2373" spans="1:17" s="39" customFormat="1" ht="12">
      <c r="A2373" s="298"/>
      <c r="B2373" s="298"/>
      <c r="C2373" s="298"/>
      <c r="D2373" s="298"/>
      <c r="E2373" s="298"/>
      <c r="F2373" s="298"/>
      <c r="G2373" s="298"/>
      <c r="H2373" s="298"/>
      <c r="I2373" s="298"/>
      <c r="J2373" s="298"/>
      <c r="K2373" s="298"/>
      <c r="L2373" s="299"/>
      <c r="M2373" s="300"/>
      <c r="N2373" s="301"/>
      <c r="O2373" s="238"/>
      <c r="P2373" s="238"/>
      <c r="Q2373" s="238"/>
    </row>
    <row r="2374" spans="1:17" s="39" customFormat="1" ht="12">
      <c r="A2374" s="298"/>
      <c r="B2374" s="298"/>
      <c r="C2374" s="298"/>
      <c r="D2374" s="298"/>
      <c r="E2374" s="298"/>
      <c r="F2374" s="298"/>
      <c r="G2374" s="298"/>
      <c r="H2374" s="298"/>
      <c r="I2374" s="298"/>
      <c r="J2374" s="298"/>
      <c r="K2374" s="298"/>
      <c r="L2374" s="299"/>
      <c r="M2374" s="300"/>
      <c r="N2374" s="301"/>
      <c r="O2374" s="238"/>
      <c r="P2374" s="238"/>
      <c r="Q2374" s="238"/>
    </row>
    <row r="2375" spans="1:17" s="39" customFormat="1" ht="12">
      <c r="A2375" s="298"/>
      <c r="B2375" s="298"/>
      <c r="C2375" s="298"/>
      <c r="D2375" s="298"/>
      <c r="E2375" s="298"/>
      <c r="F2375" s="298"/>
      <c r="G2375" s="298"/>
      <c r="H2375" s="298"/>
      <c r="I2375" s="298"/>
      <c r="J2375" s="298"/>
      <c r="K2375" s="298"/>
      <c r="L2375" s="299"/>
      <c r="M2375" s="300"/>
      <c r="N2375" s="301"/>
      <c r="O2375" s="238"/>
      <c r="P2375" s="238"/>
      <c r="Q2375" s="238"/>
    </row>
    <row r="2376" spans="1:17" s="39" customFormat="1" ht="12">
      <c r="A2376" s="298"/>
      <c r="B2376" s="298"/>
      <c r="C2376" s="298"/>
      <c r="D2376" s="298"/>
      <c r="E2376" s="298"/>
      <c r="F2376" s="298"/>
      <c r="G2376" s="298"/>
      <c r="H2376" s="298"/>
      <c r="I2376" s="298"/>
      <c r="J2376" s="298"/>
      <c r="K2376" s="298"/>
      <c r="L2376" s="299"/>
      <c r="M2376" s="300"/>
      <c r="N2376" s="301"/>
      <c r="O2376" s="238"/>
      <c r="P2376" s="238"/>
      <c r="Q2376" s="238"/>
    </row>
    <row r="2377" spans="1:17" s="39" customFormat="1" ht="12">
      <c r="A2377" s="298"/>
      <c r="B2377" s="298"/>
      <c r="C2377" s="298"/>
      <c r="D2377" s="298"/>
      <c r="E2377" s="298"/>
      <c r="F2377" s="298"/>
      <c r="G2377" s="298"/>
      <c r="H2377" s="298"/>
      <c r="I2377" s="298"/>
      <c r="J2377" s="298"/>
      <c r="K2377" s="298"/>
      <c r="L2377" s="299"/>
      <c r="M2377" s="300"/>
      <c r="N2377" s="301"/>
      <c r="O2377" s="238"/>
      <c r="P2377" s="238"/>
      <c r="Q2377" s="238"/>
    </row>
    <row r="2378" spans="1:17" s="39" customFormat="1" ht="12">
      <c r="A2378" s="298"/>
      <c r="B2378" s="298"/>
      <c r="C2378" s="298"/>
      <c r="D2378" s="298"/>
      <c r="E2378" s="298"/>
      <c r="F2378" s="298"/>
      <c r="G2378" s="298"/>
      <c r="H2378" s="298"/>
      <c r="I2378" s="298"/>
      <c r="J2378" s="298"/>
      <c r="K2378" s="298"/>
      <c r="L2378" s="299"/>
      <c r="M2378" s="300"/>
      <c r="N2378" s="301"/>
      <c r="O2378" s="238"/>
      <c r="P2378" s="238"/>
      <c r="Q2378" s="238"/>
    </row>
    <row r="2379" spans="1:17" s="39" customFormat="1" ht="12">
      <c r="A2379" s="298"/>
      <c r="B2379" s="298"/>
      <c r="C2379" s="298"/>
      <c r="D2379" s="298"/>
      <c r="E2379" s="298"/>
      <c r="F2379" s="298"/>
      <c r="G2379" s="298"/>
      <c r="H2379" s="298"/>
      <c r="I2379" s="298"/>
      <c r="J2379" s="298"/>
      <c r="K2379" s="298"/>
      <c r="L2379" s="299"/>
      <c r="M2379" s="300"/>
      <c r="N2379" s="301"/>
      <c r="O2379" s="238"/>
      <c r="P2379" s="238"/>
      <c r="Q2379" s="238"/>
    </row>
    <row r="2380" spans="1:17" s="39" customFormat="1" ht="12">
      <c r="A2380" s="298"/>
      <c r="B2380" s="298"/>
      <c r="C2380" s="298"/>
      <c r="D2380" s="298"/>
      <c r="E2380" s="298"/>
      <c r="F2380" s="298"/>
      <c r="G2380" s="298"/>
      <c r="H2380" s="298"/>
      <c r="I2380" s="298"/>
      <c r="J2380" s="298"/>
      <c r="K2380" s="298"/>
      <c r="L2380" s="299"/>
      <c r="M2380" s="300"/>
      <c r="N2380" s="301"/>
      <c r="O2380" s="238"/>
      <c r="P2380" s="238"/>
      <c r="Q2380" s="238"/>
    </row>
    <row r="2381" spans="1:17" s="39" customFormat="1" ht="12">
      <c r="A2381" s="298"/>
      <c r="B2381" s="298"/>
      <c r="C2381" s="298"/>
      <c r="D2381" s="298"/>
      <c r="E2381" s="298"/>
      <c r="F2381" s="298"/>
      <c r="G2381" s="298"/>
      <c r="H2381" s="298"/>
      <c r="I2381" s="298"/>
      <c r="J2381" s="298"/>
      <c r="K2381" s="298"/>
      <c r="L2381" s="299"/>
      <c r="M2381" s="300"/>
      <c r="N2381" s="301"/>
      <c r="O2381" s="238"/>
      <c r="P2381" s="238"/>
      <c r="Q2381" s="238"/>
    </row>
    <row r="2382" spans="1:17" s="39" customFormat="1" ht="12">
      <c r="A2382" s="298"/>
      <c r="B2382" s="298"/>
      <c r="C2382" s="298"/>
      <c r="D2382" s="298"/>
      <c r="E2382" s="298"/>
      <c r="F2382" s="298"/>
      <c r="G2382" s="298"/>
      <c r="H2382" s="298"/>
      <c r="I2382" s="298"/>
      <c r="J2382" s="298"/>
      <c r="K2382" s="298"/>
      <c r="L2382" s="299"/>
      <c r="M2382" s="300"/>
      <c r="N2382" s="301"/>
      <c r="O2382" s="238"/>
      <c r="P2382" s="238"/>
      <c r="Q2382" s="238"/>
    </row>
    <row r="2383" spans="1:17" s="39" customFormat="1" ht="12">
      <c r="A2383" s="298"/>
      <c r="B2383" s="298"/>
      <c r="C2383" s="298"/>
      <c r="D2383" s="298"/>
      <c r="E2383" s="298"/>
      <c r="F2383" s="298"/>
      <c r="G2383" s="298"/>
      <c r="H2383" s="298"/>
      <c r="I2383" s="298"/>
      <c r="J2383" s="298"/>
      <c r="K2383" s="298"/>
      <c r="L2383" s="299"/>
      <c r="M2383" s="300"/>
      <c r="N2383" s="301"/>
      <c r="O2383" s="238"/>
      <c r="P2383" s="238"/>
      <c r="Q2383" s="238"/>
    </row>
    <row r="2384" spans="1:17" s="39" customFormat="1" ht="12">
      <c r="A2384" s="298"/>
      <c r="B2384" s="298"/>
      <c r="C2384" s="298"/>
      <c r="D2384" s="298"/>
      <c r="E2384" s="298"/>
      <c r="F2384" s="298"/>
      <c r="G2384" s="298"/>
      <c r="H2384" s="298"/>
      <c r="I2384" s="298"/>
      <c r="J2384" s="298"/>
      <c r="K2384" s="298"/>
      <c r="L2384" s="299"/>
      <c r="M2384" s="300"/>
      <c r="N2384" s="301"/>
      <c r="O2384" s="238"/>
      <c r="P2384" s="238"/>
      <c r="Q2384" s="238"/>
    </row>
    <row r="2385" spans="1:17" s="39" customFormat="1" ht="12">
      <c r="A2385" s="298"/>
      <c r="B2385" s="298"/>
      <c r="C2385" s="298"/>
      <c r="D2385" s="298"/>
      <c r="E2385" s="298"/>
      <c r="F2385" s="298"/>
      <c r="G2385" s="298"/>
      <c r="H2385" s="298"/>
      <c r="I2385" s="298"/>
      <c r="J2385" s="298"/>
      <c r="K2385" s="298"/>
      <c r="L2385" s="299"/>
      <c r="M2385" s="300"/>
      <c r="N2385" s="301"/>
      <c r="O2385" s="238"/>
      <c r="P2385" s="238"/>
      <c r="Q2385" s="238"/>
    </row>
    <row r="2386" spans="1:17" s="39" customFormat="1" ht="12">
      <c r="A2386" s="298"/>
      <c r="B2386" s="298"/>
      <c r="C2386" s="298"/>
      <c r="D2386" s="298"/>
      <c r="E2386" s="298"/>
      <c r="F2386" s="298"/>
      <c r="G2386" s="298"/>
      <c r="H2386" s="298"/>
      <c r="I2386" s="298"/>
      <c r="J2386" s="298"/>
      <c r="K2386" s="298"/>
      <c r="L2386" s="299"/>
      <c r="M2386" s="300"/>
      <c r="N2386" s="301"/>
      <c r="O2386" s="238"/>
      <c r="P2386" s="238"/>
      <c r="Q2386" s="238"/>
    </row>
    <row r="2387" spans="1:17" s="39" customFormat="1" ht="12">
      <c r="A2387" s="298"/>
      <c r="B2387" s="298"/>
      <c r="C2387" s="298"/>
      <c r="D2387" s="298"/>
      <c r="E2387" s="298"/>
      <c r="F2387" s="298"/>
      <c r="G2387" s="298"/>
      <c r="H2387" s="298"/>
      <c r="I2387" s="298"/>
      <c r="J2387" s="298"/>
      <c r="K2387" s="298"/>
      <c r="L2387" s="299"/>
      <c r="M2387" s="300"/>
      <c r="N2387" s="301"/>
      <c r="O2387" s="238"/>
      <c r="P2387" s="238"/>
      <c r="Q2387" s="238"/>
    </row>
    <row r="2388" spans="1:17" s="39" customFormat="1" ht="12">
      <c r="A2388" s="298"/>
      <c r="B2388" s="298"/>
      <c r="C2388" s="298"/>
      <c r="D2388" s="298"/>
      <c r="E2388" s="298"/>
      <c r="F2388" s="298"/>
      <c r="G2388" s="298"/>
      <c r="H2388" s="298"/>
      <c r="I2388" s="298"/>
      <c r="J2388" s="298"/>
      <c r="K2388" s="298"/>
      <c r="L2388" s="299"/>
      <c r="M2388" s="300"/>
      <c r="N2388" s="301"/>
      <c r="O2388" s="238"/>
      <c r="P2388" s="238"/>
      <c r="Q2388" s="238"/>
    </row>
    <row r="2389" spans="1:17" s="39" customFormat="1" ht="12">
      <c r="A2389" s="298"/>
      <c r="B2389" s="298"/>
      <c r="C2389" s="298"/>
      <c r="D2389" s="298"/>
      <c r="E2389" s="298"/>
      <c r="F2389" s="298"/>
      <c r="G2389" s="298"/>
      <c r="H2389" s="298"/>
      <c r="I2389" s="298"/>
      <c r="J2389" s="298"/>
      <c r="K2389" s="298"/>
      <c r="L2389" s="299"/>
      <c r="M2389" s="300"/>
      <c r="N2389" s="301"/>
      <c r="O2389" s="238"/>
      <c r="P2389" s="238"/>
      <c r="Q2389" s="238"/>
    </row>
    <row r="2390" spans="1:17" s="39" customFormat="1" ht="12">
      <c r="A2390" s="298"/>
      <c r="B2390" s="298"/>
      <c r="C2390" s="298"/>
      <c r="D2390" s="298"/>
      <c r="E2390" s="298"/>
      <c r="F2390" s="298"/>
      <c r="G2390" s="298"/>
      <c r="H2390" s="298"/>
      <c r="I2390" s="298"/>
      <c r="J2390" s="298"/>
      <c r="K2390" s="298"/>
      <c r="L2390" s="299"/>
      <c r="M2390" s="300"/>
      <c r="N2390" s="301"/>
      <c r="O2390" s="238"/>
      <c r="P2390" s="238"/>
      <c r="Q2390" s="238"/>
    </row>
    <row r="2391" spans="1:17" s="39" customFormat="1" ht="12">
      <c r="A2391" s="298"/>
      <c r="B2391" s="298"/>
      <c r="C2391" s="298"/>
      <c r="D2391" s="298"/>
      <c r="E2391" s="298"/>
      <c r="F2391" s="298"/>
      <c r="G2391" s="298"/>
      <c r="H2391" s="298"/>
      <c r="I2391" s="298"/>
      <c r="J2391" s="298"/>
      <c r="K2391" s="298"/>
      <c r="L2391" s="299"/>
      <c r="M2391" s="300"/>
      <c r="N2391" s="301"/>
      <c r="O2391" s="238"/>
      <c r="P2391" s="238"/>
      <c r="Q2391" s="238"/>
    </row>
    <row r="2392" spans="1:17" s="39" customFormat="1" ht="12">
      <c r="A2392" s="298"/>
      <c r="B2392" s="298"/>
      <c r="C2392" s="298"/>
      <c r="D2392" s="298"/>
      <c r="E2392" s="298"/>
      <c r="F2392" s="298"/>
      <c r="G2392" s="298"/>
      <c r="H2392" s="298"/>
      <c r="I2392" s="298"/>
      <c r="J2392" s="298"/>
      <c r="K2392" s="298"/>
      <c r="L2392" s="299"/>
      <c r="M2392" s="300"/>
      <c r="N2392" s="301"/>
      <c r="O2392" s="238"/>
      <c r="P2392" s="238"/>
      <c r="Q2392" s="238"/>
    </row>
    <row r="2393" spans="1:17" s="39" customFormat="1" ht="12">
      <c r="A2393" s="298"/>
      <c r="B2393" s="298"/>
      <c r="C2393" s="298"/>
      <c r="D2393" s="298"/>
      <c r="E2393" s="298"/>
      <c r="F2393" s="298"/>
      <c r="G2393" s="298"/>
      <c r="H2393" s="298"/>
      <c r="I2393" s="298"/>
      <c r="J2393" s="298"/>
      <c r="K2393" s="298"/>
      <c r="L2393" s="299"/>
      <c r="M2393" s="300"/>
      <c r="N2393" s="301"/>
      <c r="O2393" s="238"/>
      <c r="P2393" s="238"/>
      <c r="Q2393" s="238"/>
    </row>
    <row r="2394" spans="1:17" s="39" customFormat="1" ht="12">
      <c r="A2394" s="298"/>
      <c r="B2394" s="298"/>
      <c r="C2394" s="298"/>
      <c r="D2394" s="298"/>
      <c r="E2394" s="298"/>
      <c r="F2394" s="298"/>
      <c r="G2394" s="298"/>
      <c r="H2394" s="298"/>
      <c r="I2394" s="298"/>
      <c r="J2394" s="298"/>
      <c r="K2394" s="298"/>
      <c r="L2394" s="299"/>
      <c r="M2394" s="300"/>
      <c r="N2394" s="301"/>
      <c r="O2394" s="238"/>
      <c r="P2394" s="238"/>
      <c r="Q2394" s="238"/>
    </row>
    <row r="2395" spans="1:17" s="39" customFormat="1" ht="12">
      <c r="A2395" s="298"/>
      <c r="B2395" s="298"/>
      <c r="C2395" s="298"/>
      <c r="D2395" s="298"/>
      <c r="E2395" s="298"/>
      <c r="F2395" s="298"/>
      <c r="G2395" s="298"/>
      <c r="H2395" s="298"/>
      <c r="I2395" s="298"/>
      <c r="J2395" s="298"/>
      <c r="K2395" s="298"/>
      <c r="L2395" s="299"/>
      <c r="M2395" s="300"/>
      <c r="N2395" s="301"/>
      <c r="O2395" s="238"/>
      <c r="P2395" s="238"/>
      <c r="Q2395" s="238"/>
    </row>
    <row r="2396" spans="1:17" s="39" customFormat="1" ht="12">
      <c r="A2396" s="298"/>
      <c r="B2396" s="298"/>
      <c r="C2396" s="298"/>
      <c r="D2396" s="298"/>
      <c r="E2396" s="298"/>
      <c r="F2396" s="298"/>
      <c r="G2396" s="298"/>
      <c r="H2396" s="298"/>
      <c r="I2396" s="298"/>
      <c r="J2396" s="298"/>
      <c r="K2396" s="298"/>
      <c r="L2396" s="299"/>
      <c r="M2396" s="300"/>
      <c r="N2396" s="301"/>
      <c r="O2396" s="238"/>
      <c r="P2396" s="238"/>
      <c r="Q2396" s="238"/>
    </row>
    <row r="2397" spans="1:17" s="39" customFormat="1" ht="12">
      <c r="A2397" s="298"/>
      <c r="B2397" s="298"/>
      <c r="C2397" s="298"/>
      <c r="D2397" s="298"/>
      <c r="E2397" s="298"/>
      <c r="F2397" s="298"/>
      <c r="G2397" s="298"/>
      <c r="H2397" s="298"/>
      <c r="I2397" s="298"/>
      <c r="J2397" s="298"/>
      <c r="K2397" s="298"/>
      <c r="L2397" s="299"/>
      <c r="M2397" s="300"/>
      <c r="N2397" s="301"/>
      <c r="O2397" s="238"/>
      <c r="P2397" s="238"/>
      <c r="Q2397" s="238"/>
    </row>
    <row r="2398" spans="1:17" s="39" customFormat="1" ht="12">
      <c r="A2398" s="298"/>
      <c r="B2398" s="298"/>
      <c r="C2398" s="298"/>
      <c r="D2398" s="298"/>
      <c r="E2398" s="298"/>
      <c r="F2398" s="298"/>
      <c r="G2398" s="298"/>
      <c r="H2398" s="298"/>
      <c r="I2398" s="298"/>
      <c r="J2398" s="298"/>
      <c r="K2398" s="298"/>
      <c r="L2398" s="299"/>
      <c r="M2398" s="300"/>
      <c r="N2398" s="301"/>
      <c r="O2398" s="238"/>
      <c r="P2398" s="238"/>
      <c r="Q2398" s="238"/>
    </row>
    <row r="2399" spans="1:17" s="39" customFormat="1" ht="12">
      <c r="A2399" s="298"/>
      <c r="B2399" s="298"/>
      <c r="C2399" s="298"/>
      <c r="D2399" s="298"/>
      <c r="E2399" s="298"/>
      <c r="F2399" s="298"/>
      <c r="G2399" s="298"/>
      <c r="H2399" s="298"/>
      <c r="I2399" s="298"/>
      <c r="J2399" s="298"/>
      <c r="K2399" s="298"/>
      <c r="L2399" s="299"/>
      <c r="M2399" s="300"/>
      <c r="N2399" s="301"/>
      <c r="O2399" s="238"/>
      <c r="P2399" s="238"/>
      <c r="Q2399" s="238"/>
    </row>
    <row r="2400" spans="1:17" s="39" customFormat="1" ht="12">
      <c r="A2400" s="298"/>
      <c r="B2400" s="298"/>
      <c r="C2400" s="298"/>
      <c r="D2400" s="298"/>
      <c r="E2400" s="298"/>
      <c r="F2400" s="298"/>
      <c r="G2400" s="298"/>
      <c r="H2400" s="298"/>
      <c r="I2400" s="298"/>
      <c r="J2400" s="298"/>
      <c r="K2400" s="298"/>
      <c r="L2400" s="299"/>
      <c r="M2400" s="300"/>
      <c r="N2400" s="301"/>
      <c r="O2400" s="238"/>
      <c r="P2400" s="238"/>
      <c r="Q2400" s="238"/>
    </row>
    <row r="2401" spans="1:17" s="39" customFormat="1" ht="12">
      <c r="A2401" s="298"/>
      <c r="B2401" s="298"/>
      <c r="C2401" s="298"/>
      <c r="D2401" s="298"/>
      <c r="E2401" s="298"/>
      <c r="F2401" s="298"/>
      <c r="G2401" s="298"/>
      <c r="H2401" s="298"/>
      <c r="I2401" s="298"/>
      <c r="J2401" s="298"/>
      <c r="K2401" s="298"/>
      <c r="L2401" s="299"/>
      <c r="M2401" s="300"/>
      <c r="N2401" s="301"/>
      <c r="O2401" s="238"/>
      <c r="P2401" s="238"/>
      <c r="Q2401" s="238"/>
    </row>
    <row r="2402" spans="1:17" s="39" customFormat="1" ht="12">
      <c r="A2402" s="298"/>
      <c r="B2402" s="298"/>
      <c r="C2402" s="298"/>
      <c r="D2402" s="298"/>
      <c r="E2402" s="298"/>
      <c r="F2402" s="298"/>
      <c r="G2402" s="298"/>
      <c r="H2402" s="298"/>
      <c r="I2402" s="298"/>
      <c r="J2402" s="298"/>
      <c r="K2402" s="298"/>
      <c r="L2402" s="299"/>
      <c r="M2402" s="300"/>
      <c r="N2402" s="301"/>
      <c r="O2402" s="238"/>
      <c r="P2402" s="238"/>
      <c r="Q2402" s="238"/>
    </row>
    <row r="2403" spans="1:17" s="39" customFormat="1" ht="12">
      <c r="A2403" s="298"/>
      <c r="B2403" s="298"/>
      <c r="C2403" s="298"/>
      <c r="D2403" s="298"/>
      <c r="E2403" s="298"/>
      <c r="F2403" s="298"/>
      <c r="G2403" s="298"/>
      <c r="H2403" s="298"/>
      <c r="I2403" s="298"/>
      <c r="J2403" s="298"/>
      <c r="K2403" s="298"/>
      <c r="L2403" s="299"/>
      <c r="M2403" s="300"/>
      <c r="N2403" s="301"/>
      <c r="O2403" s="238"/>
      <c r="P2403" s="238"/>
      <c r="Q2403" s="238"/>
    </row>
    <row r="2404" spans="1:17" s="39" customFormat="1" ht="12">
      <c r="A2404" s="298"/>
      <c r="B2404" s="298"/>
      <c r="C2404" s="298"/>
      <c r="D2404" s="298"/>
      <c r="E2404" s="298"/>
      <c r="F2404" s="298"/>
      <c r="G2404" s="298"/>
      <c r="H2404" s="298"/>
      <c r="I2404" s="298"/>
      <c r="J2404" s="298"/>
      <c r="K2404" s="298"/>
      <c r="L2404" s="299"/>
      <c r="M2404" s="300"/>
      <c r="N2404" s="301"/>
      <c r="O2404" s="238"/>
      <c r="P2404" s="238"/>
      <c r="Q2404" s="238"/>
    </row>
    <row r="2405" spans="1:17" s="39" customFormat="1" ht="12">
      <c r="A2405" s="298"/>
      <c r="B2405" s="298"/>
      <c r="C2405" s="298"/>
      <c r="D2405" s="298"/>
      <c r="E2405" s="298"/>
      <c r="F2405" s="298"/>
      <c r="G2405" s="298"/>
      <c r="H2405" s="298"/>
      <c r="I2405" s="298"/>
      <c r="J2405" s="298"/>
      <c r="K2405" s="298"/>
      <c r="L2405" s="299"/>
      <c r="M2405" s="300"/>
      <c r="N2405" s="301"/>
      <c r="O2405" s="238"/>
      <c r="P2405" s="238"/>
      <c r="Q2405" s="238"/>
    </row>
    <row r="2406" spans="1:17" s="39" customFormat="1" ht="12">
      <c r="A2406" s="298"/>
      <c r="B2406" s="298"/>
      <c r="C2406" s="298"/>
      <c r="D2406" s="298"/>
      <c r="E2406" s="298"/>
      <c r="F2406" s="298"/>
      <c r="G2406" s="298"/>
      <c r="H2406" s="298"/>
      <c r="I2406" s="298"/>
      <c r="J2406" s="298"/>
      <c r="K2406" s="298"/>
      <c r="L2406" s="299"/>
      <c r="M2406" s="300"/>
      <c r="N2406" s="301"/>
      <c r="O2406" s="238"/>
      <c r="P2406" s="238"/>
      <c r="Q2406" s="238"/>
    </row>
    <row r="2407" spans="1:17" s="39" customFormat="1" ht="12">
      <c r="A2407" s="298"/>
      <c r="B2407" s="298"/>
      <c r="C2407" s="298"/>
      <c r="D2407" s="298"/>
      <c r="E2407" s="298"/>
      <c r="F2407" s="298"/>
      <c r="G2407" s="298"/>
      <c r="H2407" s="298"/>
      <c r="I2407" s="298"/>
      <c r="J2407" s="298"/>
      <c r="K2407" s="298"/>
      <c r="L2407" s="299"/>
      <c r="M2407" s="300"/>
      <c r="N2407" s="301"/>
      <c r="O2407" s="238"/>
      <c r="P2407" s="238"/>
      <c r="Q2407" s="238"/>
    </row>
    <row r="2408" spans="1:17" s="39" customFormat="1" ht="12">
      <c r="A2408" s="298"/>
      <c r="B2408" s="298"/>
      <c r="C2408" s="298"/>
      <c r="D2408" s="298"/>
      <c r="E2408" s="298"/>
      <c r="F2408" s="298"/>
      <c r="G2408" s="298"/>
      <c r="H2408" s="298"/>
      <c r="I2408" s="298"/>
      <c r="J2408" s="298"/>
      <c r="K2408" s="298"/>
      <c r="L2408" s="299"/>
      <c r="M2408" s="300"/>
      <c r="N2408" s="301"/>
      <c r="O2408" s="238"/>
      <c r="P2408" s="238"/>
      <c r="Q2408" s="238"/>
    </row>
    <row r="2409" spans="1:17" s="39" customFormat="1" ht="12">
      <c r="A2409" s="298"/>
      <c r="B2409" s="298"/>
      <c r="C2409" s="298"/>
      <c r="D2409" s="298"/>
      <c r="E2409" s="298"/>
      <c r="F2409" s="298"/>
      <c r="G2409" s="298"/>
      <c r="H2409" s="298"/>
      <c r="I2409" s="298"/>
      <c r="J2409" s="298"/>
      <c r="K2409" s="298"/>
      <c r="L2409" s="299"/>
      <c r="M2409" s="300"/>
      <c r="N2409" s="301"/>
      <c r="O2409" s="238"/>
      <c r="P2409" s="238"/>
      <c r="Q2409" s="238"/>
    </row>
    <row r="2410" spans="1:17" s="39" customFormat="1" ht="12">
      <c r="A2410" s="298"/>
      <c r="B2410" s="298"/>
      <c r="C2410" s="298"/>
      <c r="D2410" s="298"/>
      <c r="E2410" s="298"/>
      <c r="F2410" s="298"/>
      <c r="G2410" s="298"/>
      <c r="H2410" s="298"/>
      <c r="I2410" s="298"/>
      <c r="J2410" s="298"/>
      <c r="K2410" s="298"/>
      <c r="L2410" s="299"/>
      <c r="M2410" s="300"/>
      <c r="N2410" s="301"/>
      <c r="O2410" s="238"/>
      <c r="P2410" s="238"/>
      <c r="Q2410" s="238"/>
    </row>
    <row r="2411" spans="1:17" s="39" customFormat="1" ht="12">
      <c r="A2411" s="298"/>
      <c r="B2411" s="298"/>
      <c r="C2411" s="298"/>
      <c r="D2411" s="298"/>
      <c r="E2411" s="298"/>
      <c r="F2411" s="298"/>
      <c r="G2411" s="298"/>
      <c r="H2411" s="298"/>
      <c r="I2411" s="298"/>
      <c r="J2411" s="298"/>
      <c r="K2411" s="298"/>
      <c r="L2411" s="299"/>
      <c r="M2411" s="300"/>
      <c r="N2411" s="301"/>
      <c r="O2411" s="238"/>
      <c r="P2411" s="238"/>
      <c r="Q2411" s="238"/>
    </row>
    <row r="2412" spans="1:17" s="39" customFormat="1" ht="12">
      <c r="A2412" s="298"/>
      <c r="B2412" s="298"/>
      <c r="C2412" s="298"/>
      <c r="D2412" s="298"/>
      <c r="E2412" s="298"/>
      <c r="F2412" s="298"/>
      <c r="G2412" s="298"/>
      <c r="H2412" s="298"/>
      <c r="I2412" s="298"/>
      <c r="J2412" s="298"/>
      <c r="K2412" s="298"/>
      <c r="L2412" s="299"/>
      <c r="M2412" s="300"/>
      <c r="N2412" s="301"/>
      <c r="O2412" s="238"/>
      <c r="P2412" s="238"/>
      <c r="Q2412" s="238"/>
    </row>
    <row r="2413" spans="1:17" s="39" customFormat="1" ht="12">
      <c r="A2413" s="298"/>
      <c r="B2413" s="298"/>
      <c r="C2413" s="298"/>
      <c r="D2413" s="298"/>
      <c r="E2413" s="298"/>
      <c r="F2413" s="298"/>
      <c r="G2413" s="298"/>
      <c r="H2413" s="298"/>
      <c r="I2413" s="298"/>
      <c r="J2413" s="298"/>
      <c r="K2413" s="298"/>
      <c r="L2413" s="299"/>
      <c r="M2413" s="300"/>
      <c r="N2413" s="301"/>
      <c r="O2413" s="238"/>
      <c r="P2413" s="238"/>
      <c r="Q2413" s="238"/>
    </row>
    <row r="2414" spans="1:17" s="39" customFormat="1" ht="12">
      <c r="A2414" s="298"/>
      <c r="B2414" s="298"/>
      <c r="C2414" s="298"/>
      <c r="D2414" s="298"/>
      <c r="E2414" s="298"/>
      <c r="F2414" s="298"/>
      <c r="G2414" s="298"/>
      <c r="H2414" s="298"/>
      <c r="I2414" s="298"/>
      <c r="J2414" s="298"/>
      <c r="K2414" s="298"/>
      <c r="L2414" s="299"/>
      <c r="M2414" s="300"/>
      <c r="N2414" s="301"/>
      <c r="O2414" s="238"/>
      <c r="P2414" s="238"/>
      <c r="Q2414" s="238"/>
    </row>
    <row r="2415" spans="1:17" s="39" customFormat="1" ht="12">
      <c r="A2415" s="298"/>
      <c r="B2415" s="298"/>
      <c r="C2415" s="298"/>
      <c r="D2415" s="298"/>
      <c r="E2415" s="298"/>
      <c r="F2415" s="298"/>
      <c r="G2415" s="298"/>
      <c r="H2415" s="298"/>
      <c r="I2415" s="298"/>
      <c r="J2415" s="298"/>
      <c r="K2415" s="298"/>
      <c r="L2415" s="299"/>
      <c r="M2415" s="300"/>
      <c r="N2415" s="301"/>
      <c r="O2415" s="238"/>
      <c r="P2415" s="238"/>
      <c r="Q2415" s="238"/>
    </row>
    <row r="2416" spans="1:17" s="39" customFormat="1" ht="12">
      <c r="A2416" s="298"/>
      <c r="B2416" s="298"/>
      <c r="C2416" s="298"/>
      <c r="D2416" s="298"/>
      <c r="E2416" s="298"/>
      <c r="F2416" s="298"/>
      <c r="G2416" s="298"/>
      <c r="H2416" s="298"/>
      <c r="I2416" s="298"/>
      <c r="J2416" s="298"/>
      <c r="K2416" s="298"/>
      <c r="L2416" s="299"/>
      <c r="M2416" s="300"/>
      <c r="N2416" s="301"/>
      <c r="O2416" s="238"/>
      <c r="P2416" s="238"/>
      <c r="Q2416" s="238"/>
    </row>
    <row r="2417" spans="1:17" s="39" customFormat="1" ht="12">
      <c r="A2417" s="298"/>
      <c r="B2417" s="298"/>
      <c r="C2417" s="298"/>
      <c r="D2417" s="298"/>
      <c r="E2417" s="298"/>
      <c r="F2417" s="298"/>
      <c r="G2417" s="298"/>
      <c r="H2417" s="298"/>
      <c r="I2417" s="298"/>
      <c r="J2417" s="298"/>
      <c r="K2417" s="298"/>
      <c r="L2417" s="299"/>
      <c r="M2417" s="300"/>
      <c r="N2417" s="301"/>
      <c r="O2417" s="238"/>
      <c r="P2417" s="238"/>
      <c r="Q2417" s="238"/>
    </row>
    <row r="2418" spans="1:17" s="39" customFormat="1" ht="12">
      <c r="A2418" s="298"/>
      <c r="B2418" s="298"/>
      <c r="C2418" s="298"/>
      <c r="D2418" s="298"/>
      <c r="E2418" s="298"/>
      <c r="F2418" s="298"/>
      <c r="G2418" s="298"/>
      <c r="H2418" s="298"/>
      <c r="I2418" s="298"/>
      <c r="J2418" s="298"/>
      <c r="K2418" s="298"/>
      <c r="L2418" s="299"/>
      <c r="M2418" s="300"/>
      <c r="N2418" s="301"/>
      <c r="O2418" s="238"/>
      <c r="P2418" s="238"/>
      <c r="Q2418" s="238"/>
    </row>
    <row r="2419" spans="1:17" s="39" customFormat="1" ht="12">
      <c r="A2419" s="298"/>
      <c r="B2419" s="298"/>
      <c r="C2419" s="298"/>
      <c r="D2419" s="298"/>
      <c r="E2419" s="298"/>
      <c r="F2419" s="298"/>
      <c r="G2419" s="298"/>
      <c r="H2419" s="298"/>
      <c r="I2419" s="298"/>
      <c r="J2419" s="298"/>
      <c r="K2419" s="298"/>
      <c r="L2419" s="299"/>
      <c r="M2419" s="300"/>
      <c r="N2419" s="301"/>
      <c r="O2419" s="238"/>
      <c r="P2419" s="238"/>
      <c r="Q2419" s="238"/>
    </row>
    <row r="2420" spans="1:17" s="39" customFormat="1" ht="12">
      <c r="A2420" s="298"/>
      <c r="B2420" s="298"/>
      <c r="C2420" s="298"/>
      <c r="D2420" s="298"/>
      <c r="E2420" s="298"/>
      <c r="F2420" s="298"/>
      <c r="G2420" s="298"/>
      <c r="H2420" s="298"/>
      <c r="I2420" s="298"/>
      <c r="J2420" s="298"/>
      <c r="K2420" s="298"/>
      <c r="L2420" s="299"/>
      <c r="M2420" s="300"/>
      <c r="N2420" s="301"/>
      <c r="O2420" s="238"/>
      <c r="P2420" s="238"/>
      <c r="Q2420" s="238"/>
    </row>
    <row r="2421" spans="1:17" s="39" customFormat="1" ht="12">
      <c r="A2421" s="298"/>
      <c r="B2421" s="298"/>
      <c r="C2421" s="298"/>
      <c r="D2421" s="298"/>
      <c r="E2421" s="298"/>
      <c r="F2421" s="298"/>
      <c r="G2421" s="298"/>
      <c r="H2421" s="298"/>
      <c r="I2421" s="298"/>
      <c r="J2421" s="298"/>
      <c r="K2421" s="298"/>
      <c r="L2421" s="299"/>
      <c r="M2421" s="300"/>
      <c r="N2421" s="301"/>
      <c r="O2421" s="238"/>
      <c r="P2421" s="238"/>
      <c r="Q2421" s="238"/>
    </row>
    <row r="2422" spans="1:17" s="39" customFormat="1" ht="12">
      <c r="A2422" s="298"/>
      <c r="B2422" s="298"/>
      <c r="C2422" s="298"/>
      <c r="D2422" s="298"/>
      <c r="E2422" s="298"/>
      <c r="F2422" s="298"/>
      <c r="G2422" s="298"/>
      <c r="H2422" s="298"/>
      <c r="I2422" s="298"/>
      <c r="J2422" s="298"/>
      <c r="K2422" s="298"/>
      <c r="L2422" s="299"/>
      <c r="M2422" s="300"/>
      <c r="N2422" s="301"/>
      <c r="O2422" s="238"/>
      <c r="P2422" s="238"/>
      <c r="Q2422" s="238"/>
    </row>
    <row r="2423" spans="1:17" s="39" customFormat="1" ht="12">
      <c r="A2423" s="298"/>
      <c r="B2423" s="298"/>
      <c r="C2423" s="298"/>
      <c r="D2423" s="298"/>
      <c r="E2423" s="298"/>
      <c r="F2423" s="298"/>
      <c r="G2423" s="298"/>
      <c r="H2423" s="298"/>
      <c r="I2423" s="298"/>
      <c r="J2423" s="298"/>
      <c r="K2423" s="298"/>
      <c r="L2423" s="299"/>
      <c r="M2423" s="300"/>
      <c r="N2423" s="301"/>
      <c r="O2423" s="238"/>
      <c r="P2423" s="238"/>
      <c r="Q2423" s="238"/>
    </row>
    <row r="2424" spans="1:17" s="39" customFormat="1" ht="12">
      <c r="A2424" s="298"/>
      <c r="B2424" s="298"/>
      <c r="C2424" s="298"/>
      <c r="D2424" s="298"/>
      <c r="E2424" s="298"/>
      <c r="F2424" s="298"/>
      <c r="G2424" s="298"/>
      <c r="H2424" s="298"/>
      <c r="I2424" s="298"/>
      <c r="J2424" s="298"/>
      <c r="K2424" s="298"/>
      <c r="L2424" s="299"/>
      <c r="M2424" s="300"/>
      <c r="N2424" s="301"/>
      <c r="O2424" s="238"/>
      <c r="P2424" s="238"/>
      <c r="Q2424" s="238"/>
    </row>
    <row r="2425" spans="1:17" s="39" customFormat="1" ht="12">
      <c r="A2425" s="298"/>
      <c r="B2425" s="298"/>
      <c r="C2425" s="298"/>
      <c r="D2425" s="298"/>
      <c r="E2425" s="298"/>
      <c r="F2425" s="298"/>
      <c r="G2425" s="298"/>
      <c r="H2425" s="298"/>
      <c r="I2425" s="298"/>
      <c r="J2425" s="298"/>
      <c r="K2425" s="298"/>
      <c r="L2425" s="299"/>
      <c r="M2425" s="300"/>
      <c r="N2425" s="301"/>
      <c r="O2425" s="238"/>
      <c r="P2425" s="238"/>
      <c r="Q2425" s="238"/>
    </row>
    <row r="2426" spans="1:17" s="39" customFormat="1" ht="12">
      <c r="A2426" s="298"/>
      <c r="B2426" s="298"/>
      <c r="C2426" s="298"/>
      <c r="D2426" s="298"/>
      <c r="E2426" s="298"/>
      <c r="F2426" s="298"/>
      <c r="G2426" s="298"/>
      <c r="H2426" s="298"/>
      <c r="I2426" s="298"/>
      <c r="J2426" s="298"/>
      <c r="K2426" s="298"/>
      <c r="L2426" s="299"/>
      <c r="M2426" s="300"/>
      <c r="N2426" s="301"/>
      <c r="O2426" s="238"/>
      <c r="P2426" s="238"/>
      <c r="Q2426" s="238"/>
    </row>
    <row r="2427" spans="1:17" s="39" customFormat="1" ht="12">
      <c r="A2427" s="298"/>
      <c r="B2427" s="298"/>
      <c r="C2427" s="298"/>
      <c r="D2427" s="298"/>
      <c r="E2427" s="298"/>
      <c r="F2427" s="298"/>
      <c r="G2427" s="298"/>
      <c r="H2427" s="298"/>
      <c r="I2427" s="298"/>
      <c r="J2427" s="298"/>
      <c r="K2427" s="298"/>
      <c r="L2427" s="299"/>
      <c r="M2427" s="300"/>
      <c r="N2427" s="301"/>
      <c r="O2427" s="238"/>
      <c r="P2427" s="238"/>
      <c r="Q2427" s="238"/>
    </row>
    <row r="2428" spans="1:17" s="39" customFormat="1" ht="12">
      <c r="A2428" s="298"/>
      <c r="B2428" s="298"/>
      <c r="C2428" s="298"/>
      <c r="D2428" s="298"/>
      <c r="E2428" s="298"/>
      <c r="F2428" s="298"/>
      <c r="G2428" s="298"/>
      <c r="H2428" s="298"/>
      <c r="I2428" s="298"/>
      <c r="J2428" s="298"/>
      <c r="K2428" s="298"/>
      <c r="L2428" s="299"/>
      <c r="M2428" s="300"/>
      <c r="N2428" s="301"/>
      <c r="O2428" s="238"/>
      <c r="P2428" s="238"/>
      <c r="Q2428" s="238"/>
    </row>
    <row r="2429" spans="1:17" s="39" customFormat="1" ht="12">
      <c r="A2429" s="298"/>
      <c r="B2429" s="298"/>
      <c r="C2429" s="298"/>
      <c r="D2429" s="298"/>
      <c r="E2429" s="298"/>
      <c r="F2429" s="298"/>
      <c r="G2429" s="298"/>
      <c r="H2429" s="298"/>
      <c r="I2429" s="298"/>
      <c r="J2429" s="298"/>
      <c r="K2429" s="298"/>
      <c r="L2429" s="299"/>
      <c r="M2429" s="300"/>
      <c r="N2429" s="301"/>
      <c r="O2429" s="238"/>
      <c r="P2429" s="238"/>
      <c r="Q2429" s="238"/>
    </row>
    <row r="2430" spans="1:17" s="39" customFormat="1" ht="12">
      <c r="A2430" s="298"/>
      <c r="B2430" s="298"/>
      <c r="C2430" s="298"/>
      <c r="D2430" s="298"/>
      <c r="E2430" s="298"/>
      <c r="F2430" s="298"/>
      <c r="G2430" s="298"/>
      <c r="H2430" s="298"/>
      <c r="I2430" s="298"/>
      <c r="J2430" s="298"/>
      <c r="K2430" s="298"/>
      <c r="L2430" s="299"/>
      <c r="M2430" s="300"/>
      <c r="N2430" s="301"/>
      <c r="O2430" s="238"/>
      <c r="P2430" s="238"/>
      <c r="Q2430" s="238"/>
    </row>
    <row r="2431" spans="1:17" s="39" customFormat="1" ht="12">
      <c r="A2431" s="298"/>
      <c r="B2431" s="298"/>
      <c r="C2431" s="298"/>
      <c r="D2431" s="298"/>
      <c r="E2431" s="298"/>
      <c r="F2431" s="298"/>
      <c r="G2431" s="298"/>
      <c r="H2431" s="298"/>
      <c r="I2431" s="298"/>
      <c r="J2431" s="298"/>
      <c r="K2431" s="298"/>
      <c r="L2431" s="299"/>
      <c r="M2431" s="300"/>
      <c r="N2431" s="301"/>
      <c r="O2431" s="238"/>
      <c r="P2431" s="238"/>
      <c r="Q2431" s="238"/>
    </row>
    <row r="2432" spans="1:17" s="39" customFormat="1" ht="12">
      <c r="A2432" s="298"/>
      <c r="B2432" s="298"/>
      <c r="C2432" s="298"/>
      <c r="D2432" s="298"/>
      <c r="E2432" s="298"/>
      <c r="F2432" s="298"/>
      <c r="G2432" s="298"/>
      <c r="H2432" s="298"/>
      <c r="I2432" s="298"/>
      <c r="J2432" s="298"/>
      <c r="K2432" s="298"/>
      <c r="L2432" s="299"/>
      <c r="M2432" s="300"/>
      <c r="N2432" s="301"/>
      <c r="O2432" s="238"/>
      <c r="P2432" s="238"/>
      <c r="Q2432" s="238"/>
    </row>
    <row r="2433" spans="1:17" s="39" customFormat="1" ht="12">
      <c r="A2433" s="298"/>
      <c r="B2433" s="298"/>
      <c r="C2433" s="298"/>
      <c r="D2433" s="298"/>
      <c r="E2433" s="298"/>
      <c r="F2433" s="298"/>
      <c r="G2433" s="298"/>
      <c r="H2433" s="298"/>
      <c r="I2433" s="298"/>
      <c r="J2433" s="298"/>
      <c r="K2433" s="298"/>
      <c r="L2433" s="299"/>
      <c r="M2433" s="300"/>
      <c r="N2433" s="301"/>
      <c r="O2433" s="238"/>
      <c r="P2433" s="238"/>
      <c r="Q2433" s="238"/>
    </row>
    <row r="2434" spans="1:17" s="39" customFormat="1" ht="12">
      <c r="A2434" s="298"/>
      <c r="B2434" s="298"/>
      <c r="C2434" s="298"/>
      <c r="D2434" s="298"/>
      <c r="E2434" s="298"/>
      <c r="F2434" s="298"/>
      <c r="G2434" s="298"/>
      <c r="H2434" s="298"/>
      <c r="I2434" s="298"/>
      <c r="J2434" s="298"/>
      <c r="K2434" s="298"/>
      <c r="L2434" s="299"/>
      <c r="M2434" s="300"/>
      <c r="N2434" s="301"/>
      <c r="O2434" s="238"/>
      <c r="P2434" s="238"/>
      <c r="Q2434" s="238"/>
    </row>
    <row r="2435" spans="1:17" s="39" customFormat="1" ht="12">
      <c r="A2435" s="298"/>
      <c r="B2435" s="298"/>
      <c r="C2435" s="298"/>
      <c r="D2435" s="298"/>
      <c r="E2435" s="298"/>
      <c r="F2435" s="298"/>
      <c r="G2435" s="298"/>
      <c r="H2435" s="298"/>
      <c r="I2435" s="298"/>
      <c r="J2435" s="298"/>
      <c r="K2435" s="298"/>
      <c r="L2435" s="299"/>
      <c r="M2435" s="300"/>
      <c r="N2435" s="301"/>
      <c r="O2435" s="238"/>
      <c r="P2435" s="238"/>
      <c r="Q2435" s="238"/>
    </row>
    <row r="2436" spans="1:17" s="39" customFormat="1" ht="12">
      <c r="A2436" s="298"/>
      <c r="B2436" s="298"/>
      <c r="C2436" s="298"/>
      <c r="D2436" s="298"/>
      <c r="E2436" s="298"/>
      <c r="F2436" s="298"/>
      <c r="G2436" s="298"/>
      <c r="H2436" s="298"/>
      <c r="I2436" s="298"/>
      <c r="J2436" s="298"/>
      <c r="K2436" s="298"/>
      <c r="L2436" s="299"/>
      <c r="M2436" s="300"/>
      <c r="N2436" s="301"/>
      <c r="O2436" s="238"/>
      <c r="P2436" s="238"/>
      <c r="Q2436" s="238"/>
    </row>
    <row r="2437" spans="1:17" s="39" customFormat="1" ht="12">
      <c r="A2437" s="298"/>
      <c r="B2437" s="298"/>
      <c r="C2437" s="298"/>
      <c r="D2437" s="298"/>
      <c r="E2437" s="298"/>
      <c r="F2437" s="298"/>
      <c r="G2437" s="298"/>
      <c r="H2437" s="298"/>
      <c r="I2437" s="298"/>
      <c r="J2437" s="298"/>
      <c r="K2437" s="298"/>
      <c r="L2437" s="299"/>
      <c r="M2437" s="300"/>
      <c r="N2437" s="301"/>
      <c r="O2437" s="238"/>
      <c r="P2437" s="238"/>
      <c r="Q2437" s="238"/>
    </row>
    <row r="2438" spans="1:17" s="39" customFormat="1" ht="12">
      <c r="A2438" s="298"/>
      <c r="B2438" s="298"/>
      <c r="C2438" s="298"/>
      <c r="D2438" s="298"/>
      <c r="E2438" s="298"/>
      <c r="F2438" s="298"/>
      <c r="G2438" s="298"/>
      <c r="H2438" s="298"/>
      <c r="I2438" s="298"/>
      <c r="J2438" s="298"/>
      <c r="K2438" s="298"/>
      <c r="L2438" s="299"/>
      <c r="M2438" s="300"/>
      <c r="N2438" s="301"/>
      <c r="O2438" s="238"/>
      <c r="P2438" s="238"/>
      <c r="Q2438" s="238"/>
    </row>
    <row r="2439" spans="1:17" s="39" customFormat="1" ht="12">
      <c r="A2439" s="298"/>
      <c r="B2439" s="298"/>
      <c r="C2439" s="298"/>
      <c r="D2439" s="298"/>
      <c r="E2439" s="298"/>
      <c r="F2439" s="298"/>
      <c r="G2439" s="298"/>
      <c r="H2439" s="298"/>
      <c r="I2439" s="298"/>
      <c r="J2439" s="298"/>
      <c r="K2439" s="298"/>
      <c r="L2439" s="299"/>
      <c r="M2439" s="300"/>
      <c r="N2439" s="301"/>
      <c r="O2439" s="238"/>
      <c r="P2439" s="238"/>
      <c r="Q2439" s="238"/>
    </row>
    <row r="2440" spans="1:17" s="39" customFormat="1" ht="12">
      <c r="A2440" s="298"/>
      <c r="B2440" s="298"/>
      <c r="C2440" s="298"/>
      <c r="D2440" s="298"/>
      <c r="E2440" s="298"/>
      <c r="F2440" s="298"/>
      <c r="G2440" s="298"/>
      <c r="H2440" s="298"/>
      <c r="I2440" s="298"/>
      <c r="J2440" s="298"/>
      <c r="K2440" s="298"/>
      <c r="L2440" s="299"/>
      <c r="M2440" s="300"/>
      <c r="N2440" s="301"/>
      <c r="O2440" s="238"/>
      <c r="P2440" s="238"/>
      <c r="Q2440" s="238"/>
    </row>
    <row r="2441" spans="1:17" s="39" customFormat="1" ht="12">
      <c r="A2441" s="298"/>
      <c r="B2441" s="298"/>
      <c r="C2441" s="298"/>
      <c r="D2441" s="298"/>
      <c r="E2441" s="298"/>
      <c r="F2441" s="298"/>
      <c r="G2441" s="298"/>
      <c r="H2441" s="298"/>
      <c r="I2441" s="298"/>
      <c r="J2441" s="298"/>
      <c r="K2441" s="298"/>
      <c r="L2441" s="299"/>
      <c r="M2441" s="300"/>
      <c r="N2441" s="301"/>
      <c r="O2441" s="238"/>
      <c r="P2441" s="238"/>
      <c r="Q2441" s="238"/>
    </row>
    <row r="2442" spans="1:17" s="39" customFormat="1" ht="12">
      <c r="A2442" s="298"/>
      <c r="B2442" s="298"/>
      <c r="C2442" s="298"/>
      <c r="D2442" s="298"/>
      <c r="E2442" s="298"/>
      <c r="F2442" s="298"/>
      <c r="G2442" s="298"/>
      <c r="H2442" s="298"/>
      <c r="I2442" s="298"/>
      <c r="J2442" s="298"/>
      <c r="K2442" s="298"/>
      <c r="L2442" s="299"/>
      <c r="M2442" s="300"/>
      <c r="N2442" s="301"/>
      <c r="O2442" s="238"/>
      <c r="P2442" s="238"/>
      <c r="Q2442" s="238"/>
    </row>
    <row r="2443" spans="1:17" s="39" customFormat="1" ht="12">
      <c r="A2443" s="298"/>
      <c r="B2443" s="298"/>
      <c r="C2443" s="298"/>
      <c r="D2443" s="298"/>
      <c r="E2443" s="298"/>
      <c r="F2443" s="298"/>
      <c r="G2443" s="298"/>
      <c r="H2443" s="298"/>
      <c r="I2443" s="298"/>
      <c r="J2443" s="298"/>
      <c r="K2443" s="298"/>
      <c r="L2443" s="299"/>
      <c r="M2443" s="300"/>
      <c r="N2443" s="301"/>
      <c r="O2443" s="238"/>
      <c r="P2443" s="238"/>
      <c r="Q2443" s="238"/>
    </row>
    <row r="2444" spans="1:17" s="39" customFormat="1" ht="12">
      <c r="A2444" s="298"/>
      <c r="B2444" s="298"/>
      <c r="C2444" s="298"/>
      <c r="D2444" s="298"/>
      <c r="E2444" s="298"/>
      <c r="F2444" s="298"/>
      <c r="G2444" s="298"/>
      <c r="H2444" s="298"/>
      <c r="I2444" s="298"/>
      <c r="J2444" s="298"/>
      <c r="K2444" s="298"/>
      <c r="L2444" s="299"/>
      <c r="M2444" s="300"/>
      <c r="N2444" s="301"/>
      <c r="O2444" s="238"/>
      <c r="P2444" s="238"/>
      <c r="Q2444" s="238"/>
    </row>
    <row r="2445" spans="1:17" s="39" customFormat="1" ht="12">
      <c r="A2445" s="298"/>
      <c r="B2445" s="298"/>
      <c r="C2445" s="298"/>
      <c r="D2445" s="298"/>
      <c r="E2445" s="298"/>
      <c r="F2445" s="298"/>
      <c r="G2445" s="298"/>
      <c r="H2445" s="298"/>
      <c r="I2445" s="298"/>
      <c r="J2445" s="298"/>
      <c r="K2445" s="298"/>
      <c r="L2445" s="299"/>
      <c r="M2445" s="300"/>
      <c r="N2445" s="301"/>
      <c r="O2445" s="238"/>
      <c r="P2445" s="238"/>
      <c r="Q2445" s="238"/>
    </row>
    <row r="2446" spans="1:17" s="39" customFormat="1" ht="12">
      <c r="A2446" s="298"/>
      <c r="B2446" s="298"/>
      <c r="C2446" s="298"/>
      <c r="D2446" s="298"/>
      <c r="E2446" s="298"/>
      <c r="F2446" s="298"/>
      <c r="G2446" s="298"/>
      <c r="H2446" s="298"/>
      <c r="I2446" s="298"/>
      <c r="J2446" s="298"/>
      <c r="K2446" s="298"/>
      <c r="L2446" s="299"/>
      <c r="M2446" s="300"/>
      <c r="N2446" s="301"/>
      <c r="O2446" s="238"/>
      <c r="P2446" s="238"/>
      <c r="Q2446" s="238"/>
    </row>
    <row r="2447" spans="1:17" s="39" customFormat="1" ht="12">
      <c r="A2447" s="298"/>
      <c r="B2447" s="298"/>
      <c r="C2447" s="298"/>
      <c r="D2447" s="298"/>
      <c r="E2447" s="298"/>
      <c r="F2447" s="298"/>
      <c r="G2447" s="298"/>
      <c r="H2447" s="298"/>
      <c r="I2447" s="298"/>
      <c r="J2447" s="298"/>
      <c r="K2447" s="298"/>
      <c r="L2447" s="299"/>
      <c r="M2447" s="300"/>
      <c r="N2447" s="301"/>
      <c r="O2447" s="238"/>
      <c r="P2447" s="238"/>
      <c r="Q2447" s="238"/>
    </row>
    <row r="2448" spans="1:17" s="39" customFormat="1" ht="12">
      <c r="A2448" s="298"/>
      <c r="B2448" s="298"/>
      <c r="C2448" s="298"/>
      <c r="D2448" s="298"/>
      <c r="E2448" s="298"/>
      <c r="F2448" s="298"/>
      <c r="G2448" s="298"/>
      <c r="H2448" s="298"/>
      <c r="I2448" s="298"/>
      <c r="J2448" s="298"/>
      <c r="K2448" s="298"/>
      <c r="L2448" s="299"/>
      <c r="M2448" s="300"/>
      <c r="N2448" s="301"/>
      <c r="O2448" s="238"/>
      <c r="P2448" s="238"/>
      <c r="Q2448" s="238"/>
    </row>
    <row r="2449" spans="1:17" s="39" customFormat="1" ht="12">
      <c r="A2449" s="298"/>
      <c r="B2449" s="298"/>
      <c r="C2449" s="298"/>
      <c r="D2449" s="298"/>
      <c r="E2449" s="298"/>
      <c r="F2449" s="298"/>
      <c r="G2449" s="298"/>
      <c r="H2449" s="298"/>
      <c r="I2449" s="298"/>
      <c r="J2449" s="298"/>
      <c r="K2449" s="298"/>
      <c r="L2449" s="299"/>
      <c r="M2449" s="300"/>
      <c r="N2449" s="301"/>
      <c r="O2449" s="238"/>
      <c r="P2449" s="238"/>
      <c r="Q2449" s="238"/>
    </row>
    <row r="2450" spans="1:17" s="39" customFormat="1" ht="12">
      <c r="A2450" s="298"/>
      <c r="B2450" s="298"/>
      <c r="C2450" s="298"/>
      <c r="D2450" s="298"/>
      <c r="E2450" s="298"/>
      <c r="F2450" s="298"/>
      <c r="G2450" s="298"/>
      <c r="H2450" s="298"/>
      <c r="I2450" s="298"/>
      <c r="J2450" s="298"/>
      <c r="K2450" s="298"/>
      <c r="L2450" s="299"/>
      <c r="M2450" s="300"/>
      <c r="N2450" s="301"/>
      <c r="O2450" s="238"/>
      <c r="P2450" s="238"/>
      <c r="Q2450" s="238"/>
    </row>
    <row r="2451" spans="1:17" s="39" customFormat="1" ht="12">
      <c r="A2451" s="298"/>
      <c r="B2451" s="298"/>
      <c r="C2451" s="298"/>
      <c r="D2451" s="298"/>
      <c r="E2451" s="298"/>
      <c r="F2451" s="298"/>
      <c r="G2451" s="298"/>
      <c r="H2451" s="298"/>
      <c r="I2451" s="298"/>
      <c r="J2451" s="298"/>
      <c r="K2451" s="298"/>
      <c r="L2451" s="299"/>
      <c r="M2451" s="300"/>
      <c r="N2451" s="301"/>
      <c r="O2451" s="238"/>
      <c r="P2451" s="238"/>
      <c r="Q2451" s="238"/>
    </row>
    <row r="2452" spans="1:17" s="39" customFormat="1" ht="12">
      <c r="A2452" s="298"/>
      <c r="B2452" s="298"/>
      <c r="C2452" s="298"/>
      <c r="D2452" s="298"/>
      <c r="E2452" s="298"/>
      <c r="F2452" s="298"/>
      <c r="G2452" s="298"/>
      <c r="H2452" s="298"/>
      <c r="I2452" s="298"/>
      <c r="J2452" s="298"/>
      <c r="K2452" s="298"/>
      <c r="L2452" s="299"/>
      <c r="M2452" s="300"/>
      <c r="N2452" s="301"/>
      <c r="O2452" s="238"/>
      <c r="P2452" s="238"/>
      <c r="Q2452" s="238"/>
    </row>
    <row r="2453" spans="1:17" s="39" customFormat="1" ht="12">
      <c r="A2453" s="298"/>
      <c r="B2453" s="298"/>
      <c r="C2453" s="298"/>
      <c r="D2453" s="298"/>
      <c r="E2453" s="298"/>
      <c r="F2453" s="298"/>
      <c r="G2453" s="298"/>
      <c r="H2453" s="298"/>
      <c r="I2453" s="298"/>
      <c r="J2453" s="298"/>
      <c r="K2453" s="298"/>
      <c r="L2453" s="299"/>
      <c r="M2453" s="300"/>
      <c r="N2453" s="301"/>
      <c r="O2453" s="238"/>
      <c r="P2453" s="238"/>
      <c r="Q2453" s="238"/>
    </row>
    <row r="2454" spans="1:17" s="39" customFormat="1" ht="12">
      <c r="A2454" s="298"/>
      <c r="B2454" s="298"/>
      <c r="C2454" s="298"/>
      <c r="D2454" s="298"/>
      <c r="E2454" s="298"/>
      <c r="F2454" s="298"/>
      <c r="G2454" s="298"/>
      <c r="H2454" s="298"/>
      <c r="I2454" s="298"/>
      <c r="J2454" s="298"/>
      <c r="K2454" s="298"/>
      <c r="L2454" s="299"/>
      <c r="M2454" s="300"/>
      <c r="N2454" s="301"/>
      <c r="O2454" s="238"/>
      <c r="P2454" s="238"/>
      <c r="Q2454" s="238"/>
    </row>
    <row r="2455" spans="1:17" s="39" customFormat="1" ht="12">
      <c r="A2455" s="298"/>
      <c r="B2455" s="298"/>
      <c r="C2455" s="298"/>
      <c r="D2455" s="298"/>
      <c r="E2455" s="298"/>
      <c r="F2455" s="298"/>
      <c r="G2455" s="298"/>
      <c r="H2455" s="298"/>
      <c r="I2455" s="298"/>
      <c r="J2455" s="298"/>
      <c r="K2455" s="298"/>
      <c r="L2455" s="299"/>
      <c r="M2455" s="300"/>
      <c r="N2455" s="301"/>
      <c r="O2455" s="238"/>
      <c r="P2455" s="238"/>
      <c r="Q2455" s="238"/>
    </row>
    <row r="2456" spans="1:17" s="39" customFormat="1" ht="12">
      <c r="A2456" s="298"/>
      <c r="B2456" s="298"/>
      <c r="C2456" s="298"/>
      <c r="D2456" s="298"/>
      <c r="E2456" s="298"/>
      <c r="F2456" s="298"/>
      <c r="G2456" s="298"/>
      <c r="H2456" s="298"/>
      <c r="I2456" s="298"/>
      <c r="J2456" s="298"/>
      <c r="K2456" s="298"/>
      <c r="L2456" s="299"/>
      <c r="M2456" s="300"/>
      <c r="N2456" s="301"/>
      <c r="O2456" s="238"/>
      <c r="P2456" s="238"/>
      <c r="Q2456" s="238"/>
    </row>
    <row r="2457" spans="1:17" s="39" customFormat="1" ht="12">
      <c r="A2457" s="298"/>
      <c r="B2457" s="298"/>
      <c r="C2457" s="298"/>
      <c r="D2457" s="298"/>
      <c r="E2457" s="298"/>
      <c r="F2457" s="298"/>
      <c r="G2457" s="298"/>
      <c r="H2457" s="298"/>
      <c r="I2457" s="298"/>
      <c r="J2457" s="298"/>
      <c r="K2457" s="298"/>
      <c r="L2457" s="299"/>
      <c r="M2457" s="300"/>
      <c r="N2457" s="301"/>
      <c r="O2457" s="238"/>
      <c r="P2457" s="238"/>
      <c r="Q2457" s="238"/>
    </row>
    <row r="2458" spans="1:17" s="39" customFormat="1" ht="12">
      <c r="A2458" s="298"/>
      <c r="B2458" s="298"/>
      <c r="C2458" s="298"/>
      <c r="D2458" s="298"/>
      <c r="E2458" s="298"/>
      <c r="F2458" s="298"/>
      <c r="G2458" s="298"/>
      <c r="H2458" s="298"/>
      <c r="I2458" s="298"/>
      <c r="J2458" s="298"/>
      <c r="K2458" s="298"/>
      <c r="L2458" s="299"/>
      <c r="M2458" s="300"/>
      <c r="N2458" s="301"/>
      <c r="O2458" s="238"/>
      <c r="P2458" s="238"/>
      <c r="Q2458" s="238"/>
    </row>
    <row r="2459" spans="1:17" s="39" customFormat="1" ht="12">
      <c r="A2459" s="298"/>
      <c r="B2459" s="298"/>
      <c r="C2459" s="298"/>
      <c r="D2459" s="298"/>
      <c r="E2459" s="298"/>
      <c r="F2459" s="298"/>
      <c r="G2459" s="298"/>
      <c r="H2459" s="298"/>
      <c r="I2459" s="298"/>
      <c r="J2459" s="298"/>
      <c r="K2459" s="298"/>
      <c r="L2459" s="299"/>
      <c r="M2459" s="300"/>
      <c r="N2459" s="301"/>
      <c r="O2459" s="238"/>
      <c r="P2459" s="238"/>
      <c r="Q2459" s="238"/>
    </row>
    <row r="2460" spans="1:17" s="39" customFormat="1" ht="12">
      <c r="A2460" s="298"/>
      <c r="B2460" s="298"/>
      <c r="C2460" s="298"/>
      <c r="D2460" s="298"/>
      <c r="E2460" s="298"/>
      <c r="F2460" s="298"/>
      <c r="G2460" s="298"/>
      <c r="H2460" s="298"/>
      <c r="I2460" s="298"/>
      <c r="J2460" s="298"/>
      <c r="K2460" s="298"/>
      <c r="L2460" s="299"/>
      <c r="M2460" s="300"/>
      <c r="N2460" s="301"/>
      <c r="O2460" s="238"/>
      <c r="P2460" s="238"/>
      <c r="Q2460" s="238"/>
    </row>
    <row r="2461" spans="1:17" s="39" customFormat="1" ht="12">
      <c r="A2461" s="298"/>
      <c r="B2461" s="298"/>
      <c r="C2461" s="298"/>
      <c r="D2461" s="298"/>
      <c r="E2461" s="298"/>
      <c r="F2461" s="298"/>
      <c r="G2461" s="298"/>
      <c r="H2461" s="298"/>
      <c r="I2461" s="298"/>
      <c r="J2461" s="298"/>
      <c r="K2461" s="298"/>
      <c r="L2461" s="299"/>
      <c r="M2461" s="300"/>
      <c r="N2461" s="301"/>
      <c r="O2461" s="238"/>
      <c r="P2461" s="238"/>
      <c r="Q2461" s="238"/>
    </row>
    <row r="2462" spans="1:17" s="39" customFormat="1" ht="12">
      <c r="A2462" s="298"/>
      <c r="B2462" s="298"/>
      <c r="C2462" s="298"/>
      <c r="D2462" s="298"/>
      <c r="E2462" s="298"/>
      <c r="F2462" s="298"/>
      <c r="G2462" s="298"/>
      <c r="H2462" s="298"/>
      <c r="I2462" s="298"/>
      <c r="J2462" s="298"/>
      <c r="K2462" s="298"/>
      <c r="L2462" s="299"/>
      <c r="M2462" s="300"/>
      <c r="N2462" s="301"/>
      <c r="O2462" s="238"/>
      <c r="P2462" s="238"/>
      <c r="Q2462" s="238"/>
    </row>
    <row r="2463" spans="1:17" s="39" customFormat="1" ht="12">
      <c r="A2463" s="298"/>
      <c r="B2463" s="298"/>
      <c r="C2463" s="298"/>
      <c r="D2463" s="298"/>
      <c r="E2463" s="298"/>
      <c r="F2463" s="298"/>
      <c r="G2463" s="298"/>
      <c r="H2463" s="298"/>
      <c r="I2463" s="298"/>
      <c r="J2463" s="298"/>
      <c r="K2463" s="298"/>
      <c r="L2463" s="299"/>
      <c r="M2463" s="300"/>
      <c r="N2463" s="301"/>
      <c r="O2463" s="238"/>
      <c r="P2463" s="238"/>
      <c r="Q2463" s="238"/>
    </row>
    <row r="2464" spans="1:17" s="39" customFormat="1" ht="12">
      <c r="A2464" s="298"/>
      <c r="B2464" s="298"/>
      <c r="C2464" s="298"/>
      <c r="D2464" s="298"/>
      <c r="E2464" s="298"/>
      <c r="F2464" s="298"/>
      <c r="G2464" s="298"/>
      <c r="H2464" s="298"/>
      <c r="I2464" s="298"/>
      <c r="J2464" s="298"/>
      <c r="K2464" s="298"/>
      <c r="L2464" s="299"/>
      <c r="M2464" s="300"/>
      <c r="N2464" s="301"/>
      <c r="O2464" s="238"/>
      <c r="P2464" s="238"/>
      <c r="Q2464" s="238"/>
    </row>
    <row r="2465" spans="1:17" s="39" customFormat="1" ht="12">
      <c r="A2465" s="298"/>
      <c r="B2465" s="298"/>
      <c r="C2465" s="298"/>
      <c r="D2465" s="298"/>
      <c r="E2465" s="298"/>
      <c r="F2465" s="298"/>
      <c r="G2465" s="298"/>
      <c r="H2465" s="298"/>
      <c r="I2465" s="298"/>
      <c r="J2465" s="298"/>
      <c r="K2465" s="298"/>
      <c r="L2465" s="299"/>
      <c r="M2465" s="300"/>
      <c r="N2465" s="301"/>
      <c r="O2465" s="238"/>
      <c r="P2465" s="238"/>
      <c r="Q2465" s="238"/>
    </row>
    <row r="2466" spans="1:17" s="39" customFormat="1" ht="12">
      <c r="A2466" s="298"/>
      <c r="B2466" s="298"/>
      <c r="C2466" s="298"/>
      <c r="D2466" s="298"/>
      <c r="E2466" s="298"/>
      <c r="F2466" s="298"/>
      <c r="G2466" s="298"/>
      <c r="H2466" s="298"/>
      <c r="I2466" s="298"/>
      <c r="J2466" s="298"/>
      <c r="K2466" s="298"/>
      <c r="L2466" s="299"/>
      <c r="M2466" s="300"/>
      <c r="N2466" s="301"/>
      <c r="O2466" s="238"/>
      <c r="P2466" s="238"/>
      <c r="Q2466" s="238"/>
    </row>
    <row r="2467" spans="1:17" s="39" customFormat="1" ht="12">
      <c r="A2467" s="298"/>
      <c r="B2467" s="298"/>
      <c r="C2467" s="298"/>
      <c r="D2467" s="298"/>
      <c r="E2467" s="298"/>
      <c r="F2467" s="298"/>
      <c r="G2467" s="298"/>
      <c r="H2467" s="298"/>
      <c r="I2467" s="298"/>
      <c r="J2467" s="298"/>
      <c r="K2467" s="298"/>
      <c r="L2467" s="299"/>
      <c r="M2467" s="300"/>
      <c r="N2467" s="301"/>
      <c r="O2467" s="238"/>
      <c r="P2467" s="238"/>
      <c r="Q2467" s="238"/>
    </row>
    <row r="2468" spans="1:17" s="39" customFormat="1" ht="12">
      <c r="A2468" s="298"/>
      <c r="B2468" s="298"/>
      <c r="C2468" s="298"/>
      <c r="D2468" s="298"/>
      <c r="E2468" s="298"/>
      <c r="F2468" s="298"/>
      <c r="G2468" s="298"/>
      <c r="H2468" s="298"/>
      <c r="I2468" s="298"/>
      <c r="J2468" s="298"/>
      <c r="K2468" s="298"/>
      <c r="L2468" s="299"/>
      <c r="M2468" s="300"/>
      <c r="N2468" s="301"/>
      <c r="O2468" s="238"/>
      <c r="P2468" s="238"/>
      <c r="Q2468" s="238"/>
    </row>
    <row r="2469" spans="1:17" s="39" customFormat="1" ht="12">
      <c r="A2469" s="298"/>
      <c r="B2469" s="298"/>
      <c r="C2469" s="298"/>
      <c r="D2469" s="298"/>
      <c r="E2469" s="298"/>
      <c r="F2469" s="298"/>
      <c r="G2469" s="298"/>
      <c r="H2469" s="298"/>
      <c r="I2469" s="298"/>
      <c r="J2469" s="298"/>
      <c r="K2469" s="298"/>
      <c r="L2469" s="299"/>
      <c r="M2469" s="300"/>
      <c r="N2469" s="301"/>
      <c r="O2469" s="238"/>
      <c r="P2469" s="238"/>
      <c r="Q2469" s="238"/>
    </row>
    <row r="2470" spans="1:17" s="39" customFormat="1" ht="12">
      <c r="A2470" s="298"/>
      <c r="B2470" s="298"/>
      <c r="C2470" s="298"/>
      <c r="D2470" s="298"/>
      <c r="E2470" s="298"/>
      <c r="F2470" s="298"/>
      <c r="G2470" s="298"/>
      <c r="H2470" s="298"/>
      <c r="I2470" s="298"/>
      <c r="J2470" s="298"/>
      <c r="K2470" s="298"/>
      <c r="L2470" s="299"/>
      <c r="M2470" s="300"/>
      <c r="N2470" s="301"/>
      <c r="O2470" s="238"/>
      <c r="P2470" s="238"/>
      <c r="Q2470" s="238"/>
    </row>
    <row r="2471" spans="1:17" s="39" customFormat="1" ht="12">
      <c r="A2471" s="298"/>
      <c r="B2471" s="298"/>
      <c r="C2471" s="298"/>
      <c r="D2471" s="298"/>
      <c r="E2471" s="298"/>
      <c r="F2471" s="298"/>
      <c r="G2471" s="298"/>
      <c r="H2471" s="298"/>
      <c r="I2471" s="298"/>
      <c r="J2471" s="298"/>
      <c r="K2471" s="298"/>
      <c r="L2471" s="299"/>
      <c r="M2471" s="300"/>
      <c r="N2471" s="301"/>
      <c r="O2471" s="238"/>
      <c r="P2471" s="238"/>
      <c r="Q2471" s="238"/>
    </row>
    <row r="2472" spans="1:17" s="39" customFormat="1" ht="12">
      <c r="A2472" s="298"/>
      <c r="B2472" s="298"/>
      <c r="C2472" s="298"/>
      <c r="D2472" s="298"/>
      <c r="E2472" s="298"/>
      <c r="F2472" s="298"/>
      <c r="G2472" s="298"/>
      <c r="H2472" s="298"/>
      <c r="I2472" s="298"/>
      <c r="J2472" s="298"/>
      <c r="K2472" s="298"/>
      <c r="L2472" s="299"/>
      <c r="M2472" s="300"/>
      <c r="N2472" s="301"/>
      <c r="O2472" s="238"/>
      <c r="P2472" s="238"/>
      <c r="Q2472" s="238"/>
    </row>
    <row r="2473" spans="1:17" s="39" customFormat="1" ht="12">
      <c r="A2473" s="298"/>
      <c r="B2473" s="298"/>
      <c r="C2473" s="298"/>
      <c r="D2473" s="298"/>
      <c r="E2473" s="298"/>
      <c r="F2473" s="298"/>
      <c r="G2473" s="298"/>
      <c r="H2473" s="298"/>
      <c r="I2473" s="298"/>
      <c r="J2473" s="298"/>
      <c r="K2473" s="298"/>
      <c r="L2473" s="299"/>
      <c r="M2473" s="300"/>
      <c r="N2473" s="301"/>
      <c r="O2473" s="238"/>
      <c r="P2473" s="238"/>
      <c r="Q2473" s="238"/>
    </row>
    <row r="2474" spans="1:17" s="39" customFormat="1" ht="12">
      <c r="A2474" s="298"/>
      <c r="B2474" s="298"/>
      <c r="C2474" s="298"/>
      <c r="D2474" s="298"/>
      <c r="E2474" s="298"/>
      <c r="F2474" s="298"/>
      <c r="G2474" s="298"/>
      <c r="H2474" s="298"/>
      <c r="I2474" s="298"/>
      <c r="J2474" s="298"/>
      <c r="K2474" s="298"/>
      <c r="L2474" s="299"/>
      <c r="M2474" s="300"/>
      <c r="N2474" s="301"/>
      <c r="O2474" s="238"/>
      <c r="P2474" s="238"/>
      <c r="Q2474" s="238"/>
    </row>
    <row r="2475" spans="1:17" s="39" customFormat="1" ht="12">
      <c r="A2475" s="298"/>
      <c r="B2475" s="298"/>
      <c r="C2475" s="298"/>
      <c r="D2475" s="298"/>
      <c r="E2475" s="298"/>
      <c r="F2475" s="298"/>
      <c r="G2475" s="298"/>
      <c r="H2475" s="298"/>
      <c r="I2475" s="298"/>
      <c r="J2475" s="298"/>
      <c r="K2475" s="298"/>
      <c r="L2475" s="299"/>
      <c r="M2475" s="300"/>
      <c r="N2475" s="301"/>
      <c r="O2475" s="238"/>
      <c r="P2475" s="238"/>
      <c r="Q2475" s="238"/>
    </row>
    <row r="2476" spans="1:17" s="39" customFormat="1" ht="12">
      <c r="A2476" s="298"/>
      <c r="B2476" s="298"/>
      <c r="C2476" s="298"/>
      <c r="D2476" s="298"/>
      <c r="E2476" s="298"/>
      <c r="F2476" s="298"/>
      <c r="G2476" s="298"/>
      <c r="H2476" s="298"/>
      <c r="I2476" s="298"/>
      <c r="J2476" s="298"/>
      <c r="K2476" s="298"/>
      <c r="L2476" s="299"/>
      <c r="M2476" s="300"/>
      <c r="N2476" s="301"/>
      <c r="O2476" s="238"/>
      <c r="P2476" s="238"/>
      <c r="Q2476" s="238"/>
    </row>
    <row r="2477" spans="1:17" s="39" customFormat="1" ht="12">
      <c r="A2477" s="298"/>
      <c r="B2477" s="298"/>
      <c r="C2477" s="298"/>
      <c r="D2477" s="298"/>
      <c r="E2477" s="298"/>
      <c r="F2477" s="298"/>
      <c r="G2477" s="298"/>
      <c r="H2477" s="298"/>
      <c r="I2477" s="298"/>
      <c r="J2477" s="298"/>
      <c r="K2477" s="298"/>
      <c r="L2477" s="299"/>
      <c r="M2477" s="300"/>
      <c r="N2477" s="301"/>
      <c r="O2477" s="238"/>
      <c r="P2477" s="238"/>
      <c r="Q2477" s="238"/>
    </row>
    <row r="2478" spans="1:17" s="39" customFormat="1" ht="12">
      <c r="A2478" s="298"/>
      <c r="B2478" s="298"/>
      <c r="C2478" s="298"/>
      <c r="D2478" s="298"/>
      <c r="E2478" s="298"/>
      <c r="F2478" s="298"/>
      <c r="G2478" s="298"/>
      <c r="H2478" s="298"/>
      <c r="I2478" s="298"/>
      <c r="J2478" s="298"/>
      <c r="K2478" s="298"/>
      <c r="L2478" s="299"/>
      <c r="M2478" s="300"/>
      <c r="N2478" s="301"/>
      <c r="O2478" s="238"/>
      <c r="P2478" s="238"/>
      <c r="Q2478" s="238"/>
    </row>
    <row r="2479" spans="1:17" s="39" customFormat="1" ht="12">
      <c r="A2479" s="298"/>
      <c r="B2479" s="298"/>
      <c r="C2479" s="298"/>
      <c r="D2479" s="298"/>
      <c r="E2479" s="298"/>
      <c r="F2479" s="298"/>
      <c r="G2479" s="298"/>
      <c r="H2479" s="298"/>
      <c r="I2479" s="298"/>
      <c r="J2479" s="298"/>
      <c r="K2479" s="298"/>
      <c r="L2479" s="299"/>
      <c r="M2479" s="300"/>
      <c r="N2479" s="301"/>
      <c r="O2479" s="238"/>
      <c r="P2479" s="238"/>
      <c r="Q2479" s="238"/>
    </row>
    <row r="2480" spans="1:17" s="39" customFormat="1" ht="12">
      <c r="A2480" s="298"/>
      <c r="B2480" s="298"/>
      <c r="C2480" s="298"/>
      <c r="D2480" s="298"/>
      <c r="E2480" s="298"/>
      <c r="F2480" s="298"/>
      <c r="G2480" s="298"/>
      <c r="H2480" s="298"/>
      <c r="I2480" s="298"/>
      <c r="J2480" s="298"/>
      <c r="K2480" s="298"/>
      <c r="L2480" s="299"/>
      <c r="M2480" s="300"/>
      <c r="N2480" s="301"/>
      <c r="O2480" s="238"/>
      <c r="P2480" s="238"/>
      <c r="Q2480" s="238"/>
    </row>
    <row r="2481" spans="1:17" s="39" customFormat="1" ht="12">
      <c r="A2481" s="298"/>
      <c r="B2481" s="298"/>
      <c r="C2481" s="298"/>
      <c r="D2481" s="298"/>
      <c r="E2481" s="298"/>
      <c r="F2481" s="298"/>
      <c r="G2481" s="298"/>
      <c r="H2481" s="298"/>
      <c r="I2481" s="298"/>
      <c r="J2481" s="298"/>
      <c r="K2481" s="298"/>
      <c r="L2481" s="299"/>
      <c r="M2481" s="300"/>
      <c r="N2481" s="301"/>
      <c r="O2481" s="238"/>
      <c r="P2481" s="238"/>
      <c r="Q2481" s="238"/>
    </row>
    <row r="2482" spans="1:17" s="39" customFormat="1" ht="12">
      <c r="A2482" s="298"/>
      <c r="B2482" s="298"/>
      <c r="C2482" s="298"/>
      <c r="D2482" s="298"/>
      <c r="E2482" s="298"/>
      <c r="F2482" s="298"/>
      <c r="G2482" s="298"/>
      <c r="H2482" s="298"/>
      <c r="I2482" s="298"/>
      <c r="J2482" s="298"/>
      <c r="K2482" s="298"/>
      <c r="L2482" s="299"/>
      <c r="M2482" s="300"/>
      <c r="N2482" s="301"/>
      <c r="O2482" s="238"/>
      <c r="P2482" s="238"/>
      <c r="Q2482" s="238"/>
    </row>
    <row r="2483" spans="1:17" s="39" customFormat="1" ht="12">
      <c r="A2483" s="298"/>
      <c r="B2483" s="298"/>
      <c r="C2483" s="298"/>
      <c r="D2483" s="298"/>
      <c r="E2483" s="298"/>
      <c r="F2483" s="298"/>
      <c r="G2483" s="298"/>
      <c r="H2483" s="298"/>
      <c r="I2483" s="298"/>
      <c r="J2483" s="298"/>
      <c r="K2483" s="298"/>
      <c r="L2483" s="299"/>
      <c r="M2483" s="300"/>
      <c r="N2483" s="301"/>
      <c r="O2483" s="238"/>
      <c r="P2483" s="238"/>
      <c r="Q2483" s="238"/>
    </row>
    <row r="2484" spans="1:17" s="39" customFormat="1" ht="12">
      <c r="A2484" s="298"/>
      <c r="B2484" s="298"/>
      <c r="C2484" s="298"/>
      <c r="D2484" s="298"/>
      <c r="E2484" s="298"/>
      <c r="F2484" s="298"/>
      <c r="G2484" s="298"/>
      <c r="H2484" s="298"/>
      <c r="I2484" s="298"/>
      <c r="J2484" s="298"/>
      <c r="K2484" s="298"/>
      <c r="L2484" s="299"/>
      <c r="M2484" s="300"/>
      <c r="N2484" s="301"/>
      <c r="O2484" s="238"/>
      <c r="P2484" s="238"/>
      <c r="Q2484" s="238"/>
    </row>
    <row r="2485" spans="1:17" s="39" customFormat="1" ht="12">
      <c r="A2485" s="298"/>
      <c r="B2485" s="298"/>
      <c r="C2485" s="298"/>
      <c r="D2485" s="298"/>
      <c r="E2485" s="298"/>
      <c r="F2485" s="298"/>
      <c r="G2485" s="298"/>
      <c r="H2485" s="298"/>
      <c r="I2485" s="298"/>
      <c r="J2485" s="298"/>
      <c r="K2485" s="298"/>
      <c r="L2485" s="299"/>
      <c r="M2485" s="300"/>
      <c r="N2485" s="301"/>
      <c r="O2485" s="238"/>
      <c r="P2485" s="238"/>
      <c r="Q2485" s="238"/>
    </row>
    <row r="2486" spans="1:17" s="39" customFormat="1" ht="12">
      <c r="A2486" s="298"/>
      <c r="B2486" s="298"/>
      <c r="C2486" s="298"/>
      <c r="D2486" s="298"/>
      <c r="E2486" s="298"/>
      <c r="F2486" s="298"/>
      <c r="G2486" s="298"/>
      <c r="H2486" s="298"/>
      <c r="I2486" s="298"/>
      <c r="J2486" s="298"/>
      <c r="K2486" s="298"/>
      <c r="L2486" s="299"/>
      <c r="M2486" s="300"/>
      <c r="N2486" s="301"/>
      <c r="O2486" s="238"/>
      <c r="P2486" s="238"/>
      <c r="Q2486" s="238"/>
    </row>
    <row r="2487" spans="1:17" s="39" customFormat="1" ht="12">
      <c r="A2487" s="298"/>
      <c r="B2487" s="298"/>
      <c r="C2487" s="298"/>
      <c r="D2487" s="298"/>
      <c r="E2487" s="298"/>
      <c r="F2487" s="298"/>
      <c r="G2487" s="298"/>
      <c r="H2487" s="298"/>
      <c r="I2487" s="298"/>
      <c r="J2487" s="298"/>
      <c r="K2487" s="298"/>
      <c r="L2487" s="299"/>
      <c r="M2487" s="300"/>
      <c r="N2487" s="301"/>
      <c r="O2487" s="238"/>
      <c r="P2487" s="238"/>
      <c r="Q2487" s="238"/>
    </row>
    <row r="2488" spans="1:17" s="39" customFormat="1" ht="12">
      <c r="A2488" s="298"/>
      <c r="B2488" s="298"/>
      <c r="C2488" s="298"/>
      <c r="D2488" s="298"/>
      <c r="E2488" s="298"/>
      <c r="F2488" s="298"/>
      <c r="G2488" s="298"/>
      <c r="H2488" s="298"/>
      <c r="I2488" s="298"/>
      <c r="J2488" s="298"/>
      <c r="K2488" s="298"/>
      <c r="L2488" s="299"/>
      <c r="M2488" s="300"/>
      <c r="N2488" s="301"/>
      <c r="O2488" s="238"/>
      <c r="P2488" s="238"/>
      <c r="Q2488" s="238"/>
    </row>
    <row r="2489" spans="1:17" s="39" customFormat="1" ht="12">
      <c r="A2489" s="298"/>
      <c r="B2489" s="298"/>
      <c r="C2489" s="298"/>
      <c r="D2489" s="298"/>
      <c r="E2489" s="298"/>
      <c r="F2489" s="298"/>
      <c r="G2489" s="298"/>
      <c r="H2489" s="298"/>
      <c r="I2489" s="298"/>
      <c r="J2489" s="298"/>
      <c r="K2489" s="298"/>
      <c r="L2489" s="299"/>
      <c r="M2489" s="300"/>
      <c r="N2489" s="301"/>
      <c r="O2489" s="238"/>
      <c r="P2489" s="238"/>
      <c r="Q2489" s="238"/>
    </row>
    <row r="2490" spans="1:17" s="39" customFormat="1" ht="12">
      <c r="A2490" s="298"/>
      <c r="B2490" s="298"/>
      <c r="C2490" s="298"/>
      <c r="D2490" s="298"/>
      <c r="E2490" s="298"/>
      <c r="F2490" s="298"/>
      <c r="G2490" s="298"/>
      <c r="H2490" s="298"/>
      <c r="I2490" s="298"/>
      <c r="J2490" s="298"/>
      <c r="K2490" s="298"/>
      <c r="L2490" s="299"/>
      <c r="M2490" s="300"/>
      <c r="N2490" s="301"/>
      <c r="O2490" s="238"/>
      <c r="P2490" s="238"/>
      <c r="Q2490" s="238"/>
    </row>
    <row r="2491" spans="1:17" s="39" customFormat="1" ht="12">
      <c r="A2491" s="298"/>
      <c r="B2491" s="298"/>
      <c r="C2491" s="298"/>
      <c r="D2491" s="298"/>
      <c r="E2491" s="298"/>
      <c r="F2491" s="298"/>
      <c r="G2491" s="298"/>
      <c r="H2491" s="298"/>
      <c r="I2491" s="298"/>
      <c r="J2491" s="298"/>
      <c r="K2491" s="298"/>
      <c r="L2491" s="299"/>
      <c r="M2491" s="300"/>
      <c r="N2491" s="301"/>
      <c r="O2491" s="238"/>
      <c r="P2491" s="238"/>
      <c r="Q2491" s="238"/>
    </row>
    <row r="2492" spans="1:17" s="39" customFormat="1" ht="12">
      <c r="A2492" s="298"/>
      <c r="B2492" s="298"/>
      <c r="C2492" s="298"/>
      <c r="D2492" s="298"/>
      <c r="E2492" s="298"/>
      <c r="F2492" s="298"/>
      <c r="G2492" s="298"/>
      <c r="H2492" s="298"/>
      <c r="I2492" s="298"/>
      <c r="J2492" s="298"/>
      <c r="K2492" s="298"/>
      <c r="L2492" s="299"/>
      <c r="M2492" s="300"/>
      <c r="N2492" s="301"/>
      <c r="O2492" s="238"/>
      <c r="P2492" s="238"/>
      <c r="Q2492" s="238"/>
    </row>
    <row r="2493" spans="1:17" s="39" customFormat="1" ht="12">
      <c r="A2493" s="298"/>
      <c r="B2493" s="298"/>
      <c r="C2493" s="298"/>
      <c r="D2493" s="298"/>
      <c r="E2493" s="298"/>
      <c r="F2493" s="298"/>
      <c r="G2493" s="298"/>
      <c r="H2493" s="298"/>
      <c r="I2493" s="298"/>
      <c r="J2493" s="298"/>
      <c r="K2493" s="298"/>
      <c r="L2493" s="299"/>
      <c r="M2493" s="300"/>
      <c r="N2493" s="301"/>
      <c r="O2493" s="238"/>
      <c r="P2493" s="238"/>
      <c r="Q2493" s="238"/>
    </row>
    <row r="2494" spans="1:17" s="39" customFormat="1" ht="12">
      <c r="A2494" s="298"/>
      <c r="B2494" s="298"/>
      <c r="C2494" s="298"/>
      <c r="D2494" s="298"/>
      <c r="E2494" s="298"/>
      <c r="F2494" s="298"/>
      <c r="G2494" s="298"/>
      <c r="H2494" s="298"/>
      <c r="I2494" s="298"/>
      <c r="J2494" s="298"/>
      <c r="K2494" s="298"/>
      <c r="L2494" s="299"/>
      <c r="M2494" s="300"/>
      <c r="N2494" s="301"/>
      <c r="O2494" s="238"/>
      <c r="P2494" s="238"/>
      <c r="Q2494" s="238"/>
    </row>
    <row r="2495" spans="1:17" s="39" customFormat="1" ht="12">
      <c r="A2495" s="298"/>
      <c r="B2495" s="298"/>
      <c r="C2495" s="298"/>
      <c r="D2495" s="298"/>
      <c r="E2495" s="298"/>
      <c r="F2495" s="298"/>
      <c r="G2495" s="298"/>
      <c r="H2495" s="298"/>
      <c r="I2495" s="298"/>
      <c r="J2495" s="298"/>
      <c r="K2495" s="298"/>
      <c r="L2495" s="299"/>
      <c r="M2495" s="300"/>
      <c r="N2495" s="301"/>
      <c r="O2495" s="238"/>
      <c r="P2495" s="238"/>
      <c r="Q2495" s="238"/>
    </row>
    <row r="2496" spans="1:17" s="39" customFormat="1" ht="12">
      <c r="A2496" s="298"/>
      <c r="B2496" s="298"/>
      <c r="C2496" s="298"/>
      <c r="D2496" s="298"/>
      <c r="E2496" s="298"/>
      <c r="F2496" s="298"/>
      <c r="G2496" s="298"/>
      <c r="H2496" s="298"/>
      <c r="I2496" s="298"/>
      <c r="J2496" s="298"/>
      <c r="K2496" s="298"/>
      <c r="L2496" s="299"/>
      <c r="M2496" s="300"/>
      <c r="N2496" s="301"/>
      <c r="O2496" s="238"/>
      <c r="P2496" s="238"/>
      <c r="Q2496" s="238"/>
    </row>
    <row r="2497" spans="1:17" s="39" customFormat="1" ht="12">
      <c r="A2497" s="298"/>
      <c r="B2497" s="298"/>
      <c r="C2497" s="298"/>
      <c r="D2497" s="298"/>
      <c r="E2497" s="298"/>
      <c r="F2497" s="298"/>
      <c r="G2497" s="298"/>
      <c r="H2497" s="298"/>
      <c r="I2497" s="298"/>
      <c r="J2497" s="298"/>
      <c r="K2497" s="298"/>
      <c r="L2497" s="299"/>
      <c r="M2497" s="300"/>
      <c r="N2497" s="301"/>
      <c r="O2497" s="238"/>
      <c r="P2497" s="238"/>
      <c r="Q2497" s="238"/>
    </row>
    <row r="2498" spans="1:17" s="39" customFormat="1" ht="12">
      <c r="A2498" s="298"/>
      <c r="B2498" s="298"/>
      <c r="C2498" s="298"/>
      <c r="D2498" s="298"/>
      <c r="E2498" s="298"/>
      <c r="F2498" s="298"/>
      <c r="G2498" s="298"/>
      <c r="H2498" s="298"/>
      <c r="I2498" s="298"/>
      <c r="J2498" s="298"/>
      <c r="K2498" s="298"/>
      <c r="L2498" s="299"/>
      <c r="M2498" s="300"/>
      <c r="N2498" s="301"/>
      <c r="O2498" s="238"/>
      <c r="P2498" s="238"/>
      <c r="Q2498" s="238"/>
    </row>
    <row r="2499" spans="1:17" s="39" customFormat="1" ht="12">
      <c r="A2499" s="298"/>
      <c r="B2499" s="298"/>
      <c r="C2499" s="298"/>
      <c r="D2499" s="298"/>
      <c r="E2499" s="298"/>
      <c r="F2499" s="298"/>
      <c r="G2499" s="298"/>
      <c r="H2499" s="298"/>
      <c r="I2499" s="298"/>
      <c r="J2499" s="298"/>
      <c r="K2499" s="298"/>
      <c r="L2499" s="299"/>
      <c r="M2499" s="300"/>
      <c r="N2499" s="301"/>
      <c r="O2499" s="238"/>
      <c r="P2499" s="238"/>
      <c r="Q2499" s="238"/>
    </row>
    <row r="2500" spans="1:17" s="39" customFormat="1" ht="12">
      <c r="A2500" s="298"/>
      <c r="B2500" s="298"/>
      <c r="C2500" s="298"/>
      <c r="D2500" s="298"/>
      <c r="E2500" s="298"/>
      <c r="F2500" s="298"/>
      <c r="G2500" s="298"/>
      <c r="H2500" s="298"/>
      <c r="I2500" s="298"/>
      <c r="J2500" s="298"/>
      <c r="K2500" s="298"/>
      <c r="L2500" s="299"/>
      <c r="M2500" s="300"/>
      <c r="N2500" s="301"/>
      <c r="O2500" s="238"/>
      <c r="P2500" s="238"/>
      <c r="Q2500" s="238"/>
    </row>
    <row r="2501" spans="1:17" s="39" customFormat="1" ht="12">
      <c r="A2501" s="298"/>
      <c r="B2501" s="298"/>
      <c r="C2501" s="298"/>
      <c r="D2501" s="298"/>
      <c r="E2501" s="298"/>
      <c r="F2501" s="298"/>
      <c r="G2501" s="298"/>
      <c r="H2501" s="298"/>
      <c r="I2501" s="298"/>
      <c r="J2501" s="298"/>
      <c r="K2501" s="298"/>
      <c r="L2501" s="299"/>
      <c r="M2501" s="300"/>
      <c r="N2501" s="301"/>
      <c r="O2501" s="238"/>
      <c r="P2501" s="238"/>
      <c r="Q2501" s="238"/>
    </row>
    <row r="2502" spans="1:17" s="39" customFormat="1" ht="12">
      <c r="A2502" s="298"/>
      <c r="B2502" s="298"/>
      <c r="C2502" s="298"/>
      <c r="D2502" s="298"/>
      <c r="E2502" s="298"/>
      <c r="F2502" s="298"/>
      <c r="G2502" s="298"/>
      <c r="H2502" s="298"/>
      <c r="I2502" s="298"/>
      <c r="J2502" s="298"/>
      <c r="K2502" s="298"/>
      <c r="L2502" s="299"/>
      <c r="M2502" s="300"/>
      <c r="N2502" s="301"/>
      <c r="O2502" s="238"/>
      <c r="P2502" s="238"/>
      <c r="Q2502" s="238"/>
    </row>
    <row r="2503" spans="1:17" s="39" customFormat="1" ht="12">
      <c r="A2503" s="298"/>
      <c r="B2503" s="298"/>
      <c r="C2503" s="298"/>
      <c r="D2503" s="298"/>
      <c r="E2503" s="298"/>
      <c r="F2503" s="298"/>
      <c r="G2503" s="298"/>
      <c r="H2503" s="298"/>
      <c r="I2503" s="298"/>
      <c r="J2503" s="298"/>
      <c r="K2503" s="298"/>
      <c r="L2503" s="299"/>
      <c r="M2503" s="300"/>
      <c r="N2503" s="301"/>
      <c r="O2503" s="238"/>
      <c r="P2503" s="238"/>
      <c r="Q2503" s="238"/>
    </row>
    <row r="2504" spans="1:17" s="39" customFormat="1" ht="12">
      <c r="A2504" s="298"/>
      <c r="B2504" s="298"/>
      <c r="C2504" s="298"/>
      <c r="D2504" s="298"/>
      <c r="E2504" s="298"/>
      <c r="F2504" s="298"/>
      <c r="G2504" s="298"/>
      <c r="H2504" s="298"/>
      <c r="I2504" s="298"/>
      <c r="J2504" s="298"/>
      <c r="K2504" s="298"/>
      <c r="L2504" s="299"/>
      <c r="M2504" s="300"/>
      <c r="N2504" s="301"/>
      <c r="O2504" s="238"/>
      <c r="P2504" s="238"/>
      <c r="Q2504" s="238"/>
    </row>
    <row r="2505" spans="1:17" s="39" customFormat="1" ht="12">
      <c r="A2505" s="298"/>
      <c r="B2505" s="298"/>
      <c r="C2505" s="298"/>
      <c r="D2505" s="298"/>
      <c r="E2505" s="298"/>
      <c r="F2505" s="298"/>
      <c r="G2505" s="298"/>
      <c r="H2505" s="298"/>
      <c r="I2505" s="298"/>
      <c r="J2505" s="298"/>
      <c r="K2505" s="298"/>
      <c r="L2505" s="299"/>
      <c r="M2505" s="300"/>
      <c r="N2505" s="301"/>
      <c r="O2505" s="238"/>
      <c r="P2505" s="238"/>
      <c r="Q2505" s="238"/>
    </row>
    <row r="2506" spans="1:17" s="39" customFormat="1" ht="12">
      <c r="A2506" s="298"/>
      <c r="B2506" s="298"/>
      <c r="C2506" s="298"/>
      <c r="D2506" s="298"/>
      <c r="E2506" s="298"/>
      <c r="F2506" s="298"/>
      <c r="G2506" s="298"/>
      <c r="H2506" s="298"/>
      <c r="I2506" s="298"/>
      <c r="J2506" s="298"/>
      <c r="K2506" s="298"/>
      <c r="L2506" s="299"/>
      <c r="M2506" s="300"/>
      <c r="N2506" s="301"/>
      <c r="O2506" s="238"/>
      <c r="P2506" s="238"/>
      <c r="Q2506" s="238"/>
    </row>
    <row r="2507" spans="1:17" s="39" customFormat="1" ht="12">
      <c r="A2507" s="298"/>
      <c r="B2507" s="298"/>
      <c r="C2507" s="298"/>
      <c r="D2507" s="298"/>
      <c r="E2507" s="298"/>
      <c r="F2507" s="298"/>
      <c r="G2507" s="298"/>
      <c r="H2507" s="298"/>
      <c r="I2507" s="298"/>
      <c r="J2507" s="298"/>
      <c r="K2507" s="298"/>
      <c r="L2507" s="299"/>
      <c r="M2507" s="300"/>
      <c r="N2507" s="301"/>
      <c r="O2507" s="238"/>
      <c r="P2507" s="238"/>
      <c r="Q2507" s="238"/>
    </row>
    <row r="2508" spans="1:17" s="39" customFormat="1" ht="12">
      <c r="A2508" s="298"/>
      <c r="B2508" s="298"/>
      <c r="C2508" s="298"/>
      <c r="D2508" s="298"/>
      <c r="E2508" s="298"/>
      <c r="F2508" s="298"/>
      <c r="G2508" s="298"/>
      <c r="H2508" s="298"/>
      <c r="I2508" s="298"/>
      <c r="J2508" s="298"/>
      <c r="K2508" s="298"/>
      <c r="L2508" s="299"/>
      <c r="M2508" s="300"/>
      <c r="N2508" s="301"/>
      <c r="O2508" s="238"/>
      <c r="P2508" s="238"/>
      <c r="Q2508" s="238"/>
    </row>
    <row r="2509" spans="1:17" s="39" customFormat="1" ht="12">
      <c r="A2509" s="298"/>
      <c r="B2509" s="298"/>
      <c r="C2509" s="298"/>
      <c r="D2509" s="298"/>
      <c r="E2509" s="298"/>
      <c r="F2509" s="298"/>
      <c r="G2509" s="298"/>
      <c r="H2509" s="298"/>
      <c r="I2509" s="298"/>
      <c r="J2509" s="298"/>
      <c r="K2509" s="298"/>
      <c r="L2509" s="299"/>
      <c r="M2509" s="300"/>
      <c r="N2509" s="301"/>
      <c r="O2509" s="238"/>
      <c r="P2509" s="238"/>
      <c r="Q2509" s="238"/>
    </row>
    <row r="2510" spans="1:17" s="39" customFormat="1" ht="12">
      <c r="A2510" s="298"/>
      <c r="B2510" s="298"/>
      <c r="C2510" s="298"/>
      <c r="D2510" s="298"/>
      <c r="E2510" s="298"/>
      <c r="F2510" s="298"/>
      <c r="G2510" s="298"/>
      <c r="H2510" s="298"/>
      <c r="I2510" s="298"/>
      <c r="J2510" s="298"/>
      <c r="K2510" s="298"/>
      <c r="L2510" s="299"/>
      <c r="M2510" s="300"/>
      <c r="N2510" s="301"/>
      <c r="O2510" s="238"/>
      <c r="P2510" s="238"/>
      <c r="Q2510" s="238"/>
    </row>
    <row r="2511" spans="1:17" s="39" customFormat="1" ht="12">
      <c r="A2511" s="298"/>
      <c r="B2511" s="298"/>
      <c r="C2511" s="298"/>
      <c r="D2511" s="298"/>
      <c r="E2511" s="298"/>
      <c r="F2511" s="298"/>
      <c r="G2511" s="298"/>
      <c r="H2511" s="298"/>
      <c r="I2511" s="298"/>
      <c r="J2511" s="298"/>
      <c r="K2511" s="298"/>
      <c r="L2511" s="299"/>
      <c r="M2511" s="300"/>
      <c r="N2511" s="301"/>
      <c r="O2511" s="238"/>
      <c r="P2511" s="238"/>
      <c r="Q2511" s="238"/>
    </row>
    <row r="2512" spans="1:17" s="39" customFormat="1" ht="12">
      <c r="A2512" s="298"/>
      <c r="B2512" s="298"/>
      <c r="C2512" s="298"/>
      <c r="D2512" s="298"/>
      <c r="E2512" s="298"/>
      <c r="F2512" s="298"/>
      <c r="G2512" s="298"/>
      <c r="H2512" s="298"/>
      <c r="I2512" s="298"/>
      <c r="J2512" s="298"/>
      <c r="K2512" s="298"/>
      <c r="L2512" s="299"/>
      <c r="M2512" s="300"/>
      <c r="N2512" s="301"/>
      <c r="O2512" s="238"/>
      <c r="P2512" s="238"/>
      <c r="Q2512" s="238"/>
    </row>
    <row r="2513" spans="1:17" s="39" customFormat="1" ht="12">
      <c r="A2513" s="298"/>
      <c r="B2513" s="298"/>
      <c r="C2513" s="298"/>
      <c r="D2513" s="298"/>
      <c r="E2513" s="298"/>
      <c r="F2513" s="298"/>
      <c r="G2513" s="298"/>
      <c r="H2513" s="298"/>
      <c r="I2513" s="298"/>
      <c r="J2513" s="298"/>
      <c r="K2513" s="298"/>
      <c r="L2513" s="299"/>
      <c r="M2513" s="300"/>
      <c r="N2513" s="301"/>
      <c r="O2513" s="238"/>
      <c r="P2513" s="238"/>
      <c r="Q2513" s="238"/>
    </row>
    <row r="2514" spans="1:17" s="39" customFormat="1" ht="12">
      <c r="A2514" s="298"/>
      <c r="B2514" s="298"/>
      <c r="C2514" s="298"/>
      <c r="D2514" s="298"/>
      <c r="E2514" s="298"/>
      <c r="F2514" s="298"/>
      <c r="G2514" s="298"/>
      <c r="H2514" s="298"/>
      <c r="I2514" s="298"/>
      <c r="J2514" s="298"/>
      <c r="K2514" s="298"/>
      <c r="L2514" s="299"/>
      <c r="M2514" s="300"/>
      <c r="N2514" s="301"/>
      <c r="O2514" s="238"/>
      <c r="P2514" s="238"/>
      <c r="Q2514" s="238"/>
    </row>
    <row r="2515" spans="1:17" s="39" customFormat="1" ht="12">
      <c r="A2515" s="298"/>
      <c r="B2515" s="298"/>
      <c r="C2515" s="298"/>
      <c r="D2515" s="298"/>
      <c r="E2515" s="298"/>
      <c r="F2515" s="298"/>
      <c r="G2515" s="298"/>
      <c r="H2515" s="298"/>
      <c r="I2515" s="298"/>
      <c r="J2515" s="298"/>
      <c r="K2515" s="298"/>
      <c r="L2515" s="299"/>
      <c r="M2515" s="300"/>
      <c r="N2515" s="301"/>
      <c r="O2515" s="238"/>
      <c r="P2515" s="238"/>
      <c r="Q2515" s="238"/>
    </row>
    <row r="2516" spans="1:17" s="39" customFormat="1" ht="12">
      <c r="A2516" s="298"/>
      <c r="B2516" s="298"/>
      <c r="C2516" s="298"/>
      <c r="D2516" s="298"/>
      <c r="E2516" s="298"/>
      <c r="F2516" s="298"/>
      <c r="G2516" s="298"/>
      <c r="H2516" s="298"/>
      <c r="I2516" s="298"/>
      <c r="J2516" s="298"/>
      <c r="K2516" s="298"/>
      <c r="L2516" s="299"/>
      <c r="M2516" s="300"/>
      <c r="N2516" s="301"/>
      <c r="O2516" s="238"/>
      <c r="P2516" s="238"/>
      <c r="Q2516" s="238"/>
    </row>
    <row r="2517" spans="1:17" s="39" customFormat="1" ht="12">
      <c r="A2517" s="298"/>
      <c r="B2517" s="298"/>
      <c r="C2517" s="298"/>
      <c r="D2517" s="298"/>
      <c r="E2517" s="298"/>
      <c r="F2517" s="298"/>
      <c r="G2517" s="298"/>
      <c r="H2517" s="298"/>
      <c r="I2517" s="298"/>
      <c r="J2517" s="298"/>
      <c r="K2517" s="298"/>
      <c r="L2517" s="299"/>
      <c r="M2517" s="300"/>
      <c r="N2517" s="301"/>
      <c r="O2517" s="238"/>
      <c r="P2517" s="238"/>
      <c r="Q2517" s="238"/>
    </row>
    <row r="2518" spans="1:17" s="39" customFormat="1" ht="12">
      <c r="A2518" s="298"/>
      <c r="B2518" s="298"/>
      <c r="C2518" s="298"/>
      <c r="D2518" s="298"/>
      <c r="E2518" s="298"/>
      <c r="F2518" s="298"/>
      <c r="G2518" s="298"/>
      <c r="H2518" s="298"/>
      <c r="I2518" s="298"/>
      <c r="J2518" s="298"/>
      <c r="K2518" s="298"/>
      <c r="L2518" s="299"/>
      <c r="M2518" s="300"/>
      <c r="N2518" s="301"/>
      <c r="O2518" s="238"/>
      <c r="P2518" s="238"/>
      <c r="Q2518" s="238"/>
    </row>
    <row r="2519" spans="1:17" s="39" customFormat="1" ht="12">
      <c r="A2519" s="298"/>
      <c r="B2519" s="298"/>
      <c r="C2519" s="298"/>
      <c r="D2519" s="298"/>
      <c r="E2519" s="298"/>
      <c r="F2519" s="298"/>
      <c r="G2519" s="298"/>
      <c r="H2519" s="298"/>
      <c r="I2519" s="298"/>
      <c r="J2519" s="298"/>
      <c r="K2519" s="298"/>
      <c r="L2519" s="299"/>
      <c r="M2519" s="300"/>
      <c r="N2519" s="301"/>
      <c r="O2519" s="238"/>
      <c r="P2519" s="238"/>
      <c r="Q2519" s="238"/>
    </row>
    <row r="2520" spans="1:17" s="39" customFormat="1" ht="12">
      <c r="A2520" s="298"/>
      <c r="B2520" s="298"/>
      <c r="C2520" s="298"/>
      <c r="D2520" s="298"/>
      <c r="E2520" s="298"/>
      <c r="F2520" s="298"/>
      <c r="G2520" s="298"/>
      <c r="H2520" s="298"/>
      <c r="I2520" s="298"/>
      <c r="J2520" s="298"/>
      <c r="K2520" s="298"/>
      <c r="L2520" s="299"/>
      <c r="M2520" s="300"/>
      <c r="N2520" s="301"/>
      <c r="O2520" s="238"/>
      <c r="P2520" s="238"/>
      <c r="Q2520" s="238"/>
    </row>
    <row r="2521" spans="1:17" s="39" customFormat="1" ht="12">
      <c r="A2521" s="298"/>
      <c r="B2521" s="298"/>
      <c r="C2521" s="298"/>
      <c r="D2521" s="298"/>
      <c r="E2521" s="298"/>
      <c r="F2521" s="298"/>
      <c r="G2521" s="298"/>
      <c r="H2521" s="298"/>
      <c r="I2521" s="298"/>
      <c r="J2521" s="298"/>
      <c r="K2521" s="298"/>
      <c r="L2521" s="299"/>
      <c r="M2521" s="300"/>
      <c r="N2521" s="301"/>
      <c r="O2521" s="238"/>
      <c r="P2521" s="238"/>
      <c r="Q2521" s="238"/>
    </row>
    <row r="2522" spans="1:17" s="39" customFormat="1" ht="12">
      <c r="A2522" s="298"/>
      <c r="B2522" s="298"/>
      <c r="C2522" s="298"/>
      <c r="D2522" s="298"/>
      <c r="E2522" s="298"/>
      <c r="F2522" s="298"/>
      <c r="G2522" s="298"/>
      <c r="H2522" s="298"/>
      <c r="I2522" s="298"/>
      <c r="J2522" s="298"/>
      <c r="K2522" s="298"/>
      <c r="L2522" s="299"/>
      <c r="M2522" s="300"/>
      <c r="N2522" s="301"/>
      <c r="O2522" s="238"/>
      <c r="P2522" s="238"/>
      <c r="Q2522" s="238"/>
    </row>
    <row r="2523" spans="1:17" s="39" customFormat="1" ht="12">
      <c r="A2523" s="298"/>
      <c r="B2523" s="298"/>
      <c r="C2523" s="298"/>
      <c r="D2523" s="298"/>
      <c r="E2523" s="298"/>
      <c r="F2523" s="298"/>
      <c r="G2523" s="298"/>
      <c r="H2523" s="298"/>
      <c r="I2523" s="298"/>
      <c r="J2523" s="298"/>
      <c r="K2523" s="298"/>
      <c r="L2523" s="299"/>
      <c r="M2523" s="300"/>
      <c r="N2523" s="301"/>
      <c r="O2523" s="238"/>
      <c r="P2523" s="238"/>
      <c r="Q2523" s="238"/>
    </row>
    <row r="2524" spans="1:17" s="39" customFormat="1" ht="12">
      <c r="A2524" s="298"/>
      <c r="B2524" s="298"/>
      <c r="C2524" s="298"/>
      <c r="D2524" s="298"/>
      <c r="E2524" s="298"/>
      <c r="F2524" s="298"/>
      <c r="G2524" s="298"/>
      <c r="H2524" s="298"/>
      <c r="I2524" s="298"/>
      <c r="J2524" s="298"/>
      <c r="K2524" s="298"/>
      <c r="L2524" s="299"/>
      <c r="M2524" s="300"/>
      <c r="N2524" s="301"/>
      <c r="O2524" s="238"/>
      <c r="P2524" s="238"/>
      <c r="Q2524" s="238"/>
    </row>
    <row r="2525" spans="1:17" s="39" customFormat="1" ht="12">
      <c r="A2525" s="298"/>
      <c r="B2525" s="298"/>
      <c r="C2525" s="298"/>
      <c r="D2525" s="298"/>
      <c r="E2525" s="298"/>
      <c r="F2525" s="298"/>
      <c r="G2525" s="298"/>
      <c r="H2525" s="298"/>
      <c r="I2525" s="298"/>
      <c r="J2525" s="298"/>
      <c r="K2525" s="298"/>
      <c r="L2525" s="299"/>
      <c r="M2525" s="300"/>
      <c r="N2525" s="301"/>
      <c r="O2525" s="238"/>
      <c r="P2525" s="238"/>
      <c r="Q2525" s="238"/>
    </row>
    <row r="2526" spans="1:17" s="39" customFormat="1" ht="12">
      <c r="A2526" s="298"/>
      <c r="B2526" s="298"/>
      <c r="C2526" s="298"/>
      <c r="D2526" s="298"/>
      <c r="E2526" s="298"/>
      <c r="F2526" s="298"/>
      <c r="G2526" s="298"/>
      <c r="H2526" s="298"/>
      <c r="I2526" s="298"/>
      <c r="J2526" s="298"/>
      <c r="K2526" s="298"/>
      <c r="L2526" s="299"/>
      <c r="M2526" s="300"/>
      <c r="N2526" s="301"/>
      <c r="O2526" s="238"/>
      <c r="P2526" s="238"/>
      <c r="Q2526" s="238"/>
    </row>
    <row r="2527" spans="1:17" s="39" customFormat="1" ht="12">
      <c r="A2527" s="298"/>
      <c r="B2527" s="298"/>
      <c r="C2527" s="298"/>
      <c r="D2527" s="298"/>
      <c r="E2527" s="298"/>
      <c r="F2527" s="298"/>
      <c r="G2527" s="298"/>
      <c r="H2527" s="298"/>
      <c r="I2527" s="298"/>
      <c r="J2527" s="298"/>
      <c r="K2527" s="298"/>
      <c r="L2527" s="299"/>
      <c r="M2527" s="300"/>
      <c r="N2527" s="301"/>
      <c r="O2527" s="238"/>
      <c r="P2527" s="238"/>
      <c r="Q2527" s="238"/>
    </row>
    <row r="2528" spans="1:17" s="39" customFormat="1" ht="12">
      <c r="A2528" s="298"/>
      <c r="B2528" s="298"/>
      <c r="C2528" s="298"/>
      <c r="D2528" s="298"/>
      <c r="E2528" s="298"/>
      <c r="F2528" s="298"/>
      <c r="G2528" s="298"/>
      <c r="H2528" s="298"/>
      <c r="I2528" s="298"/>
      <c r="J2528" s="298"/>
      <c r="K2528" s="298"/>
      <c r="L2528" s="299"/>
      <c r="M2528" s="300"/>
      <c r="N2528" s="301"/>
      <c r="O2528" s="238"/>
      <c r="P2528" s="238"/>
      <c r="Q2528" s="238"/>
    </row>
    <row r="2529" spans="1:17" s="39" customFormat="1" ht="12">
      <c r="A2529" s="298"/>
      <c r="B2529" s="298"/>
      <c r="C2529" s="298"/>
      <c r="D2529" s="298"/>
      <c r="E2529" s="298"/>
      <c r="F2529" s="298"/>
      <c r="G2529" s="298"/>
      <c r="H2529" s="298"/>
      <c r="I2529" s="298"/>
      <c r="J2529" s="298"/>
      <c r="K2529" s="298"/>
      <c r="L2529" s="299"/>
      <c r="M2529" s="300"/>
      <c r="N2529" s="301"/>
      <c r="O2529" s="238"/>
      <c r="P2529" s="238"/>
      <c r="Q2529" s="238"/>
    </row>
    <row r="2530" spans="1:17" s="39" customFormat="1" ht="12">
      <c r="A2530" s="298"/>
      <c r="B2530" s="298"/>
      <c r="C2530" s="298"/>
      <c r="D2530" s="298"/>
      <c r="E2530" s="298"/>
      <c r="F2530" s="298"/>
      <c r="G2530" s="298"/>
      <c r="H2530" s="298"/>
      <c r="I2530" s="298"/>
      <c r="J2530" s="298"/>
      <c r="K2530" s="298"/>
      <c r="L2530" s="299"/>
      <c r="M2530" s="300"/>
      <c r="N2530" s="301"/>
      <c r="O2530" s="238"/>
      <c r="P2530" s="238"/>
      <c r="Q2530" s="238"/>
    </row>
    <row r="2531" spans="1:17" s="39" customFormat="1" ht="12">
      <c r="A2531" s="298"/>
      <c r="B2531" s="298"/>
      <c r="C2531" s="298"/>
      <c r="D2531" s="298"/>
      <c r="E2531" s="298"/>
      <c r="F2531" s="298"/>
      <c r="G2531" s="298"/>
      <c r="H2531" s="298"/>
      <c r="I2531" s="298"/>
      <c r="J2531" s="298"/>
      <c r="K2531" s="298"/>
      <c r="L2531" s="299"/>
      <c r="M2531" s="300"/>
      <c r="N2531" s="301"/>
      <c r="O2531" s="238"/>
      <c r="P2531" s="238"/>
      <c r="Q2531" s="238"/>
    </row>
    <row r="2532" spans="1:17" s="39" customFormat="1" ht="12">
      <c r="A2532" s="298"/>
      <c r="B2532" s="298"/>
      <c r="C2532" s="298"/>
      <c r="D2532" s="298"/>
      <c r="E2532" s="298"/>
      <c r="F2532" s="298"/>
      <c r="G2532" s="298"/>
      <c r="H2532" s="298"/>
      <c r="I2532" s="298"/>
      <c r="J2532" s="298"/>
      <c r="K2532" s="298"/>
      <c r="L2532" s="299"/>
      <c r="M2532" s="300"/>
      <c r="N2532" s="301"/>
      <c r="O2532" s="238"/>
      <c r="P2532" s="238"/>
      <c r="Q2532" s="238"/>
    </row>
    <row r="2533" spans="1:17" s="39" customFormat="1" ht="12">
      <c r="A2533" s="298"/>
      <c r="B2533" s="298"/>
      <c r="C2533" s="298"/>
      <c r="D2533" s="298"/>
      <c r="E2533" s="298"/>
      <c r="F2533" s="298"/>
      <c r="G2533" s="298"/>
      <c r="H2533" s="298"/>
      <c r="I2533" s="298"/>
      <c r="J2533" s="298"/>
      <c r="K2533" s="298"/>
      <c r="L2533" s="299"/>
      <c r="M2533" s="300"/>
      <c r="N2533" s="301"/>
      <c r="O2533" s="238"/>
      <c r="P2533" s="238"/>
      <c r="Q2533" s="238"/>
    </row>
    <row r="2534" spans="1:17" s="39" customFormat="1" ht="12">
      <c r="A2534" s="298"/>
      <c r="B2534" s="298"/>
      <c r="C2534" s="298"/>
      <c r="D2534" s="298"/>
      <c r="E2534" s="298"/>
      <c r="F2534" s="298"/>
      <c r="G2534" s="298"/>
      <c r="H2534" s="298"/>
      <c r="I2534" s="298"/>
      <c r="J2534" s="298"/>
      <c r="K2534" s="298"/>
      <c r="L2534" s="299"/>
      <c r="M2534" s="300"/>
      <c r="N2534" s="301"/>
      <c r="O2534" s="238"/>
      <c r="P2534" s="238"/>
      <c r="Q2534" s="238"/>
    </row>
    <row r="2535" spans="1:17" s="39" customFormat="1" ht="12">
      <c r="A2535" s="298"/>
      <c r="B2535" s="298"/>
      <c r="C2535" s="298"/>
      <c r="D2535" s="298"/>
      <c r="E2535" s="298"/>
      <c r="F2535" s="298"/>
      <c r="G2535" s="298"/>
      <c r="H2535" s="298"/>
      <c r="I2535" s="298"/>
      <c r="J2535" s="298"/>
      <c r="K2535" s="298"/>
      <c r="L2535" s="299"/>
      <c r="M2535" s="300"/>
      <c r="N2535" s="301"/>
      <c r="O2535" s="238"/>
      <c r="P2535" s="238"/>
      <c r="Q2535" s="238"/>
    </row>
    <row r="2536" spans="1:17" s="39" customFormat="1" ht="12">
      <c r="A2536" s="298"/>
      <c r="B2536" s="298"/>
      <c r="C2536" s="298"/>
      <c r="D2536" s="298"/>
      <c r="E2536" s="298"/>
      <c r="F2536" s="298"/>
      <c r="G2536" s="298"/>
      <c r="H2536" s="298"/>
      <c r="I2536" s="298"/>
      <c r="J2536" s="298"/>
      <c r="K2536" s="298"/>
      <c r="L2536" s="299"/>
      <c r="M2536" s="300"/>
      <c r="N2536" s="301"/>
      <c r="O2536" s="238"/>
      <c r="P2536" s="238"/>
      <c r="Q2536" s="238"/>
    </row>
    <row r="2537" spans="1:17" s="39" customFormat="1" ht="12">
      <c r="A2537" s="298"/>
      <c r="B2537" s="298"/>
      <c r="C2537" s="298"/>
      <c r="D2537" s="298"/>
      <c r="E2537" s="298"/>
      <c r="F2537" s="298"/>
      <c r="G2537" s="298"/>
      <c r="H2537" s="298"/>
      <c r="I2537" s="298"/>
      <c r="J2537" s="298"/>
      <c r="K2537" s="298"/>
      <c r="L2537" s="299"/>
      <c r="M2537" s="300"/>
      <c r="N2537" s="301"/>
      <c r="O2537" s="238"/>
      <c r="P2537" s="238"/>
      <c r="Q2537" s="238"/>
    </row>
    <row r="2538" spans="1:17" s="39" customFormat="1" ht="12">
      <c r="A2538" s="298"/>
      <c r="B2538" s="298"/>
      <c r="C2538" s="298"/>
      <c r="D2538" s="298"/>
      <c r="E2538" s="298"/>
      <c r="F2538" s="298"/>
      <c r="G2538" s="298"/>
      <c r="H2538" s="298"/>
      <c r="I2538" s="298"/>
      <c r="J2538" s="298"/>
      <c r="K2538" s="298"/>
      <c r="L2538" s="299"/>
      <c r="M2538" s="300"/>
      <c r="N2538" s="301"/>
      <c r="O2538" s="238"/>
      <c r="P2538" s="238"/>
      <c r="Q2538" s="238"/>
    </row>
    <row r="2539" spans="1:17" s="39" customFormat="1" ht="12">
      <c r="A2539" s="298"/>
      <c r="B2539" s="298"/>
      <c r="C2539" s="298"/>
      <c r="D2539" s="298"/>
      <c r="E2539" s="298"/>
      <c r="F2539" s="298"/>
      <c r="G2539" s="298"/>
      <c r="H2539" s="298"/>
      <c r="I2539" s="298"/>
      <c r="J2539" s="298"/>
      <c r="K2539" s="298"/>
      <c r="L2539" s="299"/>
      <c r="M2539" s="300"/>
      <c r="N2539" s="301"/>
      <c r="O2539" s="238"/>
      <c r="P2539" s="238"/>
      <c r="Q2539" s="238"/>
    </row>
    <row r="2540" spans="1:17" s="39" customFormat="1" ht="12">
      <c r="A2540" s="298"/>
      <c r="B2540" s="298"/>
      <c r="C2540" s="298"/>
      <c r="D2540" s="298"/>
      <c r="E2540" s="298"/>
      <c r="F2540" s="298"/>
      <c r="G2540" s="298"/>
      <c r="H2540" s="298"/>
      <c r="I2540" s="298"/>
      <c r="J2540" s="298"/>
      <c r="K2540" s="298"/>
      <c r="L2540" s="299"/>
      <c r="M2540" s="300"/>
      <c r="N2540" s="301"/>
      <c r="O2540" s="238"/>
      <c r="P2540" s="238"/>
      <c r="Q2540" s="238"/>
    </row>
    <row r="2541" spans="1:17" s="39" customFormat="1" ht="12">
      <c r="A2541" s="298"/>
      <c r="B2541" s="298"/>
      <c r="C2541" s="298"/>
      <c r="D2541" s="298"/>
      <c r="E2541" s="298"/>
      <c r="F2541" s="298"/>
      <c r="G2541" s="298"/>
      <c r="H2541" s="298"/>
      <c r="I2541" s="298"/>
      <c r="J2541" s="298"/>
      <c r="K2541" s="298"/>
      <c r="L2541" s="299"/>
      <c r="M2541" s="300"/>
      <c r="N2541" s="301"/>
      <c r="O2541" s="238"/>
      <c r="P2541" s="238"/>
      <c r="Q2541" s="238"/>
    </row>
    <row r="2542" spans="1:17" s="39" customFormat="1" ht="12">
      <c r="A2542" s="298"/>
      <c r="B2542" s="298"/>
      <c r="C2542" s="298"/>
      <c r="D2542" s="298"/>
      <c r="E2542" s="298"/>
      <c r="F2542" s="298"/>
      <c r="G2542" s="298"/>
      <c r="H2542" s="298"/>
      <c r="I2542" s="298"/>
      <c r="J2542" s="298"/>
      <c r="K2542" s="298"/>
      <c r="L2542" s="299"/>
      <c r="M2542" s="300"/>
      <c r="N2542" s="301"/>
      <c r="O2542" s="238"/>
      <c r="P2542" s="238"/>
      <c r="Q2542" s="238"/>
    </row>
    <row r="2543" spans="1:17" s="39" customFormat="1" ht="12">
      <c r="A2543" s="298"/>
      <c r="B2543" s="298"/>
      <c r="C2543" s="298"/>
      <c r="D2543" s="298"/>
      <c r="E2543" s="298"/>
      <c r="F2543" s="298"/>
      <c r="G2543" s="298"/>
      <c r="H2543" s="298"/>
      <c r="I2543" s="298"/>
      <c r="J2543" s="298"/>
      <c r="K2543" s="298"/>
      <c r="L2543" s="299"/>
      <c r="M2543" s="300"/>
      <c r="N2543" s="301"/>
      <c r="O2543" s="238"/>
      <c r="P2543" s="238"/>
      <c r="Q2543" s="238"/>
    </row>
    <row r="2544" spans="1:17" s="39" customFormat="1" ht="12">
      <c r="A2544" s="298"/>
      <c r="B2544" s="298"/>
      <c r="C2544" s="298"/>
      <c r="D2544" s="298"/>
      <c r="E2544" s="298"/>
      <c r="F2544" s="298"/>
      <c r="G2544" s="298"/>
      <c r="H2544" s="298"/>
      <c r="I2544" s="298"/>
      <c r="J2544" s="298"/>
      <c r="K2544" s="298"/>
      <c r="L2544" s="299"/>
      <c r="M2544" s="300"/>
      <c r="N2544" s="301"/>
      <c r="O2544" s="238"/>
      <c r="P2544" s="238"/>
      <c r="Q2544" s="238"/>
    </row>
    <row r="2545" spans="1:17" s="39" customFormat="1" ht="12">
      <c r="A2545" s="298"/>
      <c r="B2545" s="298"/>
      <c r="C2545" s="298"/>
      <c r="D2545" s="298"/>
      <c r="E2545" s="298"/>
      <c r="F2545" s="298"/>
      <c r="G2545" s="298"/>
      <c r="H2545" s="298"/>
      <c r="I2545" s="298"/>
      <c r="J2545" s="298"/>
      <c r="K2545" s="298"/>
      <c r="L2545" s="299"/>
      <c r="M2545" s="300"/>
      <c r="N2545" s="301"/>
      <c r="O2545" s="238"/>
      <c r="P2545" s="238"/>
      <c r="Q2545" s="238"/>
    </row>
    <row r="2546" spans="1:17" s="39" customFormat="1" ht="12">
      <c r="A2546" s="298"/>
      <c r="B2546" s="298"/>
      <c r="C2546" s="298"/>
      <c r="D2546" s="298"/>
      <c r="E2546" s="298"/>
      <c r="F2546" s="298"/>
      <c r="G2546" s="298"/>
      <c r="H2546" s="298"/>
      <c r="I2546" s="298"/>
      <c r="J2546" s="298"/>
      <c r="K2546" s="298"/>
      <c r="L2546" s="299"/>
      <c r="M2546" s="300"/>
      <c r="N2546" s="301"/>
      <c r="O2546" s="238"/>
      <c r="P2546" s="238"/>
      <c r="Q2546" s="238"/>
    </row>
    <row r="2547" spans="1:17" s="39" customFormat="1" ht="12">
      <c r="A2547" s="298"/>
      <c r="B2547" s="298"/>
      <c r="C2547" s="298"/>
      <c r="D2547" s="298"/>
      <c r="E2547" s="298"/>
      <c r="F2547" s="298"/>
      <c r="G2547" s="298"/>
      <c r="H2547" s="298"/>
      <c r="I2547" s="298"/>
      <c r="J2547" s="298"/>
      <c r="K2547" s="298"/>
      <c r="L2547" s="299"/>
      <c r="M2547" s="300"/>
      <c r="N2547" s="301"/>
      <c r="O2547" s="238"/>
      <c r="P2547" s="238"/>
      <c r="Q2547" s="238"/>
    </row>
    <row r="2548" spans="1:17" s="39" customFormat="1" ht="12">
      <c r="A2548" s="298"/>
      <c r="B2548" s="298"/>
      <c r="C2548" s="298"/>
      <c r="D2548" s="298"/>
      <c r="E2548" s="298"/>
      <c r="F2548" s="298"/>
      <c r="G2548" s="298"/>
      <c r="H2548" s="298"/>
      <c r="I2548" s="298"/>
      <c r="J2548" s="298"/>
      <c r="K2548" s="298"/>
      <c r="L2548" s="299"/>
      <c r="M2548" s="300"/>
      <c r="N2548" s="301"/>
      <c r="O2548" s="238"/>
      <c r="P2548" s="238"/>
      <c r="Q2548" s="238"/>
    </row>
    <row r="2549" spans="1:17" s="39" customFormat="1" ht="12">
      <c r="A2549" s="298"/>
      <c r="B2549" s="298"/>
      <c r="C2549" s="298"/>
      <c r="D2549" s="298"/>
      <c r="E2549" s="298"/>
      <c r="F2549" s="298"/>
      <c r="G2549" s="298"/>
      <c r="H2549" s="298"/>
      <c r="I2549" s="298"/>
      <c r="J2549" s="298"/>
      <c r="K2549" s="298"/>
      <c r="L2549" s="299"/>
      <c r="M2549" s="300"/>
      <c r="N2549" s="301"/>
      <c r="O2549" s="238"/>
      <c r="P2549" s="238"/>
      <c r="Q2549" s="238"/>
    </row>
    <row r="2550" spans="1:17" s="39" customFormat="1" ht="12">
      <c r="A2550" s="298"/>
      <c r="B2550" s="298"/>
      <c r="C2550" s="298"/>
      <c r="D2550" s="298"/>
      <c r="E2550" s="298"/>
      <c r="F2550" s="298"/>
      <c r="G2550" s="298"/>
      <c r="H2550" s="298"/>
      <c r="I2550" s="298"/>
      <c r="J2550" s="298"/>
      <c r="K2550" s="298"/>
      <c r="L2550" s="299"/>
      <c r="M2550" s="300"/>
      <c r="N2550" s="301"/>
      <c r="O2550" s="238"/>
      <c r="P2550" s="238"/>
      <c r="Q2550" s="238"/>
    </row>
    <row r="2551" spans="1:17" s="39" customFormat="1" ht="12">
      <c r="A2551" s="298"/>
      <c r="B2551" s="298"/>
      <c r="C2551" s="298"/>
      <c r="D2551" s="298"/>
      <c r="E2551" s="298"/>
      <c r="F2551" s="298"/>
      <c r="G2551" s="298"/>
      <c r="H2551" s="298"/>
      <c r="I2551" s="298"/>
      <c r="J2551" s="298"/>
      <c r="K2551" s="298"/>
      <c r="L2551" s="299"/>
      <c r="M2551" s="300"/>
      <c r="N2551" s="301"/>
      <c r="O2551" s="238"/>
      <c r="P2551" s="238"/>
      <c r="Q2551" s="238"/>
    </row>
    <row r="2552" spans="1:17" s="39" customFormat="1" ht="12">
      <c r="A2552" s="298"/>
      <c r="B2552" s="298"/>
      <c r="C2552" s="298"/>
      <c r="D2552" s="298"/>
      <c r="E2552" s="298"/>
      <c r="F2552" s="298"/>
      <c r="G2552" s="298"/>
      <c r="H2552" s="298"/>
      <c r="I2552" s="298"/>
      <c r="J2552" s="298"/>
      <c r="K2552" s="298"/>
      <c r="L2552" s="299"/>
      <c r="M2552" s="300"/>
      <c r="N2552" s="301"/>
      <c r="O2552" s="238"/>
      <c r="P2552" s="238"/>
      <c r="Q2552" s="238"/>
    </row>
    <row r="2553" spans="1:17" s="39" customFormat="1" ht="12">
      <c r="A2553" s="298"/>
      <c r="B2553" s="298"/>
      <c r="C2553" s="298"/>
      <c r="D2553" s="298"/>
      <c r="E2553" s="298"/>
      <c r="F2553" s="298"/>
      <c r="G2553" s="298"/>
      <c r="H2553" s="298"/>
      <c r="I2553" s="298"/>
      <c r="J2553" s="298"/>
      <c r="K2553" s="298"/>
      <c r="L2553" s="299"/>
      <c r="M2553" s="300"/>
      <c r="N2553" s="301"/>
      <c r="O2553" s="238"/>
      <c r="P2553" s="238"/>
      <c r="Q2553" s="238"/>
    </row>
    <row r="2554" spans="1:17" s="39" customFormat="1" ht="12">
      <c r="A2554" s="298"/>
      <c r="B2554" s="298"/>
      <c r="C2554" s="298"/>
      <c r="D2554" s="298"/>
      <c r="E2554" s="298"/>
      <c r="F2554" s="298"/>
      <c r="G2554" s="298"/>
      <c r="H2554" s="298"/>
      <c r="I2554" s="298"/>
      <c r="J2554" s="298"/>
      <c r="K2554" s="298"/>
      <c r="L2554" s="299"/>
      <c r="M2554" s="300"/>
      <c r="N2554" s="301"/>
      <c r="O2554" s="238"/>
      <c r="P2554" s="238"/>
      <c r="Q2554" s="238"/>
    </row>
    <row r="2555" spans="1:17" s="39" customFormat="1" ht="12">
      <c r="A2555" s="298"/>
      <c r="B2555" s="298"/>
      <c r="C2555" s="298"/>
      <c r="D2555" s="298"/>
      <c r="E2555" s="298"/>
      <c r="F2555" s="298"/>
      <c r="G2555" s="298"/>
      <c r="H2555" s="298"/>
      <c r="I2555" s="298"/>
      <c r="J2555" s="298"/>
      <c r="K2555" s="298"/>
      <c r="L2555" s="299"/>
      <c r="M2555" s="300"/>
      <c r="N2555" s="301"/>
      <c r="O2555" s="238"/>
      <c r="P2555" s="238"/>
      <c r="Q2555" s="238"/>
    </row>
    <row r="2556" spans="1:17" s="39" customFormat="1" ht="12">
      <c r="A2556" s="298"/>
      <c r="B2556" s="298"/>
      <c r="C2556" s="298"/>
      <c r="D2556" s="298"/>
      <c r="E2556" s="298"/>
      <c r="F2556" s="298"/>
      <c r="G2556" s="298"/>
      <c r="H2556" s="298"/>
      <c r="I2556" s="298"/>
      <c r="J2556" s="298"/>
      <c r="K2556" s="298"/>
      <c r="L2556" s="299"/>
      <c r="M2556" s="300"/>
      <c r="N2556" s="301"/>
      <c r="O2556" s="238"/>
      <c r="P2556" s="238"/>
      <c r="Q2556" s="238"/>
    </row>
    <row r="2557" spans="1:17" s="39" customFormat="1" ht="12">
      <c r="A2557" s="298"/>
      <c r="B2557" s="298"/>
      <c r="C2557" s="298"/>
      <c r="D2557" s="298"/>
      <c r="E2557" s="298"/>
      <c r="F2557" s="298"/>
      <c r="G2557" s="298"/>
      <c r="H2557" s="298"/>
      <c r="I2557" s="298"/>
      <c r="J2557" s="298"/>
      <c r="K2557" s="298"/>
      <c r="L2557" s="299"/>
      <c r="M2557" s="300"/>
      <c r="N2557" s="301"/>
      <c r="O2557" s="238"/>
      <c r="P2557" s="238"/>
      <c r="Q2557" s="238"/>
    </row>
    <row r="2558" spans="1:17" s="39" customFormat="1" ht="12">
      <c r="A2558" s="298"/>
      <c r="B2558" s="298"/>
      <c r="C2558" s="298"/>
      <c r="D2558" s="298"/>
      <c r="E2558" s="298"/>
      <c r="F2558" s="298"/>
      <c r="G2558" s="298"/>
      <c r="H2558" s="298"/>
      <c r="I2558" s="298"/>
      <c r="J2558" s="298"/>
      <c r="K2558" s="298"/>
      <c r="L2558" s="299"/>
      <c r="M2558" s="300"/>
      <c r="N2558" s="301"/>
      <c r="O2558" s="238"/>
      <c r="P2558" s="238"/>
      <c r="Q2558" s="238"/>
    </row>
    <row r="2559" spans="1:17" s="39" customFormat="1" ht="12">
      <c r="A2559" s="298"/>
      <c r="B2559" s="298"/>
      <c r="C2559" s="298"/>
      <c r="D2559" s="298"/>
      <c r="E2559" s="298"/>
      <c r="F2559" s="298"/>
      <c r="G2559" s="298"/>
      <c r="H2559" s="298"/>
      <c r="I2559" s="298"/>
      <c r="J2559" s="298"/>
      <c r="K2559" s="298"/>
      <c r="L2559" s="299"/>
      <c r="M2559" s="300"/>
      <c r="N2559" s="301"/>
      <c r="O2559" s="238"/>
      <c r="P2559" s="238"/>
      <c r="Q2559" s="238"/>
    </row>
    <row r="2560" spans="1:17" s="39" customFormat="1" ht="12">
      <c r="A2560" s="298"/>
      <c r="B2560" s="298"/>
      <c r="C2560" s="298"/>
      <c r="D2560" s="298"/>
      <c r="E2560" s="298"/>
      <c r="F2560" s="298"/>
      <c r="G2560" s="298"/>
      <c r="H2560" s="298"/>
      <c r="I2560" s="298"/>
      <c r="J2560" s="298"/>
      <c r="K2560" s="298"/>
      <c r="L2560" s="299"/>
      <c r="M2560" s="300"/>
      <c r="N2560" s="301"/>
      <c r="O2560" s="238"/>
      <c r="P2560" s="238"/>
      <c r="Q2560" s="238"/>
    </row>
    <row r="2561" spans="1:17" s="39" customFormat="1" ht="12">
      <c r="A2561" s="298"/>
      <c r="B2561" s="298"/>
      <c r="C2561" s="298"/>
      <c r="D2561" s="298"/>
      <c r="E2561" s="298"/>
      <c r="F2561" s="298"/>
      <c r="G2561" s="298"/>
      <c r="H2561" s="298"/>
      <c r="I2561" s="298"/>
      <c r="J2561" s="298"/>
      <c r="K2561" s="298"/>
      <c r="L2561" s="299"/>
      <c r="M2561" s="300"/>
      <c r="N2561" s="301"/>
      <c r="O2561" s="238"/>
      <c r="P2561" s="238"/>
      <c r="Q2561" s="238"/>
    </row>
    <row r="2562" spans="1:17" s="39" customFormat="1" ht="12">
      <c r="A2562" s="298"/>
      <c r="B2562" s="298"/>
      <c r="C2562" s="298"/>
      <c r="D2562" s="298"/>
      <c r="E2562" s="298"/>
      <c r="F2562" s="298"/>
      <c r="G2562" s="298"/>
      <c r="H2562" s="298"/>
      <c r="I2562" s="298"/>
      <c r="J2562" s="298"/>
      <c r="K2562" s="298"/>
      <c r="L2562" s="299"/>
      <c r="M2562" s="300"/>
      <c r="N2562" s="301"/>
      <c r="O2562" s="238"/>
      <c r="P2562" s="238"/>
      <c r="Q2562" s="238"/>
    </row>
    <row r="2563" spans="1:17" s="39" customFormat="1" ht="12">
      <c r="A2563" s="298"/>
      <c r="B2563" s="298"/>
      <c r="C2563" s="298"/>
      <c r="D2563" s="298"/>
      <c r="E2563" s="298"/>
      <c r="F2563" s="298"/>
      <c r="G2563" s="298"/>
      <c r="H2563" s="298"/>
      <c r="I2563" s="298"/>
      <c r="J2563" s="298"/>
      <c r="K2563" s="298"/>
      <c r="L2563" s="299"/>
      <c r="M2563" s="300"/>
      <c r="N2563" s="301"/>
      <c r="O2563" s="238"/>
      <c r="P2563" s="238"/>
      <c r="Q2563" s="238"/>
    </row>
    <row r="2564" spans="1:17" s="39" customFormat="1" ht="12">
      <c r="A2564" s="298"/>
      <c r="B2564" s="298"/>
      <c r="C2564" s="298"/>
      <c r="D2564" s="298"/>
      <c r="E2564" s="298"/>
      <c r="F2564" s="298"/>
      <c r="G2564" s="298"/>
      <c r="H2564" s="298"/>
      <c r="I2564" s="298"/>
      <c r="J2564" s="298"/>
      <c r="K2564" s="298"/>
      <c r="L2564" s="299"/>
      <c r="M2564" s="300"/>
      <c r="N2564" s="301"/>
      <c r="O2564" s="238"/>
      <c r="P2564" s="238"/>
      <c r="Q2564" s="238"/>
    </row>
    <row r="2565" spans="1:17" s="39" customFormat="1" ht="12">
      <c r="A2565" s="298"/>
      <c r="B2565" s="298"/>
      <c r="C2565" s="298"/>
      <c r="D2565" s="298"/>
      <c r="E2565" s="298"/>
      <c r="F2565" s="298"/>
      <c r="G2565" s="298"/>
      <c r="H2565" s="298"/>
      <c r="I2565" s="298"/>
      <c r="J2565" s="298"/>
      <c r="K2565" s="298"/>
      <c r="L2565" s="299"/>
      <c r="M2565" s="300"/>
      <c r="N2565" s="301"/>
      <c r="O2565" s="238"/>
      <c r="P2565" s="238"/>
      <c r="Q2565" s="238"/>
    </row>
    <row r="2566" spans="1:17" s="39" customFormat="1" ht="12">
      <c r="A2566" s="298"/>
      <c r="B2566" s="298"/>
      <c r="C2566" s="298"/>
      <c r="D2566" s="298"/>
      <c r="E2566" s="298"/>
      <c r="F2566" s="298"/>
      <c r="G2566" s="298"/>
      <c r="H2566" s="298"/>
      <c r="I2566" s="298"/>
      <c r="J2566" s="298"/>
      <c r="K2566" s="298"/>
      <c r="L2566" s="299"/>
      <c r="M2566" s="300"/>
      <c r="N2566" s="301"/>
      <c r="O2566" s="238"/>
      <c r="P2566" s="238"/>
      <c r="Q2566" s="238"/>
    </row>
    <row r="2567" spans="1:17" s="39" customFormat="1" ht="12">
      <c r="A2567" s="298"/>
      <c r="B2567" s="298"/>
      <c r="C2567" s="298"/>
      <c r="D2567" s="298"/>
      <c r="E2567" s="298"/>
      <c r="F2567" s="298"/>
      <c r="G2567" s="298"/>
      <c r="H2567" s="298"/>
      <c r="I2567" s="298"/>
      <c r="J2567" s="298"/>
      <c r="K2567" s="298"/>
      <c r="L2567" s="299"/>
      <c r="M2567" s="300"/>
      <c r="N2567" s="301"/>
      <c r="O2567" s="238"/>
      <c r="P2567" s="238"/>
      <c r="Q2567" s="238"/>
    </row>
    <row r="2568" spans="1:17" s="39" customFormat="1" ht="12">
      <c r="A2568" s="298"/>
      <c r="B2568" s="298"/>
      <c r="C2568" s="298"/>
      <c r="D2568" s="298"/>
      <c r="E2568" s="298"/>
      <c r="F2568" s="298"/>
      <c r="G2568" s="298"/>
      <c r="H2568" s="298"/>
      <c r="I2568" s="298"/>
      <c r="J2568" s="298"/>
      <c r="K2568" s="298"/>
      <c r="L2568" s="299"/>
      <c r="M2568" s="300"/>
      <c r="N2568" s="301"/>
      <c r="O2568" s="238"/>
      <c r="P2568" s="238"/>
      <c r="Q2568" s="238"/>
    </row>
    <row r="2569" spans="1:17" s="39" customFormat="1" ht="12">
      <c r="A2569" s="298"/>
      <c r="B2569" s="298"/>
      <c r="C2569" s="298"/>
      <c r="D2569" s="298"/>
      <c r="E2569" s="298"/>
      <c r="F2569" s="298"/>
      <c r="G2569" s="298"/>
      <c r="H2569" s="298"/>
      <c r="I2569" s="298"/>
      <c r="J2569" s="298"/>
      <c r="K2569" s="298"/>
      <c r="L2569" s="299"/>
      <c r="M2569" s="300"/>
      <c r="N2569" s="301"/>
      <c r="O2569" s="238"/>
      <c r="P2569" s="238"/>
      <c r="Q2569" s="238"/>
    </row>
    <row r="2570" spans="1:17" s="39" customFormat="1" ht="12">
      <c r="A2570" s="298"/>
      <c r="B2570" s="298"/>
      <c r="C2570" s="298"/>
      <c r="D2570" s="298"/>
      <c r="E2570" s="298"/>
      <c r="F2570" s="298"/>
      <c r="G2570" s="298"/>
      <c r="H2570" s="298"/>
      <c r="I2570" s="298"/>
      <c r="J2570" s="298"/>
      <c r="K2570" s="298"/>
      <c r="L2570" s="299"/>
      <c r="M2570" s="300"/>
      <c r="N2570" s="301"/>
      <c r="O2570" s="238"/>
      <c r="P2570" s="238"/>
      <c r="Q2570" s="238"/>
    </row>
    <row r="2571" spans="1:17" s="39" customFormat="1" ht="12">
      <c r="A2571" s="298"/>
      <c r="B2571" s="298"/>
      <c r="C2571" s="298"/>
      <c r="D2571" s="298"/>
      <c r="E2571" s="298"/>
      <c r="F2571" s="298"/>
      <c r="G2571" s="298"/>
      <c r="H2571" s="298"/>
      <c r="I2571" s="298"/>
      <c r="J2571" s="298"/>
      <c r="K2571" s="298"/>
      <c r="L2571" s="299"/>
      <c r="M2571" s="300"/>
      <c r="N2571" s="301"/>
      <c r="O2571" s="238"/>
      <c r="P2571" s="238"/>
      <c r="Q2571" s="238"/>
    </row>
    <row r="2572" spans="1:17" s="39" customFormat="1" ht="12">
      <c r="A2572" s="298"/>
      <c r="B2572" s="298"/>
      <c r="C2572" s="298"/>
      <c r="D2572" s="298"/>
      <c r="E2572" s="298"/>
      <c r="F2572" s="298"/>
      <c r="G2572" s="298"/>
      <c r="H2572" s="298"/>
      <c r="I2572" s="298"/>
      <c r="J2572" s="298"/>
      <c r="K2572" s="298"/>
      <c r="L2572" s="299"/>
      <c r="M2572" s="300"/>
      <c r="N2572" s="301"/>
      <c r="O2572" s="238"/>
      <c r="P2572" s="238"/>
      <c r="Q2572" s="238"/>
    </row>
    <row r="2573" spans="1:17" s="39" customFormat="1" ht="12">
      <c r="A2573" s="298"/>
      <c r="B2573" s="298"/>
      <c r="C2573" s="298"/>
      <c r="D2573" s="298"/>
      <c r="E2573" s="298"/>
      <c r="F2573" s="298"/>
      <c r="G2573" s="298"/>
      <c r="H2573" s="298"/>
      <c r="I2573" s="298"/>
      <c r="J2573" s="298"/>
      <c r="K2573" s="298"/>
      <c r="L2573" s="299"/>
      <c r="M2573" s="300"/>
      <c r="N2573" s="301"/>
      <c r="O2573" s="238"/>
      <c r="P2573" s="238"/>
      <c r="Q2573" s="238"/>
    </row>
    <row r="2574" spans="1:17" s="39" customFormat="1" ht="12">
      <c r="A2574" s="298"/>
      <c r="B2574" s="298"/>
      <c r="C2574" s="298"/>
      <c r="D2574" s="298"/>
      <c r="E2574" s="298"/>
      <c r="F2574" s="298"/>
      <c r="G2574" s="298"/>
      <c r="H2574" s="298"/>
      <c r="I2574" s="298"/>
      <c r="J2574" s="298"/>
      <c r="K2574" s="298"/>
      <c r="L2574" s="299"/>
      <c r="M2574" s="300"/>
      <c r="N2574" s="301"/>
      <c r="O2574" s="238"/>
      <c r="P2574" s="238"/>
      <c r="Q2574" s="238"/>
    </row>
    <row r="2575" spans="1:17" s="39" customFormat="1" ht="12">
      <c r="A2575" s="298"/>
      <c r="B2575" s="298"/>
      <c r="C2575" s="298"/>
      <c r="D2575" s="298"/>
      <c r="E2575" s="298"/>
      <c r="F2575" s="298"/>
      <c r="G2575" s="298"/>
      <c r="H2575" s="298"/>
      <c r="I2575" s="298"/>
      <c r="J2575" s="298"/>
      <c r="K2575" s="298"/>
      <c r="L2575" s="299"/>
      <c r="M2575" s="300"/>
      <c r="N2575" s="301"/>
      <c r="O2575" s="238"/>
      <c r="P2575" s="238"/>
      <c r="Q2575" s="238"/>
    </row>
    <row r="2576" spans="1:17" s="39" customFormat="1" ht="12">
      <c r="A2576" s="298"/>
      <c r="B2576" s="298"/>
      <c r="C2576" s="298"/>
      <c r="D2576" s="298"/>
      <c r="E2576" s="298"/>
      <c r="F2576" s="298"/>
      <c r="G2576" s="298"/>
      <c r="H2576" s="298"/>
      <c r="I2576" s="298"/>
      <c r="J2576" s="298"/>
      <c r="K2576" s="298"/>
      <c r="L2576" s="299"/>
      <c r="M2576" s="300"/>
      <c r="N2576" s="301"/>
      <c r="O2576" s="238"/>
      <c r="P2576" s="238"/>
      <c r="Q2576" s="238"/>
    </row>
    <row r="2577" spans="1:17" s="39" customFormat="1" ht="12">
      <c r="A2577" s="298"/>
      <c r="B2577" s="298"/>
      <c r="C2577" s="298"/>
      <c r="D2577" s="298"/>
      <c r="E2577" s="298"/>
      <c r="F2577" s="298"/>
      <c r="G2577" s="298"/>
      <c r="H2577" s="298"/>
      <c r="I2577" s="298"/>
      <c r="J2577" s="298"/>
      <c r="K2577" s="298"/>
      <c r="L2577" s="299"/>
      <c r="M2577" s="300"/>
      <c r="N2577" s="301"/>
      <c r="O2577" s="238"/>
      <c r="P2577" s="238"/>
      <c r="Q2577" s="238"/>
    </row>
    <row r="2578" spans="1:17" s="39" customFormat="1" ht="12">
      <c r="A2578" s="298"/>
      <c r="B2578" s="298"/>
      <c r="C2578" s="298"/>
      <c r="D2578" s="298"/>
      <c r="E2578" s="298"/>
      <c r="F2578" s="298"/>
      <c r="G2578" s="298"/>
      <c r="H2578" s="298"/>
      <c r="I2578" s="298"/>
      <c r="J2578" s="298"/>
      <c r="K2578" s="298"/>
      <c r="L2578" s="299"/>
      <c r="M2578" s="300"/>
      <c r="N2578" s="301"/>
      <c r="O2578" s="238"/>
      <c r="P2578" s="238"/>
      <c r="Q2578" s="238"/>
    </row>
    <row r="2579" spans="1:17" s="39" customFormat="1" ht="12">
      <c r="A2579" s="298"/>
      <c r="B2579" s="298"/>
      <c r="C2579" s="298"/>
      <c r="D2579" s="298"/>
      <c r="E2579" s="298"/>
      <c r="F2579" s="298"/>
      <c r="G2579" s="298"/>
      <c r="H2579" s="298"/>
      <c r="I2579" s="298"/>
      <c r="J2579" s="298"/>
      <c r="K2579" s="298"/>
      <c r="L2579" s="299"/>
      <c r="M2579" s="300"/>
      <c r="N2579" s="301"/>
      <c r="O2579" s="238"/>
      <c r="P2579" s="238"/>
      <c r="Q2579" s="238"/>
    </row>
    <row r="2580" spans="1:17" s="39" customFormat="1" ht="12">
      <c r="A2580" s="298"/>
      <c r="B2580" s="298"/>
      <c r="C2580" s="298"/>
      <c r="D2580" s="298"/>
      <c r="E2580" s="298"/>
      <c r="F2580" s="298"/>
      <c r="G2580" s="298"/>
      <c r="H2580" s="298"/>
      <c r="I2580" s="298"/>
      <c r="J2580" s="298"/>
      <c r="K2580" s="298"/>
      <c r="L2580" s="299"/>
      <c r="M2580" s="300"/>
      <c r="N2580" s="301"/>
      <c r="O2580" s="238"/>
      <c r="P2580" s="238"/>
      <c r="Q2580" s="238"/>
    </row>
    <row r="2581" spans="1:17" s="39" customFormat="1" ht="12">
      <c r="A2581" s="298"/>
      <c r="B2581" s="298"/>
      <c r="C2581" s="298"/>
      <c r="D2581" s="298"/>
      <c r="E2581" s="298"/>
      <c r="F2581" s="298"/>
      <c r="G2581" s="298"/>
      <c r="H2581" s="298"/>
      <c r="I2581" s="298"/>
      <c r="J2581" s="298"/>
      <c r="K2581" s="298"/>
      <c r="L2581" s="299"/>
      <c r="M2581" s="300"/>
      <c r="N2581" s="301"/>
      <c r="O2581" s="238"/>
      <c r="P2581" s="238"/>
      <c r="Q2581" s="238"/>
    </row>
    <row r="2582" spans="1:17" s="39" customFormat="1" ht="12">
      <c r="A2582" s="298"/>
      <c r="B2582" s="298"/>
      <c r="C2582" s="298"/>
      <c r="D2582" s="298"/>
      <c r="E2582" s="298"/>
      <c r="F2582" s="298"/>
      <c r="G2582" s="298"/>
      <c r="H2582" s="298"/>
      <c r="I2582" s="298"/>
      <c r="J2582" s="298"/>
      <c r="K2582" s="298"/>
      <c r="L2582" s="299"/>
      <c r="M2582" s="300"/>
      <c r="N2582" s="301"/>
      <c r="O2582" s="238"/>
      <c r="P2582" s="238"/>
      <c r="Q2582" s="238"/>
    </row>
    <row r="2583" spans="1:17" s="39" customFormat="1" ht="12">
      <c r="A2583" s="298"/>
      <c r="B2583" s="298"/>
      <c r="C2583" s="298"/>
      <c r="D2583" s="298"/>
      <c r="E2583" s="298"/>
      <c r="F2583" s="298"/>
      <c r="G2583" s="298"/>
      <c r="H2583" s="298"/>
      <c r="I2583" s="298"/>
      <c r="J2583" s="298"/>
      <c r="K2583" s="298"/>
      <c r="L2583" s="299"/>
      <c r="M2583" s="300"/>
      <c r="N2583" s="301"/>
      <c r="O2583" s="238"/>
      <c r="P2583" s="238"/>
      <c r="Q2583" s="238"/>
    </row>
    <row r="2584" spans="1:17" s="39" customFormat="1" ht="12">
      <c r="A2584" s="298"/>
      <c r="B2584" s="298"/>
      <c r="C2584" s="298"/>
      <c r="D2584" s="298"/>
      <c r="E2584" s="298"/>
      <c r="F2584" s="298"/>
      <c r="G2584" s="298"/>
      <c r="H2584" s="298"/>
      <c r="I2584" s="298"/>
      <c r="J2584" s="298"/>
      <c r="K2584" s="298"/>
      <c r="L2584" s="299"/>
      <c r="M2584" s="300"/>
      <c r="N2584" s="301"/>
      <c r="O2584" s="238"/>
      <c r="P2584" s="238"/>
      <c r="Q2584" s="238"/>
    </row>
    <row r="2585" spans="1:17" s="39" customFormat="1" ht="12">
      <c r="A2585" s="298"/>
      <c r="B2585" s="298"/>
      <c r="C2585" s="298"/>
      <c r="D2585" s="298"/>
      <c r="E2585" s="298"/>
      <c r="F2585" s="298"/>
      <c r="G2585" s="298"/>
      <c r="H2585" s="298"/>
      <c r="I2585" s="298"/>
      <c r="J2585" s="298"/>
      <c r="K2585" s="298"/>
      <c r="L2585" s="299"/>
      <c r="M2585" s="300"/>
      <c r="N2585" s="301"/>
      <c r="O2585" s="238"/>
      <c r="P2585" s="238"/>
      <c r="Q2585" s="238"/>
    </row>
    <row r="2586" spans="1:17" s="39" customFormat="1" ht="12">
      <c r="A2586" s="298"/>
      <c r="B2586" s="298"/>
      <c r="C2586" s="298"/>
      <c r="D2586" s="298"/>
      <c r="E2586" s="298"/>
      <c r="F2586" s="298"/>
      <c r="G2586" s="298"/>
      <c r="H2586" s="298"/>
      <c r="I2586" s="298"/>
      <c r="J2586" s="298"/>
      <c r="K2586" s="298"/>
      <c r="L2586" s="299"/>
      <c r="M2586" s="300"/>
      <c r="N2586" s="301"/>
      <c r="O2586" s="238"/>
      <c r="P2586" s="238"/>
      <c r="Q2586" s="238"/>
    </row>
    <row r="2587" spans="1:17" s="39" customFormat="1" ht="12">
      <c r="A2587" s="298"/>
      <c r="B2587" s="298"/>
      <c r="C2587" s="298"/>
      <c r="D2587" s="298"/>
      <c r="E2587" s="298"/>
      <c r="F2587" s="298"/>
      <c r="G2587" s="298"/>
      <c r="H2587" s="298"/>
      <c r="I2587" s="298"/>
      <c r="J2587" s="298"/>
      <c r="K2587" s="298"/>
      <c r="L2587" s="299"/>
      <c r="M2587" s="300"/>
      <c r="N2587" s="301"/>
      <c r="O2587" s="238"/>
      <c r="P2587" s="238"/>
      <c r="Q2587" s="238"/>
    </row>
    <row r="2588" spans="1:17" s="39" customFormat="1" ht="12">
      <c r="A2588" s="298"/>
      <c r="B2588" s="298"/>
      <c r="C2588" s="298"/>
      <c r="D2588" s="298"/>
      <c r="E2588" s="298"/>
      <c r="F2588" s="298"/>
      <c r="G2588" s="298"/>
      <c r="H2588" s="298"/>
      <c r="I2588" s="298"/>
      <c r="J2588" s="298"/>
      <c r="K2588" s="298"/>
      <c r="L2588" s="299"/>
      <c r="M2588" s="300"/>
      <c r="N2588" s="301"/>
      <c r="O2588" s="238"/>
      <c r="P2588" s="238"/>
      <c r="Q2588" s="238"/>
    </row>
    <row r="2589" spans="1:17" s="39" customFormat="1" ht="12">
      <c r="A2589" s="298"/>
      <c r="B2589" s="298"/>
      <c r="C2589" s="298"/>
      <c r="D2589" s="298"/>
      <c r="E2589" s="298"/>
      <c r="F2589" s="298"/>
      <c r="G2589" s="298"/>
      <c r="H2589" s="298"/>
      <c r="I2589" s="298"/>
      <c r="J2589" s="298"/>
      <c r="K2589" s="298"/>
      <c r="L2589" s="299"/>
      <c r="M2589" s="300"/>
      <c r="N2589" s="301"/>
      <c r="O2589" s="238"/>
      <c r="P2589" s="238"/>
      <c r="Q2589" s="238"/>
    </row>
    <row r="2590" spans="1:17" s="39" customFormat="1" ht="12">
      <c r="A2590" s="298"/>
      <c r="B2590" s="298"/>
      <c r="C2590" s="298"/>
      <c r="D2590" s="298"/>
      <c r="E2590" s="298"/>
      <c r="F2590" s="298"/>
      <c r="G2590" s="298"/>
      <c r="H2590" s="298"/>
      <c r="I2590" s="298"/>
      <c r="J2590" s="298"/>
      <c r="K2590" s="298"/>
      <c r="L2590" s="299"/>
      <c r="M2590" s="300"/>
      <c r="N2590" s="301"/>
      <c r="O2590" s="238"/>
      <c r="P2590" s="238"/>
      <c r="Q2590" s="238"/>
    </row>
    <row r="2591" spans="1:17" s="39" customFormat="1" ht="12">
      <c r="A2591" s="298"/>
      <c r="B2591" s="298"/>
      <c r="C2591" s="298"/>
      <c r="D2591" s="298"/>
      <c r="E2591" s="298"/>
      <c r="F2591" s="298"/>
      <c r="G2591" s="298"/>
      <c r="H2591" s="298"/>
      <c r="I2591" s="298"/>
      <c r="J2591" s="298"/>
      <c r="K2591" s="298"/>
      <c r="L2591" s="299"/>
      <c r="M2591" s="300"/>
      <c r="N2591" s="301"/>
      <c r="O2591" s="238"/>
      <c r="P2591" s="238"/>
      <c r="Q2591" s="238"/>
    </row>
    <row r="2592" spans="1:17" s="39" customFormat="1" ht="12">
      <c r="A2592" s="298"/>
      <c r="B2592" s="298"/>
      <c r="C2592" s="298"/>
      <c r="D2592" s="298"/>
      <c r="E2592" s="298"/>
      <c r="F2592" s="298"/>
      <c r="G2592" s="298"/>
      <c r="H2592" s="298"/>
      <c r="I2592" s="298"/>
      <c r="J2592" s="298"/>
      <c r="K2592" s="298"/>
      <c r="L2592" s="299"/>
      <c r="M2592" s="300"/>
      <c r="N2592" s="301"/>
      <c r="O2592" s="238"/>
      <c r="P2592" s="238"/>
      <c r="Q2592" s="238"/>
    </row>
    <row r="2593" spans="1:17" s="39" customFormat="1" ht="12">
      <c r="A2593" s="298"/>
      <c r="B2593" s="298"/>
      <c r="C2593" s="298"/>
      <c r="D2593" s="298"/>
      <c r="E2593" s="298"/>
      <c r="F2593" s="298"/>
      <c r="G2593" s="298"/>
      <c r="H2593" s="298"/>
      <c r="I2593" s="298"/>
      <c r="J2593" s="298"/>
      <c r="K2593" s="298"/>
      <c r="L2593" s="299"/>
      <c r="M2593" s="300"/>
      <c r="N2593" s="301"/>
      <c r="O2593" s="238"/>
      <c r="P2593" s="238"/>
      <c r="Q2593" s="238"/>
    </row>
    <row r="2594" spans="1:17" s="39" customFormat="1" ht="12">
      <c r="A2594" s="298"/>
      <c r="B2594" s="298"/>
      <c r="C2594" s="298"/>
      <c r="D2594" s="298"/>
      <c r="E2594" s="298"/>
      <c r="F2594" s="298"/>
      <c r="G2594" s="298"/>
      <c r="H2594" s="298"/>
      <c r="I2594" s="298"/>
      <c r="J2594" s="298"/>
      <c r="K2594" s="298"/>
      <c r="L2594" s="299"/>
      <c r="M2594" s="300"/>
      <c r="N2594" s="301"/>
      <c r="O2594" s="238"/>
      <c r="P2594" s="238"/>
      <c r="Q2594" s="238"/>
    </row>
    <row r="2595" spans="1:17" s="39" customFormat="1" ht="12">
      <c r="A2595" s="298"/>
      <c r="B2595" s="298"/>
      <c r="C2595" s="298"/>
      <c r="D2595" s="298"/>
      <c r="E2595" s="298"/>
      <c r="F2595" s="298"/>
      <c r="G2595" s="298"/>
      <c r="H2595" s="298"/>
      <c r="I2595" s="298"/>
      <c r="J2595" s="298"/>
      <c r="K2595" s="298"/>
      <c r="L2595" s="299"/>
      <c r="M2595" s="300"/>
      <c r="N2595" s="301"/>
      <c r="O2595" s="238"/>
      <c r="P2595" s="238"/>
      <c r="Q2595" s="238"/>
    </row>
    <row r="2596" spans="1:17" s="39" customFormat="1" ht="12">
      <c r="A2596" s="298"/>
      <c r="B2596" s="298"/>
      <c r="C2596" s="298"/>
      <c r="D2596" s="298"/>
      <c r="E2596" s="298"/>
      <c r="F2596" s="298"/>
      <c r="G2596" s="298"/>
      <c r="H2596" s="298"/>
      <c r="I2596" s="298"/>
      <c r="J2596" s="298"/>
      <c r="K2596" s="298"/>
      <c r="L2596" s="299"/>
      <c r="M2596" s="300"/>
      <c r="N2596" s="301"/>
      <c r="O2596" s="238"/>
      <c r="P2596" s="238"/>
      <c r="Q2596" s="238"/>
    </row>
    <row r="2597" spans="1:17" s="39" customFormat="1" ht="12">
      <c r="A2597" s="298"/>
      <c r="B2597" s="298"/>
      <c r="C2597" s="298"/>
      <c r="D2597" s="298"/>
      <c r="E2597" s="298"/>
      <c r="F2597" s="298"/>
      <c r="G2597" s="298"/>
      <c r="H2597" s="298"/>
      <c r="I2597" s="298"/>
      <c r="J2597" s="298"/>
      <c r="K2597" s="298"/>
      <c r="L2597" s="299"/>
      <c r="M2597" s="300"/>
      <c r="N2597" s="301"/>
      <c r="O2597" s="238"/>
      <c r="P2597" s="238"/>
      <c r="Q2597" s="238"/>
    </row>
    <row r="2598" spans="1:17" s="39" customFormat="1" ht="12">
      <c r="A2598" s="298"/>
      <c r="B2598" s="298"/>
      <c r="C2598" s="298"/>
      <c r="D2598" s="298"/>
      <c r="E2598" s="298"/>
      <c r="F2598" s="298"/>
      <c r="G2598" s="298"/>
      <c r="H2598" s="298"/>
      <c r="I2598" s="298"/>
      <c r="J2598" s="298"/>
      <c r="K2598" s="298"/>
      <c r="L2598" s="299"/>
      <c r="M2598" s="300"/>
      <c r="N2598" s="301"/>
      <c r="O2598" s="238"/>
      <c r="P2598" s="238"/>
      <c r="Q2598" s="238"/>
    </row>
    <row r="2599" spans="1:17" s="39" customFormat="1" ht="12">
      <c r="A2599" s="298"/>
      <c r="B2599" s="298"/>
      <c r="C2599" s="298"/>
      <c r="D2599" s="298"/>
      <c r="E2599" s="298"/>
      <c r="F2599" s="298"/>
      <c r="G2599" s="298"/>
      <c r="H2599" s="298"/>
      <c r="I2599" s="298"/>
      <c r="J2599" s="298"/>
      <c r="K2599" s="298"/>
      <c r="L2599" s="299"/>
      <c r="M2599" s="300"/>
      <c r="N2599" s="301"/>
      <c r="O2599" s="238"/>
      <c r="P2599" s="238"/>
      <c r="Q2599" s="238"/>
    </row>
    <row r="2600" spans="1:17" s="39" customFormat="1" ht="12">
      <c r="A2600" s="298"/>
      <c r="B2600" s="298"/>
      <c r="C2600" s="298"/>
      <c r="D2600" s="298"/>
      <c r="E2600" s="298"/>
      <c r="F2600" s="298"/>
      <c r="G2600" s="298"/>
      <c r="H2600" s="298"/>
      <c r="I2600" s="298"/>
      <c r="J2600" s="298"/>
      <c r="K2600" s="298"/>
      <c r="L2600" s="299"/>
      <c r="M2600" s="300"/>
      <c r="N2600" s="301"/>
      <c r="O2600" s="238"/>
      <c r="P2600" s="238"/>
      <c r="Q2600" s="238"/>
    </row>
    <row r="2601" spans="1:17" s="39" customFormat="1" ht="12">
      <c r="A2601" s="298"/>
      <c r="B2601" s="298"/>
      <c r="C2601" s="298"/>
      <c r="D2601" s="298"/>
      <c r="E2601" s="298"/>
      <c r="F2601" s="298"/>
      <c r="G2601" s="298"/>
      <c r="H2601" s="298"/>
      <c r="I2601" s="298"/>
      <c r="J2601" s="298"/>
      <c r="K2601" s="298"/>
      <c r="L2601" s="299"/>
      <c r="M2601" s="300"/>
      <c r="N2601" s="301"/>
      <c r="O2601" s="238"/>
      <c r="P2601" s="238"/>
      <c r="Q2601" s="238"/>
    </row>
    <row r="2602" spans="1:17" s="39" customFormat="1" ht="12">
      <c r="A2602" s="298"/>
      <c r="B2602" s="298"/>
      <c r="C2602" s="298"/>
      <c r="D2602" s="298"/>
      <c r="E2602" s="298"/>
      <c r="F2602" s="298"/>
      <c r="G2602" s="298"/>
      <c r="H2602" s="298"/>
      <c r="I2602" s="298"/>
      <c r="J2602" s="298"/>
      <c r="K2602" s="298"/>
      <c r="L2602" s="299"/>
      <c r="M2602" s="300"/>
      <c r="N2602" s="301"/>
      <c r="O2602" s="238"/>
      <c r="P2602" s="238"/>
      <c r="Q2602" s="238"/>
    </row>
    <row r="2603" spans="1:17" s="39" customFormat="1" ht="12">
      <c r="A2603" s="298"/>
      <c r="B2603" s="298"/>
      <c r="C2603" s="298"/>
      <c r="D2603" s="298"/>
      <c r="E2603" s="298"/>
      <c r="F2603" s="298"/>
      <c r="G2603" s="298"/>
      <c r="H2603" s="298"/>
      <c r="I2603" s="298"/>
      <c r="J2603" s="298"/>
      <c r="K2603" s="298"/>
      <c r="L2603" s="299"/>
      <c r="M2603" s="300"/>
      <c r="N2603" s="301"/>
      <c r="O2603" s="238"/>
      <c r="P2603" s="238"/>
      <c r="Q2603" s="238"/>
    </row>
    <row r="2604" spans="1:17" s="39" customFormat="1" ht="12">
      <c r="A2604" s="298"/>
      <c r="B2604" s="298"/>
      <c r="C2604" s="298"/>
      <c r="D2604" s="298"/>
      <c r="E2604" s="298"/>
      <c r="F2604" s="298"/>
      <c r="G2604" s="298"/>
      <c r="H2604" s="298"/>
      <c r="I2604" s="298"/>
      <c r="J2604" s="298"/>
      <c r="K2604" s="298"/>
      <c r="L2604" s="299"/>
      <c r="M2604" s="300"/>
      <c r="N2604" s="301"/>
      <c r="O2604" s="238"/>
      <c r="P2604" s="238"/>
      <c r="Q2604" s="238"/>
    </row>
    <row r="2605" spans="1:17" s="39" customFormat="1" ht="12">
      <c r="A2605" s="298"/>
      <c r="B2605" s="298"/>
      <c r="C2605" s="298"/>
      <c r="D2605" s="298"/>
      <c r="E2605" s="298"/>
      <c r="F2605" s="298"/>
      <c r="G2605" s="298"/>
      <c r="H2605" s="298"/>
      <c r="I2605" s="298"/>
      <c r="J2605" s="298"/>
      <c r="K2605" s="298"/>
      <c r="L2605" s="299"/>
      <c r="M2605" s="300"/>
      <c r="N2605" s="301"/>
      <c r="O2605" s="238"/>
      <c r="P2605" s="238"/>
      <c r="Q2605" s="238"/>
    </row>
    <row r="2606" spans="1:17" s="39" customFormat="1" ht="12">
      <c r="A2606" s="298"/>
      <c r="B2606" s="298"/>
      <c r="C2606" s="298"/>
      <c r="D2606" s="298"/>
      <c r="E2606" s="298"/>
      <c r="F2606" s="298"/>
      <c r="G2606" s="298"/>
      <c r="H2606" s="298"/>
      <c r="I2606" s="298"/>
      <c r="J2606" s="298"/>
      <c r="K2606" s="298"/>
      <c r="L2606" s="299"/>
      <c r="M2606" s="300"/>
      <c r="N2606" s="301"/>
      <c r="O2606" s="238"/>
      <c r="P2606" s="238"/>
      <c r="Q2606" s="238"/>
    </row>
    <row r="2607" spans="1:17" s="39" customFormat="1" ht="12">
      <c r="A2607" s="298"/>
      <c r="B2607" s="298"/>
      <c r="C2607" s="298"/>
      <c r="D2607" s="298"/>
      <c r="E2607" s="298"/>
      <c r="F2607" s="298"/>
      <c r="G2607" s="298"/>
      <c r="H2607" s="298"/>
      <c r="I2607" s="298"/>
      <c r="J2607" s="298"/>
      <c r="K2607" s="298"/>
      <c r="L2607" s="299"/>
      <c r="M2607" s="300"/>
      <c r="N2607" s="301"/>
      <c r="O2607" s="238"/>
      <c r="P2607" s="238"/>
      <c r="Q2607" s="238"/>
    </row>
    <row r="2608" spans="1:17" s="39" customFormat="1" ht="12">
      <c r="A2608" s="298"/>
      <c r="B2608" s="298"/>
      <c r="C2608" s="298"/>
      <c r="D2608" s="298"/>
      <c r="E2608" s="298"/>
      <c r="F2608" s="298"/>
      <c r="G2608" s="298"/>
      <c r="H2608" s="298"/>
      <c r="I2608" s="298"/>
      <c r="J2608" s="298"/>
      <c r="K2608" s="298"/>
      <c r="L2608" s="299"/>
      <c r="M2608" s="300"/>
      <c r="N2608" s="301"/>
      <c r="O2608" s="238"/>
      <c r="P2608" s="238"/>
      <c r="Q2608" s="238"/>
    </row>
    <row r="2609" spans="1:17" s="39" customFormat="1" ht="12">
      <c r="A2609" s="298"/>
      <c r="B2609" s="298"/>
      <c r="C2609" s="298"/>
      <c r="D2609" s="298"/>
      <c r="E2609" s="298"/>
      <c r="F2609" s="298"/>
      <c r="G2609" s="298"/>
      <c r="H2609" s="298"/>
      <c r="I2609" s="298"/>
      <c r="J2609" s="298"/>
      <c r="K2609" s="298"/>
      <c r="L2609" s="299"/>
      <c r="M2609" s="300"/>
      <c r="N2609" s="301"/>
      <c r="O2609" s="238"/>
      <c r="P2609" s="238"/>
      <c r="Q2609" s="238"/>
    </row>
    <row r="2610" spans="1:17" s="39" customFormat="1" ht="12">
      <c r="A2610" s="298"/>
      <c r="B2610" s="298"/>
      <c r="C2610" s="298"/>
      <c r="D2610" s="298"/>
      <c r="E2610" s="298"/>
      <c r="F2610" s="298"/>
      <c r="G2610" s="298"/>
      <c r="H2610" s="298"/>
      <c r="I2610" s="298"/>
      <c r="J2610" s="298"/>
      <c r="K2610" s="298"/>
      <c r="L2610" s="299"/>
      <c r="M2610" s="300"/>
      <c r="N2610" s="301"/>
      <c r="O2610" s="238"/>
      <c r="P2610" s="238"/>
      <c r="Q2610" s="238"/>
    </row>
    <row r="2611" spans="1:17" s="39" customFormat="1" ht="12">
      <c r="A2611" s="298"/>
      <c r="B2611" s="298"/>
      <c r="C2611" s="298"/>
      <c r="D2611" s="298"/>
      <c r="E2611" s="298"/>
      <c r="F2611" s="298"/>
      <c r="G2611" s="298"/>
      <c r="H2611" s="298"/>
      <c r="I2611" s="298"/>
      <c r="J2611" s="298"/>
      <c r="K2611" s="298"/>
      <c r="L2611" s="299"/>
      <c r="M2611" s="300"/>
      <c r="N2611" s="301"/>
      <c r="O2611" s="238"/>
      <c r="P2611" s="238"/>
      <c r="Q2611" s="238"/>
    </row>
    <row r="2612" spans="1:17" s="39" customFormat="1" ht="12">
      <c r="A2612" s="298"/>
      <c r="B2612" s="298"/>
      <c r="C2612" s="298"/>
      <c r="D2612" s="298"/>
      <c r="E2612" s="298"/>
      <c r="F2612" s="298"/>
      <c r="G2612" s="298"/>
      <c r="H2612" s="298"/>
      <c r="I2612" s="298"/>
      <c r="J2612" s="298"/>
      <c r="K2612" s="298"/>
      <c r="L2612" s="299"/>
      <c r="M2612" s="300"/>
      <c r="N2612" s="301"/>
      <c r="O2612" s="238"/>
      <c r="P2612" s="238"/>
      <c r="Q2612" s="238"/>
    </row>
    <row r="2613" spans="1:17" s="39" customFormat="1" ht="12">
      <c r="A2613" s="298"/>
      <c r="B2613" s="298"/>
      <c r="C2613" s="298"/>
      <c r="D2613" s="298"/>
      <c r="E2613" s="298"/>
      <c r="F2613" s="298"/>
      <c r="G2613" s="298"/>
      <c r="H2613" s="298"/>
      <c r="I2613" s="298"/>
      <c r="J2613" s="298"/>
      <c r="K2613" s="298"/>
      <c r="L2613" s="299"/>
      <c r="M2613" s="300"/>
      <c r="N2613" s="301"/>
      <c r="O2613" s="238"/>
      <c r="P2613" s="238"/>
      <c r="Q2613" s="238"/>
    </row>
    <row r="2614" spans="1:17" s="39" customFormat="1" ht="12">
      <c r="A2614" s="298"/>
      <c r="B2614" s="298"/>
      <c r="C2614" s="298"/>
      <c r="D2614" s="298"/>
      <c r="E2614" s="298"/>
      <c r="F2614" s="298"/>
      <c r="G2614" s="298"/>
      <c r="H2614" s="298"/>
      <c r="I2614" s="298"/>
      <c r="J2614" s="298"/>
      <c r="K2614" s="298"/>
      <c r="L2614" s="299"/>
      <c r="M2614" s="300"/>
      <c r="N2614" s="301"/>
      <c r="O2614" s="238"/>
      <c r="P2614" s="238"/>
      <c r="Q2614" s="238"/>
    </row>
    <row r="2615" spans="1:17" s="39" customFormat="1" ht="12">
      <c r="A2615" s="298"/>
      <c r="B2615" s="298"/>
      <c r="C2615" s="298"/>
      <c r="D2615" s="298"/>
      <c r="E2615" s="298"/>
      <c r="F2615" s="298"/>
      <c r="G2615" s="298"/>
      <c r="H2615" s="298"/>
      <c r="I2615" s="298"/>
      <c r="J2615" s="298"/>
      <c r="K2615" s="298"/>
      <c r="L2615" s="299"/>
      <c r="M2615" s="300"/>
      <c r="N2615" s="301"/>
      <c r="O2615" s="238"/>
      <c r="P2615" s="238"/>
      <c r="Q2615" s="238"/>
    </row>
    <row r="2616" spans="1:17" s="39" customFormat="1" ht="12">
      <c r="A2616" s="298"/>
      <c r="B2616" s="298"/>
      <c r="C2616" s="298"/>
      <c r="D2616" s="298"/>
      <c r="E2616" s="298"/>
      <c r="F2616" s="298"/>
      <c r="G2616" s="298"/>
      <c r="H2616" s="298"/>
      <c r="I2616" s="298"/>
      <c r="J2616" s="298"/>
      <c r="K2616" s="298"/>
      <c r="L2616" s="299"/>
      <c r="M2616" s="300"/>
      <c r="N2616" s="301"/>
      <c r="O2616" s="238"/>
      <c r="P2616" s="238"/>
      <c r="Q2616" s="238"/>
    </row>
    <row r="2617" spans="1:17" s="39" customFormat="1" ht="12">
      <c r="A2617" s="298"/>
      <c r="B2617" s="298"/>
      <c r="C2617" s="298"/>
      <c r="D2617" s="298"/>
      <c r="E2617" s="298"/>
      <c r="F2617" s="298"/>
      <c r="G2617" s="298"/>
      <c r="H2617" s="298"/>
      <c r="I2617" s="298"/>
      <c r="J2617" s="298"/>
      <c r="K2617" s="298"/>
      <c r="L2617" s="299"/>
      <c r="M2617" s="300"/>
      <c r="N2617" s="301"/>
      <c r="O2617" s="238"/>
      <c r="P2617" s="238"/>
      <c r="Q2617" s="238"/>
    </row>
    <row r="2618" spans="1:17" s="39" customFormat="1" ht="12">
      <c r="A2618" s="298"/>
      <c r="B2618" s="298"/>
      <c r="C2618" s="298"/>
      <c r="D2618" s="298"/>
      <c r="E2618" s="298"/>
      <c r="F2618" s="298"/>
      <c r="G2618" s="298"/>
      <c r="H2618" s="298"/>
      <c r="I2618" s="298"/>
      <c r="J2618" s="298"/>
      <c r="K2618" s="298"/>
      <c r="L2618" s="299"/>
      <c r="M2618" s="300"/>
      <c r="N2618" s="301"/>
      <c r="O2618" s="238"/>
      <c r="P2618" s="238"/>
      <c r="Q2618" s="238"/>
    </row>
    <row r="2619" spans="1:17" s="39" customFormat="1" ht="12">
      <c r="A2619" s="298"/>
      <c r="B2619" s="298"/>
      <c r="C2619" s="298"/>
      <c r="D2619" s="298"/>
      <c r="E2619" s="298"/>
      <c r="F2619" s="298"/>
      <c r="G2619" s="298"/>
      <c r="H2619" s="298"/>
      <c r="I2619" s="298"/>
      <c r="J2619" s="298"/>
      <c r="K2619" s="298"/>
      <c r="L2619" s="299"/>
      <c r="M2619" s="300"/>
      <c r="N2619" s="301"/>
      <c r="O2619" s="238"/>
      <c r="P2619" s="238"/>
      <c r="Q2619" s="238"/>
    </row>
    <row r="2620" spans="1:17" s="39" customFormat="1" ht="12">
      <c r="A2620" s="298"/>
      <c r="B2620" s="298"/>
      <c r="C2620" s="298"/>
      <c r="D2620" s="298"/>
      <c r="E2620" s="298"/>
      <c r="F2620" s="298"/>
      <c r="G2620" s="298"/>
      <c r="H2620" s="298"/>
      <c r="I2620" s="298"/>
      <c r="J2620" s="298"/>
      <c r="K2620" s="298"/>
      <c r="L2620" s="299"/>
      <c r="M2620" s="300"/>
      <c r="N2620" s="301"/>
      <c r="O2620" s="238"/>
      <c r="P2620" s="238"/>
      <c r="Q2620" s="238"/>
    </row>
    <row r="2621" spans="1:17" s="39" customFormat="1" ht="12">
      <c r="A2621" s="298"/>
      <c r="B2621" s="298"/>
      <c r="C2621" s="298"/>
      <c r="D2621" s="298"/>
      <c r="E2621" s="298"/>
      <c r="F2621" s="298"/>
      <c r="G2621" s="298"/>
      <c r="H2621" s="298"/>
      <c r="I2621" s="298"/>
      <c r="J2621" s="298"/>
      <c r="K2621" s="298"/>
      <c r="L2621" s="299"/>
      <c r="M2621" s="300"/>
      <c r="N2621" s="301"/>
      <c r="O2621" s="238"/>
      <c r="P2621" s="238"/>
      <c r="Q2621" s="238"/>
    </row>
    <row r="2622" spans="1:17" s="39" customFormat="1" ht="12">
      <c r="A2622" s="298"/>
      <c r="B2622" s="298"/>
      <c r="C2622" s="298"/>
      <c r="D2622" s="298"/>
      <c r="E2622" s="298"/>
      <c r="F2622" s="298"/>
      <c r="G2622" s="298"/>
      <c r="H2622" s="298"/>
      <c r="I2622" s="298"/>
      <c r="J2622" s="298"/>
      <c r="K2622" s="298"/>
      <c r="L2622" s="299"/>
      <c r="M2622" s="300"/>
      <c r="N2622" s="301"/>
      <c r="O2622" s="238"/>
      <c r="P2622" s="238"/>
      <c r="Q2622" s="238"/>
    </row>
    <row r="2623" spans="1:17" s="39" customFormat="1" ht="12">
      <c r="A2623" s="298"/>
      <c r="B2623" s="298"/>
      <c r="C2623" s="298"/>
      <c r="D2623" s="298"/>
      <c r="E2623" s="298"/>
      <c r="F2623" s="298"/>
      <c r="G2623" s="298"/>
      <c r="H2623" s="298"/>
      <c r="I2623" s="298"/>
      <c r="J2623" s="298"/>
      <c r="K2623" s="298"/>
      <c r="L2623" s="299"/>
      <c r="M2623" s="300"/>
      <c r="N2623" s="301"/>
      <c r="O2623" s="238"/>
      <c r="P2623" s="238"/>
      <c r="Q2623" s="238"/>
    </row>
    <row r="2624" spans="1:17" s="39" customFormat="1" ht="12">
      <c r="A2624" s="298"/>
      <c r="B2624" s="298"/>
      <c r="C2624" s="298"/>
      <c r="D2624" s="298"/>
      <c r="E2624" s="298"/>
      <c r="F2624" s="298"/>
      <c r="G2624" s="298"/>
      <c r="H2624" s="298"/>
      <c r="I2624" s="298"/>
      <c r="J2624" s="298"/>
      <c r="K2624" s="298"/>
      <c r="L2624" s="299"/>
      <c r="M2624" s="300"/>
      <c r="N2624" s="301"/>
      <c r="O2624" s="238"/>
      <c r="P2624" s="238"/>
      <c r="Q2624" s="238"/>
    </row>
    <row r="2625" spans="1:17" s="39" customFormat="1" ht="12">
      <c r="A2625" s="298"/>
      <c r="B2625" s="298"/>
      <c r="C2625" s="298"/>
      <c r="D2625" s="298"/>
      <c r="E2625" s="298"/>
      <c r="F2625" s="298"/>
      <c r="G2625" s="298"/>
      <c r="H2625" s="298"/>
      <c r="I2625" s="298"/>
      <c r="J2625" s="298"/>
      <c r="K2625" s="298"/>
      <c r="L2625" s="299"/>
      <c r="M2625" s="300"/>
      <c r="N2625" s="301"/>
      <c r="O2625" s="238"/>
      <c r="P2625" s="238"/>
      <c r="Q2625" s="238"/>
    </row>
    <row r="2626" spans="1:17" s="39" customFormat="1" ht="12">
      <c r="A2626" s="298"/>
      <c r="B2626" s="298"/>
      <c r="C2626" s="298"/>
      <c r="D2626" s="298"/>
      <c r="E2626" s="298"/>
      <c r="F2626" s="298"/>
      <c r="G2626" s="298"/>
      <c r="H2626" s="298"/>
      <c r="I2626" s="298"/>
      <c r="J2626" s="298"/>
      <c r="K2626" s="298"/>
      <c r="L2626" s="299"/>
      <c r="M2626" s="300"/>
      <c r="N2626" s="301"/>
      <c r="O2626" s="238"/>
      <c r="P2626" s="238"/>
      <c r="Q2626" s="238"/>
    </row>
    <row r="2627" spans="1:17" s="39" customFormat="1" ht="12">
      <c r="A2627" s="298"/>
      <c r="B2627" s="298"/>
      <c r="C2627" s="298"/>
      <c r="D2627" s="298"/>
      <c r="E2627" s="298"/>
      <c r="F2627" s="298"/>
      <c r="G2627" s="298"/>
      <c r="H2627" s="298"/>
      <c r="I2627" s="298"/>
      <c r="J2627" s="298"/>
      <c r="K2627" s="298"/>
      <c r="L2627" s="299"/>
      <c r="M2627" s="300"/>
      <c r="N2627" s="301"/>
      <c r="O2627" s="238"/>
      <c r="P2627" s="238"/>
      <c r="Q2627" s="238"/>
    </row>
    <row r="2628" spans="1:17" s="39" customFormat="1" ht="12">
      <c r="A2628" s="298"/>
      <c r="B2628" s="298"/>
      <c r="C2628" s="298"/>
      <c r="D2628" s="298"/>
      <c r="E2628" s="298"/>
      <c r="F2628" s="298"/>
      <c r="G2628" s="298"/>
      <c r="H2628" s="298"/>
      <c r="I2628" s="298"/>
      <c r="J2628" s="298"/>
      <c r="K2628" s="298"/>
      <c r="L2628" s="299"/>
      <c r="M2628" s="300"/>
      <c r="N2628" s="301"/>
      <c r="O2628" s="238"/>
      <c r="P2628" s="238"/>
      <c r="Q2628" s="238"/>
    </row>
    <row r="2629" spans="1:17" s="39" customFormat="1" ht="12">
      <c r="A2629" s="298"/>
      <c r="B2629" s="298"/>
      <c r="C2629" s="298"/>
      <c r="D2629" s="298"/>
      <c r="E2629" s="298"/>
      <c r="F2629" s="298"/>
      <c r="G2629" s="298"/>
      <c r="H2629" s="298"/>
      <c r="I2629" s="298"/>
      <c r="J2629" s="298"/>
      <c r="K2629" s="298"/>
      <c r="L2629" s="299"/>
      <c r="M2629" s="300"/>
      <c r="N2629" s="301"/>
      <c r="O2629" s="238"/>
      <c r="P2629" s="238"/>
      <c r="Q2629" s="238"/>
    </row>
    <row r="2630" spans="1:17" s="39" customFormat="1" ht="12">
      <c r="A2630" s="298"/>
      <c r="B2630" s="298"/>
      <c r="C2630" s="298"/>
      <c r="D2630" s="298"/>
      <c r="E2630" s="298"/>
      <c r="F2630" s="298"/>
      <c r="G2630" s="298"/>
      <c r="H2630" s="298"/>
      <c r="I2630" s="298"/>
      <c r="J2630" s="298"/>
      <c r="K2630" s="298"/>
      <c r="L2630" s="299"/>
      <c r="M2630" s="300"/>
      <c r="N2630" s="301"/>
      <c r="O2630" s="238"/>
      <c r="P2630" s="238"/>
      <c r="Q2630" s="238"/>
    </row>
    <row r="2631" spans="1:17" s="39" customFormat="1" ht="12">
      <c r="A2631" s="298"/>
      <c r="B2631" s="298"/>
      <c r="C2631" s="298"/>
      <c r="D2631" s="298"/>
      <c r="E2631" s="298"/>
      <c r="F2631" s="298"/>
      <c r="G2631" s="298"/>
      <c r="H2631" s="298"/>
      <c r="I2631" s="298"/>
      <c r="J2631" s="298"/>
      <c r="K2631" s="298"/>
      <c r="L2631" s="299"/>
      <c r="M2631" s="300"/>
      <c r="N2631" s="301"/>
      <c r="O2631" s="238"/>
      <c r="P2631" s="238"/>
      <c r="Q2631" s="238"/>
    </row>
    <row r="2632" spans="1:17" s="39" customFormat="1" ht="12">
      <c r="A2632" s="298"/>
      <c r="B2632" s="298"/>
      <c r="C2632" s="298"/>
      <c r="D2632" s="298"/>
      <c r="E2632" s="298"/>
      <c r="F2632" s="298"/>
      <c r="G2632" s="298"/>
      <c r="H2632" s="298"/>
      <c r="I2632" s="298"/>
      <c r="J2632" s="298"/>
      <c r="K2632" s="298"/>
      <c r="L2632" s="299"/>
      <c r="M2632" s="300"/>
      <c r="N2632" s="301"/>
      <c r="O2632" s="238"/>
      <c r="P2632" s="238"/>
      <c r="Q2632" s="238"/>
    </row>
    <row r="2633" spans="1:17" s="39" customFormat="1" ht="12">
      <c r="A2633" s="298"/>
      <c r="B2633" s="298"/>
      <c r="C2633" s="298"/>
      <c r="D2633" s="298"/>
      <c r="E2633" s="298"/>
      <c r="F2633" s="298"/>
      <c r="G2633" s="298"/>
      <c r="H2633" s="298"/>
      <c r="I2633" s="298"/>
      <c r="J2633" s="298"/>
      <c r="K2633" s="298"/>
      <c r="L2633" s="299"/>
      <c r="M2633" s="300"/>
      <c r="N2633" s="301"/>
      <c r="O2633" s="238"/>
      <c r="P2633" s="238"/>
      <c r="Q2633" s="238"/>
    </row>
    <row r="2634" spans="1:17" s="39" customFormat="1" ht="12">
      <c r="A2634" s="298"/>
      <c r="B2634" s="298"/>
      <c r="C2634" s="298"/>
      <c r="D2634" s="298"/>
      <c r="E2634" s="298"/>
      <c r="F2634" s="298"/>
      <c r="G2634" s="298"/>
      <c r="H2634" s="298"/>
      <c r="I2634" s="298"/>
      <c r="J2634" s="298"/>
      <c r="K2634" s="298"/>
      <c r="L2634" s="299"/>
      <c r="M2634" s="300"/>
      <c r="N2634" s="301"/>
      <c r="O2634" s="238"/>
      <c r="P2634" s="238"/>
      <c r="Q2634" s="238"/>
    </row>
    <row r="2635" spans="1:17" s="39" customFormat="1" ht="12">
      <c r="A2635" s="298"/>
      <c r="B2635" s="298"/>
      <c r="C2635" s="298"/>
      <c r="D2635" s="298"/>
      <c r="E2635" s="298"/>
      <c r="F2635" s="298"/>
      <c r="G2635" s="298"/>
      <c r="H2635" s="298"/>
      <c r="I2635" s="298"/>
      <c r="J2635" s="298"/>
      <c r="K2635" s="298"/>
      <c r="L2635" s="299"/>
      <c r="M2635" s="300"/>
      <c r="N2635" s="301"/>
      <c r="O2635" s="238"/>
      <c r="P2635" s="238"/>
      <c r="Q2635" s="238"/>
    </row>
    <row r="2636" spans="1:17" s="39" customFormat="1" ht="12">
      <c r="A2636" s="298"/>
      <c r="B2636" s="298"/>
      <c r="C2636" s="298"/>
      <c r="D2636" s="298"/>
      <c r="E2636" s="298"/>
      <c r="F2636" s="298"/>
      <c r="G2636" s="298"/>
      <c r="H2636" s="298"/>
      <c r="I2636" s="298"/>
      <c r="J2636" s="298"/>
      <c r="K2636" s="298"/>
      <c r="L2636" s="299"/>
      <c r="M2636" s="300"/>
      <c r="N2636" s="301"/>
      <c r="O2636" s="238"/>
      <c r="P2636" s="238"/>
      <c r="Q2636" s="238"/>
    </row>
    <row r="2637" spans="1:17" s="39" customFormat="1" ht="12">
      <c r="A2637" s="298"/>
      <c r="B2637" s="298"/>
      <c r="C2637" s="298"/>
      <c r="D2637" s="298"/>
      <c r="E2637" s="298"/>
      <c r="F2637" s="298"/>
      <c r="G2637" s="298"/>
      <c r="H2637" s="298"/>
      <c r="I2637" s="298"/>
      <c r="J2637" s="298"/>
      <c r="K2637" s="298"/>
      <c r="L2637" s="299"/>
      <c r="M2637" s="300"/>
      <c r="N2637" s="301"/>
      <c r="O2637" s="238"/>
      <c r="P2637" s="238"/>
      <c r="Q2637" s="238"/>
    </row>
    <row r="2638" spans="1:17" s="39" customFormat="1" ht="12">
      <c r="A2638" s="298"/>
      <c r="B2638" s="298"/>
      <c r="C2638" s="298"/>
      <c r="D2638" s="298"/>
      <c r="E2638" s="298"/>
      <c r="F2638" s="298"/>
      <c r="G2638" s="298"/>
      <c r="H2638" s="298"/>
      <c r="I2638" s="298"/>
      <c r="J2638" s="298"/>
      <c r="K2638" s="298"/>
      <c r="L2638" s="299"/>
      <c r="M2638" s="300"/>
      <c r="N2638" s="301"/>
      <c r="O2638" s="238"/>
      <c r="P2638" s="238"/>
      <c r="Q2638" s="238"/>
    </row>
    <row r="2639" spans="1:17" s="39" customFormat="1" ht="12">
      <c r="A2639" s="298"/>
      <c r="B2639" s="298"/>
      <c r="C2639" s="298"/>
      <c r="D2639" s="298"/>
      <c r="E2639" s="298"/>
      <c r="F2639" s="298"/>
      <c r="G2639" s="298"/>
      <c r="H2639" s="298"/>
      <c r="I2639" s="298"/>
      <c r="J2639" s="298"/>
      <c r="K2639" s="298"/>
      <c r="L2639" s="299"/>
      <c r="M2639" s="300"/>
      <c r="N2639" s="301"/>
      <c r="O2639" s="238"/>
      <c r="P2639" s="238"/>
      <c r="Q2639" s="238"/>
    </row>
    <row r="2640" spans="1:17" s="39" customFormat="1" ht="12">
      <c r="A2640" s="298"/>
      <c r="B2640" s="298"/>
      <c r="C2640" s="298"/>
      <c r="D2640" s="298"/>
      <c r="E2640" s="298"/>
      <c r="F2640" s="298"/>
      <c r="G2640" s="298"/>
      <c r="H2640" s="298"/>
      <c r="I2640" s="298"/>
      <c r="J2640" s="298"/>
      <c r="K2640" s="298"/>
      <c r="L2640" s="299"/>
      <c r="M2640" s="300"/>
      <c r="N2640" s="301"/>
      <c r="O2640" s="238"/>
      <c r="P2640" s="238"/>
      <c r="Q2640" s="238"/>
    </row>
    <row r="2641" spans="1:17" s="39" customFormat="1" ht="12">
      <c r="A2641" s="298"/>
      <c r="B2641" s="298"/>
      <c r="C2641" s="298"/>
      <c r="D2641" s="298"/>
      <c r="E2641" s="298"/>
      <c r="F2641" s="298"/>
      <c r="G2641" s="298"/>
      <c r="H2641" s="298"/>
      <c r="I2641" s="298"/>
      <c r="J2641" s="298"/>
      <c r="K2641" s="298"/>
      <c r="L2641" s="299"/>
      <c r="M2641" s="300"/>
      <c r="N2641" s="301"/>
      <c r="O2641" s="238"/>
      <c r="P2641" s="238"/>
      <c r="Q2641" s="238"/>
    </row>
    <row r="2642" spans="1:17" s="39" customFormat="1" ht="12">
      <c r="A2642" s="298"/>
      <c r="B2642" s="298"/>
      <c r="C2642" s="298"/>
      <c r="D2642" s="298"/>
      <c r="E2642" s="298"/>
      <c r="F2642" s="298"/>
      <c r="G2642" s="298"/>
      <c r="H2642" s="298"/>
      <c r="I2642" s="298"/>
      <c r="J2642" s="298"/>
      <c r="K2642" s="298"/>
      <c r="L2642" s="299"/>
      <c r="M2642" s="300"/>
      <c r="N2642" s="301"/>
      <c r="O2642" s="238"/>
      <c r="P2642" s="238"/>
      <c r="Q2642" s="238"/>
    </row>
    <row r="2643" spans="1:17" s="39" customFormat="1" ht="12">
      <c r="A2643" s="298"/>
      <c r="B2643" s="298"/>
      <c r="C2643" s="298"/>
      <c r="D2643" s="298"/>
      <c r="E2643" s="298"/>
      <c r="F2643" s="298"/>
      <c r="G2643" s="298"/>
      <c r="H2643" s="298"/>
      <c r="I2643" s="298"/>
      <c r="J2643" s="298"/>
      <c r="K2643" s="298"/>
      <c r="L2643" s="299"/>
      <c r="M2643" s="300"/>
      <c r="N2643" s="301"/>
      <c r="O2643" s="238"/>
      <c r="P2643" s="238"/>
      <c r="Q2643" s="238"/>
    </row>
    <row r="2644" spans="1:17" s="39" customFormat="1" ht="12">
      <c r="A2644" s="298"/>
      <c r="B2644" s="298"/>
      <c r="C2644" s="298"/>
      <c r="D2644" s="298"/>
      <c r="E2644" s="298"/>
      <c r="F2644" s="298"/>
      <c r="G2644" s="298"/>
      <c r="H2644" s="298"/>
      <c r="I2644" s="298"/>
      <c r="J2644" s="298"/>
      <c r="K2644" s="298"/>
      <c r="L2644" s="299"/>
      <c r="M2644" s="300"/>
      <c r="N2644" s="301"/>
      <c r="O2644" s="238"/>
      <c r="P2644" s="238"/>
      <c r="Q2644" s="238"/>
    </row>
    <row r="2645" spans="1:17" s="39" customFormat="1" ht="12">
      <c r="A2645" s="298"/>
      <c r="B2645" s="298"/>
      <c r="C2645" s="298"/>
      <c r="D2645" s="298"/>
      <c r="E2645" s="298"/>
      <c r="F2645" s="298"/>
      <c r="G2645" s="298"/>
      <c r="H2645" s="298"/>
      <c r="I2645" s="298"/>
      <c r="J2645" s="298"/>
      <c r="K2645" s="298"/>
      <c r="L2645" s="299"/>
      <c r="M2645" s="300"/>
      <c r="N2645" s="301"/>
      <c r="O2645" s="238"/>
      <c r="P2645" s="238"/>
      <c r="Q2645" s="238"/>
    </row>
    <row r="2646" spans="1:17" s="39" customFormat="1" ht="12">
      <c r="A2646" s="298"/>
      <c r="B2646" s="298"/>
      <c r="C2646" s="298"/>
      <c r="D2646" s="298"/>
      <c r="E2646" s="298"/>
      <c r="F2646" s="298"/>
      <c r="G2646" s="298"/>
      <c r="H2646" s="298"/>
      <c r="I2646" s="298"/>
      <c r="J2646" s="298"/>
      <c r="K2646" s="298"/>
      <c r="L2646" s="299"/>
      <c r="M2646" s="300"/>
      <c r="N2646" s="301"/>
      <c r="O2646" s="238"/>
      <c r="P2646" s="238"/>
      <c r="Q2646" s="238"/>
    </row>
    <row r="2647" spans="1:17" s="39" customFormat="1" ht="12">
      <c r="A2647" s="298"/>
      <c r="B2647" s="298"/>
      <c r="C2647" s="298"/>
      <c r="D2647" s="298"/>
      <c r="E2647" s="298"/>
      <c r="F2647" s="298"/>
      <c r="G2647" s="298"/>
      <c r="H2647" s="298"/>
      <c r="I2647" s="298"/>
      <c r="J2647" s="298"/>
      <c r="K2647" s="298"/>
      <c r="L2647" s="299"/>
      <c r="M2647" s="300"/>
      <c r="N2647" s="301"/>
      <c r="O2647" s="238"/>
      <c r="P2647" s="238"/>
      <c r="Q2647" s="238"/>
    </row>
    <row r="2648" spans="1:17" s="39" customFormat="1" ht="12">
      <c r="A2648" s="298"/>
      <c r="B2648" s="298"/>
      <c r="C2648" s="298"/>
      <c r="D2648" s="298"/>
      <c r="E2648" s="298"/>
      <c r="F2648" s="298"/>
      <c r="G2648" s="298"/>
      <c r="H2648" s="298"/>
      <c r="I2648" s="298"/>
      <c r="J2648" s="298"/>
      <c r="K2648" s="298"/>
      <c r="L2648" s="299"/>
      <c r="M2648" s="300"/>
      <c r="N2648" s="301"/>
      <c r="O2648" s="238"/>
      <c r="P2648" s="238"/>
      <c r="Q2648" s="238"/>
    </row>
    <row r="2649" spans="1:17" s="39" customFormat="1" ht="12">
      <c r="A2649" s="298"/>
      <c r="B2649" s="298"/>
      <c r="C2649" s="298"/>
      <c r="D2649" s="298"/>
      <c r="E2649" s="298"/>
      <c r="F2649" s="298"/>
      <c r="G2649" s="298"/>
      <c r="H2649" s="298"/>
      <c r="I2649" s="298"/>
      <c r="J2649" s="298"/>
      <c r="K2649" s="298"/>
      <c r="L2649" s="299"/>
      <c r="M2649" s="300"/>
      <c r="N2649" s="301"/>
      <c r="O2649" s="238"/>
      <c r="P2649" s="238"/>
      <c r="Q2649" s="238"/>
    </row>
    <row r="2650" spans="1:17" s="39" customFormat="1" ht="12">
      <c r="A2650" s="298"/>
      <c r="B2650" s="298"/>
      <c r="C2650" s="298"/>
      <c r="D2650" s="298"/>
      <c r="E2650" s="298"/>
      <c r="F2650" s="298"/>
      <c r="G2650" s="298"/>
      <c r="H2650" s="298"/>
      <c r="I2650" s="298"/>
      <c r="J2650" s="298"/>
      <c r="K2650" s="298"/>
      <c r="L2650" s="299"/>
      <c r="M2650" s="300"/>
      <c r="N2650" s="301"/>
      <c r="O2650" s="238"/>
      <c r="P2650" s="238"/>
      <c r="Q2650" s="238"/>
    </row>
    <row r="2651" spans="1:17" s="39" customFormat="1" ht="12">
      <c r="A2651" s="298"/>
      <c r="B2651" s="298"/>
      <c r="C2651" s="298"/>
      <c r="D2651" s="298"/>
      <c r="E2651" s="298"/>
      <c r="F2651" s="298"/>
      <c r="G2651" s="298"/>
      <c r="H2651" s="298"/>
      <c r="I2651" s="298"/>
      <c r="J2651" s="298"/>
      <c r="K2651" s="298"/>
      <c r="L2651" s="299"/>
      <c r="M2651" s="300"/>
      <c r="N2651" s="301"/>
      <c r="O2651" s="238"/>
      <c r="P2651" s="238"/>
      <c r="Q2651" s="238"/>
    </row>
    <row r="2652" spans="1:17" s="39" customFormat="1" ht="12">
      <c r="A2652" s="298"/>
      <c r="B2652" s="298"/>
      <c r="C2652" s="298"/>
      <c r="D2652" s="298"/>
      <c r="E2652" s="298"/>
      <c r="F2652" s="298"/>
      <c r="G2652" s="298"/>
      <c r="H2652" s="298"/>
      <c r="I2652" s="298"/>
      <c r="J2652" s="298"/>
      <c r="K2652" s="298"/>
      <c r="L2652" s="299"/>
      <c r="M2652" s="300"/>
      <c r="N2652" s="301"/>
      <c r="O2652" s="238"/>
      <c r="P2652" s="238"/>
      <c r="Q2652" s="238"/>
    </row>
    <row r="2653" spans="1:17" s="39" customFormat="1" ht="12">
      <c r="A2653" s="298"/>
      <c r="B2653" s="298"/>
      <c r="C2653" s="298"/>
      <c r="D2653" s="298"/>
      <c r="E2653" s="298"/>
      <c r="F2653" s="298"/>
      <c r="G2653" s="298"/>
      <c r="H2653" s="298"/>
      <c r="I2653" s="298"/>
      <c r="J2653" s="298"/>
      <c r="K2653" s="298"/>
      <c r="L2653" s="299"/>
      <c r="M2653" s="300"/>
      <c r="N2653" s="301"/>
      <c r="O2653" s="238"/>
      <c r="P2653" s="238"/>
      <c r="Q2653" s="238"/>
    </row>
    <row r="2654" spans="1:17" s="39" customFormat="1" ht="12">
      <c r="A2654" s="298"/>
      <c r="B2654" s="298"/>
      <c r="C2654" s="298"/>
      <c r="D2654" s="298"/>
      <c r="E2654" s="298"/>
      <c r="F2654" s="298"/>
      <c r="G2654" s="298"/>
      <c r="H2654" s="298"/>
      <c r="I2654" s="298"/>
      <c r="J2654" s="298"/>
      <c r="K2654" s="298"/>
      <c r="L2654" s="299"/>
      <c r="M2654" s="300"/>
      <c r="N2654" s="301"/>
      <c r="O2654" s="238"/>
      <c r="P2654" s="238"/>
      <c r="Q2654" s="238"/>
    </row>
    <row r="2655" spans="1:17" s="39" customFormat="1" ht="12">
      <c r="A2655" s="298"/>
      <c r="B2655" s="298"/>
      <c r="C2655" s="298"/>
      <c r="D2655" s="298"/>
      <c r="E2655" s="298"/>
      <c r="F2655" s="298"/>
      <c r="G2655" s="298"/>
      <c r="H2655" s="298"/>
      <c r="I2655" s="298"/>
      <c r="J2655" s="298"/>
      <c r="K2655" s="298"/>
      <c r="L2655" s="299"/>
      <c r="M2655" s="300"/>
      <c r="N2655" s="301"/>
      <c r="O2655" s="238"/>
      <c r="P2655" s="238"/>
      <c r="Q2655" s="238"/>
    </row>
    <row r="2656" spans="1:17" s="39" customFormat="1" ht="12">
      <c r="A2656" s="298"/>
      <c r="B2656" s="298"/>
      <c r="C2656" s="298"/>
      <c r="D2656" s="298"/>
      <c r="E2656" s="298"/>
      <c r="F2656" s="298"/>
      <c r="G2656" s="298"/>
      <c r="H2656" s="298"/>
      <c r="I2656" s="298"/>
      <c r="J2656" s="298"/>
      <c r="K2656" s="298"/>
      <c r="L2656" s="299"/>
      <c r="M2656" s="300"/>
      <c r="N2656" s="301"/>
      <c r="O2656" s="238"/>
      <c r="P2656" s="238"/>
      <c r="Q2656" s="238"/>
    </row>
    <row r="2657" spans="1:17" s="39" customFormat="1" ht="12">
      <c r="A2657" s="298"/>
      <c r="B2657" s="298"/>
      <c r="C2657" s="298"/>
      <c r="D2657" s="298"/>
      <c r="E2657" s="298"/>
      <c r="F2657" s="298"/>
      <c r="G2657" s="298"/>
      <c r="H2657" s="298"/>
      <c r="I2657" s="298"/>
      <c r="J2657" s="298"/>
      <c r="K2657" s="298"/>
      <c r="L2657" s="299"/>
      <c r="M2657" s="300"/>
      <c r="N2657" s="301"/>
      <c r="O2657" s="238"/>
      <c r="P2657" s="238"/>
      <c r="Q2657" s="238"/>
    </row>
    <row r="2658" spans="1:17" s="39" customFormat="1" ht="12">
      <c r="A2658" s="298"/>
      <c r="B2658" s="298"/>
      <c r="C2658" s="298"/>
      <c r="D2658" s="298"/>
      <c r="E2658" s="298"/>
      <c r="F2658" s="298"/>
      <c r="G2658" s="298"/>
      <c r="H2658" s="298"/>
      <c r="I2658" s="298"/>
      <c r="J2658" s="298"/>
      <c r="K2658" s="298"/>
      <c r="L2658" s="299"/>
      <c r="M2658" s="300"/>
      <c r="N2658" s="301"/>
      <c r="O2658" s="238"/>
      <c r="P2658" s="238"/>
      <c r="Q2658" s="238"/>
    </row>
    <row r="2659" spans="1:17" s="39" customFormat="1" ht="12">
      <c r="A2659" s="298"/>
      <c r="B2659" s="298"/>
      <c r="C2659" s="298"/>
      <c r="D2659" s="298"/>
      <c r="E2659" s="298"/>
      <c r="F2659" s="298"/>
      <c r="G2659" s="298"/>
      <c r="H2659" s="298"/>
      <c r="I2659" s="298"/>
      <c r="J2659" s="298"/>
      <c r="K2659" s="298"/>
      <c r="L2659" s="299"/>
      <c r="M2659" s="300"/>
      <c r="N2659" s="301"/>
      <c r="O2659" s="238"/>
      <c r="P2659" s="238"/>
      <c r="Q2659" s="238"/>
    </row>
    <row r="2660" spans="1:17" s="39" customFormat="1" ht="12">
      <c r="A2660" s="298"/>
      <c r="B2660" s="298"/>
      <c r="C2660" s="298"/>
      <c r="D2660" s="298"/>
      <c r="E2660" s="298"/>
      <c r="F2660" s="298"/>
      <c r="G2660" s="298"/>
      <c r="H2660" s="298"/>
      <c r="I2660" s="298"/>
      <c r="J2660" s="298"/>
      <c r="K2660" s="298"/>
      <c r="L2660" s="299"/>
      <c r="M2660" s="300"/>
      <c r="N2660" s="301"/>
      <c r="O2660" s="238"/>
      <c r="P2660" s="238"/>
      <c r="Q2660" s="238"/>
    </row>
    <row r="2661" spans="1:17" s="39" customFormat="1" ht="12">
      <c r="A2661" s="298"/>
      <c r="B2661" s="298"/>
      <c r="C2661" s="298"/>
      <c r="D2661" s="298"/>
      <c r="E2661" s="298"/>
      <c r="F2661" s="298"/>
      <c r="G2661" s="298"/>
      <c r="H2661" s="298"/>
      <c r="I2661" s="298"/>
      <c r="J2661" s="298"/>
      <c r="K2661" s="298"/>
      <c r="L2661" s="299"/>
      <c r="M2661" s="300"/>
      <c r="N2661" s="301"/>
      <c r="O2661" s="238"/>
      <c r="P2661" s="238"/>
      <c r="Q2661" s="238"/>
    </row>
    <row r="2662" spans="1:17" s="39" customFormat="1" ht="12">
      <c r="A2662" s="298"/>
      <c r="B2662" s="298"/>
      <c r="C2662" s="298"/>
      <c r="D2662" s="298"/>
      <c r="E2662" s="298"/>
      <c r="F2662" s="298"/>
      <c r="G2662" s="298"/>
      <c r="H2662" s="298"/>
      <c r="I2662" s="298"/>
      <c r="J2662" s="298"/>
      <c r="K2662" s="298"/>
      <c r="L2662" s="299"/>
      <c r="M2662" s="300"/>
      <c r="N2662" s="301"/>
      <c r="O2662" s="238"/>
      <c r="P2662" s="238"/>
      <c r="Q2662" s="238"/>
    </row>
    <row r="2663" spans="1:17" s="39" customFormat="1" ht="12">
      <c r="A2663" s="298"/>
      <c r="B2663" s="298"/>
      <c r="C2663" s="298"/>
      <c r="D2663" s="298"/>
      <c r="E2663" s="298"/>
      <c r="F2663" s="298"/>
      <c r="G2663" s="298"/>
      <c r="H2663" s="298"/>
      <c r="I2663" s="298"/>
      <c r="J2663" s="298"/>
      <c r="K2663" s="298"/>
      <c r="L2663" s="299"/>
      <c r="M2663" s="300"/>
      <c r="N2663" s="301"/>
      <c r="O2663" s="238"/>
      <c r="P2663" s="238"/>
      <c r="Q2663" s="238"/>
    </row>
    <row r="2664" spans="1:17" s="39" customFormat="1" ht="12">
      <c r="A2664" s="298"/>
      <c r="B2664" s="298"/>
      <c r="C2664" s="298"/>
      <c r="D2664" s="298"/>
      <c r="E2664" s="298"/>
      <c r="F2664" s="298"/>
      <c r="G2664" s="298"/>
      <c r="H2664" s="298"/>
      <c r="I2664" s="298"/>
      <c r="J2664" s="298"/>
      <c r="K2664" s="298"/>
      <c r="L2664" s="299"/>
      <c r="M2664" s="300"/>
      <c r="N2664" s="301"/>
      <c r="O2664" s="238"/>
      <c r="P2664" s="238"/>
      <c r="Q2664" s="238"/>
    </row>
    <row r="2665" spans="1:17" s="39" customFormat="1" ht="12">
      <c r="A2665" s="298"/>
      <c r="B2665" s="298"/>
      <c r="C2665" s="298"/>
      <c r="D2665" s="298"/>
      <c r="E2665" s="298"/>
      <c r="F2665" s="298"/>
      <c r="G2665" s="298"/>
      <c r="H2665" s="298"/>
      <c r="I2665" s="298"/>
      <c r="J2665" s="298"/>
      <c r="K2665" s="298"/>
      <c r="L2665" s="299"/>
      <c r="M2665" s="300"/>
      <c r="N2665" s="301"/>
      <c r="O2665" s="238"/>
      <c r="P2665" s="238"/>
      <c r="Q2665" s="238"/>
    </row>
    <row r="2666" spans="1:17" s="39" customFormat="1" ht="12">
      <c r="A2666" s="298"/>
      <c r="B2666" s="298"/>
      <c r="C2666" s="298"/>
      <c r="D2666" s="298"/>
      <c r="E2666" s="298"/>
      <c r="F2666" s="298"/>
      <c r="G2666" s="298"/>
      <c r="H2666" s="298"/>
      <c r="I2666" s="298"/>
      <c r="J2666" s="298"/>
      <c r="K2666" s="298"/>
      <c r="L2666" s="299"/>
      <c r="M2666" s="300"/>
      <c r="N2666" s="301"/>
      <c r="O2666" s="238"/>
      <c r="P2666" s="238"/>
      <c r="Q2666" s="238"/>
    </row>
    <row r="2667" spans="1:17" s="39" customFormat="1" ht="12">
      <c r="A2667" s="298"/>
      <c r="B2667" s="298"/>
      <c r="C2667" s="298"/>
      <c r="D2667" s="298"/>
      <c r="E2667" s="298"/>
      <c r="F2667" s="298"/>
      <c r="G2667" s="298"/>
      <c r="H2667" s="298"/>
      <c r="I2667" s="298"/>
      <c r="J2667" s="298"/>
      <c r="K2667" s="298"/>
      <c r="L2667" s="299"/>
      <c r="M2667" s="300"/>
      <c r="N2667" s="301"/>
      <c r="O2667" s="238"/>
      <c r="P2667" s="238"/>
      <c r="Q2667" s="238"/>
    </row>
    <row r="2668" spans="1:17" s="39" customFormat="1" ht="12">
      <c r="A2668" s="298"/>
      <c r="B2668" s="298"/>
      <c r="C2668" s="298"/>
      <c r="D2668" s="298"/>
      <c r="E2668" s="298"/>
      <c r="F2668" s="298"/>
      <c r="G2668" s="298"/>
      <c r="H2668" s="298"/>
      <c r="I2668" s="298"/>
      <c r="J2668" s="298"/>
      <c r="K2668" s="298"/>
      <c r="L2668" s="299"/>
      <c r="M2668" s="300"/>
      <c r="N2668" s="301"/>
      <c r="O2668" s="238"/>
      <c r="P2668" s="238"/>
      <c r="Q2668" s="238"/>
    </row>
    <row r="2669" spans="1:17" s="39" customFormat="1" ht="12">
      <c r="A2669" s="298"/>
      <c r="B2669" s="298"/>
      <c r="C2669" s="298"/>
      <c r="D2669" s="298"/>
      <c r="E2669" s="298"/>
      <c r="F2669" s="298"/>
      <c r="G2669" s="298"/>
      <c r="H2669" s="298"/>
      <c r="I2669" s="298"/>
      <c r="J2669" s="298"/>
      <c r="K2669" s="298"/>
      <c r="L2669" s="299"/>
      <c r="M2669" s="300"/>
      <c r="N2669" s="301"/>
      <c r="O2669" s="238"/>
      <c r="P2669" s="238"/>
      <c r="Q2669" s="238"/>
    </row>
    <row r="2670" spans="1:17" s="39" customFormat="1" ht="12">
      <c r="A2670" s="298"/>
      <c r="B2670" s="298"/>
      <c r="C2670" s="298"/>
      <c r="D2670" s="298"/>
      <c r="E2670" s="298"/>
      <c r="F2670" s="298"/>
      <c r="G2670" s="298"/>
      <c r="H2670" s="298"/>
      <c r="I2670" s="298"/>
      <c r="J2670" s="298"/>
      <c r="K2670" s="298"/>
      <c r="L2670" s="299"/>
      <c r="M2670" s="300"/>
      <c r="N2670" s="301"/>
      <c r="O2670" s="238"/>
      <c r="P2670" s="238"/>
      <c r="Q2670" s="238"/>
    </row>
    <row r="2671" spans="1:17" s="39" customFormat="1" ht="12">
      <c r="A2671" s="298"/>
      <c r="B2671" s="298"/>
      <c r="C2671" s="298"/>
      <c r="D2671" s="298"/>
      <c r="E2671" s="298"/>
      <c r="F2671" s="298"/>
      <c r="G2671" s="298"/>
      <c r="H2671" s="298"/>
      <c r="I2671" s="298"/>
      <c r="J2671" s="298"/>
      <c r="K2671" s="298"/>
      <c r="L2671" s="299"/>
      <c r="M2671" s="300"/>
      <c r="N2671" s="301"/>
      <c r="O2671" s="238"/>
      <c r="P2671" s="238"/>
      <c r="Q2671" s="238"/>
    </row>
    <row r="2672" spans="1:17" s="39" customFormat="1" ht="12">
      <c r="A2672" s="298"/>
      <c r="B2672" s="298"/>
      <c r="C2672" s="298"/>
      <c r="D2672" s="298"/>
      <c r="E2672" s="298"/>
      <c r="F2672" s="298"/>
      <c r="G2672" s="298"/>
      <c r="H2672" s="298"/>
      <c r="I2672" s="298"/>
      <c r="J2672" s="298"/>
      <c r="K2672" s="298"/>
      <c r="L2672" s="299"/>
      <c r="M2672" s="300"/>
      <c r="N2672" s="301"/>
      <c r="O2672" s="238"/>
      <c r="P2672" s="238"/>
      <c r="Q2672" s="238"/>
    </row>
    <row r="2673" spans="1:17" s="39" customFormat="1" ht="12">
      <c r="A2673" s="298"/>
      <c r="B2673" s="298"/>
      <c r="C2673" s="298"/>
      <c r="D2673" s="298"/>
      <c r="E2673" s="298"/>
      <c r="F2673" s="298"/>
      <c r="G2673" s="298"/>
      <c r="H2673" s="298"/>
      <c r="I2673" s="298"/>
      <c r="J2673" s="298"/>
      <c r="K2673" s="298"/>
      <c r="L2673" s="299"/>
      <c r="M2673" s="300"/>
      <c r="N2673" s="301"/>
      <c r="O2673" s="238"/>
      <c r="P2673" s="238"/>
      <c r="Q2673" s="238"/>
    </row>
    <row r="2674" spans="1:17" s="39" customFormat="1" ht="12">
      <c r="A2674" s="298"/>
      <c r="B2674" s="298"/>
      <c r="C2674" s="298"/>
      <c r="D2674" s="298"/>
      <c r="E2674" s="298"/>
      <c r="F2674" s="298"/>
      <c r="G2674" s="298"/>
      <c r="H2674" s="298"/>
      <c r="I2674" s="298"/>
      <c r="J2674" s="298"/>
      <c r="K2674" s="298"/>
      <c r="L2674" s="299"/>
      <c r="M2674" s="300"/>
      <c r="N2674" s="301"/>
      <c r="O2674" s="238"/>
      <c r="P2674" s="238"/>
      <c r="Q2674" s="238"/>
    </row>
    <row r="2675" spans="1:17" s="39" customFormat="1" ht="12">
      <c r="A2675" s="298"/>
      <c r="B2675" s="298"/>
      <c r="C2675" s="298"/>
      <c r="D2675" s="298"/>
      <c r="E2675" s="298"/>
      <c r="F2675" s="298"/>
      <c r="G2675" s="298"/>
      <c r="H2675" s="298"/>
      <c r="I2675" s="298"/>
      <c r="J2675" s="298"/>
      <c r="K2675" s="298"/>
      <c r="L2675" s="299"/>
      <c r="M2675" s="300"/>
      <c r="N2675" s="301"/>
      <c r="O2675" s="238"/>
      <c r="P2675" s="238"/>
      <c r="Q2675" s="238"/>
    </row>
    <row r="2676" spans="1:17" s="39" customFormat="1" ht="12">
      <c r="A2676" s="298"/>
      <c r="B2676" s="298"/>
      <c r="C2676" s="298"/>
      <c r="D2676" s="298"/>
      <c r="E2676" s="298"/>
      <c r="F2676" s="298"/>
      <c r="G2676" s="298"/>
      <c r="H2676" s="298"/>
      <c r="I2676" s="298"/>
      <c r="J2676" s="298"/>
      <c r="K2676" s="298"/>
      <c r="L2676" s="299"/>
      <c r="M2676" s="300"/>
      <c r="N2676" s="301"/>
      <c r="O2676" s="238"/>
      <c r="P2676" s="238"/>
      <c r="Q2676" s="238"/>
    </row>
    <row r="2677" spans="1:17" s="39" customFormat="1" ht="12">
      <c r="A2677" s="298"/>
      <c r="B2677" s="298"/>
      <c r="C2677" s="298"/>
      <c r="D2677" s="298"/>
      <c r="E2677" s="298"/>
      <c r="F2677" s="298"/>
      <c r="G2677" s="298"/>
      <c r="H2677" s="298"/>
      <c r="I2677" s="298"/>
      <c r="J2677" s="298"/>
      <c r="K2677" s="298"/>
      <c r="L2677" s="299"/>
      <c r="M2677" s="300"/>
      <c r="N2677" s="301"/>
      <c r="O2677" s="238"/>
      <c r="P2677" s="238"/>
      <c r="Q2677" s="238"/>
    </row>
    <row r="2678" spans="1:17" s="39" customFormat="1" ht="12">
      <c r="A2678" s="298"/>
      <c r="B2678" s="298"/>
      <c r="C2678" s="298"/>
      <c r="D2678" s="298"/>
      <c r="E2678" s="298"/>
      <c r="F2678" s="298"/>
      <c r="G2678" s="298"/>
      <c r="H2678" s="298"/>
      <c r="I2678" s="298"/>
      <c r="J2678" s="298"/>
      <c r="K2678" s="298"/>
      <c r="L2678" s="299"/>
      <c r="M2678" s="300"/>
      <c r="N2678" s="301"/>
      <c r="O2678" s="238"/>
      <c r="P2678" s="238"/>
      <c r="Q2678" s="238"/>
    </row>
    <row r="2679" spans="1:17" s="39" customFormat="1" ht="12">
      <c r="A2679" s="298"/>
      <c r="B2679" s="298"/>
      <c r="C2679" s="298"/>
      <c r="D2679" s="298"/>
      <c r="E2679" s="298"/>
      <c r="F2679" s="298"/>
      <c r="G2679" s="298"/>
      <c r="H2679" s="298"/>
      <c r="I2679" s="298"/>
      <c r="J2679" s="298"/>
      <c r="K2679" s="298"/>
      <c r="L2679" s="299"/>
      <c r="M2679" s="300"/>
      <c r="N2679" s="301"/>
      <c r="O2679" s="238"/>
      <c r="P2679" s="238"/>
      <c r="Q2679" s="238"/>
    </row>
    <row r="2680" spans="1:17" s="39" customFormat="1" ht="12">
      <c r="A2680" s="298"/>
      <c r="B2680" s="298"/>
      <c r="C2680" s="298"/>
      <c r="D2680" s="298"/>
      <c r="E2680" s="298"/>
      <c r="F2680" s="298"/>
      <c r="G2680" s="298"/>
      <c r="H2680" s="298"/>
      <c r="I2680" s="298"/>
      <c r="J2680" s="298"/>
      <c r="K2680" s="298"/>
      <c r="L2680" s="299"/>
      <c r="M2680" s="300"/>
      <c r="N2680" s="301"/>
      <c r="O2680" s="238"/>
      <c r="P2680" s="238"/>
      <c r="Q2680" s="238"/>
    </row>
    <row r="2681" spans="1:17" s="39" customFormat="1" ht="12">
      <c r="A2681" s="298"/>
      <c r="B2681" s="298"/>
      <c r="C2681" s="298"/>
      <c r="D2681" s="298"/>
      <c r="E2681" s="298"/>
      <c r="F2681" s="298"/>
      <c r="G2681" s="298"/>
      <c r="H2681" s="298"/>
      <c r="I2681" s="298"/>
      <c r="J2681" s="298"/>
      <c r="K2681" s="298"/>
      <c r="L2681" s="299"/>
      <c r="M2681" s="300"/>
      <c r="N2681" s="301"/>
      <c r="O2681" s="238"/>
      <c r="P2681" s="238"/>
      <c r="Q2681" s="238"/>
    </row>
    <row r="2682" spans="1:17" s="39" customFormat="1" ht="12">
      <c r="A2682" s="298"/>
      <c r="B2682" s="298"/>
      <c r="C2682" s="298"/>
      <c r="D2682" s="298"/>
      <c r="E2682" s="298"/>
      <c r="F2682" s="298"/>
      <c r="G2682" s="298"/>
      <c r="H2682" s="298"/>
      <c r="I2682" s="298"/>
      <c r="J2682" s="298"/>
      <c r="K2682" s="298"/>
      <c r="L2682" s="299"/>
      <c r="M2682" s="300"/>
      <c r="N2682" s="301"/>
      <c r="O2682" s="238"/>
      <c r="P2682" s="238"/>
      <c r="Q2682" s="238"/>
    </row>
    <row r="2683" spans="1:17" s="39" customFormat="1" ht="12">
      <c r="A2683" s="298"/>
      <c r="B2683" s="298"/>
      <c r="C2683" s="298"/>
      <c r="D2683" s="298"/>
      <c r="E2683" s="298"/>
      <c r="F2683" s="298"/>
      <c r="G2683" s="298"/>
      <c r="H2683" s="298"/>
      <c r="I2683" s="298"/>
      <c r="J2683" s="298"/>
      <c r="K2683" s="298"/>
      <c r="L2683" s="299"/>
      <c r="M2683" s="300"/>
      <c r="N2683" s="301"/>
      <c r="O2683" s="238"/>
      <c r="P2683" s="238"/>
      <c r="Q2683" s="238"/>
    </row>
    <row r="2684" spans="1:17" s="39" customFormat="1" ht="12">
      <c r="A2684" s="298"/>
      <c r="B2684" s="298"/>
      <c r="C2684" s="298"/>
      <c r="D2684" s="298"/>
      <c r="E2684" s="298"/>
      <c r="F2684" s="298"/>
      <c r="G2684" s="298"/>
      <c r="H2684" s="298"/>
      <c r="I2684" s="298"/>
      <c r="J2684" s="298"/>
      <c r="K2684" s="298"/>
      <c r="L2684" s="299"/>
      <c r="M2684" s="300"/>
      <c r="N2684" s="301"/>
      <c r="O2684" s="238"/>
      <c r="P2684" s="238"/>
      <c r="Q2684" s="238"/>
    </row>
    <row r="2685" spans="1:17" s="39" customFormat="1" ht="12">
      <c r="A2685" s="298"/>
      <c r="B2685" s="298"/>
      <c r="C2685" s="298"/>
      <c r="D2685" s="298"/>
      <c r="E2685" s="298"/>
      <c r="F2685" s="298"/>
      <c r="G2685" s="298"/>
      <c r="H2685" s="298"/>
      <c r="I2685" s="298"/>
      <c r="J2685" s="298"/>
      <c r="K2685" s="298"/>
      <c r="L2685" s="299"/>
      <c r="M2685" s="300"/>
      <c r="N2685" s="301"/>
      <c r="O2685" s="238"/>
      <c r="P2685" s="238"/>
      <c r="Q2685" s="238"/>
    </row>
    <row r="2686" spans="1:17" s="39" customFormat="1" ht="12">
      <c r="A2686" s="298"/>
      <c r="B2686" s="298"/>
      <c r="C2686" s="298"/>
      <c r="D2686" s="298"/>
      <c r="E2686" s="298"/>
      <c r="F2686" s="298"/>
      <c r="G2686" s="298"/>
      <c r="H2686" s="298"/>
      <c r="I2686" s="298"/>
      <c r="J2686" s="298"/>
      <c r="K2686" s="298"/>
      <c r="L2686" s="299"/>
      <c r="M2686" s="300"/>
      <c r="N2686" s="301"/>
      <c r="O2686" s="238"/>
      <c r="P2686" s="238"/>
      <c r="Q2686" s="238"/>
    </row>
    <row r="2687" spans="1:17" s="39" customFormat="1" ht="12">
      <c r="A2687" s="298"/>
      <c r="B2687" s="298"/>
      <c r="C2687" s="298"/>
      <c r="D2687" s="298"/>
      <c r="E2687" s="298"/>
      <c r="F2687" s="298"/>
      <c r="G2687" s="298"/>
      <c r="H2687" s="298"/>
      <c r="I2687" s="298"/>
      <c r="J2687" s="298"/>
      <c r="K2687" s="298"/>
      <c r="L2687" s="299"/>
      <c r="M2687" s="300"/>
      <c r="N2687" s="301"/>
      <c r="O2687" s="238"/>
      <c r="P2687" s="238"/>
      <c r="Q2687" s="238"/>
    </row>
    <row r="2688" spans="1:17" s="39" customFormat="1" ht="12">
      <c r="A2688" s="298"/>
      <c r="B2688" s="298"/>
      <c r="C2688" s="298"/>
      <c r="D2688" s="298"/>
      <c r="E2688" s="298"/>
      <c r="F2688" s="298"/>
      <c r="G2688" s="298"/>
      <c r="H2688" s="298"/>
      <c r="I2688" s="298"/>
      <c r="J2688" s="298"/>
      <c r="K2688" s="298"/>
      <c r="L2688" s="299"/>
      <c r="M2688" s="300"/>
      <c r="N2688" s="301"/>
      <c r="O2688" s="238"/>
      <c r="P2688" s="238"/>
      <c r="Q2688" s="238"/>
    </row>
    <row r="2689" spans="1:17" s="39" customFormat="1" ht="12">
      <c r="A2689" s="298"/>
      <c r="B2689" s="298"/>
      <c r="C2689" s="298"/>
      <c r="D2689" s="298"/>
      <c r="E2689" s="298"/>
      <c r="F2689" s="298"/>
      <c r="G2689" s="298"/>
      <c r="H2689" s="298"/>
      <c r="I2689" s="298"/>
      <c r="J2689" s="298"/>
      <c r="K2689" s="298"/>
      <c r="L2689" s="299"/>
      <c r="M2689" s="300"/>
      <c r="N2689" s="301"/>
      <c r="O2689" s="238"/>
      <c r="P2689" s="238"/>
      <c r="Q2689" s="238"/>
    </row>
    <row r="2690" spans="1:17" s="39" customFormat="1" ht="12">
      <c r="A2690" s="298"/>
      <c r="B2690" s="298"/>
      <c r="C2690" s="298"/>
      <c r="D2690" s="298"/>
      <c r="E2690" s="298"/>
      <c r="F2690" s="298"/>
      <c r="G2690" s="298"/>
      <c r="H2690" s="298"/>
      <c r="I2690" s="298"/>
      <c r="J2690" s="298"/>
      <c r="K2690" s="298"/>
      <c r="L2690" s="299"/>
      <c r="M2690" s="300"/>
      <c r="N2690" s="301"/>
      <c r="O2690" s="238"/>
      <c r="P2690" s="238"/>
      <c r="Q2690" s="238"/>
    </row>
    <row r="2691" spans="1:17" s="39" customFormat="1" ht="12">
      <c r="A2691" s="298"/>
      <c r="B2691" s="298"/>
      <c r="C2691" s="298"/>
      <c r="D2691" s="298"/>
      <c r="E2691" s="298"/>
      <c r="F2691" s="298"/>
      <c r="G2691" s="298"/>
      <c r="H2691" s="298"/>
      <c r="I2691" s="298"/>
      <c r="J2691" s="298"/>
      <c r="K2691" s="298"/>
      <c r="L2691" s="299"/>
      <c r="M2691" s="300"/>
      <c r="N2691" s="301"/>
      <c r="O2691" s="238"/>
      <c r="P2691" s="238"/>
      <c r="Q2691" s="238"/>
    </row>
    <row r="2692" spans="1:17" s="39" customFormat="1" ht="12">
      <c r="A2692" s="298"/>
      <c r="B2692" s="298"/>
      <c r="C2692" s="298"/>
      <c r="D2692" s="298"/>
      <c r="E2692" s="298"/>
      <c r="F2692" s="298"/>
      <c r="G2692" s="298"/>
      <c r="H2692" s="298"/>
      <c r="I2692" s="298"/>
      <c r="J2692" s="298"/>
      <c r="K2692" s="298"/>
      <c r="L2692" s="299"/>
      <c r="M2692" s="300"/>
      <c r="N2692" s="301"/>
      <c r="O2692" s="238"/>
      <c r="P2692" s="238"/>
      <c r="Q2692" s="238"/>
    </row>
    <row r="2693" spans="1:17" s="39" customFormat="1" ht="12">
      <c r="A2693" s="298"/>
      <c r="B2693" s="298"/>
      <c r="C2693" s="298"/>
      <c r="D2693" s="298"/>
      <c r="E2693" s="298"/>
      <c r="F2693" s="298"/>
      <c r="G2693" s="298"/>
      <c r="H2693" s="298"/>
      <c r="I2693" s="298"/>
      <c r="J2693" s="298"/>
      <c r="K2693" s="298"/>
      <c r="L2693" s="299"/>
      <c r="M2693" s="300"/>
      <c r="N2693" s="301"/>
      <c r="O2693" s="238"/>
      <c r="P2693" s="238"/>
      <c r="Q2693" s="238"/>
    </row>
    <row r="2694" spans="1:17" s="39" customFormat="1" ht="12">
      <c r="A2694" s="298"/>
      <c r="B2694" s="298"/>
      <c r="C2694" s="298"/>
      <c r="D2694" s="298"/>
      <c r="E2694" s="298"/>
      <c r="F2694" s="298"/>
      <c r="G2694" s="298"/>
      <c r="H2694" s="298"/>
      <c r="I2694" s="298"/>
      <c r="J2694" s="298"/>
      <c r="K2694" s="298"/>
      <c r="L2694" s="299"/>
      <c r="M2694" s="300"/>
      <c r="N2694" s="301"/>
      <c r="O2694" s="238"/>
      <c r="P2694" s="238"/>
      <c r="Q2694" s="238"/>
    </row>
    <row r="2695" spans="1:17" s="39" customFormat="1" ht="12">
      <c r="A2695" s="298"/>
      <c r="B2695" s="298"/>
      <c r="C2695" s="298"/>
      <c r="D2695" s="298"/>
      <c r="E2695" s="298"/>
      <c r="F2695" s="298"/>
      <c r="G2695" s="298"/>
      <c r="H2695" s="298"/>
      <c r="I2695" s="298"/>
      <c r="J2695" s="298"/>
      <c r="K2695" s="298"/>
      <c r="L2695" s="299"/>
      <c r="M2695" s="300"/>
      <c r="N2695" s="301"/>
      <c r="O2695" s="238"/>
      <c r="P2695" s="238"/>
      <c r="Q2695" s="238"/>
    </row>
    <row r="2696" spans="1:17" s="39" customFormat="1" ht="12">
      <c r="A2696" s="298"/>
      <c r="B2696" s="298"/>
      <c r="C2696" s="298"/>
      <c r="D2696" s="298"/>
      <c r="E2696" s="298"/>
      <c r="F2696" s="298"/>
      <c r="G2696" s="298"/>
      <c r="H2696" s="298"/>
      <c r="I2696" s="298"/>
      <c r="J2696" s="298"/>
      <c r="K2696" s="298"/>
      <c r="L2696" s="299"/>
      <c r="M2696" s="300"/>
      <c r="N2696" s="301"/>
      <c r="O2696" s="238"/>
      <c r="P2696" s="238"/>
      <c r="Q2696" s="238"/>
    </row>
    <row r="2697" spans="1:17" s="39" customFormat="1" ht="12">
      <c r="A2697" s="298"/>
      <c r="B2697" s="298"/>
      <c r="C2697" s="298"/>
      <c r="D2697" s="298"/>
      <c r="E2697" s="298"/>
      <c r="F2697" s="298"/>
      <c r="G2697" s="298"/>
      <c r="H2697" s="298"/>
      <c r="I2697" s="298"/>
      <c r="J2697" s="298"/>
      <c r="K2697" s="298"/>
      <c r="L2697" s="299"/>
      <c r="M2697" s="300"/>
      <c r="N2697" s="301"/>
      <c r="O2697" s="238"/>
      <c r="P2697" s="238"/>
      <c r="Q2697" s="238"/>
    </row>
    <row r="2698" spans="1:17" s="39" customFormat="1" ht="12">
      <c r="A2698" s="298"/>
      <c r="B2698" s="298"/>
      <c r="C2698" s="298"/>
      <c r="D2698" s="298"/>
      <c r="E2698" s="298"/>
      <c r="F2698" s="298"/>
      <c r="G2698" s="298"/>
      <c r="H2698" s="298"/>
      <c r="I2698" s="298"/>
      <c r="J2698" s="298"/>
      <c r="K2698" s="298"/>
      <c r="L2698" s="299"/>
      <c r="M2698" s="300"/>
      <c r="N2698" s="301"/>
      <c r="O2698" s="238"/>
      <c r="P2698" s="238"/>
      <c r="Q2698" s="238"/>
    </row>
    <row r="2699" spans="1:17" s="39" customFormat="1" ht="12">
      <c r="A2699" s="298"/>
      <c r="B2699" s="298"/>
      <c r="C2699" s="298"/>
      <c r="D2699" s="298"/>
      <c r="E2699" s="298"/>
      <c r="F2699" s="298"/>
      <c r="G2699" s="298"/>
      <c r="H2699" s="298"/>
      <c r="I2699" s="298"/>
      <c r="J2699" s="298"/>
      <c r="K2699" s="298"/>
      <c r="L2699" s="299"/>
      <c r="M2699" s="300"/>
      <c r="N2699" s="301"/>
      <c r="O2699" s="238"/>
      <c r="P2699" s="238"/>
      <c r="Q2699" s="238"/>
    </row>
    <row r="2700" spans="1:17" s="39" customFormat="1" ht="12">
      <c r="A2700" s="298"/>
      <c r="B2700" s="298"/>
      <c r="C2700" s="298"/>
      <c r="D2700" s="298"/>
      <c r="E2700" s="298"/>
      <c r="F2700" s="298"/>
      <c r="G2700" s="298"/>
      <c r="H2700" s="298"/>
      <c r="I2700" s="298"/>
      <c r="J2700" s="298"/>
      <c r="K2700" s="298"/>
      <c r="L2700" s="299"/>
      <c r="M2700" s="300"/>
      <c r="N2700" s="301"/>
      <c r="O2700" s="238"/>
      <c r="P2700" s="238"/>
      <c r="Q2700" s="238"/>
    </row>
    <row r="2701" spans="1:17" s="39" customFormat="1" ht="12">
      <c r="A2701" s="298"/>
      <c r="B2701" s="298"/>
      <c r="C2701" s="298"/>
      <c r="D2701" s="298"/>
      <c r="E2701" s="298"/>
      <c r="F2701" s="298"/>
      <c r="G2701" s="298"/>
      <c r="H2701" s="298"/>
      <c r="I2701" s="298"/>
      <c r="J2701" s="298"/>
      <c r="K2701" s="298"/>
      <c r="L2701" s="299"/>
      <c r="M2701" s="300"/>
      <c r="N2701" s="301"/>
      <c r="O2701" s="238"/>
      <c r="P2701" s="238"/>
      <c r="Q2701" s="238"/>
    </row>
    <row r="2702" spans="1:17" s="39" customFormat="1" ht="12">
      <c r="A2702" s="298"/>
      <c r="B2702" s="298"/>
      <c r="C2702" s="298"/>
      <c r="D2702" s="298"/>
      <c r="E2702" s="298"/>
      <c r="F2702" s="298"/>
      <c r="G2702" s="298"/>
      <c r="H2702" s="298"/>
      <c r="I2702" s="298"/>
      <c r="J2702" s="298"/>
      <c r="K2702" s="298"/>
      <c r="L2702" s="299"/>
      <c r="M2702" s="300"/>
      <c r="N2702" s="301"/>
      <c r="O2702" s="238"/>
      <c r="P2702" s="238"/>
      <c r="Q2702" s="238"/>
    </row>
    <row r="2703" spans="1:17" s="39" customFormat="1" ht="12">
      <c r="A2703" s="298"/>
      <c r="B2703" s="298"/>
      <c r="C2703" s="298"/>
      <c r="D2703" s="298"/>
      <c r="E2703" s="298"/>
      <c r="F2703" s="298"/>
      <c r="G2703" s="298"/>
      <c r="H2703" s="298"/>
      <c r="I2703" s="298"/>
      <c r="J2703" s="298"/>
      <c r="K2703" s="298"/>
      <c r="L2703" s="299"/>
      <c r="M2703" s="300"/>
      <c r="N2703" s="301"/>
      <c r="O2703" s="238"/>
      <c r="P2703" s="238"/>
      <c r="Q2703" s="238"/>
    </row>
    <row r="2704" spans="1:17" s="39" customFormat="1" ht="12">
      <c r="A2704" s="298"/>
      <c r="B2704" s="298"/>
      <c r="C2704" s="298"/>
      <c r="D2704" s="298"/>
      <c r="E2704" s="298"/>
      <c r="F2704" s="298"/>
      <c r="G2704" s="298"/>
      <c r="H2704" s="298"/>
      <c r="I2704" s="298"/>
      <c r="J2704" s="298"/>
      <c r="K2704" s="298"/>
      <c r="L2704" s="299"/>
      <c r="M2704" s="300"/>
      <c r="N2704" s="301"/>
      <c r="O2704" s="238"/>
      <c r="P2704" s="238"/>
      <c r="Q2704" s="238"/>
    </row>
    <row r="2705" spans="1:17" s="39" customFormat="1" ht="12">
      <c r="A2705" s="298"/>
      <c r="B2705" s="298"/>
      <c r="C2705" s="298"/>
      <c r="D2705" s="298"/>
      <c r="E2705" s="298"/>
      <c r="F2705" s="298"/>
      <c r="G2705" s="298"/>
      <c r="H2705" s="298"/>
      <c r="I2705" s="298"/>
      <c r="J2705" s="298"/>
      <c r="K2705" s="298"/>
      <c r="L2705" s="299"/>
      <c r="M2705" s="300"/>
      <c r="N2705" s="301"/>
      <c r="O2705" s="238"/>
      <c r="P2705" s="238"/>
      <c r="Q2705" s="238"/>
    </row>
    <row r="2706" spans="1:17" s="39" customFormat="1" ht="12">
      <c r="A2706" s="298"/>
      <c r="B2706" s="298"/>
      <c r="C2706" s="298"/>
      <c r="D2706" s="298"/>
      <c r="E2706" s="298"/>
      <c r="F2706" s="298"/>
      <c r="G2706" s="298"/>
      <c r="H2706" s="298"/>
      <c r="I2706" s="298"/>
      <c r="J2706" s="298"/>
      <c r="K2706" s="298"/>
      <c r="L2706" s="299"/>
      <c r="M2706" s="300"/>
      <c r="N2706" s="301"/>
      <c r="O2706" s="238"/>
      <c r="P2706" s="238"/>
      <c r="Q2706" s="238"/>
    </row>
    <row r="2707" spans="1:17" s="39" customFormat="1" ht="12">
      <c r="A2707" s="298"/>
      <c r="B2707" s="298"/>
      <c r="C2707" s="298"/>
      <c r="D2707" s="298"/>
      <c r="E2707" s="298"/>
      <c r="F2707" s="298"/>
      <c r="G2707" s="298"/>
      <c r="H2707" s="298"/>
      <c r="I2707" s="298"/>
      <c r="J2707" s="298"/>
      <c r="K2707" s="298"/>
      <c r="L2707" s="299"/>
      <c r="M2707" s="300"/>
      <c r="N2707" s="301"/>
      <c r="O2707" s="238"/>
      <c r="P2707" s="238"/>
      <c r="Q2707" s="238"/>
    </row>
    <row r="2708" spans="1:17" s="39" customFormat="1" ht="12">
      <c r="A2708" s="298"/>
      <c r="B2708" s="298"/>
      <c r="C2708" s="298"/>
      <c r="D2708" s="298"/>
      <c r="E2708" s="298"/>
      <c r="F2708" s="298"/>
      <c r="G2708" s="298"/>
      <c r="H2708" s="298"/>
      <c r="I2708" s="298"/>
      <c r="J2708" s="298"/>
      <c r="K2708" s="298"/>
      <c r="L2708" s="299"/>
      <c r="M2708" s="300"/>
      <c r="N2708" s="301"/>
      <c r="O2708" s="238"/>
      <c r="P2708" s="238"/>
      <c r="Q2708" s="238"/>
    </row>
    <row r="2709" spans="1:17" s="39" customFormat="1" ht="12">
      <c r="A2709" s="298"/>
      <c r="B2709" s="298"/>
      <c r="C2709" s="298"/>
      <c r="D2709" s="298"/>
      <c r="E2709" s="298"/>
      <c r="F2709" s="298"/>
      <c r="G2709" s="298"/>
      <c r="H2709" s="298"/>
      <c r="I2709" s="298"/>
      <c r="J2709" s="298"/>
      <c r="K2709" s="298"/>
      <c r="L2709" s="299"/>
      <c r="M2709" s="300"/>
      <c r="N2709" s="301"/>
      <c r="O2709" s="238"/>
      <c r="P2709" s="238"/>
      <c r="Q2709" s="238"/>
    </row>
    <row r="2710" spans="1:17" s="39" customFormat="1" ht="12">
      <c r="A2710" s="298"/>
      <c r="B2710" s="298"/>
      <c r="C2710" s="298"/>
      <c r="D2710" s="298"/>
      <c r="E2710" s="298"/>
      <c r="F2710" s="298"/>
      <c r="G2710" s="298"/>
      <c r="H2710" s="298"/>
      <c r="I2710" s="298"/>
      <c r="J2710" s="298"/>
      <c r="K2710" s="298"/>
      <c r="L2710" s="299"/>
      <c r="M2710" s="300"/>
      <c r="N2710" s="301"/>
      <c r="O2710" s="238"/>
      <c r="P2710" s="238"/>
      <c r="Q2710" s="238"/>
    </row>
    <row r="2711" spans="1:17" s="39" customFormat="1" ht="12">
      <c r="A2711" s="298"/>
      <c r="B2711" s="298"/>
      <c r="C2711" s="298"/>
      <c r="D2711" s="298"/>
      <c r="E2711" s="298"/>
      <c r="F2711" s="298"/>
      <c r="G2711" s="298"/>
      <c r="H2711" s="298"/>
      <c r="I2711" s="298"/>
      <c r="J2711" s="298"/>
      <c r="K2711" s="298"/>
      <c r="L2711" s="299"/>
      <c r="M2711" s="300"/>
      <c r="N2711" s="301"/>
      <c r="O2711" s="238"/>
      <c r="P2711" s="238"/>
      <c r="Q2711" s="238"/>
    </row>
    <row r="2712" spans="1:17" s="39" customFormat="1" ht="12">
      <c r="A2712" s="298"/>
      <c r="B2712" s="298"/>
      <c r="C2712" s="298"/>
      <c r="D2712" s="298"/>
      <c r="E2712" s="298"/>
      <c r="F2712" s="298"/>
      <c r="G2712" s="298"/>
      <c r="H2712" s="298"/>
      <c r="I2712" s="298"/>
      <c r="J2712" s="298"/>
      <c r="K2712" s="298"/>
      <c r="L2712" s="299"/>
      <c r="M2712" s="300"/>
      <c r="N2712" s="301"/>
      <c r="O2712" s="238"/>
      <c r="P2712" s="238"/>
      <c r="Q2712" s="238"/>
    </row>
    <row r="2713" spans="1:17" s="39" customFormat="1" ht="12">
      <c r="A2713" s="298"/>
      <c r="B2713" s="298"/>
      <c r="C2713" s="298"/>
      <c r="D2713" s="298"/>
      <c r="E2713" s="298"/>
      <c r="F2713" s="298"/>
      <c r="G2713" s="298"/>
      <c r="H2713" s="298"/>
      <c r="I2713" s="298"/>
      <c r="J2713" s="298"/>
      <c r="K2713" s="298"/>
      <c r="L2713" s="299"/>
      <c r="M2713" s="300"/>
      <c r="N2713" s="301"/>
      <c r="O2713" s="238"/>
      <c r="P2713" s="238"/>
      <c r="Q2713" s="238"/>
    </row>
    <row r="2714" spans="1:17" s="39" customFormat="1" ht="12">
      <c r="A2714" s="298"/>
      <c r="B2714" s="298"/>
      <c r="C2714" s="298"/>
      <c r="D2714" s="298"/>
      <c r="E2714" s="298"/>
      <c r="F2714" s="298"/>
      <c r="G2714" s="298"/>
      <c r="H2714" s="298"/>
      <c r="I2714" s="298"/>
      <c r="J2714" s="298"/>
      <c r="K2714" s="298"/>
      <c r="L2714" s="299"/>
      <c r="M2714" s="300"/>
      <c r="N2714" s="301"/>
      <c r="O2714" s="238"/>
      <c r="P2714" s="238"/>
      <c r="Q2714" s="238"/>
    </row>
    <row r="2715" spans="1:17" s="39" customFormat="1" ht="12">
      <c r="A2715" s="298"/>
      <c r="B2715" s="298"/>
      <c r="C2715" s="298"/>
      <c r="D2715" s="298"/>
      <c r="E2715" s="298"/>
      <c r="F2715" s="298"/>
      <c r="G2715" s="298"/>
      <c r="H2715" s="298"/>
      <c r="I2715" s="298"/>
      <c r="J2715" s="298"/>
      <c r="K2715" s="298"/>
      <c r="L2715" s="299"/>
      <c r="M2715" s="300"/>
      <c r="N2715" s="301"/>
      <c r="O2715" s="238"/>
      <c r="P2715" s="238"/>
      <c r="Q2715" s="238"/>
    </row>
    <row r="2716" spans="1:17" s="39" customFormat="1" ht="12">
      <c r="A2716" s="298"/>
      <c r="B2716" s="298"/>
      <c r="C2716" s="298"/>
      <c r="D2716" s="298"/>
      <c r="E2716" s="298"/>
      <c r="F2716" s="298"/>
      <c r="G2716" s="298"/>
      <c r="H2716" s="298"/>
      <c r="I2716" s="298"/>
      <c r="J2716" s="298"/>
      <c r="K2716" s="298"/>
      <c r="L2716" s="299"/>
      <c r="M2716" s="300"/>
      <c r="N2716" s="301"/>
      <c r="O2716" s="238"/>
      <c r="P2716" s="238"/>
      <c r="Q2716" s="238"/>
    </row>
    <row r="2717" spans="1:17" s="39" customFormat="1" ht="12">
      <c r="A2717" s="298"/>
      <c r="B2717" s="298"/>
      <c r="C2717" s="298"/>
      <c r="D2717" s="298"/>
      <c r="E2717" s="298"/>
      <c r="F2717" s="298"/>
      <c r="G2717" s="298"/>
      <c r="H2717" s="298"/>
      <c r="I2717" s="298"/>
      <c r="J2717" s="298"/>
      <c r="K2717" s="298"/>
      <c r="L2717" s="299"/>
      <c r="M2717" s="300"/>
      <c r="N2717" s="301"/>
      <c r="O2717" s="238"/>
      <c r="P2717" s="238"/>
      <c r="Q2717" s="238"/>
    </row>
    <row r="2718" spans="1:17" s="39" customFormat="1" ht="12">
      <c r="A2718" s="298"/>
      <c r="B2718" s="298"/>
      <c r="C2718" s="298"/>
      <c r="D2718" s="298"/>
      <c r="E2718" s="298"/>
      <c r="F2718" s="298"/>
      <c r="G2718" s="298"/>
      <c r="H2718" s="298"/>
      <c r="I2718" s="298"/>
      <c r="J2718" s="298"/>
      <c r="K2718" s="298"/>
      <c r="L2718" s="299"/>
      <c r="M2718" s="300"/>
      <c r="N2718" s="301"/>
      <c r="O2718" s="238"/>
      <c r="P2718" s="238"/>
      <c r="Q2718" s="238"/>
    </row>
    <row r="2719" spans="1:17" s="39" customFormat="1" ht="12">
      <c r="A2719" s="298"/>
      <c r="B2719" s="298"/>
      <c r="C2719" s="298"/>
      <c r="D2719" s="298"/>
      <c r="E2719" s="298"/>
      <c r="F2719" s="298"/>
      <c r="G2719" s="298"/>
      <c r="H2719" s="298"/>
      <c r="I2719" s="298"/>
      <c r="J2719" s="298"/>
      <c r="K2719" s="298"/>
      <c r="L2719" s="299"/>
      <c r="M2719" s="300"/>
      <c r="N2719" s="301"/>
      <c r="O2719" s="238"/>
      <c r="P2719" s="238"/>
      <c r="Q2719" s="238"/>
    </row>
    <row r="2720" spans="1:17" s="39" customFormat="1" ht="12">
      <c r="A2720" s="298"/>
      <c r="B2720" s="298"/>
      <c r="C2720" s="298"/>
      <c r="D2720" s="298"/>
      <c r="E2720" s="298"/>
      <c r="F2720" s="298"/>
      <c r="G2720" s="298"/>
      <c r="H2720" s="298"/>
      <c r="I2720" s="298"/>
      <c r="J2720" s="298"/>
      <c r="K2720" s="298"/>
      <c r="L2720" s="299"/>
      <c r="M2720" s="300"/>
      <c r="N2720" s="301"/>
      <c r="O2720" s="238"/>
      <c r="P2720" s="238"/>
      <c r="Q2720" s="238"/>
    </row>
    <row r="2721" spans="1:17" s="39" customFormat="1" ht="12">
      <c r="A2721" s="298"/>
      <c r="B2721" s="298"/>
      <c r="C2721" s="298"/>
      <c r="D2721" s="298"/>
      <c r="E2721" s="298"/>
      <c r="F2721" s="298"/>
      <c r="G2721" s="298"/>
      <c r="H2721" s="298"/>
      <c r="I2721" s="298"/>
      <c r="J2721" s="298"/>
      <c r="K2721" s="298"/>
      <c r="L2721" s="299"/>
      <c r="M2721" s="300"/>
      <c r="N2721" s="301"/>
      <c r="O2721" s="238"/>
      <c r="P2721" s="238"/>
      <c r="Q2721" s="238"/>
    </row>
    <row r="2722" spans="1:17" s="39" customFormat="1" ht="12">
      <c r="A2722" s="298"/>
      <c r="B2722" s="298"/>
      <c r="C2722" s="298"/>
      <c r="D2722" s="298"/>
      <c r="E2722" s="298"/>
      <c r="F2722" s="298"/>
      <c r="G2722" s="298"/>
      <c r="H2722" s="298"/>
      <c r="I2722" s="298"/>
      <c r="J2722" s="298"/>
      <c r="K2722" s="298"/>
      <c r="L2722" s="299"/>
      <c r="M2722" s="300"/>
      <c r="N2722" s="301"/>
      <c r="O2722" s="238"/>
      <c r="P2722" s="238"/>
      <c r="Q2722" s="238"/>
    </row>
    <row r="2723" spans="1:17" s="39" customFormat="1" ht="12">
      <c r="A2723" s="298"/>
      <c r="B2723" s="298"/>
      <c r="C2723" s="298"/>
      <c r="D2723" s="298"/>
      <c r="E2723" s="298"/>
      <c r="F2723" s="298"/>
      <c r="G2723" s="298"/>
      <c r="H2723" s="298"/>
      <c r="I2723" s="298"/>
      <c r="J2723" s="298"/>
      <c r="K2723" s="298"/>
      <c r="L2723" s="299"/>
      <c r="M2723" s="300"/>
      <c r="N2723" s="301"/>
      <c r="O2723" s="238"/>
      <c r="P2723" s="238"/>
      <c r="Q2723" s="238"/>
    </row>
    <row r="2724" spans="1:17" s="39" customFormat="1" ht="12">
      <c r="A2724" s="298"/>
      <c r="B2724" s="298"/>
      <c r="C2724" s="298"/>
      <c r="D2724" s="298"/>
      <c r="E2724" s="298"/>
      <c r="F2724" s="298"/>
      <c r="G2724" s="298"/>
      <c r="H2724" s="298"/>
      <c r="I2724" s="298"/>
      <c r="J2724" s="298"/>
      <c r="K2724" s="298"/>
      <c r="L2724" s="299"/>
      <c r="M2724" s="300"/>
      <c r="N2724" s="301"/>
      <c r="O2724" s="238"/>
      <c r="P2724" s="238"/>
      <c r="Q2724" s="238"/>
    </row>
    <row r="2725" spans="1:17" s="39" customFormat="1" ht="12">
      <c r="A2725" s="298"/>
      <c r="B2725" s="298"/>
      <c r="C2725" s="298"/>
      <c r="D2725" s="298"/>
      <c r="E2725" s="298"/>
      <c r="F2725" s="298"/>
      <c r="G2725" s="298"/>
      <c r="H2725" s="298"/>
      <c r="I2725" s="298"/>
      <c r="J2725" s="298"/>
      <c r="K2725" s="298"/>
      <c r="L2725" s="299"/>
      <c r="M2725" s="300"/>
      <c r="N2725" s="301"/>
      <c r="O2725" s="238"/>
      <c r="P2725" s="238"/>
      <c r="Q2725" s="238"/>
    </row>
    <row r="2726" spans="1:17" s="39" customFormat="1" ht="12">
      <c r="A2726" s="298"/>
      <c r="B2726" s="298"/>
      <c r="C2726" s="298"/>
      <c r="D2726" s="298"/>
      <c r="E2726" s="298"/>
      <c r="F2726" s="298"/>
      <c r="G2726" s="298"/>
      <c r="H2726" s="298"/>
      <c r="I2726" s="298"/>
      <c r="J2726" s="298"/>
      <c r="K2726" s="298"/>
      <c r="L2726" s="299"/>
      <c r="M2726" s="300"/>
      <c r="N2726" s="301"/>
      <c r="O2726" s="238"/>
      <c r="P2726" s="238"/>
      <c r="Q2726" s="238"/>
    </row>
    <row r="2727" spans="1:17" s="39" customFormat="1" ht="12">
      <c r="A2727" s="298"/>
      <c r="B2727" s="298"/>
      <c r="C2727" s="298"/>
      <c r="D2727" s="298"/>
      <c r="E2727" s="298"/>
      <c r="F2727" s="298"/>
      <c r="G2727" s="298"/>
      <c r="H2727" s="298"/>
      <c r="I2727" s="298"/>
      <c r="J2727" s="298"/>
      <c r="K2727" s="298"/>
      <c r="L2727" s="299"/>
      <c r="M2727" s="300"/>
      <c r="N2727" s="301"/>
      <c r="O2727" s="238"/>
      <c r="P2727" s="238"/>
      <c r="Q2727" s="238"/>
    </row>
    <row r="2728" spans="1:17" s="39" customFormat="1" ht="12">
      <c r="A2728" s="298"/>
      <c r="B2728" s="298"/>
      <c r="C2728" s="298"/>
      <c r="D2728" s="298"/>
      <c r="E2728" s="298"/>
      <c r="F2728" s="298"/>
      <c r="G2728" s="298"/>
      <c r="H2728" s="298"/>
      <c r="I2728" s="298"/>
      <c r="J2728" s="298"/>
      <c r="K2728" s="298"/>
      <c r="L2728" s="299"/>
      <c r="M2728" s="300"/>
      <c r="N2728" s="301"/>
      <c r="O2728" s="238"/>
      <c r="P2728" s="238"/>
      <c r="Q2728" s="238"/>
    </row>
    <row r="2729" spans="1:17" s="39" customFormat="1" ht="12">
      <c r="A2729" s="298"/>
      <c r="B2729" s="298"/>
      <c r="C2729" s="298"/>
      <c r="D2729" s="298"/>
      <c r="E2729" s="298"/>
      <c r="F2729" s="298"/>
      <c r="G2729" s="298"/>
      <c r="H2729" s="298"/>
      <c r="I2729" s="298"/>
      <c r="J2729" s="298"/>
      <c r="K2729" s="298"/>
      <c r="L2729" s="299"/>
      <c r="M2729" s="300"/>
      <c r="N2729" s="301"/>
      <c r="O2729" s="238"/>
      <c r="P2729" s="238"/>
      <c r="Q2729" s="238"/>
    </row>
    <row r="2730" spans="1:17" s="39" customFormat="1" ht="12">
      <c r="A2730" s="298"/>
      <c r="B2730" s="298"/>
      <c r="C2730" s="298"/>
      <c r="D2730" s="298"/>
      <c r="E2730" s="298"/>
      <c r="F2730" s="298"/>
      <c r="G2730" s="298"/>
      <c r="H2730" s="298"/>
      <c r="I2730" s="298"/>
      <c r="J2730" s="298"/>
      <c r="K2730" s="298"/>
      <c r="L2730" s="299"/>
      <c r="M2730" s="300"/>
      <c r="N2730" s="301"/>
      <c r="O2730" s="238"/>
      <c r="P2730" s="238"/>
      <c r="Q2730" s="238"/>
    </row>
    <row r="2731" spans="1:17" s="39" customFormat="1" ht="12">
      <c r="A2731" s="298"/>
      <c r="B2731" s="298"/>
      <c r="C2731" s="298"/>
      <c r="D2731" s="298"/>
      <c r="E2731" s="298"/>
      <c r="F2731" s="298"/>
      <c r="G2731" s="298"/>
      <c r="H2731" s="298"/>
      <c r="I2731" s="298"/>
      <c r="J2731" s="298"/>
      <c r="K2731" s="298"/>
      <c r="L2731" s="299"/>
      <c r="M2731" s="300"/>
      <c r="N2731" s="301"/>
      <c r="O2731" s="238"/>
      <c r="P2731" s="238"/>
      <c r="Q2731" s="238"/>
    </row>
    <row r="2732" spans="1:17" s="39" customFormat="1" ht="12">
      <c r="A2732" s="298"/>
      <c r="B2732" s="298"/>
      <c r="C2732" s="298"/>
      <c r="D2732" s="298"/>
      <c r="E2732" s="298"/>
      <c r="F2732" s="298"/>
      <c r="G2732" s="298"/>
      <c r="H2732" s="298"/>
      <c r="I2732" s="298"/>
      <c r="J2732" s="298"/>
      <c r="K2732" s="298"/>
      <c r="L2732" s="299"/>
      <c r="M2732" s="300"/>
      <c r="N2732" s="301"/>
      <c r="O2732" s="238"/>
      <c r="P2732" s="238"/>
      <c r="Q2732" s="238"/>
    </row>
    <row r="2733" spans="1:17" s="39" customFormat="1" ht="12">
      <c r="A2733" s="298"/>
      <c r="B2733" s="298"/>
      <c r="C2733" s="298"/>
      <c r="D2733" s="298"/>
      <c r="E2733" s="298"/>
      <c r="F2733" s="298"/>
      <c r="G2733" s="298"/>
      <c r="H2733" s="298"/>
      <c r="I2733" s="298"/>
      <c r="J2733" s="298"/>
      <c r="K2733" s="298"/>
      <c r="L2733" s="299"/>
      <c r="M2733" s="300"/>
      <c r="N2733" s="301"/>
      <c r="O2733" s="238"/>
      <c r="P2733" s="238"/>
      <c r="Q2733" s="238"/>
    </row>
    <row r="2734" spans="1:17" s="39" customFormat="1" ht="12">
      <c r="A2734" s="298"/>
      <c r="B2734" s="298"/>
      <c r="C2734" s="298"/>
      <c r="D2734" s="298"/>
      <c r="E2734" s="298"/>
      <c r="F2734" s="298"/>
      <c r="G2734" s="298"/>
      <c r="H2734" s="298"/>
      <c r="I2734" s="298"/>
      <c r="J2734" s="298"/>
      <c r="K2734" s="298"/>
      <c r="L2734" s="299"/>
      <c r="M2734" s="300"/>
      <c r="N2734" s="301"/>
      <c r="O2734" s="238"/>
      <c r="P2734" s="238"/>
      <c r="Q2734" s="238"/>
    </row>
    <row r="2735" spans="1:17" s="39" customFormat="1" ht="12">
      <c r="A2735" s="298"/>
      <c r="B2735" s="298"/>
      <c r="C2735" s="298"/>
      <c r="D2735" s="298"/>
      <c r="E2735" s="298"/>
      <c r="F2735" s="298"/>
      <c r="G2735" s="298"/>
      <c r="H2735" s="298"/>
      <c r="I2735" s="298"/>
      <c r="J2735" s="298"/>
      <c r="K2735" s="298"/>
      <c r="L2735" s="299"/>
      <c r="M2735" s="300"/>
      <c r="N2735" s="301"/>
      <c r="O2735" s="238"/>
      <c r="P2735" s="238"/>
      <c r="Q2735" s="238"/>
    </row>
    <row r="2736" spans="1:17" s="39" customFormat="1" ht="12">
      <c r="A2736" s="298"/>
      <c r="B2736" s="298"/>
      <c r="C2736" s="298"/>
      <c r="D2736" s="298"/>
      <c r="E2736" s="298"/>
      <c r="F2736" s="298"/>
      <c r="G2736" s="298"/>
      <c r="H2736" s="298"/>
      <c r="I2736" s="298"/>
      <c r="J2736" s="298"/>
      <c r="K2736" s="298"/>
      <c r="L2736" s="299"/>
      <c r="M2736" s="300"/>
      <c r="N2736" s="301"/>
      <c r="O2736" s="238"/>
      <c r="P2736" s="238"/>
      <c r="Q2736" s="238"/>
    </row>
    <row r="2737" spans="1:17" s="39" customFormat="1" ht="12">
      <c r="A2737" s="298"/>
      <c r="B2737" s="298"/>
      <c r="C2737" s="298"/>
      <c r="D2737" s="298"/>
      <c r="E2737" s="298"/>
      <c r="F2737" s="298"/>
      <c r="G2737" s="298"/>
      <c r="H2737" s="298"/>
      <c r="I2737" s="298"/>
      <c r="J2737" s="298"/>
      <c r="K2737" s="298"/>
      <c r="L2737" s="299"/>
      <c r="M2737" s="300"/>
      <c r="N2737" s="301"/>
      <c r="O2737" s="238"/>
      <c r="P2737" s="238"/>
      <c r="Q2737" s="238"/>
    </row>
    <row r="2738" spans="1:17" s="39" customFormat="1" ht="12">
      <c r="A2738" s="298"/>
      <c r="B2738" s="298"/>
      <c r="C2738" s="298"/>
      <c r="D2738" s="298"/>
      <c r="E2738" s="298"/>
      <c r="F2738" s="298"/>
      <c r="G2738" s="298"/>
      <c r="H2738" s="298"/>
      <c r="I2738" s="298"/>
      <c r="J2738" s="298"/>
      <c r="K2738" s="298"/>
      <c r="L2738" s="299"/>
      <c r="M2738" s="300"/>
      <c r="N2738" s="301"/>
      <c r="O2738" s="238"/>
      <c r="P2738" s="238"/>
      <c r="Q2738" s="238"/>
    </row>
    <row r="2739" spans="1:17" s="39" customFormat="1" ht="12">
      <c r="A2739" s="298"/>
      <c r="B2739" s="298"/>
      <c r="C2739" s="298"/>
      <c r="D2739" s="298"/>
      <c r="E2739" s="298"/>
      <c r="F2739" s="298"/>
      <c r="G2739" s="298"/>
      <c r="H2739" s="298"/>
      <c r="I2739" s="298"/>
      <c r="J2739" s="298"/>
      <c r="K2739" s="298"/>
      <c r="L2739" s="299"/>
      <c r="M2739" s="300"/>
      <c r="N2739" s="301"/>
      <c r="O2739" s="238"/>
      <c r="P2739" s="238"/>
      <c r="Q2739" s="238"/>
    </row>
    <row r="2740" spans="1:17" s="39" customFormat="1" ht="12">
      <c r="A2740" s="298"/>
      <c r="B2740" s="298"/>
      <c r="C2740" s="298"/>
      <c r="D2740" s="298"/>
      <c r="E2740" s="298"/>
      <c r="F2740" s="298"/>
      <c r="G2740" s="298"/>
      <c r="H2740" s="298"/>
      <c r="I2740" s="298"/>
      <c r="J2740" s="298"/>
      <c r="K2740" s="298"/>
      <c r="L2740" s="299"/>
      <c r="M2740" s="300"/>
      <c r="N2740" s="301"/>
      <c r="O2740" s="238"/>
      <c r="P2740" s="238"/>
      <c r="Q2740" s="238"/>
    </row>
    <row r="2741" spans="1:17" s="39" customFormat="1" ht="12">
      <c r="A2741" s="298"/>
      <c r="B2741" s="298"/>
      <c r="C2741" s="298"/>
      <c r="D2741" s="298"/>
      <c r="E2741" s="298"/>
      <c r="F2741" s="298"/>
      <c r="G2741" s="298"/>
      <c r="H2741" s="298"/>
      <c r="I2741" s="298"/>
      <c r="J2741" s="298"/>
      <c r="K2741" s="298"/>
      <c r="L2741" s="299"/>
      <c r="M2741" s="300"/>
      <c r="N2741" s="301"/>
      <c r="O2741" s="238"/>
      <c r="P2741" s="238"/>
      <c r="Q2741" s="238"/>
    </row>
    <row r="2742" spans="1:17" s="39" customFormat="1" ht="12">
      <c r="A2742" s="298"/>
      <c r="B2742" s="298"/>
      <c r="C2742" s="298"/>
      <c r="D2742" s="298"/>
      <c r="E2742" s="298"/>
      <c r="F2742" s="298"/>
      <c r="G2742" s="298"/>
      <c r="H2742" s="298"/>
      <c r="I2742" s="298"/>
      <c r="J2742" s="298"/>
      <c r="K2742" s="298"/>
      <c r="L2742" s="299"/>
      <c r="M2742" s="300"/>
      <c r="N2742" s="301"/>
      <c r="O2742" s="238"/>
      <c r="P2742" s="238"/>
      <c r="Q2742" s="238"/>
    </row>
    <row r="2743" spans="1:17" s="39" customFormat="1" ht="12">
      <c r="A2743" s="298"/>
      <c r="B2743" s="298"/>
      <c r="C2743" s="298"/>
      <c r="D2743" s="298"/>
      <c r="E2743" s="298"/>
      <c r="F2743" s="298"/>
      <c r="G2743" s="298"/>
      <c r="H2743" s="298"/>
      <c r="I2743" s="298"/>
      <c r="J2743" s="298"/>
      <c r="K2743" s="298"/>
      <c r="L2743" s="299"/>
      <c r="M2743" s="300"/>
      <c r="N2743" s="301"/>
      <c r="O2743" s="238"/>
      <c r="P2743" s="238"/>
      <c r="Q2743" s="238"/>
    </row>
    <row r="2744" spans="1:17" s="39" customFormat="1" ht="12">
      <c r="A2744" s="298"/>
      <c r="B2744" s="298"/>
      <c r="C2744" s="298"/>
      <c r="D2744" s="298"/>
      <c r="E2744" s="298"/>
      <c r="F2744" s="298"/>
      <c r="G2744" s="298"/>
      <c r="H2744" s="298"/>
      <c r="I2744" s="298"/>
      <c r="J2744" s="298"/>
      <c r="K2744" s="298"/>
      <c r="L2744" s="299"/>
      <c r="M2744" s="300"/>
      <c r="N2744" s="301"/>
      <c r="O2744" s="238"/>
      <c r="P2744" s="238"/>
      <c r="Q2744" s="238"/>
    </row>
    <row r="2745" spans="1:17" s="39" customFormat="1" ht="12">
      <c r="A2745" s="298"/>
      <c r="B2745" s="298"/>
      <c r="C2745" s="298"/>
      <c r="D2745" s="298"/>
      <c r="E2745" s="298"/>
      <c r="F2745" s="298"/>
      <c r="G2745" s="298"/>
      <c r="H2745" s="298"/>
      <c r="I2745" s="298"/>
      <c r="J2745" s="298"/>
      <c r="K2745" s="298"/>
      <c r="L2745" s="299"/>
      <c r="M2745" s="300"/>
      <c r="N2745" s="301"/>
      <c r="O2745" s="238"/>
      <c r="P2745" s="238"/>
      <c r="Q2745" s="238"/>
    </row>
    <row r="2746" spans="1:17" s="39" customFormat="1" ht="12">
      <c r="A2746" s="298"/>
      <c r="B2746" s="298"/>
      <c r="C2746" s="298"/>
      <c r="D2746" s="298"/>
      <c r="E2746" s="298"/>
      <c r="F2746" s="298"/>
      <c r="G2746" s="298"/>
      <c r="H2746" s="298"/>
      <c r="I2746" s="298"/>
      <c r="J2746" s="298"/>
      <c r="K2746" s="298"/>
      <c r="L2746" s="299"/>
      <c r="M2746" s="300"/>
      <c r="N2746" s="301"/>
      <c r="O2746" s="238"/>
      <c r="P2746" s="238"/>
      <c r="Q2746" s="238"/>
    </row>
    <row r="2747" spans="1:17" s="39" customFormat="1" ht="12">
      <c r="A2747" s="298"/>
      <c r="B2747" s="298"/>
      <c r="C2747" s="298"/>
      <c r="D2747" s="298"/>
      <c r="E2747" s="298"/>
      <c r="F2747" s="298"/>
      <c r="G2747" s="298"/>
      <c r="H2747" s="298"/>
      <c r="I2747" s="298"/>
      <c r="J2747" s="298"/>
      <c r="K2747" s="298"/>
      <c r="L2747" s="299"/>
      <c r="M2747" s="300"/>
      <c r="N2747" s="301"/>
      <c r="O2747" s="238"/>
      <c r="P2747" s="238"/>
      <c r="Q2747" s="238"/>
    </row>
    <row r="2748" spans="1:17" s="39" customFormat="1" ht="12">
      <c r="A2748" s="298"/>
      <c r="B2748" s="298"/>
      <c r="C2748" s="298"/>
      <c r="D2748" s="298"/>
      <c r="E2748" s="298"/>
      <c r="F2748" s="298"/>
      <c r="G2748" s="298"/>
      <c r="H2748" s="298"/>
      <c r="I2748" s="298"/>
      <c r="J2748" s="298"/>
      <c r="K2748" s="298"/>
      <c r="L2748" s="299"/>
      <c r="M2748" s="300"/>
      <c r="N2748" s="301"/>
      <c r="O2748" s="238"/>
      <c r="P2748" s="238"/>
      <c r="Q2748" s="238"/>
    </row>
    <row r="2749" spans="1:17" s="39" customFormat="1" ht="12">
      <c r="A2749" s="298"/>
      <c r="B2749" s="298"/>
      <c r="C2749" s="298"/>
      <c r="D2749" s="298"/>
      <c r="E2749" s="298"/>
      <c r="F2749" s="298"/>
      <c r="G2749" s="298"/>
      <c r="H2749" s="298"/>
      <c r="I2749" s="298"/>
      <c r="J2749" s="298"/>
      <c r="K2749" s="298"/>
      <c r="L2749" s="299"/>
      <c r="M2749" s="300"/>
      <c r="N2749" s="301"/>
      <c r="O2749" s="238"/>
      <c r="P2749" s="238"/>
      <c r="Q2749" s="238"/>
    </row>
    <row r="2750" spans="1:17" s="39" customFormat="1" ht="12">
      <c r="A2750" s="298"/>
      <c r="B2750" s="298"/>
      <c r="C2750" s="298"/>
      <c r="D2750" s="298"/>
      <c r="E2750" s="298"/>
      <c r="F2750" s="298"/>
      <c r="G2750" s="298"/>
      <c r="H2750" s="298"/>
      <c r="I2750" s="298"/>
      <c r="J2750" s="298"/>
      <c r="K2750" s="298"/>
      <c r="L2750" s="299"/>
      <c r="M2750" s="300"/>
      <c r="N2750" s="301"/>
      <c r="O2750" s="238"/>
      <c r="P2750" s="238"/>
      <c r="Q2750" s="238"/>
    </row>
    <row r="2751" spans="1:17" s="39" customFormat="1" ht="12">
      <c r="A2751" s="298"/>
      <c r="B2751" s="298"/>
      <c r="C2751" s="298"/>
      <c r="D2751" s="298"/>
      <c r="E2751" s="298"/>
      <c r="F2751" s="298"/>
      <c r="G2751" s="298"/>
      <c r="H2751" s="298"/>
      <c r="I2751" s="298"/>
      <c r="J2751" s="298"/>
      <c r="K2751" s="298"/>
      <c r="L2751" s="299"/>
      <c r="M2751" s="300"/>
      <c r="N2751" s="301"/>
      <c r="O2751" s="238"/>
      <c r="P2751" s="238"/>
      <c r="Q2751" s="238"/>
    </row>
    <row r="2752" spans="1:17" s="39" customFormat="1" ht="12">
      <c r="A2752" s="298"/>
      <c r="B2752" s="298"/>
      <c r="C2752" s="298"/>
      <c r="D2752" s="298"/>
      <c r="E2752" s="298"/>
      <c r="F2752" s="298"/>
      <c r="G2752" s="298"/>
      <c r="H2752" s="298"/>
      <c r="I2752" s="298"/>
      <c r="J2752" s="298"/>
      <c r="K2752" s="298"/>
      <c r="L2752" s="299"/>
      <c r="M2752" s="300"/>
      <c r="N2752" s="301"/>
      <c r="O2752" s="238"/>
      <c r="P2752" s="238"/>
      <c r="Q2752" s="238"/>
    </row>
    <row r="2753" spans="1:17" s="39" customFormat="1" ht="12">
      <c r="A2753" s="298"/>
      <c r="B2753" s="298"/>
      <c r="C2753" s="298"/>
      <c r="D2753" s="298"/>
      <c r="E2753" s="298"/>
      <c r="F2753" s="298"/>
      <c r="G2753" s="298"/>
      <c r="H2753" s="298"/>
      <c r="I2753" s="298"/>
      <c r="J2753" s="298"/>
      <c r="K2753" s="298"/>
      <c r="L2753" s="299"/>
      <c r="M2753" s="300"/>
      <c r="N2753" s="301"/>
      <c r="O2753" s="238"/>
      <c r="P2753" s="238"/>
      <c r="Q2753" s="238"/>
    </row>
    <row r="2754" spans="1:17" s="39" customFormat="1" ht="12">
      <c r="A2754" s="298"/>
      <c r="B2754" s="298"/>
      <c r="C2754" s="298"/>
      <c r="D2754" s="298"/>
      <c r="E2754" s="298"/>
      <c r="F2754" s="298"/>
      <c r="G2754" s="298"/>
      <c r="H2754" s="298"/>
      <c r="I2754" s="298"/>
      <c r="J2754" s="298"/>
      <c r="K2754" s="298"/>
      <c r="L2754" s="299"/>
      <c r="M2754" s="300"/>
      <c r="N2754" s="301"/>
      <c r="O2754" s="238"/>
      <c r="P2754" s="238"/>
      <c r="Q2754" s="238"/>
    </row>
    <row r="2755" spans="1:17" s="39" customFormat="1" ht="12">
      <c r="A2755" s="298"/>
      <c r="B2755" s="298"/>
      <c r="C2755" s="298"/>
      <c r="D2755" s="298"/>
      <c r="E2755" s="298"/>
      <c r="F2755" s="298"/>
      <c r="G2755" s="298"/>
      <c r="H2755" s="298"/>
      <c r="I2755" s="298"/>
      <c r="J2755" s="298"/>
      <c r="K2755" s="298"/>
      <c r="L2755" s="299"/>
      <c r="M2755" s="300"/>
      <c r="N2755" s="301"/>
      <c r="O2755" s="238"/>
      <c r="P2755" s="238"/>
      <c r="Q2755" s="238"/>
    </row>
    <row r="2756" spans="1:17" s="39" customFormat="1" ht="12">
      <c r="A2756" s="298"/>
      <c r="B2756" s="298"/>
      <c r="C2756" s="298"/>
      <c r="D2756" s="298"/>
      <c r="E2756" s="298"/>
      <c r="F2756" s="298"/>
      <c r="G2756" s="298"/>
      <c r="H2756" s="298"/>
      <c r="I2756" s="298"/>
      <c r="J2756" s="298"/>
      <c r="K2756" s="298"/>
      <c r="L2756" s="299"/>
      <c r="M2756" s="300"/>
      <c r="N2756" s="301"/>
      <c r="O2756" s="238"/>
      <c r="P2756" s="238"/>
      <c r="Q2756" s="238"/>
    </row>
    <row r="2757" spans="1:17" s="39" customFormat="1" ht="12">
      <c r="A2757" s="298"/>
      <c r="B2757" s="298"/>
      <c r="C2757" s="298"/>
      <c r="D2757" s="298"/>
      <c r="E2757" s="298"/>
      <c r="F2757" s="298"/>
      <c r="G2757" s="298"/>
      <c r="H2757" s="298"/>
      <c r="I2757" s="298"/>
      <c r="J2757" s="298"/>
      <c r="K2757" s="298"/>
      <c r="L2757" s="299"/>
      <c r="M2757" s="300"/>
      <c r="N2757" s="301"/>
      <c r="O2757" s="238"/>
      <c r="P2757" s="238"/>
      <c r="Q2757" s="238"/>
    </row>
    <row r="2758" spans="1:17" s="39" customFormat="1" ht="12">
      <c r="A2758" s="298"/>
      <c r="B2758" s="298"/>
      <c r="C2758" s="298"/>
      <c r="D2758" s="298"/>
      <c r="E2758" s="298"/>
      <c r="F2758" s="298"/>
      <c r="G2758" s="298"/>
      <c r="H2758" s="298"/>
      <c r="I2758" s="298"/>
      <c r="J2758" s="298"/>
      <c r="K2758" s="298"/>
      <c r="L2758" s="299"/>
      <c r="M2758" s="300"/>
      <c r="N2758" s="301"/>
      <c r="O2758" s="238"/>
      <c r="P2758" s="238"/>
      <c r="Q2758" s="238"/>
    </row>
    <row r="2759" spans="1:17" s="39" customFormat="1" ht="12">
      <c r="A2759" s="298"/>
      <c r="B2759" s="298"/>
      <c r="C2759" s="298"/>
      <c r="D2759" s="298"/>
      <c r="E2759" s="298"/>
      <c r="F2759" s="298"/>
      <c r="G2759" s="298"/>
      <c r="H2759" s="298"/>
      <c r="I2759" s="298"/>
      <c r="J2759" s="298"/>
      <c r="K2759" s="298"/>
      <c r="L2759" s="299"/>
      <c r="M2759" s="300"/>
      <c r="N2759" s="301"/>
      <c r="O2759" s="238"/>
      <c r="P2759" s="238"/>
      <c r="Q2759" s="238"/>
    </row>
    <row r="2760" spans="1:17" s="39" customFormat="1" ht="12">
      <c r="A2760" s="298"/>
      <c r="B2760" s="298"/>
      <c r="C2760" s="298"/>
      <c r="D2760" s="298"/>
      <c r="E2760" s="298"/>
      <c r="F2760" s="298"/>
      <c r="G2760" s="298"/>
      <c r="H2760" s="298"/>
      <c r="I2760" s="298"/>
      <c r="J2760" s="298"/>
      <c r="K2760" s="298"/>
      <c r="L2760" s="299"/>
      <c r="M2760" s="300"/>
      <c r="N2760" s="301"/>
      <c r="O2760" s="238"/>
      <c r="P2760" s="238"/>
      <c r="Q2760" s="238"/>
    </row>
    <row r="2761" spans="1:17" s="39" customFormat="1" ht="12">
      <c r="A2761" s="298"/>
      <c r="B2761" s="298"/>
      <c r="C2761" s="298"/>
      <c r="D2761" s="298"/>
      <c r="E2761" s="298"/>
      <c r="F2761" s="298"/>
      <c r="G2761" s="298"/>
      <c r="H2761" s="298"/>
      <c r="I2761" s="298"/>
      <c r="J2761" s="298"/>
      <c r="K2761" s="298"/>
      <c r="L2761" s="299"/>
      <c r="M2761" s="300"/>
      <c r="N2761" s="301"/>
      <c r="O2761" s="238"/>
      <c r="P2761" s="238"/>
      <c r="Q2761" s="238"/>
    </row>
    <row r="2762" spans="1:17" s="39" customFormat="1" ht="12">
      <c r="A2762" s="298"/>
      <c r="B2762" s="298"/>
      <c r="C2762" s="298"/>
      <c r="D2762" s="298"/>
      <c r="E2762" s="298"/>
      <c r="F2762" s="298"/>
      <c r="G2762" s="298"/>
      <c r="H2762" s="298"/>
      <c r="I2762" s="298"/>
      <c r="J2762" s="298"/>
      <c r="K2762" s="298"/>
      <c r="L2762" s="299"/>
      <c r="M2762" s="300"/>
      <c r="N2762" s="301"/>
      <c r="O2762" s="238"/>
      <c r="P2762" s="238"/>
      <c r="Q2762" s="238"/>
    </row>
    <row r="2763" spans="1:17" s="39" customFormat="1" ht="12">
      <c r="A2763" s="298"/>
      <c r="B2763" s="298"/>
      <c r="C2763" s="298"/>
      <c r="D2763" s="298"/>
      <c r="E2763" s="298"/>
      <c r="F2763" s="298"/>
      <c r="G2763" s="298"/>
      <c r="H2763" s="298"/>
      <c r="I2763" s="298"/>
      <c r="J2763" s="298"/>
      <c r="K2763" s="298"/>
      <c r="L2763" s="299"/>
      <c r="M2763" s="300"/>
      <c r="N2763" s="301"/>
      <c r="O2763" s="238"/>
      <c r="P2763" s="238"/>
      <c r="Q2763" s="238"/>
    </row>
    <row r="2764" spans="1:17" s="39" customFormat="1" ht="12">
      <c r="A2764" s="298"/>
      <c r="B2764" s="298"/>
      <c r="C2764" s="298"/>
      <c r="D2764" s="298"/>
      <c r="E2764" s="298"/>
      <c r="F2764" s="298"/>
      <c r="G2764" s="298"/>
      <c r="H2764" s="298"/>
      <c r="I2764" s="298"/>
      <c r="J2764" s="298"/>
      <c r="K2764" s="298"/>
      <c r="L2764" s="299"/>
      <c r="M2764" s="300"/>
      <c r="N2764" s="301"/>
      <c r="O2764" s="238"/>
      <c r="P2764" s="238"/>
      <c r="Q2764" s="238"/>
    </row>
    <row r="2765" spans="1:17" s="39" customFormat="1" ht="12">
      <c r="A2765" s="298"/>
      <c r="B2765" s="298"/>
      <c r="C2765" s="298"/>
      <c r="D2765" s="298"/>
      <c r="E2765" s="298"/>
      <c r="F2765" s="298"/>
      <c r="G2765" s="298"/>
      <c r="H2765" s="298"/>
      <c r="I2765" s="298"/>
      <c r="J2765" s="298"/>
      <c r="K2765" s="298"/>
      <c r="L2765" s="299"/>
      <c r="M2765" s="300"/>
      <c r="N2765" s="301"/>
      <c r="O2765" s="238"/>
      <c r="P2765" s="238"/>
      <c r="Q2765" s="238"/>
    </row>
    <row r="2766" spans="1:17" s="39" customFormat="1" ht="12">
      <c r="A2766" s="298"/>
      <c r="B2766" s="298"/>
      <c r="C2766" s="298"/>
      <c r="D2766" s="298"/>
      <c r="E2766" s="298"/>
      <c r="F2766" s="298"/>
      <c r="G2766" s="298"/>
      <c r="H2766" s="298"/>
      <c r="I2766" s="298"/>
      <c r="J2766" s="298"/>
      <c r="K2766" s="298"/>
      <c r="L2766" s="299"/>
      <c r="M2766" s="300"/>
      <c r="N2766" s="301"/>
      <c r="O2766" s="238"/>
      <c r="P2766" s="238"/>
      <c r="Q2766" s="238"/>
    </row>
    <row r="2767" spans="1:17" s="39" customFormat="1" ht="12">
      <c r="A2767" s="298"/>
      <c r="B2767" s="298"/>
      <c r="C2767" s="298"/>
      <c r="D2767" s="298"/>
      <c r="E2767" s="298"/>
      <c r="F2767" s="298"/>
      <c r="G2767" s="298"/>
      <c r="H2767" s="298"/>
      <c r="I2767" s="298"/>
      <c r="J2767" s="298"/>
      <c r="K2767" s="298"/>
      <c r="L2767" s="299"/>
      <c r="M2767" s="300"/>
      <c r="N2767" s="301"/>
      <c r="O2767" s="238"/>
      <c r="P2767" s="238"/>
      <c r="Q2767" s="238"/>
    </row>
    <row r="2768" spans="1:17" s="39" customFormat="1" ht="12">
      <c r="A2768" s="298"/>
      <c r="B2768" s="298"/>
      <c r="C2768" s="298"/>
      <c r="D2768" s="298"/>
      <c r="E2768" s="298"/>
      <c r="F2768" s="298"/>
      <c r="G2768" s="298"/>
      <c r="H2768" s="298"/>
      <c r="I2768" s="298"/>
      <c r="J2768" s="298"/>
      <c r="K2768" s="298"/>
      <c r="L2768" s="299"/>
      <c r="M2768" s="300"/>
      <c r="N2768" s="301"/>
      <c r="O2768" s="238"/>
      <c r="P2768" s="238"/>
      <c r="Q2768" s="238"/>
    </row>
    <row r="2769" spans="1:17" s="39" customFormat="1" ht="12">
      <c r="A2769" s="298"/>
      <c r="B2769" s="298"/>
      <c r="C2769" s="298"/>
      <c r="D2769" s="298"/>
      <c r="E2769" s="298"/>
      <c r="F2769" s="298"/>
      <c r="G2769" s="298"/>
      <c r="H2769" s="298"/>
      <c r="I2769" s="298"/>
      <c r="J2769" s="298"/>
      <c r="K2769" s="298"/>
      <c r="L2769" s="299"/>
      <c r="M2769" s="300"/>
      <c r="N2769" s="301"/>
      <c r="O2769" s="238"/>
      <c r="P2769" s="238"/>
      <c r="Q2769" s="238"/>
    </row>
    <row r="2770" spans="1:17" s="39" customFormat="1" ht="12">
      <c r="A2770" s="298"/>
      <c r="B2770" s="298"/>
      <c r="C2770" s="298"/>
      <c r="D2770" s="298"/>
      <c r="E2770" s="298"/>
      <c r="F2770" s="298"/>
      <c r="G2770" s="298"/>
      <c r="H2770" s="298"/>
      <c r="I2770" s="298"/>
      <c r="J2770" s="298"/>
      <c r="K2770" s="298"/>
      <c r="L2770" s="299"/>
      <c r="M2770" s="300"/>
      <c r="N2770" s="301"/>
      <c r="O2770" s="238"/>
      <c r="P2770" s="238"/>
      <c r="Q2770" s="238"/>
    </row>
    <row r="2771" spans="1:17" s="39" customFormat="1" ht="12">
      <c r="A2771" s="298"/>
      <c r="B2771" s="298"/>
      <c r="C2771" s="298"/>
      <c r="D2771" s="298"/>
      <c r="E2771" s="298"/>
      <c r="F2771" s="298"/>
      <c r="G2771" s="298"/>
      <c r="H2771" s="298"/>
      <c r="I2771" s="298"/>
      <c r="J2771" s="298"/>
      <c r="K2771" s="298"/>
      <c r="L2771" s="299"/>
      <c r="M2771" s="300"/>
      <c r="N2771" s="301"/>
      <c r="O2771" s="238"/>
      <c r="P2771" s="238"/>
      <c r="Q2771" s="238"/>
    </row>
    <row r="2772" spans="1:17" s="39" customFormat="1" ht="12">
      <c r="A2772" s="298"/>
      <c r="B2772" s="298"/>
      <c r="C2772" s="298"/>
      <c r="D2772" s="298"/>
      <c r="E2772" s="298"/>
      <c r="F2772" s="298"/>
      <c r="G2772" s="298"/>
      <c r="H2772" s="298"/>
      <c r="I2772" s="298"/>
      <c r="J2772" s="298"/>
      <c r="K2772" s="298"/>
      <c r="L2772" s="299"/>
      <c r="M2772" s="300"/>
      <c r="N2772" s="301"/>
      <c r="O2772" s="238"/>
      <c r="P2772" s="238"/>
      <c r="Q2772" s="238"/>
    </row>
    <row r="2773" spans="1:17" s="39" customFormat="1" ht="12">
      <c r="A2773" s="298"/>
      <c r="B2773" s="298"/>
      <c r="C2773" s="298"/>
      <c r="D2773" s="298"/>
      <c r="E2773" s="298"/>
      <c r="F2773" s="298"/>
      <c r="G2773" s="298"/>
      <c r="H2773" s="298"/>
      <c r="I2773" s="298"/>
      <c r="J2773" s="298"/>
      <c r="K2773" s="298"/>
      <c r="L2773" s="299"/>
      <c r="M2773" s="300"/>
      <c r="N2773" s="301"/>
      <c r="O2773" s="238"/>
      <c r="P2773" s="238"/>
      <c r="Q2773" s="238"/>
    </row>
    <row r="2774" spans="1:17" s="39" customFormat="1" ht="12">
      <c r="A2774" s="298"/>
      <c r="B2774" s="298"/>
      <c r="C2774" s="298"/>
      <c r="D2774" s="298"/>
      <c r="E2774" s="298"/>
      <c r="F2774" s="298"/>
      <c r="G2774" s="298"/>
      <c r="H2774" s="298"/>
      <c r="I2774" s="298"/>
      <c r="J2774" s="298"/>
      <c r="K2774" s="298"/>
      <c r="L2774" s="299"/>
      <c r="M2774" s="300"/>
      <c r="N2774" s="301"/>
      <c r="O2774" s="238"/>
      <c r="P2774" s="238"/>
      <c r="Q2774" s="238"/>
    </row>
    <row r="2775" spans="1:17" s="39" customFormat="1" ht="12">
      <c r="A2775" s="298"/>
      <c r="B2775" s="298"/>
      <c r="C2775" s="298"/>
      <c r="D2775" s="298"/>
      <c r="E2775" s="298"/>
      <c r="F2775" s="298"/>
      <c r="G2775" s="298"/>
      <c r="H2775" s="298"/>
      <c r="I2775" s="298"/>
      <c r="J2775" s="298"/>
      <c r="K2775" s="298"/>
      <c r="L2775" s="299"/>
      <c r="M2775" s="300"/>
      <c r="N2775" s="301"/>
      <c r="O2775" s="238"/>
      <c r="P2775" s="238"/>
      <c r="Q2775" s="238"/>
    </row>
    <row r="2776" spans="1:17" s="39" customFormat="1" ht="12">
      <c r="A2776" s="298"/>
      <c r="B2776" s="298"/>
      <c r="C2776" s="298"/>
      <c r="D2776" s="298"/>
      <c r="E2776" s="298"/>
      <c r="F2776" s="298"/>
      <c r="G2776" s="298"/>
      <c r="H2776" s="298"/>
      <c r="I2776" s="298"/>
      <c r="J2776" s="298"/>
      <c r="K2776" s="298"/>
      <c r="L2776" s="299"/>
      <c r="M2776" s="300"/>
      <c r="N2776" s="301"/>
      <c r="O2776" s="238"/>
      <c r="P2776" s="238"/>
      <c r="Q2776" s="238"/>
    </row>
    <row r="2777" spans="1:17" s="39" customFormat="1" ht="12">
      <c r="A2777" s="298"/>
      <c r="B2777" s="298"/>
      <c r="C2777" s="298"/>
      <c r="D2777" s="298"/>
      <c r="E2777" s="298"/>
      <c r="F2777" s="298"/>
      <c r="G2777" s="298"/>
      <c r="H2777" s="298"/>
      <c r="I2777" s="298"/>
      <c r="J2777" s="298"/>
      <c r="K2777" s="298"/>
      <c r="L2777" s="299"/>
      <c r="M2777" s="300"/>
      <c r="N2777" s="301"/>
      <c r="O2777" s="238"/>
      <c r="P2777" s="238"/>
      <c r="Q2777" s="238"/>
    </row>
    <row r="2778" spans="1:17" s="39" customFormat="1" ht="12">
      <c r="A2778" s="298"/>
      <c r="B2778" s="298"/>
      <c r="C2778" s="298"/>
      <c r="D2778" s="298"/>
      <c r="E2778" s="298"/>
      <c r="F2778" s="298"/>
      <c r="G2778" s="298"/>
      <c r="H2778" s="298"/>
      <c r="I2778" s="298"/>
      <c r="J2778" s="298"/>
      <c r="K2778" s="298"/>
      <c r="L2778" s="299"/>
      <c r="M2778" s="300"/>
      <c r="N2778" s="301"/>
      <c r="O2778" s="238"/>
      <c r="P2778" s="238"/>
      <c r="Q2778" s="238"/>
    </row>
    <row r="2779" spans="1:17" s="39" customFormat="1" ht="12">
      <c r="A2779" s="298"/>
      <c r="B2779" s="298"/>
      <c r="C2779" s="298"/>
      <c r="D2779" s="298"/>
      <c r="E2779" s="298"/>
      <c r="F2779" s="298"/>
      <c r="G2779" s="298"/>
      <c r="H2779" s="298"/>
      <c r="I2779" s="298"/>
      <c r="J2779" s="298"/>
      <c r="K2779" s="298"/>
      <c r="L2779" s="299"/>
      <c r="M2779" s="300"/>
      <c r="N2779" s="301"/>
      <c r="O2779" s="238"/>
      <c r="P2779" s="238"/>
      <c r="Q2779" s="238"/>
    </row>
    <row r="2780" spans="1:17" s="39" customFormat="1" ht="12">
      <c r="A2780" s="298"/>
      <c r="B2780" s="298"/>
      <c r="C2780" s="298"/>
      <c r="D2780" s="298"/>
      <c r="E2780" s="298"/>
      <c r="F2780" s="298"/>
      <c r="G2780" s="298"/>
      <c r="H2780" s="298"/>
      <c r="I2780" s="298"/>
      <c r="J2780" s="298"/>
      <c r="K2780" s="298"/>
      <c r="L2780" s="299"/>
      <c r="M2780" s="300"/>
      <c r="N2780" s="301"/>
      <c r="O2780" s="238"/>
      <c r="P2780" s="238"/>
      <c r="Q2780" s="238"/>
    </row>
    <row r="2781" spans="1:17" s="39" customFormat="1" ht="12">
      <c r="A2781" s="298"/>
      <c r="B2781" s="298"/>
      <c r="C2781" s="298"/>
      <c r="D2781" s="298"/>
      <c r="E2781" s="298"/>
      <c r="F2781" s="298"/>
      <c r="G2781" s="298"/>
      <c r="H2781" s="298"/>
      <c r="I2781" s="298"/>
      <c r="J2781" s="298"/>
      <c r="K2781" s="298"/>
      <c r="L2781" s="299"/>
      <c r="M2781" s="300"/>
      <c r="N2781" s="301"/>
      <c r="O2781" s="238"/>
      <c r="P2781" s="238"/>
      <c r="Q2781" s="238"/>
    </row>
    <row r="2782" spans="1:17" s="39" customFormat="1" ht="12">
      <c r="A2782" s="298"/>
      <c r="B2782" s="298"/>
      <c r="C2782" s="298"/>
      <c r="D2782" s="298"/>
      <c r="E2782" s="298"/>
      <c r="F2782" s="298"/>
      <c r="G2782" s="298"/>
      <c r="H2782" s="298"/>
      <c r="I2782" s="298"/>
      <c r="J2782" s="298"/>
      <c r="K2782" s="298"/>
      <c r="L2782" s="299"/>
      <c r="M2782" s="300"/>
      <c r="N2782" s="301"/>
      <c r="O2782" s="238"/>
      <c r="P2782" s="238"/>
      <c r="Q2782" s="238"/>
    </row>
    <row r="2783" spans="1:17" s="39" customFormat="1" ht="12">
      <c r="A2783" s="298"/>
      <c r="B2783" s="298"/>
      <c r="C2783" s="298"/>
      <c r="D2783" s="298"/>
      <c r="E2783" s="298"/>
      <c r="F2783" s="298"/>
      <c r="G2783" s="298"/>
      <c r="H2783" s="298"/>
      <c r="I2783" s="298"/>
      <c r="J2783" s="298"/>
      <c r="K2783" s="298"/>
      <c r="L2783" s="299"/>
      <c r="M2783" s="300"/>
      <c r="N2783" s="301"/>
      <c r="O2783" s="238"/>
      <c r="P2783" s="238"/>
      <c r="Q2783" s="238"/>
    </row>
    <row r="2784" spans="1:17" s="39" customFormat="1" ht="12">
      <c r="A2784" s="298"/>
      <c r="B2784" s="298"/>
      <c r="C2784" s="298"/>
      <c r="D2784" s="298"/>
      <c r="E2784" s="298"/>
      <c r="F2784" s="298"/>
      <c r="G2784" s="298"/>
      <c r="H2784" s="298"/>
      <c r="I2784" s="298"/>
      <c r="J2784" s="298"/>
      <c r="K2784" s="298"/>
      <c r="L2784" s="299"/>
      <c r="M2784" s="300"/>
      <c r="N2784" s="301"/>
      <c r="O2784" s="238"/>
      <c r="P2784" s="238"/>
      <c r="Q2784" s="238"/>
    </row>
    <row r="2785" spans="1:17" s="39" customFormat="1" ht="12">
      <c r="A2785" s="298"/>
      <c r="B2785" s="298"/>
      <c r="C2785" s="298"/>
      <c r="D2785" s="298"/>
      <c r="E2785" s="298"/>
      <c r="F2785" s="298"/>
      <c r="G2785" s="298"/>
      <c r="H2785" s="298"/>
      <c r="I2785" s="298"/>
      <c r="J2785" s="298"/>
      <c r="K2785" s="298"/>
      <c r="L2785" s="299"/>
      <c r="M2785" s="300"/>
      <c r="N2785" s="301"/>
      <c r="O2785" s="238"/>
      <c r="P2785" s="238"/>
      <c r="Q2785" s="238"/>
    </row>
    <row r="2786" spans="1:17" s="39" customFormat="1" ht="12">
      <c r="A2786" s="298"/>
      <c r="B2786" s="298"/>
      <c r="C2786" s="298"/>
      <c r="D2786" s="298"/>
      <c r="E2786" s="298"/>
      <c r="F2786" s="298"/>
      <c r="G2786" s="298"/>
      <c r="H2786" s="298"/>
      <c r="I2786" s="298"/>
      <c r="J2786" s="298"/>
      <c r="K2786" s="298"/>
      <c r="L2786" s="299"/>
      <c r="M2786" s="300"/>
      <c r="N2786" s="301"/>
      <c r="O2786" s="238"/>
      <c r="P2786" s="238"/>
      <c r="Q2786" s="238"/>
    </row>
    <row r="2787" spans="1:17" s="39" customFormat="1" ht="12">
      <c r="A2787" s="298"/>
      <c r="B2787" s="298"/>
      <c r="C2787" s="298"/>
      <c r="D2787" s="298"/>
      <c r="E2787" s="298"/>
      <c r="F2787" s="298"/>
      <c r="G2787" s="298"/>
      <c r="H2787" s="298"/>
      <c r="I2787" s="298"/>
      <c r="J2787" s="298"/>
      <c r="K2787" s="298"/>
      <c r="L2787" s="299"/>
      <c r="M2787" s="300"/>
      <c r="N2787" s="301"/>
      <c r="O2787" s="238"/>
      <c r="P2787" s="238"/>
      <c r="Q2787" s="238"/>
    </row>
    <row r="2788" spans="1:17" s="39" customFormat="1" ht="12">
      <c r="A2788" s="298"/>
      <c r="B2788" s="298"/>
      <c r="C2788" s="298"/>
      <c r="D2788" s="298"/>
      <c r="E2788" s="298"/>
      <c r="F2788" s="298"/>
      <c r="G2788" s="298"/>
      <c r="H2788" s="298"/>
      <c r="I2788" s="298"/>
      <c r="J2788" s="298"/>
      <c r="K2788" s="298"/>
      <c r="L2788" s="299"/>
      <c r="M2788" s="300"/>
      <c r="N2788" s="301"/>
      <c r="O2788" s="238"/>
      <c r="P2788" s="238"/>
      <c r="Q2788" s="238"/>
    </row>
    <row r="2789" spans="1:17" s="39" customFormat="1" ht="12">
      <c r="A2789" s="298"/>
      <c r="B2789" s="298"/>
      <c r="C2789" s="298"/>
      <c r="D2789" s="298"/>
      <c r="E2789" s="298"/>
      <c r="F2789" s="298"/>
      <c r="G2789" s="298"/>
      <c r="H2789" s="298"/>
      <c r="I2789" s="298"/>
      <c r="J2789" s="298"/>
      <c r="K2789" s="298"/>
      <c r="L2789" s="299"/>
      <c r="M2789" s="300"/>
      <c r="N2789" s="301"/>
      <c r="O2789" s="238"/>
      <c r="P2789" s="238"/>
      <c r="Q2789" s="238"/>
    </row>
    <row r="2790" spans="1:17" s="39" customFormat="1" ht="12">
      <c r="A2790" s="298"/>
      <c r="B2790" s="298"/>
      <c r="C2790" s="298"/>
      <c r="D2790" s="298"/>
      <c r="E2790" s="298"/>
      <c r="F2790" s="298"/>
      <c r="G2790" s="298"/>
      <c r="H2790" s="298"/>
      <c r="I2790" s="298"/>
      <c r="J2790" s="298"/>
      <c r="K2790" s="298"/>
      <c r="L2790" s="299"/>
      <c r="M2790" s="300"/>
      <c r="N2790" s="301"/>
      <c r="O2790" s="238"/>
      <c r="P2790" s="238"/>
      <c r="Q2790" s="238"/>
    </row>
    <row r="2791" spans="1:17" s="39" customFormat="1" ht="12">
      <c r="A2791" s="298"/>
      <c r="B2791" s="298"/>
      <c r="C2791" s="298"/>
      <c r="D2791" s="298"/>
      <c r="E2791" s="298"/>
      <c r="F2791" s="298"/>
      <c r="G2791" s="298"/>
      <c r="H2791" s="298"/>
      <c r="I2791" s="298"/>
      <c r="J2791" s="298"/>
      <c r="K2791" s="298"/>
      <c r="L2791" s="299"/>
      <c r="M2791" s="300"/>
      <c r="N2791" s="301"/>
      <c r="O2791" s="238"/>
      <c r="P2791" s="238"/>
      <c r="Q2791" s="238"/>
    </row>
    <row r="2792" spans="1:17" s="39" customFormat="1" ht="12">
      <c r="A2792" s="298"/>
      <c r="B2792" s="298"/>
      <c r="C2792" s="298"/>
      <c r="D2792" s="298"/>
      <c r="E2792" s="298"/>
      <c r="F2792" s="298"/>
      <c r="G2792" s="298"/>
      <c r="H2792" s="298"/>
      <c r="I2792" s="298"/>
      <c r="J2792" s="298"/>
      <c r="K2792" s="298"/>
      <c r="L2792" s="299"/>
      <c r="M2792" s="300"/>
      <c r="N2792" s="301"/>
      <c r="O2792" s="238"/>
      <c r="P2792" s="238"/>
      <c r="Q2792" s="238"/>
    </row>
    <row r="2793" spans="1:17" s="39" customFormat="1" ht="12">
      <c r="A2793" s="298"/>
      <c r="B2793" s="298"/>
      <c r="C2793" s="298"/>
      <c r="D2793" s="298"/>
      <c r="E2793" s="298"/>
      <c r="F2793" s="298"/>
      <c r="G2793" s="298"/>
      <c r="H2793" s="298"/>
      <c r="I2793" s="298"/>
      <c r="J2793" s="298"/>
      <c r="K2793" s="298"/>
      <c r="L2793" s="299"/>
      <c r="M2793" s="300"/>
      <c r="N2793" s="301"/>
      <c r="O2793" s="238"/>
      <c r="P2793" s="238"/>
      <c r="Q2793" s="238"/>
    </row>
    <row r="2794" spans="1:17" s="39" customFormat="1" ht="12">
      <c r="A2794" s="298"/>
      <c r="B2794" s="298"/>
      <c r="C2794" s="298"/>
      <c r="D2794" s="298"/>
      <c r="E2794" s="298"/>
      <c r="F2794" s="298"/>
      <c r="G2794" s="298"/>
      <c r="H2794" s="298"/>
      <c r="I2794" s="298"/>
      <c r="J2794" s="298"/>
      <c r="K2794" s="298"/>
      <c r="L2794" s="299"/>
      <c r="M2794" s="300"/>
      <c r="N2794" s="301"/>
      <c r="O2794" s="238"/>
      <c r="P2794" s="238"/>
      <c r="Q2794" s="238"/>
    </row>
    <row r="2795" spans="1:17" s="39" customFormat="1" ht="12">
      <c r="A2795" s="298"/>
      <c r="B2795" s="298"/>
      <c r="C2795" s="298"/>
      <c r="D2795" s="298"/>
      <c r="E2795" s="298"/>
      <c r="F2795" s="298"/>
      <c r="G2795" s="298"/>
      <c r="H2795" s="298"/>
      <c r="I2795" s="298"/>
      <c r="J2795" s="298"/>
      <c r="K2795" s="298"/>
      <c r="L2795" s="299"/>
      <c r="M2795" s="300"/>
      <c r="N2795" s="301"/>
      <c r="O2795" s="238"/>
      <c r="P2795" s="238"/>
      <c r="Q2795" s="238"/>
    </row>
    <row r="2796" spans="1:17" s="39" customFormat="1" ht="12">
      <c r="A2796" s="298"/>
      <c r="B2796" s="298"/>
      <c r="C2796" s="298"/>
      <c r="D2796" s="298"/>
      <c r="E2796" s="298"/>
      <c r="F2796" s="298"/>
      <c r="G2796" s="298"/>
      <c r="H2796" s="298"/>
      <c r="I2796" s="298"/>
      <c r="J2796" s="298"/>
      <c r="K2796" s="298"/>
      <c r="L2796" s="299"/>
      <c r="M2796" s="300"/>
      <c r="N2796" s="301"/>
      <c r="O2796" s="238"/>
      <c r="P2796" s="238"/>
      <c r="Q2796" s="238"/>
    </row>
    <row r="2797" spans="1:17" s="39" customFormat="1" ht="12">
      <c r="A2797" s="298"/>
      <c r="B2797" s="298"/>
      <c r="C2797" s="298"/>
      <c r="D2797" s="298"/>
      <c r="E2797" s="298"/>
      <c r="F2797" s="298"/>
      <c r="G2797" s="298"/>
      <c r="H2797" s="298"/>
      <c r="I2797" s="298"/>
      <c r="J2797" s="298"/>
      <c r="K2797" s="298"/>
      <c r="L2797" s="299"/>
      <c r="M2797" s="300"/>
      <c r="N2797" s="301"/>
      <c r="O2797" s="238"/>
      <c r="P2797" s="238"/>
      <c r="Q2797" s="238"/>
    </row>
    <row r="2798" spans="1:17" s="39" customFormat="1" ht="12">
      <c r="A2798" s="298"/>
      <c r="B2798" s="298"/>
      <c r="C2798" s="298"/>
      <c r="D2798" s="298"/>
      <c r="E2798" s="298"/>
      <c r="F2798" s="298"/>
      <c r="G2798" s="298"/>
      <c r="H2798" s="298"/>
      <c r="I2798" s="298"/>
      <c r="J2798" s="298"/>
      <c r="K2798" s="298"/>
      <c r="L2798" s="299"/>
      <c r="M2798" s="300"/>
      <c r="N2798" s="301"/>
      <c r="O2798" s="238"/>
      <c r="P2798" s="238"/>
      <c r="Q2798" s="238"/>
    </row>
    <row r="2799" spans="1:17" s="39" customFormat="1" ht="12">
      <c r="A2799" s="298"/>
      <c r="B2799" s="298"/>
      <c r="C2799" s="298"/>
      <c r="D2799" s="298"/>
      <c r="E2799" s="298"/>
      <c r="F2799" s="298"/>
      <c r="G2799" s="298"/>
      <c r="H2799" s="298"/>
      <c r="I2799" s="298"/>
      <c r="J2799" s="298"/>
      <c r="K2799" s="298"/>
      <c r="L2799" s="299"/>
      <c r="M2799" s="300"/>
      <c r="N2799" s="301"/>
      <c r="O2799" s="238"/>
      <c r="P2799" s="238"/>
      <c r="Q2799" s="238"/>
    </row>
    <row r="2800" spans="1:17" s="39" customFormat="1" ht="12">
      <c r="A2800" s="298"/>
      <c r="B2800" s="298"/>
      <c r="C2800" s="298"/>
      <c r="D2800" s="298"/>
      <c r="E2800" s="298"/>
      <c r="F2800" s="298"/>
      <c r="G2800" s="298"/>
      <c r="H2800" s="298"/>
      <c r="I2800" s="298"/>
      <c r="J2800" s="298"/>
      <c r="K2800" s="298"/>
      <c r="L2800" s="299"/>
      <c r="M2800" s="300"/>
      <c r="N2800" s="301"/>
      <c r="O2800" s="238"/>
      <c r="P2800" s="238"/>
      <c r="Q2800" s="238"/>
    </row>
    <row r="2801" spans="1:17" s="39" customFormat="1" ht="12">
      <c r="A2801" s="298"/>
      <c r="B2801" s="298"/>
      <c r="C2801" s="298"/>
      <c r="D2801" s="298"/>
      <c r="E2801" s="298"/>
      <c r="F2801" s="298"/>
      <c r="G2801" s="298"/>
      <c r="H2801" s="298"/>
      <c r="I2801" s="298"/>
      <c r="J2801" s="298"/>
      <c r="K2801" s="298"/>
      <c r="L2801" s="299"/>
      <c r="M2801" s="300"/>
      <c r="N2801" s="301"/>
      <c r="O2801" s="238"/>
      <c r="P2801" s="238"/>
      <c r="Q2801" s="238"/>
    </row>
    <row r="2802" spans="1:17" s="39" customFormat="1" ht="12">
      <c r="A2802" s="298"/>
      <c r="B2802" s="298"/>
      <c r="C2802" s="298"/>
      <c r="D2802" s="298"/>
      <c r="E2802" s="298"/>
      <c r="F2802" s="298"/>
      <c r="G2802" s="298"/>
      <c r="H2802" s="298"/>
      <c r="I2802" s="298"/>
      <c r="J2802" s="298"/>
      <c r="K2802" s="298"/>
      <c r="L2802" s="299"/>
      <c r="M2802" s="300"/>
      <c r="N2802" s="301"/>
      <c r="O2802" s="238"/>
      <c r="P2802" s="238"/>
      <c r="Q2802" s="238"/>
    </row>
    <row r="2803" spans="1:17" s="39" customFormat="1" ht="12">
      <c r="A2803" s="298"/>
      <c r="B2803" s="298"/>
      <c r="C2803" s="298"/>
      <c r="D2803" s="298"/>
      <c r="E2803" s="298"/>
      <c r="F2803" s="298"/>
      <c r="G2803" s="298"/>
      <c r="H2803" s="298"/>
      <c r="I2803" s="298"/>
      <c r="J2803" s="298"/>
      <c r="K2803" s="298"/>
      <c r="L2803" s="299"/>
      <c r="M2803" s="300"/>
      <c r="N2803" s="301"/>
      <c r="O2803" s="238"/>
      <c r="P2803" s="238"/>
      <c r="Q2803" s="238"/>
    </row>
    <row r="2804" spans="1:17" s="39" customFormat="1" ht="12">
      <c r="A2804" s="298"/>
      <c r="B2804" s="298"/>
      <c r="C2804" s="298"/>
      <c r="D2804" s="298"/>
      <c r="E2804" s="298"/>
      <c r="F2804" s="298"/>
      <c r="G2804" s="298"/>
      <c r="H2804" s="298"/>
      <c r="I2804" s="298"/>
      <c r="J2804" s="298"/>
      <c r="K2804" s="298"/>
      <c r="L2804" s="299"/>
      <c r="M2804" s="300"/>
      <c r="N2804" s="301"/>
      <c r="O2804" s="238"/>
      <c r="P2804" s="238"/>
      <c r="Q2804" s="238"/>
    </row>
    <row r="2805" spans="1:17" s="39" customFormat="1" ht="12">
      <c r="A2805" s="298"/>
      <c r="B2805" s="298"/>
      <c r="C2805" s="298"/>
      <c r="D2805" s="298"/>
      <c r="E2805" s="298"/>
      <c r="F2805" s="298"/>
      <c r="G2805" s="298"/>
      <c r="H2805" s="298"/>
      <c r="I2805" s="298"/>
      <c r="J2805" s="298"/>
      <c r="K2805" s="298"/>
      <c r="L2805" s="299"/>
      <c r="M2805" s="300"/>
      <c r="N2805" s="301"/>
      <c r="O2805" s="238"/>
      <c r="P2805" s="238"/>
      <c r="Q2805" s="238"/>
    </row>
    <row r="2806" spans="1:17" s="39" customFormat="1" ht="12">
      <c r="A2806" s="298"/>
      <c r="B2806" s="298"/>
      <c r="C2806" s="298"/>
      <c r="D2806" s="298"/>
      <c r="E2806" s="298"/>
      <c r="F2806" s="298"/>
      <c r="G2806" s="298"/>
      <c r="H2806" s="298"/>
      <c r="I2806" s="298"/>
      <c r="J2806" s="298"/>
      <c r="K2806" s="298"/>
      <c r="L2806" s="299"/>
      <c r="M2806" s="300"/>
      <c r="N2806" s="301"/>
      <c r="O2806" s="238"/>
      <c r="P2806" s="238"/>
      <c r="Q2806" s="238"/>
    </row>
    <row r="2807" spans="1:17" s="39" customFormat="1" ht="12">
      <c r="A2807" s="298"/>
      <c r="B2807" s="298"/>
      <c r="C2807" s="298"/>
      <c r="D2807" s="298"/>
      <c r="E2807" s="298"/>
      <c r="F2807" s="298"/>
      <c r="G2807" s="298"/>
      <c r="H2807" s="298"/>
      <c r="I2807" s="298"/>
      <c r="J2807" s="298"/>
      <c r="K2807" s="298"/>
      <c r="L2807" s="299"/>
      <c r="M2807" s="300"/>
      <c r="N2807" s="301"/>
      <c r="O2807" s="238"/>
      <c r="P2807" s="238"/>
      <c r="Q2807" s="238"/>
    </row>
    <row r="2808" spans="1:17" s="39" customFormat="1" ht="12">
      <c r="A2808" s="298"/>
      <c r="B2808" s="298"/>
      <c r="C2808" s="298"/>
      <c r="D2808" s="298"/>
      <c r="E2808" s="298"/>
      <c r="F2808" s="298"/>
      <c r="G2808" s="298"/>
      <c r="H2808" s="298"/>
      <c r="I2808" s="298"/>
      <c r="J2808" s="298"/>
      <c r="K2808" s="298"/>
      <c r="L2808" s="299"/>
      <c r="M2808" s="300"/>
      <c r="N2808" s="301"/>
      <c r="O2808" s="238"/>
      <c r="P2808" s="238"/>
      <c r="Q2808" s="238"/>
    </row>
    <row r="2809" spans="1:17" s="39" customFormat="1" ht="12">
      <c r="A2809" s="298"/>
      <c r="B2809" s="298"/>
      <c r="C2809" s="298"/>
      <c r="D2809" s="298"/>
      <c r="E2809" s="298"/>
      <c r="F2809" s="298"/>
      <c r="G2809" s="298"/>
      <c r="H2809" s="298"/>
      <c r="I2809" s="298"/>
      <c r="J2809" s="298"/>
      <c r="K2809" s="298"/>
      <c r="L2809" s="299"/>
      <c r="M2809" s="300"/>
      <c r="N2809" s="301"/>
      <c r="O2809" s="238"/>
      <c r="P2809" s="238"/>
      <c r="Q2809" s="238"/>
    </row>
    <row r="2810" spans="1:17" s="39" customFormat="1" ht="12">
      <c r="A2810" s="298"/>
      <c r="B2810" s="298"/>
      <c r="C2810" s="298"/>
      <c r="D2810" s="298"/>
      <c r="E2810" s="298"/>
      <c r="F2810" s="298"/>
      <c r="G2810" s="298"/>
      <c r="H2810" s="298"/>
      <c r="I2810" s="298"/>
      <c r="J2810" s="298"/>
      <c r="K2810" s="298"/>
      <c r="L2810" s="299"/>
      <c r="M2810" s="300"/>
      <c r="N2810" s="301"/>
      <c r="O2810" s="238"/>
      <c r="P2810" s="238"/>
      <c r="Q2810" s="238"/>
    </row>
    <row r="2811" spans="1:17" s="39" customFormat="1" ht="12">
      <c r="A2811" s="298"/>
      <c r="B2811" s="298"/>
      <c r="C2811" s="298"/>
      <c r="D2811" s="298"/>
      <c r="E2811" s="298"/>
      <c r="F2811" s="298"/>
      <c r="G2811" s="298"/>
      <c r="H2811" s="298"/>
      <c r="I2811" s="298"/>
      <c r="J2811" s="298"/>
      <c r="K2811" s="298"/>
      <c r="L2811" s="299"/>
      <c r="M2811" s="300"/>
      <c r="N2811" s="301"/>
      <c r="O2811" s="238"/>
      <c r="P2811" s="238"/>
      <c r="Q2811" s="238"/>
    </row>
    <row r="2812" spans="1:17" s="39" customFormat="1" ht="12">
      <c r="A2812" s="298"/>
      <c r="B2812" s="298"/>
      <c r="C2812" s="298"/>
      <c r="D2812" s="298"/>
      <c r="E2812" s="298"/>
      <c r="F2812" s="298"/>
      <c r="G2812" s="298"/>
      <c r="H2812" s="298"/>
      <c r="I2812" s="298"/>
      <c r="J2812" s="298"/>
      <c r="K2812" s="298"/>
      <c r="L2812" s="299"/>
      <c r="M2812" s="300"/>
      <c r="N2812" s="301"/>
      <c r="O2812" s="238"/>
      <c r="P2812" s="238"/>
      <c r="Q2812" s="238"/>
    </row>
    <row r="2813" spans="1:17" s="39" customFormat="1" ht="12">
      <c r="A2813" s="298"/>
      <c r="B2813" s="298"/>
      <c r="C2813" s="298"/>
      <c r="D2813" s="298"/>
      <c r="E2813" s="298"/>
      <c r="F2813" s="298"/>
      <c r="G2813" s="298"/>
      <c r="H2813" s="298"/>
      <c r="I2813" s="298"/>
      <c r="J2813" s="298"/>
      <c r="K2813" s="298"/>
      <c r="L2813" s="299"/>
      <c r="M2813" s="300"/>
      <c r="N2813" s="301"/>
      <c r="O2813" s="238"/>
      <c r="P2813" s="238"/>
      <c r="Q2813" s="238"/>
    </row>
    <row r="2814" spans="1:17" s="39" customFormat="1" ht="12">
      <c r="A2814" s="298"/>
      <c r="B2814" s="298"/>
      <c r="C2814" s="298"/>
      <c r="D2814" s="298"/>
      <c r="E2814" s="298"/>
      <c r="F2814" s="298"/>
      <c r="G2814" s="298"/>
      <c r="H2814" s="298"/>
      <c r="I2814" s="298"/>
      <c r="J2814" s="298"/>
      <c r="K2814" s="298"/>
      <c r="L2814" s="299"/>
      <c r="M2814" s="300"/>
      <c r="N2814" s="301"/>
      <c r="O2814" s="238"/>
      <c r="P2814" s="238"/>
      <c r="Q2814" s="238"/>
    </row>
    <row r="2815" spans="1:17" s="39" customFormat="1" ht="12">
      <c r="A2815" s="298"/>
      <c r="B2815" s="298"/>
      <c r="C2815" s="298"/>
      <c r="D2815" s="298"/>
      <c r="E2815" s="298"/>
      <c r="F2815" s="298"/>
      <c r="G2815" s="298"/>
      <c r="H2815" s="298"/>
      <c r="I2815" s="298"/>
      <c r="J2815" s="298"/>
      <c r="K2815" s="298"/>
      <c r="L2815" s="299"/>
      <c r="M2815" s="300"/>
      <c r="N2815" s="301"/>
      <c r="O2815" s="238"/>
      <c r="P2815" s="238"/>
      <c r="Q2815" s="238"/>
    </row>
    <row r="2816" spans="1:17" s="39" customFormat="1" ht="12">
      <c r="A2816" s="298"/>
      <c r="B2816" s="298"/>
      <c r="C2816" s="298"/>
      <c r="D2816" s="298"/>
      <c r="E2816" s="298"/>
      <c r="F2816" s="298"/>
      <c r="G2816" s="298"/>
      <c r="H2816" s="298"/>
      <c r="I2816" s="298"/>
      <c r="J2816" s="298"/>
      <c r="K2816" s="298"/>
      <c r="L2816" s="299"/>
      <c r="M2816" s="300"/>
      <c r="N2816" s="301"/>
      <c r="O2816" s="238"/>
      <c r="P2816" s="238"/>
      <c r="Q2816" s="238"/>
    </row>
    <row r="2817" spans="1:17" s="39" customFormat="1" ht="12">
      <c r="A2817" s="298"/>
      <c r="B2817" s="298"/>
      <c r="C2817" s="298"/>
      <c r="D2817" s="298"/>
      <c r="E2817" s="298"/>
      <c r="F2817" s="298"/>
      <c r="G2817" s="298"/>
      <c r="H2817" s="298"/>
      <c r="I2817" s="298"/>
      <c r="J2817" s="298"/>
      <c r="K2817" s="298"/>
      <c r="L2817" s="299"/>
      <c r="M2817" s="300"/>
      <c r="N2817" s="301"/>
      <c r="O2817" s="238"/>
      <c r="P2817" s="238"/>
      <c r="Q2817" s="238"/>
    </row>
    <row r="2818" spans="1:17" s="39" customFormat="1" ht="12">
      <c r="A2818" s="298"/>
      <c r="B2818" s="298"/>
      <c r="C2818" s="298"/>
      <c r="D2818" s="298"/>
      <c r="E2818" s="298"/>
      <c r="F2818" s="298"/>
      <c r="G2818" s="298"/>
      <c r="H2818" s="298"/>
      <c r="I2818" s="298"/>
      <c r="J2818" s="298"/>
      <c r="K2818" s="298"/>
      <c r="L2818" s="299"/>
      <c r="M2818" s="300"/>
      <c r="N2818" s="301"/>
      <c r="O2818" s="238"/>
      <c r="P2818" s="238"/>
      <c r="Q2818" s="238"/>
    </row>
    <row r="2819" spans="1:17" s="39" customFormat="1" ht="12">
      <c r="A2819" s="298"/>
      <c r="B2819" s="298"/>
      <c r="C2819" s="298"/>
      <c r="D2819" s="298"/>
      <c r="E2819" s="298"/>
      <c r="F2819" s="298"/>
      <c r="G2819" s="298"/>
      <c r="H2819" s="298"/>
      <c r="I2819" s="298"/>
      <c r="J2819" s="298"/>
      <c r="K2819" s="298"/>
      <c r="L2819" s="299"/>
      <c r="M2819" s="300"/>
      <c r="N2819" s="301"/>
      <c r="O2819" s="238"/>
      <c r="P2819" s="238"/>
      <c r="Q2819" s="238"/>
    </row>
    <row r="2820" spans="1:17" s="39" customFormat="1" ht="12">
      <c r="A2820" s="298"/>
      <c r="B2820" s="298"/>
      <c r="C2820" s="298"/>
      <c r="D2820" s="298"/>
      <c r="E2820" s="298"/>
      <c r="F2820" s="298"/>
      <c r="G2820" s="298"/>
      <c r="H2820" s="298"/>
      <c r="I2820" s="298"/>
      <c r="J2820" s="298"/>
      <c r="K2820" s="298"/>
      <c r="L2820" s="299"/>
      <c r="M2820" s="300"/>
      <c r="N2820" s="301"/>
      <c r="O2820" s="238"/>
      <c r="P2820" s="238"/>
      <c r="Q2820" s="238"/>
    </row>
    <row r="2821" spans="1:17" s="39" customFormat="1" ht="12">
      <c r="A2821" s="298"/>
      <c r="B2821" s="298"/>
      <c r="C2821" s="298"/>
      <c r="D2821" s="298"/>
      <c r="E2821" s="298"/>
      <c r="F2821" s="298"/>
      <c r="G2821" s="298"/>
      <c r="H2821" s="298"/>
      <c r="I2821" s="298"/>
      <c r="J2821" s="298"/>
      <c r="K2821" s="298"/>
      <c r="L2821" s="299"/>
      <c r="M2821" s="300"/>
      <c r="N2821" s="301"/>
      <c r="O2821" s="238"/>
      <c r="P2821" s="238"/>
      <c r="Q2821" s="238"/>
    </row>
    <row r="2822" spans="1:17" s="39" customFormat="1" ht="12">
      <c r="A2822" s="298"/>
      <c r="B2822" s="298"/>
      <c r="C2822" s="298"/>
      <c r="D2822" s="298"/>
      <c r="E2822" s="298"/>
      <c r="F2822" s="298"/>
      <c r="G2822" s="298"/>
      <c r="H2822" s="298"/>
      <c r="I2822" s="298"/>
      <c r="J2822" s="298"/>
      <c r="K2822" s="298"/>
      <c r="L2822" s="299"/>
      <c r="M2822" s="300"/>
      <c r="N2822" s="301"/>
      <c r="O2822" s="238"/>
      <c r="P2822" s="238"/>
      <c r="Q2822" s="238"/>
    </row>
    <row r="2823" spans="1:17" s="39" customFormat="1" ht="12">
      <c r="A2823" s="298"/>
      <c r="B2823" s="298"/>
      <c r="C2823" s="298"/>
      <c r="D2823" s="298"/>
      <c r="E2823" s="298"/>
      <c r="F2823" s="298"/>
      <c r="G2823" s="298"/>
      <c r="H2823" s="298"/>
      <c r="I2823" s="298"/>
      <c r="J2823" s="298"/>
      <c r="K2823" s="298"/>
      <c r="L2823" s="299"/>
      <c r="M2823" s="300"/>
      <c r="N2823" s="301"/>
      <c r="O2823" s="238"/>
      <c r="P2823" s="238"/>
      <c r="Q2823" s="238"/>
    </row>
    <row r="2824" spans="1:17" s="39" customFormat="1" ht="12">
      <c r="A2824" s="298"/>
      <c r="B2824" s="298"/>
      <c r="C2824" s="298"/>
      <c r="D2824" s="298"/>
      <c r="E2824" s="298"/>
      <c r="F2824" s="298"/>
      <c r="G2824" s="298"/>
      <c r="H2824" s="298"/>
      <c r="I2824" s="298"/>
      <c r="J2824" s="298"/>
      <c r="K2824" s="298"/>
      <c r="L2824" s="299"/>
      <c r="M2824" s="300"/>
      <c r="N2824" s="301"/>
      <c r="O2824" s="238"/>
      <c r="P2824" s="238"/>
      <c r="Q2824" s="238"/>
    </row>
    <row r="2825" spans="1:17" s="39" customFormat="1" ht="12">
      <c r="A2825" s="298"/>
      <c r="B2825" s="298"/>
      <c r="C2825" s="298"/>
      <c r="D2825" s="298"/>
      <c r="E2825" s="298"/>
      <c r="F2825" s="298"/>
      <c r="G2825" s="298"/>
      <c r="H2825" s="298"/>
      <c r="I2825" s="298"/>
      <c r="J2825" s="298"/>
      <c r="K2825" s="298"/>
      <c r="L2825" s="299"/>
      <c r="M2825" s="300"/>
      <c r="N2825" s="301"/>
      <c r="O2825" s="238"/>
      <c r="P2825" s="238"/>
      <c r="Q2825" s="238"/>
    </row>
    <row r="2826" spans="1:17" s="39" customFormat="1" ht="12">
      <c r="A2826" s="298"/>
      <c r="B2826" s="298"/>
      <c r="C2826" s="298"/>
      <c r="D2826" s="298"/>
      <c r="E2826" s="298"/>
      <c r="F2826" s="298"/>
      <c r="G2826" s="298"/>
      <c r="H2826" s="298"/>
      <c r="I2826" s="298"/>
      <c r="J2826" s="298"/>
      <c r="K2826" s="298"/>
      <c r="L2826" s="299"/>
      <c r="M2826" s="300"/>
      <c r="N2826" s="301"/>
      <c r="O2826" s="238"/>
      <c r="P2826" s="238"/>
      <c r="Q2826" s="238"/>
    </row>
    <row r="2827" spans="1:17" s="39" customFormat="1" ht="12">
      <c r="A2827" s="298"/>
      <c r="B2827" s="298"/>
      <c r="C2827" s="298"/>
      <c r="D2827" s="298"/>
      <c r="E2827" s="298"/>
      <c r="F2827" s="298"/>
      <c r="G2827" s="298"/>
      <c r="H2827" s="298"/>
      <c r="I2827" s="298"/>
      <c r="J2827" s="298"/>
      <c r="K2827" s="298"/>
      <c r="L2827" s="299"/>
      <c r="M2827" s="300"/>
      <c r="N2827" s="301"/>
      <c r="O2827" s="238"/>
      <c r="P2827" s="238"/>
      <c r="Q2827" s="238"/>
    </row>
    <row r="2828" spans="1:17" s="39" customFormat="1" ht="12">
      <c r="A2828" s="298"/>
      <c r="B2828" s="298"/>
      <c r="C2828" s="298"/>
      <c r="D2828" s="298"/>
      <c r="E2828" s="298"/>
      <c r="F2828" s="298"/>
      <c r="G2828" s="298"/>
      <c r="H2828" s="298"/>
      <c r="I2828" s="298"/>
      <c r="J2828" s="298"/>
      <c r="K2828" s="298"/>
      <c r="L2828" s="299"/>
      <c r="M2828" s="300"/>
      <c r="N2828" s="301"/>
      <c r="O2828" s="238"/>
      <c r="P2828" s="238"/>
      <c r="Q2828" s="238"/>
    </row>
    <row r="2829" spans="1:17" s="39" customFormat="1" ht="12">
      <c r="A2829" s="298"/>
      <c r="B2829" s="298"/>
      <c r="C2829" s="298"/>
      <c r="D2829" s="298"/>
      <c r="E2829" s="298"/>
      <c r="F2829" s="298"/>
      <c r="G2829" s="298"/>
      <c r="H2829" s="298"/>
      <c r="I2829" s="298"/>
      <c r="J2829" s="298"/>
      <c r="K2829" s="298"/>
      <c r="L2829" s="299"/>
      <c r="M2829" s="300"/>
      <c r="N2829" s="301"/>
      <c r="O2829" s="238"/>
      <c r="P2829" s="238"/>
      <c r="Q2829" s="238"/>
    </row>
    <row r="2830" spans="1:17" s="39" customFormat="1" ht="12">
      <c r="A2830" s="298"/>
      <c r="B2830" s="298"/>
      <c r="C2830" s="298"/>
      <c r="D2830" s="298"/>
      <c r="E2830" s="298"/>
      <c r="F2830" s="298"/>
      <c r="G2830" s="298"/>
      <c r="H2830" s="298"/>
      <c r="I2830" s="298"/>
      <c r="J2830" s="298"/>
      <c r="K2830" s="298"/>
      <c r="L2830" s="299"/>
      <c r="M2830" s="300"/>
      <c r="N2830" s="301"/>
      <c r="O2830" s="238"/>
      <c r="P2830" s="238"/>
      <c r="Q2830" s="238"/>
    </row>
    <row r="2831" spans="1:17" s="39" customFormat="1" ht="12">
      <c r="A2831" s="298"/>
      <c r="B2831" s="298"/>
      <c r="C2831" s="298"/>
      <c r="D2831" s="298"/>
      <c r="E2831" s="298"/>
      <c r="F2831" s="298"/>
      <c r="G2831" s="298"/>
      <c r="H2831" s="298"/>
      <c r="I2831" s="298"/>
      <c r="J2831" s="298"/>
      <c r="K2831" s="298"/>
      <c r="L2831" s="299"/>
      <c r="M2831" s="300"/>
      <c r="N2831" s="301"/>
      <c r="O2831" s="238"/>
      <c r="P2831" s="238"/>
      <c r="Q2831" s="238"/>
    </row>
    <row r="2832" spans="1:17" s="39" customFormat="1" ht="12">
      <c r="A2832" s="298"/>
      <c r="B2832" s="298"/>
      <c r="C2832" s="298"/>
      <c r="D2832" s="298"/>
      <c r="E2832" s="298"/>
      <c r="F2832" s="298"/>
      <c r="G2832" s="298"/>
      <c r="H2832" s="298"/>
      <c r="I2832" s="298"/>
      <c r="J2832" s="298"/>
      <c r="K2832" s="298"/>
      <c r="L2832" s="299"/>
      <c r="M2832" s="300"/>
      <c r="N2832" s="301"/>
      <c r="O2832" s="238"/>
      <c r="P2832" s="238"/>
      <c r="Q2832" s="238"/>
    </row>
    <row r="2833" spans="1:17" s="39" customFormat="1" ht="12">
      <c r="A2833" s="298"/>
      <c r="B2833" s="298"/>
      <c r="C2833" s="298"/>
      <c r="D2833" s="298"/>
      <c r="E2833" s="298"/>
      <c r="F2833" s="298"/>
      <c r="G2833" s="298"/>
      <c r="H2833" s="298"/>
      <c r="I2833" s="298"/>
      <c r="J2833" s="298"/>
      <c r="K2833" s="298"/>
      <c r="L2833" s="299"/>
      <c r="M2833" s="300"/>
      <c r="N2833" s="301"/>
      <c r="O2833" s="238"/>
      <c r="P2833" s="238"/>
      <c r="Q2833" s="238"/>
    </row>
    <row r="2834" spans="1:17" s="39" customFormat="1" ht="12">
      <c r="A2834" s="298"/>
      <c r="B2834" s="298"/>
      <c r="C2834" s="298"/>
      <c r="D2834" s="298"/>
      <c r="E2834" s="298"/>
      <c r="F2834" s="298"/>
      <c r="G2834" s="298"/>
      <c r="H2834" s="298"/>
      <c r="I2834" s="298"/>
      <c r="J2834" s="298"/>
      <c r="K2834" s="298"/>
      <c r="L2834" s="299"/>
      <c r="M2834" s="300"/>
      <c r="N2834" s="301"/>
      <c r="O2834" s="238"/>
      <c r="P2834" s="238"/>
      <c r="Q2834" s="238"/>
    </row>
    <row r="2835" spans="1:17" s="39" customFormat="1" ht="12">
      <c r="A2835" s="298"/>
      <c r="B2835" s="298"/>
      <c r="C2835" s="298"/>
      <c r="D2835" s="298"/>
      <c r="E2835" s="298"/>
      <c r="F2835" s="298"/>
      <c r="G2835" s="298"/>
      <c r="H2835" s="298"/>
      <c r="I2835" s="298"/>
      <c r="J2835" s="298"/>
      <c r="K2835" s="298"/>
      <c r="L2835" s="299"/>
      <c r="M2835" s="300"/>
      <c r="N2835" s="301"/>
      <c r="O2835" s="238"/>
      <c r="P2835" s="238"/>
      <c r="Q2835" s="238"/>
    </row>
    <row r="2836" spans="1:17" s="39" customFormat="1" ht="12">
      <c r="A2836" s="298"/>
      <c r="B2836" s="298"/>
      <c r="C2836" s="298"/>
      <c r="D2836" s="298"/>
      <c r="E2836" s="298"/>
      <c r="F2836" s="298"/>
      <c r="G2836" s="298"/>
      <c r="H2836" s="298"/>
      <c r="I2836" s="298"/>
      <c r="J2836" s="298"/>
      <c r="K2836" s="298"/>
      <c r="L2836" s="299"/>
      <c r="M2836" s="300"/>
      <c r="N2836" s="301"/>
      <c r="O2836" s="238"/>
      <c r="P2836" s="238"/>
      <c r="Q2836" s="238"/>
    </row>
    <row r="2837" spans="1:17" s="39" customFormat="1" ht="12">
      <c r="A2837" s="298"/>
      <c r="B2837" s="298"/>
      <c r="C2837" s="298"/>
      <c r="D2837" s="298"/>
      <c r="E2837" s="298"/>
      <c r="F2837" s="298"/>
      <c r="G2837" s="298"/>
      <c r="H2837" s="298"/>
      <c r="I2837" s="298"/>
      <c r="J2837" s="298"/>
      <c r="K2837" s="298"/>
      <c r="L2837" s="299"/>
      <c r="M2837" s="300"/>
      <c r="N2837" s="301"/>
      <c r="O2837" s="238"/>
      <c r="P2837" s="238"/>
      <c r="Q2837" s="238"/>
    </row>
    <row r="2838" spans="1:17" s="39" customFormat="1" ht="12">
      <c r="A2838" s="298"/>
      <c r="B2838" s="298"/>
      <c r="C2838" s="298"/>
      <c r="D2838" s="298"/>
      <c r="E2838" s="298"/>
      <c r="F2838" s="298"/>
      <c r="G2838" s="298"/>
      <c r="H2838" s="298"/>
      <c r="I2838" s="298"/>
      <c r="J2838" s="298"/>
      <c r="K2838" s="298"/>
      <c r="L2838" s="299"/>
      <c r="M2838" s="300"/>
      <c r="N2838" s="301"/>
      <c r="O2838" s="238"/>
      <c r="P2838" s="238"/>
      <c r="Q2838" s="238"/>
    </row>
    <row r="2839" spans="1:17" s="39" customFormat="1" ht="12">
      <c r="A2839" s="298"/>
      <c r="B2839" s="298"/>
      <c r="C2839" s="298"/>
      <c r="D2839" s="298"/>
      <c r="E2839" s="298"/>
      <c r="F2839" s="298"/>
      <c r="G2839" s="298"/>
      <c r="H2839" s="298"/>
      <c r="I2839" s="298"/>
      <c r="J2839" s="298"/>
      <c r="K2839" s="298"/>
      <c r="L2839" s="299"/>
      <c r="M2839" s="300"/>
      <c r="N2839" s="301"/>
      <c r="O2839" s="238"/>
      <c r="P2839" s="238"/>
      <c r="Q2839" s="238"/>
    </row>
    <row r="2840" spans="1:17" s="39" customFormat="1" ht="12">
      <c r="A2840" s="298"/>
      <c r="B2840" s="298"/>
      <c r="C2840" s="298"/>
      <c r="D2840" s="298"/>
      <c r="E2840" s="298"/>
      <c r="F2840" s="298"/>
      <c r="G2840" s="298"/>
      <c r="H2840" s="298"/>
      <c r="I2840" s="298"/>
      <c r="J2840" s="298"/>
      <c r="K2840" s="298"/>
      <c r="L2840" s="299"/>
      <c r="M2840" s="300"/>
      <c r="N2840" s="301"/>
      <c r="O2840" s="238"/>
      <c r="P2840" s="238"/>
      <c r="Q2840" s="238"/>
    </row>
    <row r="2841" spans="1:17" s="39" customFormat="1" ht="12">
      <c r="A2841" s="298"/>
      <c r="B2841" s="298"/>
      <c r="C2841" s="298"/>
      <c r="D2841" s="298"/>
      <c r="E2841" s="298"/>
      <c r="F2841" s="298"/>
      <c r="G2841" s="298"/>
      <c r="H2841" s="298"/>
      <c r="I2841" s="298"/>
      <c r="J2841" s="298"/>
      <c r="K2841" s="298"/>
      <c r="L2841" s="299"/>
      <c r="M2841" s="300"/>
      <c r="N2841" s="301"/>
      <c r="O2841" s="238"/>
      <c r="P2841" s="238"/>
      <c r="Q2841" s="238"/>
    </row>
    <row r="2842" spans="1:17" s="39" customFormat="1" ht="12">
      <c r="A2842" s="298"/>
      <c r="B2842" s="298"/>
      <c r="C2842" s="298"/>
      <c r="D2842" s="298"/>
      <c r="E2842" s="298"/>
      <c r="F2842" s="298"/>
      <c r="G2842" s="298"/>
      <c r="H2842" s="298"/>
      <c r="I2842" s="298"/>
      <c r="J2842" s="298"/>
      <c r="K2842" s="298"/>
      <c r="L2842" s="299"/>
      <c r="M2842" s="300"/>
      <c r="N2842" s="301"/>
      <c r="O2842" s="238"/>
      <c r="P2842" s="238"/>
      <c r="Q2842" s="238"/>
    </row>
    <row r="2843" spans="1:17" s="39" customFormat="1" ht="12">
      <c r="A2843" s="298"/>
      <c r="B2843" s="298"/>
      <c r="C2843" s="298"/>
      <c r="D2843" s="298"/>
      <c r="E2843" s="298"/>
      <c r="F2843" s="298"/>
      <c r="G2843" s="298"/>
      <c r="H2843" s="298"/>
      <c r="I2843" s="298"/>
      <c r="J2843" s="298"/>
      <c r="K2843" s="298"/>
      <c r="L2843" s="299"/>
      <c r="M2843" s="300"/>
      <c r="N2843" s="301"/>
      <c r="O2843" s="238"/>
      <c r="P2843" s="238"/>
      <c r="Q2843" s="238"/>
    </row>
    <row r="2844" spans="1:17" s="39" customFormat="1" ht="12">
      <c r="A2844" s="298"/>
      <c r="B2844" s="298"/>
      <c r="C2844" s="298"/>
      <c r="D2844" s="298"/>
      <c r="E2844" s="298"/>
      <c r="F2844" s="298"/>
      <c r="G2844" s="298"/>
      <c r="H2844" s="298"/>
      <c r="I2844" s="298"/>
      <c r="J2844" s="298"/>
      <c r="K2844" s="298"/>
      <c r="L2844" s="299"/>
      <c r="M2844" s="300"/>
      <c r="N2844" s="301"/>
      <c r="O2844" s="238"/>
      <c r="P2844" s="238"/>
      <c r="Q2844" s="238"/>
    </row>
    <row r="2845" spans="1:17" s="39" customFormat="1" ht="12">
      <c r="A2845" s="298"/>
      <c r="B2845" s="298"/>
      <c r="C2845" s="298"/>
      <c r="D2845" s="298"/>
      <c r="E2845" s="298"/>
      <c r="F2845" s="298"/>
      <c r="G2845" s="298"/>
      <c r="H2845" s="298"/>
      <c r="I2845" s="298"/>
      <c r="J2845" s="298"/>
      <c r="K2845" s="298"/>
      <c r="L2845" s="299"/>
      <c r="M2845" s="300"/>
      <c r="N2845" s="301"/>
      <c r="O2845" s="238"/>
      <c r="P2845" s="238"/>
      <c r="Q2845" s="238"/>
    </row>
    <row r="2846" spans="1:17" s="39" customFormat="1" ht="12">
      <c r="A2846" s="298"/>
      <c r="B2846" s="298"/>
      <c r="C2846" s="298"/>
      <c r="D2846" s="298"/>
      <c r="E2846" s="298"/>
      <c r="F2846" s="298"/>
      <c r="G2846" s="298"/>
      <c r="H2846" s="298"/>
      <c r="I2846" s="298"/>
      <c r="J2846" s="298"/>
      <c r="K2846" s="298"/>
      <c r="L2846" s="299"/>
      <c r="M2846" s="300"/>
      <c r="N2846" s="301"/>
      <c r="O2846" s="238"/>
      <c r="P2846" s="238"/>
      <c r="Q2846" s="238"/>
    </row>
    <row r="2847" spans="1:17" s="39" customFormat="1" ht="12">
      <c r="A2847" s="298"/>
      <c r="B2847" s="298"/>
      <c r="C2847" s="298"/>
      <c r="D2847" s="298"/>
      <c r="E2847" s="298"/>
      <c r="F2847" s="298"/>
      <c r="G2847" s="298"/>
      <c r="H2847" s="298"/>
      <c r="I2847" s="298"/>
      <c r="J2847" s="298"/>
      <c r="K2847" s="298"/>
      <c r="L2847" s="299"/>
      <c r="M2847" s="300"/>
      <c r="N2847" s="301"/>
      <c r="O2847" s="238"/>
      <c r="P2847" s="238"/>
      <c r="Q2847" s="238"/>
    </row>
    <row r="2848" spans="1:17" s="39" customFormat="1" ht="12">
      <c r="A2848" s="298"/>
      <c r="B2848" s="298"/>
      <c r="C2848" s="298"/>
      <c r="D2848" s="298"/>
      <c r="E2848" s="298"/>
      <c r="F2848" s="298"/>
      <c r="G2848" s="298"/>
      <c r="H2848" s="298"/>
      <c r="I2848" s="298"/>
      <c r="J2848" s="298"/>
      <c r="K2848" s="298"/>
      <c r="L2848" s="299"/>
      <c r="M2848" s="300"/>
      <c r="N2848" s="301"/>
      <c r="O2848" s="238"/>
      <c r="P2848" s="238"/>
      <c r="Q2848" s="238"/>
    </row>
    <row r="2849" spans="1:17" s="39" customFormat="1" ht="12">
      <c r="A2849" s="298"/>
      <c r="B2849" s="298"/>
      <c r="C2849" s="298"/>
      <c r="D2849" s="298"/>
      <c r="E2849" s="298"/>
      <c r="F2849" s="298"/>
      <c r="G2849" s="298"/>
      <c r="H2849" s="298"/>
      <c r="I2849" s="298"/>
      <c r="J2849" s="298"/>
      <c r="K2849" s="298"/>
      <c r="L2849" s="299"/>
      <c r="M2849" s="300"/>
      <c r="N2849" s="301"/>
      <c r="O2849" s="238"/>
      <c r="P2849" s="238"/>
      <c r="Q2849" s="238"/>
    </row>
    <row r="2850" spans="1:17" s="39" customFormat="1" ht="12">
      <c r="A2850" s="298"/>
      <c r="B2850" s="298"/>
      <c r="C2850" s="298"/>
      <c r="D2850" s="298"/>
      <c r="E2850" s="298"/>
      <c r="F2850" s="298"/>
      <c r="G2850" s="298"/>
      <c r="H2850" s="298"/>
      <c r="I2850" s="298"/>
      <c r="J2850" s="298"/>
      <c r="K2850" s="298"/>
      <c r="L2850" s="299"/>
      <c r="M2850" s="300"/>
      <c r="N2850" s="301"/>
      <c r="O2850" s="238"/>
      <c r="P2850" s="238"/>
      <c r="Q2850" s="238"/>
    </row>
    <row r="2851" spans="1:17" s="39" customFormat="1" ht="12">
      <c r="A2851" s="298"/>
      <c r="B2851" s="298"/>
      <c r="C2851" s="298"/>
      <c r="D2851" s="298"/>
      <c r="E2851" s="298"/>
      <c r="F2851" s="298"/>
      <c r="G2851" s="298"/>
      <c r="H2851" s="298"/>
      <c r="I2851" s="298"/>
      <c r="J2851" s="298"/>
      <c r="K2851" s="298"/>
      <c r="L2851" s="299"/>
      <c r="M2851" s="300"/>
      <c r="N2851" s="301"/>
      <c r="O2851" s="238"/>
      <c r="P2851" s="238"/>
      <c r="Q2851" s="238"/>
    </row>
    <row r="2852" spans="1:17" s="39" customFormat="1" ht="12">
      <c r="A2852" s="298"/>
      <c r="B2852" s="298"/>
      <c r="C2852" s="298"/>
      <c r="D2852" s="298"/>
      <c r="E2852" s="298"/>
      <c r="F2852" s="298"/>
      <c r="G2852" s="298"/>
      <c r="H2852" s="298"/>
      <c r="I2852" s="298"/>
      <c r="J2852" s="298"/>
      <c r="K2852" s="298"/>
      <c r="L2852" s="299"/>
      <c r="M2852" s="300"/>
      <c r="N2852" s="301"/>
      <c r="O2852" s="238"/>
      <c r="P2852" s="238"/>
      <c r="Q2852" s="238"/>
    </row>
    <row r="2853" spans="1:17" s="39" customFormat="1" ht="12">
      <c r="A2853" s="298"/>
      <c r="B2853" s="298"/>
      <c r="C2853" s="298"/>
      <c r="D2853" s="298"/>
      <c r="E2853" s="298"/>
      <c r="F2853" s="298"/>
      <c r="G2853" s="298"/>
      <c r="H2853" s="298"/>
      <c r="I2853" s="298"/>
      <c r="J2853" s="298"/>
      <c r="K2853" s="298"/>
      <c r="L2853" s="299"/>
      <c r="M2853" s="300"/>
      <c r="N2853" s="301"/>
      <c r="O2853" s="238"/>
      <c r="P2853" s="238"/>
      <c r="Q2853" s="238"/>
    </row>
    <row r="2854" spans="1:17" s="39" customFormat="1" ht="12">
      <c r="A2854" s="298"/>
      <c r="B2854" s="298"/>
      <c r="C2854" s="298"/>
      <c r="D2854" s="298"/>
      <c r="E2854" s="298"/>
      <c r="F2854" s="298"/>
      <c r="G2854" s="298"/>
      <c r="H2854" s="298"/>
      <c r="I2854" s="298"/>
      <c r="J2854" s="298"/>
      <c r="K2854" s="298"/>
      <c r="L2854" s="299"/>
      <c r="M2854" s="300"/>
      <c r="N2854" s="301"/>
      <c r="O2854" s="238"/>
      <c r="P2854" s="238"/>
      <c r="Q2854" s="238"/>
    </row>
    <row r="2855" spans="1:17" s="39" customFormat="1" ht="12">
      <c r="A2855" s="298"/>
      <c r="B2855" s="298"/>
      <c r="C2855" s="298"/>
      <c r="D2855" s="298"/>
      <c r="E2855" s="298"/>
      <c r="F2855" s="298"/>
      <c r="G2855" s="298"/>
      <c r="H2855" s="298"/>
      <c r="I2855" s="298"/>
      <c r="J2855" s="298"/>
      <c r="K2855" s="298"/>
      <c r="L2855" s="299"/>
      <c r="M2855" s="300"/>
      <c r="N2855" s="301"/>
      <c r="O2855" s="238"/>
      <c r="P2855" s="238"/>
      <c r="Q2855" s="238"/>
    </row>
    <row r="2856" spans="1:17" s="39" customFormat="1" ht="12">
      <c r="A2856" s="298"/>
      <c r="B2856" s="298"/>
      <c r="C2856" s="298"/>
      <c r="D2856" s="298"/>
      <c r="E2856" s="298"/>
      <c r="F2856" s="298"/>
      <c r="G2856" s="298"/>
      <c r="H2856" s="298"/>
      <c r="I2856" s="298"/>
      <c r="J2856" s="298"/>
      <c r="K2856" s="298"/>
      <c r="L2856" s="299"/>
      <c r="M2856" s="300"/>
      <c r="N2856" s="301"/>
      <c r="O2856" s="238"/>
      <c r="P2856" s="238"/>
      <c r="Q2856" s="238"/>
    </row>
    <row r="2857" spans="1:17" s="39" customFormat="1" ht="12">
      <c r="A2857" s="298"/>
      <c r="B2857" s="298"/>
      <c r="C2857" s="298"/>
      <c r="D2857" s="298"/>
      <c r="E2857" s="298"/>
      <c r="F2857" s="298"/>
      <c r="G2857" s="298"/>
      <c r="H2857" s="298"/>
      <c r="I2857" s="298"/>
      <c r="J2857" s="298"/>
      <c r="K2857" s="298"/>
      <c r="L2857" s="299"/>
      <c r="M2857" s="300"/>
      <c r="N2857" s="301"/>
      <c r="O2857" s="238"/>
      <c r="P2857" s="238"/>
      <c r="Q2857" s="238"/>
    </row>
    <row r="2858" spans="1:17" s="39" customFormat="1" ht="12">
      <c r="A2858" s="298"/>
      <c r="B2858" s="298"/>
      <c r="C2858" s="298"/>
      <c r="D2858" s="298"/>
      <c r="E2858" s="298"/>
      <c r="F2858" s="298"/>
      <c r="G2858" s="298"/>
      <c r="H2858" s="298"/>
      <c r="I2858" s="298"/>
      <c r="J2858" s="298"/>
      <c r="K2858" s="298"/>
      <c r="L2858" s="299"/>
      <c r="M2858" s="300"/>
      <c r="N2858" s="301"/>
      <c r="O2858" s="238"/>
      <c r="P2858" s="238"/>
      <c r="Q2858" s="238"/>
    </row>
    <row r="2859" spans="1:17" s="39" customFormat="1" ht="12">
      <c r="A2859" s="298"/>
      <c r="B2859" s="298"/>
      <c r="C2859" s="298"/>
      <c r="D2859" s="298"/>
      <c r="E2859" s="298"/>
      <c r="F2859" s="298"/>
      <c r="G2859" s="298"/>
      <c r="H2859" s="298"/>
      <c r="I2859" s="298"/>
      <c r="J2859" s="298"/>
      <c r="K2859" s="298"/>
      <c r="L2859" s="299"/>
      <c r="M2859" s="300"/>
      <c r="N2859" s="301"/>
      <c r="O2859" s="238"/>
      <c r="P2859" s="238"/>
      <c r="Q2859" s="238"/>
    </row>
    <row r="2860" spans="1:17" s="39" customFormat="1" ht="12">
      <c r="A2860" s="298"/>
      <c r="B2860" s="298"/>
      <c r="C2860" s="298"/>
      <c r="D2860" s="298"/>
      <c r="E2860" s="298"/>
      <c r="F2860" s="298"/>
      <c r="G2860" s="298"/>
      <c r="H2860" s="298"/>
      <c r="I2860" s="298"/>
      <c r="J2860" s="298"/>
      <c r="K2860" s="298"/>
      <c r="L2860" s="299"/>
      <c r="M2860" s="300"/>
      <c r="N2860" s="301"/>
      <c r="O2860" s="238"/>
      <c r="P2860" s="238"/>
      <c r="Q2860" s="238"/>
    </row>
    <row r="2861" spans="1:17" s="39" customFormat="1" ht="12">
      <c r="A2861" s="298"/>
      <c r="B2861" s="298"/>
      <c r="C2861" s="298"/>
      <c r="D2861" s="298"/>
      <c r="E2861" s="298"/>
      <c r="F2861" s="298"/>
      <c r="G2861" s="298"/>
      <c r="H2861" s="298"/>
      <c r="I2861" s="298"/>
      <c r="J2861" s="298"/>
      <c r="K2861" s="298"/>
      <c r="L2861" s="299"/>
      <c r="M2861" s="300"/>
      <c r="N2861" s="301"/>
      <c r="O2861" s="238"/>
      <c r="P2861" s="238"/>
      <c r="Q2861" s="238"/>
    </row>
    <row r="2862" spans="1:17" s="39" customFormat="1" ht="12">
      <c r="A2862" s="298"/>
      <c r="B2862" s="298"/>
      <c r="C2862" s="298"/>
      <c r="D2862" s="298"/>
      <c r="E2862" s="298"/>
      <c r="F2862" s="298"/>
      <c r="G2862" s="298"/>
      <c r="H2862" s="298"/>
      <c r="I2862" s="298"/>
      <c r="J2862" s="298"/>
      <c r="K2862" s="298"/>
      <c r="L2862" s="299"/>
      <c r="M2862" s="300"/>
      <c r="N2862" s="301"/>
      <c r="O2862" s="238"/>
      <c r="P2862" s="238"/>
      <c r="Q2862" s="238"/>
    </row>
    <row r="2863" spans="1:17" s="39" customFormat="1" ht="12">
      <c r="A2863" s="298"/>
      <c r="B2863" s="298"/>
      <c r="C2863" s="298"/>
      <c r="D2863" s="298"/>
      <c r="E2863" s="298"/>
      <c r="F2863" s="298"/>
      <c r="G2863" s="298"/>
      <c r="H2863" s="298"/>
      <c r="I2863" s="298"/>
      <c r="J2863" s="298"/>
      <c r="K2863" s="298"/>
      <c r="L2863" s="299"/>
      <c r="M2863" s="300"/>
      <c r="N2863" s="301"/>
      <c r="O2863" s="238"/>
      <c r="P2863" s="238"/>
      <c r="Q2863" s="238"/>
    </row>
    <row r="2864" spans="1:17" s="39" customFormat="1" ht="12">
      <c r="A2864" s="298"/>
      <c r="B2864" s="298"/>
      <c r="C2864" s="298"/>
      <c r="D2864" s="298"/>
      <c r="E2864" s="298"/>
      <c r="F2864" s="298"/>
      <c r="G2864" s="298"/>
      <c r="H2864" s="298"/>
      <c r="I2864" s="298"/>
      <c r="J2864" s="298"/>
      <c r="K2864" s="298"/>
      <c r="L2864" s="299"/>
      <c r="M2864" s="300"/>
      <c r="N2864" s="301"/>
      <c r="O2864" s="238"/>
      <c r="P2864" s="238"/>
      <c r="Q2864" s="238"/>
    </row>
    <row r="2865" spans="1:17" s="39" customFormat="1" ht="12">
      <c r="A2865" s="298"/>
      <c r="B2865" s="298"/>
      <c r="C2865" s="298"/>
      <c r="D2865" s="298"/>
      <c r="E2865" s="298"/>
      <c r="F2865" s="298"/>
      <c r="G2865" s="298"/>
      <c r="H2865" s="298"/>
      <c r="I2865" s="298"/>
      <c r="J2865" s="298"/>
      <c r="K2865" s="298"/>
      <c r="L2865" s="299"/>
      <c r="M2865" s="300"/>
      <c r="N2865" s="301"/>
      <c r="O2865" s="238"/>
      <c r="P2865" s="238"/>
      <c r="Q2865" s="238"/>
    </row>
    <row r="2866" spans="1:17" s="39" customFormat="1" ht="12">
      <c r="A2866" s="298"/>
      <c r="B2866" s="298"/>
      <c r="C2866" s="298"/>
      <c r="D2866" s="298"/>
      <c r="E2866" s="298"/>
      <c r="F2866" s="298"/>
      <c r="G2866" s="298"/>
      <c r="H2866" s="298"/>
      <c r="I2866" s="298"/>
      <c r="J2866" s="298"/>
      <c r="K2866" s="298"/>
      <c r="L2866" s="299"/>
      <c r="M2866" s="300"/>
      <c r="N2866" s="301"/>
      <c r="O2866" s="238"/>
      <c r="P2866" s="238"/>
      <c r="Q2866" s="238"/>
    </row>
    <row r="2867" spans="1:17" s="39" customFormat="1" ht="12">
      <c r="A2867" s="298"/>
      <c r="B2867" s="298"/>
      <c r="C2867" s="298"/>
      <c r="D2867" s="298"/>
      <c r="E2867" s="298"/>
      <c r="F2867" s="298"/>
      <c r="G2867" s="298"/>
      <c r="H2867" s="298"/>
      <c r="I2867" s="298"/>
      <c r="J2867" s="298"/>
      <c r="K2867" s="298"/>
      <c r="L2867" s="299"/>
      <c r="M2867" s="300"/>
      <c r="N2867" s="301"/>
      <c r="O2867" s="238"/>
      <c r="P2867" s="238"/>
      <c r="Q2867" s="238"/>
    </row>
    <row r="2868" spans="1:17" s="39" customFormat="1" ht="12">
      <c r="A2868" s="298"/>
      <c r="B2868" s="298"/>
      <c r="C2868" s="298"/>
      <c r="D2868" s="298"/>
      <c r="E2868" s="298"/>
      <c r="F2868" s="298"/>
      <c r="G2868" s="298"/>
      <c r="H2868" s="298"/>
      <c r="I2868" s="298"/>
      <c r="J2868" s="298"/>
      <c r="K2868" s="298"/>
      <c r="L2868" s="299"/>
      <c r="M2868" s="300"/>
      <c r="N2868" s="301"/>
      <c r="O2868" s="238"/>
      <c r="P2868" s="238"/>
      <c r="Q2868" s="238"/>
    </row>
    <row r="2869" spans="1:17" s="39" customFormat="1" ht="12">
      <c r="A2869" s="298"/>
      <c r="B2869" s="298"/>
      <c r="C2869" s="298"/>
      <c r="D2869" s="298"/>
      <c r="E2869" s="298"/>
      <c r="F2869" s="298"/>
      <c r="G2869" s="298"/>
      <c r="H2869" s="298"/>
      <c r="I2869" s="298"/>
      <c r="J2869" s="298"/>
      <c r="K2869" s="298"/>
      <c r="L2869" s="299"/>
      <c r="M2869" s="300"/>
      <c r="N2869" s="301"/>
      <c r="O2869" s="238"/>
      <c r="P2869" s="238"/>
      <c r="Q2869" s="238"/>
    </row>
    <row r="2870" spans="1:17" s="39" customFormat="1" ht="12">
      <c r="A2870" s="298"/>
      <c r="B2870" s="298"/>
      <c r="C2870" s="298"/>
      <c r="D2870" s="298"/>
      <c r="E2870" s="298"/>
      <c r="F2870" s="298"/>
      <c r="G2870" s="298"/>
      <c r="H2870" s="298"/>
      <c r="I2870" s="298"/>
      <c r="J2870" s="298"/>
      <c r="K2870" s="298"/>
      <c r="L2870" s="299"/>
      <c r="M2870" s="300"/>
      <c r="N2870" s="301"/>
      <c r="O2870" s="238"/>
      <c r="P2870" s="238"/>
      <c r="Q2870" s="238"/>
    </row>
    <row r="2871" spans="1:17" s="39" customFormat="1" ht="12">
      <c r="A2871" s="298"/>
      <c r="B2871" s="298"/>
      <c r="C2871" s="298"/>
      <c r="D2871" s="298"/>
      <c r="E2871" s="298"/>
      <c r="F2871" s="298"/>
      <c r="G2871" s="298"/>
      <c r="H2871" s="298"/>
      <c r="I2871" s="298"/>
      <c r="J2871" s="298"/>
      <c r="K2871" s="298"/>
      <c r="L2871" s="299"/>
      <c r="M2871" s="300"/>
      <c r="N2871" s="301"/>
      <c r="O2871" s="238"/>
      <c r="P2871" s="238"/>
      <c r="Q2871" s="238"/>
    </row>
    <row r="2872" spans="1:17" s="39" customFormat="1" ht="12">
      <c r="A2872" s="298"/>
      <c r="B2872" s="298"/>
      <c r="C2872" s="298"/>
      <c r="D2872" s="298"/>
      <c r="E2872" s="298"/>
      <c r="F2872" s="298"/>
      <c r="G2872" s="298"/>
      <c r="H2872" s="298"/>
      <c r="I2872" s="298"/>
      <c r="J2872" s="298"/>
      <c r="K2872" s="298"/>
      <c r="L2872" s="299"/>
      <c r="M2872" s="300"/>
      <c r="N2872" s="301"/>
      <c r="O2872" s="238"/>
      <c r="P2872" s="238"/>
      <c r="Q2872" s="238"/>
    </row>
    <row r="2873" spans="1:17" s="39" customFormat="1" ht="12">
      <c r="A2873" s="298"/>
      <c r="B2873" s="298"/>
      <c r="C2873" s="298"/>
      <c r="D2873" s="298"/>
      <c r="E2873" s="298"/>
      <c r="F2873" s="298"/>
      <c r="G2873" s="298"/>
      <c r="H2873" s="298"/>
      <c r="I2873" s="298"/>
      <c r="J2873" s="298"/>
      <c r="K2873" s="298"/>
      <c r="L2873" s="299"/>
      <c r="M2873" s="300"/>
      <c r="N2873" s="301"/>
      <c r="O2873" s="238"/>
      <c r="P2873" s="238"/>
      <c r="Q2873" s="238"/>
    </row>
    <row r="2874" spans="1:17" s="39" customFormat="1" ht="12">
      <c r="A2874" s="298"/>
      <c r="B2874" s="298"/>
      <c r="C2874" s="298"/>
      <c r="D2874" s="298"/>
      <c r="E2874" s="298"/>
      <c r="F2874" s="298"/>
      <c r="G2874" s="298"/>
      <c r="H2874" s="298"/>
      <c r="I2874" s="298"/>
      <c r="J2874" s="298"/>
      <c r="K2874" s="298"/>
      <c r="L2874" s="299"/>
      <c r="M2874" s="300"/>
      <c r="N2874" s="301"/>
      <c r="O2874" s="238"/>
      <c r="P2874" s="238"/>
      <c r="Q2874" s="238"/>
    </row>
    <row r="2875" spans="1:17" s="39" customFormat="1" ht="12">
      <c r="A2875" s="298"/>
      <c r="B2875" s="298"/>
      <c r="C2875" s="298"/>
      <c r="D2875" s="298"/>
      <c r="E2875" s="298"/>
      <c r="F2875" s="298"/>
      <c r="G2875" s="298"/>
      <c r="H2875" s="298"/>
      <c r="I2875" s="298"/>
      <c r="J2875" s="298"/>
      <c r="K2875" s="298"/>
      <c r="L2875" s="299"/>
      <c r="M2875" s="300"/>
      <c r="N2875" s="301"/>
      <c r="O2875" s="238"/>
      <c r="P2875" s="238"/>
      <c r="Q2875" s="238"/>
    </row>
    <row r="2876" spans="1:17" s="39" customFormat="1" ht="12">
      <c r="A2876" s="298"/>
      <c r="B2876" s="298"/>
      <c r="C2876" s="298"/>
      <c r="D2876" s="298"/>
      <c r="E2876" s="298"/>
      <c r="F2876" s="298"/>
      <c r="G2876" s="298"/>
      <c r="H2876" s="298"/>
      <c r="I2876" s="298"/>
      <c r="J2876" s="298"/>
      <c r="K2876" s="298"/>
      <c r="L2876" s="299"/>
      <c r="M2876" s="300"/>
      <c r="N2876" s="301"/>
      <c r="O2876" s="238"/>
      <c r="P2876" s="238"/>
      <c r="Q2876" s="238"/>
    </row>
    <row r="2877" spans="1:17" s="39" customFormat="1" ht="12">
      <c r="A2877" s="298"/>
      <c r="B2877" s="298"/>
      <c r="C2877" s="298"/>
      <c r="D2877" s="298"/>
      <c r="E2877" s="298"/>
      <c r="F2877" s="298"/>
      <c r="G2877" s="298"/>
      <c r="H2877" s="298"/>
      <c r="I2877" s="298"/>
      <c r="J2877" s="298"/>
      <c r="K2877" s="298"/>
      <c r="L2877" s="299"/>
      <c r="M2877" s="300"/>
      <c r="N2877" s="301"/>
      <c r="O2877" s="238"/>
      <c r="P2877" s="238"/>
      <c r="Q2877" s="238"/>
    </row>
    <row r="2878" spans="1:17" s="39" customFormat="1" ht="12">
      <c r="A2878" s="298"/>
      <c r="B2878" s="298"/>
      <c r="C2878" s="298"/>
      <c r="D2878" s="298"/>
      <c r="E2878" s="298"/>
      <c r="F2878" s="298"/>
      <c r="G2878" s="298"/>
      <c r="H2878" s="298"/>
      <c r="I2878" s="298"/>
      <c r="J2878" s="298"/>
      <c r="K2878" s="298"/>
      <c r="L2878" s="299"/>
      <c r="M2878" s="300"/>
      <c r="N2878" s="301"/>
      <c r="O2878" s="238"/>
      <c r="P2878" s="238"/>
      <c r="Q2878" s="238"/>
    </row>
    <row r="2879" spans="1:17" s="39" customFormat="1" ht="12">
      <c r="A2879" s="298"/>
      <c r="B2879" s="298"/>
      <c r="C2879" s="298"/>
      <c r="D2879" s="298"/>
      <c r="E2879" s="298"/>
      <c r="F2879" s="298"/>
      <c r="G2879" s="298"/>
      <c r="H2879" s="298"/>
      <c r="I2879" s="298"/>
      <c r="J2879" s="298"/>
      <c r="K2879" s="298"/>
      <c r="L2879" s="299"/>
      <c r="M2879" s="300"/>
      <c r="N2879" s="301"/>
      <c r="O2879" s="238"/>
      <c r="P2879" s="238"/>
      <c r="Q2879" s="238"/>
    </row>
    <row r="2880" spans="1:17" s="39" customFormat="1" ht="12">
      <c r="A2880" s="298"/>
      <c r="B2880" s="298"/>
      <c r="C2880" s="298"/>
      <c r="D2880" s="298"/>
      <c r="E2880" s="298"/>
      <c r="F2880" s="298"/>
      <c r="G2880" s="298"/>
      <c r="H2880" s="298"/>
      <c r="I2880" s="298"/>
      <c r="J2880" s="298"/>
      <c r="K2880" s="298"/>
      <c r="L2880" s="299"/>
      <c r="M2880" s="300"/>
      <c r="N2880" s="301"/>
      <c r="O2880" s="238"/>
      <c r="P2880" s="238"/>
      <c r="Q2880" s="238"/>
    </row>
    <row r="2881" spans="1:17" s="39" customFormat="1" ht="12">
      <c r="A2881" s="298"/>
      <c r="B2881" s="298"/>
      <c r="C2881" s="298"/>
      <c r="D2881" s="298"/>
      <c r="E2881" s="298"/>
      <c r="F2881" s="298"/>
      <c r="G2881" s="298"/>
      <c r="H2881" s="298"/>
      <c r="I2881" s="298"/>
      <c r="J2881" s="298"/>
      <c r="K2881" s="298"/>
      <c r="L2881" s="299"/>
      <c r="M2881" s="300"/>
      <c r="N2881" s="301"/>
      <c r="O2881" s="238"/>
      <c r="P2881" s="238"/>
      <c r="Q2881" s="238"/>
    </row>
    <row r="2882" spans="1:17" s="39" customFormat="1" ht="12">
      <c r="A2882" s="298"/>
      <c r="B2882" s="298"/>
      <c r="C2882" s="298"/>
      <c r="D2882" s="298"/>
      <c r="E2882" s="298"/>
      <c r="F2882" s="298"/>
      <c r="G2882" s="298"/>
      <c r="H2882" s="298"/>
      <c r="I2882" s="298"/>
      <c r="J2882" s="298"/>
      <c r="K2882" s="298"/>
      <c r="L2882" s="299"/>
      <c r="M2882" s="300"/>
      <c r="N2882" s="301"/>
      <c r="O2882" s="238"/>
      <c r="P2882" s="238"/>
      <c r="Q2882" s="238"/>
    </row>
    <row r="2883" spans="1:17" s="39" customFormat="1" ht="12">
      <c r="A2883" s="298"/>
      <c r="B2883" s="298"/>
      <c r="C2883" s="298"/>
      <c r="D2883" s="298"/>
      <c r="E2883" s="298"/>
      <c r="F2883" s="298"/>
      <c r="G2883" s="298"/>
      <c r="H2883" s="298"/>
      <c r="I2883" s="298"/>
      <c r="J2883" s="298"/>
      <c r="K2883" s="298"/>
      <c r="L2883" s="299"/>
      <c r="M2883" s="300"/>
      <c r="N2883" s="301"/>
      <c r="O2883" s="238"/>
      <c r="P2883" s="238"/>
      <c r="Q2883" s="238"/>
    </row>
    <row r="2884" spans="1:17" s="39" customFormat="1" ht="12">
      <c r="A2884" s="298"/>
      <c r="B2884" s="298"/>
      <c r="C2884" s="298"/>
      <c r="D2884" s="298"/>
      <c r="E2884" s="298"/>
      <c r="F2884" s="298"/>
      <c r="G2884" s="298"/>
      <c r="H2884" s="298"/>
      <c r="I2884" s="298"/>
      <c r="J2884" s="298"/>
      <c r="K2884" s="298"/>
      <c r="L2884" s="299"/>
      <c r="M2884" s="300"/>
      <c r="N2884" s="301"/>
      <c r="O2884" s="238"/>
      <c r="P2884" s="238"/>
      <c r="Q2884" s="238"/>
    </row>
    <row r="2885" spans="1:17" s="39" customFormat="1" ht="12">
      <c r="A2885" s="298"/>
      <c r="B2885" s="298"/>
      <c r="C2885" s="298"/>
      <c r="D2885" s="298"/>
      <c r="E2885" s="298"/>
      <c r="F2885" s="298"/>
      <c r="G2885" s="298"/>
      <c r="H2885" s="298"/>
      <c r="I2885" s="298"/>
      <c r="J2885" s="298"/>
      <c r="K2885" s="298"/>
      <c r="L2885" s="299"/>
      <c r="M2885" s="300"/>
      <c r="N2885" s="301"/>
      <c r="O2885" s="238"/>
      <c r="P2885" s="238"/>
      <c r="Q2885" s="238"/>
    </row>
    <row r="2886" spans="1:17" s="39" customFormat="1" ht="12">
      <c r="A2886" s="298"/>
      <c r="B2886" s="298"/>
      <c r="C2886" s="298"/>
      <c r="D2886" s="298"/>
      <c r="E2886" s="298"/>
      <c r="F2886" s="298"/>
      <c r="G2886" s="298"/>
      <c r="H2886" s="298"/>
      <c r="I2886" s="298"/>
      <c r="J2886" s="298"/>
      <c r="K2886" s="298"/>
      <c r="L2886" s="299"/>
      <c r="M2886" s="300"/>
      <c r="N2886" s="301"/>
      <c r="O2886" s="238"/>
      <c r="P2886" s="238"/>
      <c r="Q2886" s="238"/>
    </row>
    <row r="2887" spans="1:17" s="39" customFormat="1" ht="12">
      <c r="A2887" s="298"/>
      <c r="B2887" s="298"/>
      <c r="C2887" s="298"/>
      <c r="D2887" s="298"/>
      <c r="E2887" s="298"/>
      <c r="F2887" s="298"/>
      <c r="G2887" s="298"/>
      <c r="H2887" s="298"/>
      <c r="I2887" s="298"/>
      <c r="J2887" s="298"/>
      <c r="K2887" s="298"/>
      <c r="L2887" s="299"/>
      <c r="M2887" s="300"/>
      <c r="N2887" s="301"/>
      <c r="O2887" s="238"/>
      <c r="P2887" s="238"/>
      <c r="Q2887" s="238"/>
    </row>
    <row r="2888" spans="1:17" s="39" customFormat="1" ht="12">
      <c r="A2888" s="298"/>
      <c r="B2888" s="298"/>
      <c r="C2888" s="298"/>
      <c r="D2888" s="298"/>
      <c r="E2888" s="298"/>
      <c r="F2888" s="298"/>
      <c r="G2888" s="298"/>
      <c r="H2888" s="298"/>
      <c r="I2888" s="298"/>
      <c r="J2888" s="298"/>
      <c r="K2888" s="298"/>
      <c r="L2888" s="299"/>
      <c r="M2888" s="300"/>
      <c r="N2888" s="301"/>
      <c r="O2888" s="238"/>
      <c r="P2888" s="238"/>
      <c r="Q2888" s="238"/>
    </row>
    <row r="2889" spans="1:17" s="39" customFormat="1" ht="12">
      <c r="A2889" s="298"/>
      <c r="B2889" s="298"/>
      <c r="C2889" s="298"/>
      <c r="D2889" s="298"/>
      <c r="E2889" s="298"/>
      <c r="F2889" s="298"/>
      <c r="G2889" s="298"/>
      <c r="H2889" s="298"/>
      <c r="I2889" s="298"/>
      <c r="J2889" s="298"/>
      <c r="K2889" s="298"/>
      <c r="L2889" s="299"/>
      <c r="M2889" s="300"/>
      <c r="N2889" s="301"/>
      <c r="O2889" s="238"/>
      <c r="P2889" s="238"/>
      <c r="Q2889" s="238"/>
    </row>
    <row r="2890" spans="1:17" s="39" customFormat="1" ht="12">
      <c r="A2890" s="298"/>
      <c r="B2890" s="298"/>
      <c r="C2890" s="298"/>
      <c r="D2890" s="298"/>
      <c r="E2890" s="298"/>
      <c r="F2890" s="298"/>
      <c r="G2890" s="298"/>
      <c r="H2890" s="298"/>
      <c r="I2890" s="298"/>
      <c r="J2890" s="298"/>
      <c r="K2890" s="298"/>
      <c r="L2890" s="299"/>
      <c r="M2890" s="300"/>
      <c r="N2890" s="301"/>
      <c r="O2890" s="238"/>
      <c r="P2890" s="238"/>
      <c r="Q2890" s="238"/>
    </row>
    <row r="2891" spans="1:17" s="39" customFormat="1" ht="12">
      <c r="A2891" s="298"/>
      <c r="B2891" s="298"/>
      <c r="C2891" s="298"/>
      <c r="D2891" s="298"/>
      <c r="E2891" s="298"/>
      <c r="F2891" s="298"/>
      <c r="G2891" s="298"/>
      <c r="H2891" s="298"/>
      <c r="I2891" s="298"/>
      <c r="J2891" s="298"/>
      <c r="K2891" s="298"/>
      <c r="L2891" s="299"/>
      <c r="M2891" s="300"/>
      <c r="N2891" s="301"/>
      <c r="O2891" s="238"/>
      <c r="P2891" s="238"/>
      <c r="Q2891" s="238"/>
    </row>
    <row r="2892" spans="1:17" s="39" customFormat="1" ht="12">
      <c r="A2892" s="298"/>
      <c r="B2892" s="298"/>
      <c r="C2892" s="298"/>
      <c r="D2892" s="298"/>
      <c r="E2892" s="298"/>
      <c r="F2892" s="298"/>
      <c r="G2892" s="298"/>
      <c r="H2892" s="298"/>
      <c r="I2892" s="298"/>
      <c r="J2892" s="298"/>
      <c r="K2892" s="298"/>
      <c r="L2892" s="299"/>
      <c r="M2892" s="300"/>
      <c r="N2892" s="301"/>
      <c r="O2892" s="238"/>
      <c r="P2892" s="238"/>
      <c r="Q2892" s="238"/>
    </row>
    <row r="2893" spans="1:17" s="39" customFormat="1" ht="12">
      <c r="A2893" s="298"/>
      <c r="B2893" s="298"/>
      <c r="C2893" s="298"/>
      <c r="D2893" s="298"/>
      <c r="E2893" s="298"/>
      <c r="F2893" s="298"/>
      <c r="G2893" s="298"/>
      <c r="H2893" s="298"/>
      <c r="I2893" s="298"/>
      <c r="J2893" s="298"/>
      <c r="K2893" s="298"/>
      <c r="L2893" s="299"/>
      <c r="M2893" s="300"/>
      <c r="N2893" s="301"/>
      <c r="O2893" s="238"/>
      <c r="P2893" s="238"/>
      <c r="Q2893" s="238"/>
    </row>
    <row r="2894" spans="1:17" s="39" customFormat="1" ht="12">
      <c r="A2894" s="298"/>
      <c r="B2894" s="298"/>
      <c r="C2894" s="298"/>
      <c r="D2894" s="298"/>
      <c r="E2894" s="298"/>
      <c r="F2894" s="298"/>
      <c r="G2894" s="298"/>
      <c r="H2894" s="298"/>
      <c r="I2894" s="298"/>
      <c r="J2894" s="298"/>
      <c r="K2894" s="298"/>
      <c r="L2894" s="299"/>
      <c r="M2894" s="300"/>
      <c r="N2894" s="301"/>
      <c r="O2894" s="238"/>
      <c r="P2894" s="238"/>
      <c r="Q2894" s="238"/>
    </row>
    <row r="2895" spans="1:17" s="39" customFormat="1" ht="12">
      <c r="A2895" s="298"/>
      <c r="B2895" s="298"/>
      <c r="C2895" s="298"/>
      <c r="D2895" s="298"/>
      <c r="E2895" s="298"/>
      <c r="F2895" s="298"/>
      <c r="G2895" s="298"/>
      <c r="H2895" s="298"/>
      <c r="I2895" s="298"/>
      <c r="J2895" s="298"/>
      <c r="K2895" s="298"/>
      <c r="L2895" s="299"/>
      <c r="M2895" s="300"/>
      <c r="N2895" s="301"/>
      <c r="O2895" s="238"/>
      <c r="P2895" s="238"/>
      <c r="Q2895" s="238"/>
    </row>
    <row r="2896" spans="1:17" s="39" customFormat="1" ht="12">
      <c r="A2896" s="298"/>
      <c r="B2896" s="298"/>
      <c r="C2896" s="298"/>
      <c r="D2896" s="298"/>
      <c r="E2896" s="298"/>
      <c r="F2896" s="298"/>
      <c r="G2896" s="298"/>
      <c r="H2896" s="298"/>
      <c r="I2896" s="298"/>
      <c r="J2896" s="298"/>
      <c r="K2896" s="298"/>
      <c r="L2896" s="299"/>
      <c r="M2896" s="300"/>
      <c r="N2896" s="301"/>
      <c r="O2896" s="238"/>
      <c r="P2896" s="238"/>
      <c r="Q2896" s="238"/>
    </row>
    <row r="2897" spans="1:17" s="39" customFormat="1" ht="12">
      <c r="A2897" s="298"/>
      <c r="B2897" s="298"/>
      <c r="C2897" s="298"/>
      <c r="D2897" s="298"/>
      <c r="E2897" s="298"/>
      <c r="F2897" s="298"/>
      <c r="G2897" s="298"/>
      <c r="H2897" s="298"/>
      <c r="I2897" s="298"/>
      <c r="J2897" s="298"/>
      <c r="K2897" s="298"/>
      <c r="L2897" s="299"/>
      <c r="M2897" s="300"/>
      <c r="N2897" s="301"/>
      <c r="O2897" s="238"/>
      <c r="P2897" s="238"/>
      <c r="Q2897" s="238"/>
    </row>
    <row r="2898" spans="1:17" s="39" customFormat="1" ht="12">
      <c r="A2898" s="298"/>
      <c r="B2898" s="298"/>
      <c r="C2898" s="298"/>
      <c r="D2898" s="298"/>
      <c r="E2898" s="298"/>
      <c r="F2898" s="298"/>
      <c r="G2898" s="298"/>
      <c r="H2898" s="298"/>
      <c r="I2898" s="298"/>
      <c r="J2898" s="298"/>
      <c r="K2898" s="298"/>
      <c r="L2898" s="299"/>
      <c r="M2898" s="300"/>
      <c r="N2898" s="301"/>
      <c r="O2898" s="238"/>
      <c r="P2898" s="238"/>
      <c r="Q2898" s="238"/>
    </row>
    <row r="2899" spans="1:17" s="39" customFormat="1" ht="12">
      <c r="A2899" s="298"/>
      <c r="B2899" s="298"/>
      <c r="C2899" s="298"/>
      <c r="D2899" s="298"/>
      <c r="E2899" s="298"/>
      <c r="F2899" s="298"/>
      <c r="G2899" s="298"/>
      <c r="H2899" s="298"/>
      <c r="I2899" s="298"/>
      <c r="J2899" s="298"/>
      <c r="K2899" s="298"/>
      <c r="L2899" s="299"/>
      <c r="M2899" s="300"/>
      <c r="N2899" s="301"/>
      <c r="O2899" s="238"/>
      <c r="P2899" s="238"/>
      <c r="Q2899" s="238"/>
    </row>
    <row r="2900" spans="1:17" s="39" customFormat="1" ht="12">
      <c r="A2900" s="298"/>
      <c r="B2900" s="298"/>
      <c r="C2900" s="298"/>
      <c r="D2900" s="298"/>
      <c r="E2900" s="298"/>
      <c r="F2900" s="298"/>
      <c r="G2900" s="298"/>
      <c r="H2900" s="298"/>
      <c r="I2900" s="298"/>
      <c r="J2900" s="298"/>
      <c r="K2900" s="298"/>
      <c r="L2900" s="299"/>
      <c r="M2900" s="300"/>
      <c r="N2900" s="301"/>
      <c r="O2900" s="238"/>
      <c r="P2900" s="238"/>
      <c r="Q2900" s="238"/>
    </row>
    <row r="2901" spans="1:17" s="39" customFormat="1" ht="12">
      <c r="A2901" s="298"/>
      <c r="B2901" s="298"/>
      <c r="C2901" s="298"/>
      <c r="D2901" s="298"/>
      <c r="E2901" s="298"/>
      <c r="F2901" s="298"/>
      <c r="G2901" s="298"/>
      <c r="H2901" s="298"/>
      <c r="I2901" s="298"/>
      <c r="J2901" s="298"/>
      <c r="K2901" s="298"/>
      <c r="L2901" s="299"/>
      <c r="M2901" s="300"/>
      <c r="N2901" s="301"/>
      <c r="O2901" s="238"/>
      <c r="P2901" s="238"/>
      <c r="Q2901" s="238"/>
    </row>
    <row r="2902" spans="1:17" s="39" customFormat="1" ht="12">
      <c r="A2902" s="298"/>
      <c r="B2902" s="298"/>
      <c r="C2902" s="298"/>
      <c r="D2902" s="298"/>
      <c r="E2902" s="298"/>
      <c r="F2902" s="298"/>
      <c r="G2902" s="298"/>
      <c r="H2902" s="298"/>
      <c r="I2902" s="298"/>
      <c r="J2902" s="298"/>
      <c r="K2902" s="298"/>
      <c r="L2902" s="299"/>
      <c r="M2902" s="300"/>
      <c r="N2902" s="301"/>
      <c r="O2902" s="238"/>
      <c r="P2902" s="238"/>
      <c r="Q2902" s="238"/>
    </row>
    <row r="2903" spans="1:17" s="39" customFormat="1" ht="12">
      <c r="A2903" s="298"/>
      <c r="B2903" s="298"/>
      <c r="C2903" s="298"/>
      <c r="D2903" s="298"/>
      <c r="E2903" s="298"/>
      <c r="F2903" s="298"/>
      <c r="G2903" s="298"/>
      <c r="H2903" s="298"/>
      <c r="I2903" s="298"/>
      <c r="J2903" s="298"/>
      <c r="K2903" s="298"/>
      <c r="L2903" s="299"/>
      <c r="M2903" s="300"/>
      <c r="N2903" s="301"/>
      <c r="O2903" s="238"/>
      <c r="P2903" s="238"/>
      <c r="Q2903" s="238"/>
    </row>
    <row r="2904" spans="1:17" s="39" customFormat="1" ht="12">
      <c r="A2904" s="298"/>
      <c r="B2904" s="298"/>
      <c r="C2904" s="298"/>
      <c r="D2904" s="298"/>
      <c r="E2904" s="298"/>
      <c r="F2904" s="298"/>
      <c r="G2904" s="298"/>
      <c r="H2904" s="298"/>
      <c r="I2904" s="298"/>
      <c r="J2904" s="298"/>
      <c r="K2904" s="298"/>
      <c r="L2904" s="299"/>
      <c r="M2904" s="300"/>
      <c r="N2904" s="301"/>
      <c r="O2904" s="238"/>
      <c r="P2904" s="238"/>
      <c r="Q2904" s="238"/>
    </row>
    <row r="2905" spans="1:17" s="39" customFormat="1" ht="12">
      <c r="A2905" s="298"/>
      <c r="B2905" s="298"/>
      <c r="C2905" s="298"/>
      <c r="D2905" s="298"/>
      <c r="E2905" s="298"/>
      <c r="F2905" s="298"/>
      <c r="G2905" s="298"/>
      <c r="H2905" s="298"/>
      <c r="I2905" s="298"/>
      <c r="J2905" s="298"/>
      <c r="K2905" s="298"/>
      <c r="L2905" s="299"/>
      <c r="M2905" s="300"/>
      <c r="N2905" s="301"/>
      <c r="O2905" s="238"/>
      <c r="P2905" s="238"/>
      <c r="Q2905" s="238"/>
    </row>
    <row r="2906" spans="1:17" s="39" customFormat="1" ht="12">
      <c r="A2906" s="298"/>
      <c r="B2906" s="298"/>
      <c r="C2906" s="298"/>
      <c r="D2906" s="298"/>
      <c r="E2906" s="298"/>
      <c r="F2906" s="298"/>
      <c r="G2906" s="298"/>
      <c r="H2906" s="298"/>
      <c r="I2906" s="298"/>
      <c r="J2906" s="298"/>
      <c r="K2906" s="298"/>
      <c r="L2906" s="299"/>
      <c r="M2906" s="300"/>
      <c r="N2906" s="301"/>
      <c r="O2906" s="238"/>
      <c r="P2906" s="238"/>
      <c r="Q2906" s="238"/>
    </row>
    <row r="2907" spans="1:17" s="39" customFormat="1" ht="12">
      <c r="A2907" s="298"/>
      <c r="B2907" s="298"/>
      <c r="C2907" s="298"/>
      <c r="D2907" s="298"/>
      <c r="E2907" s="298"/>
      <c r="F2907" s="298"/>
      <c r="G2907" s="298"/>
      <c r="H2907" s="298"/>
      <c r="I2907" s="298"/>
      <c r="J2907" s="298"/>
      <c r="K2907" s="298"/>
      <c r="L2907" s="299"/>
      <c r="M2907" s="300"/>
      <c r="N2907" s="301"/>
      <c r="O2907" s="238"/>
      <c r="P2907" s="238"/>
      <c r="Q2907" s="238"/>
    </row>
    <row r="2908" spans="1:17" s="39" customFormat="1" ht="12">
      <c r="A2908" s="298"/>
      <c r="B2908" s="298"/>
      <c r="C2908" s="298"/>
      <c r="D2908" s="298"/>
      <c r="E2908" s="298"/>
      <c r="F2908" s="298"/>
      <c r="G2908" s="298"/>
      <c r="H2908" s="298"/>
      <c r="I2908" s="298"/>
      <c r="J2908" s="298"/>
      <c r="K2908" s="298"/>
      <c r="L2908" s="299"/>
      <c r="M2908" s="300"/>
      <c r="N2908" s="301"/>
      <c r="O2908" s="238"/>
      <c r="P2908" s="238"/>
      <c r="Q2908" s="238"/>
    </row>
    <row r="2909" spans="1:17" s="39" customFormat="1" ht="12">
      <c r="A2909" s="298"/>
      <c r="B2909" s="298"/>
      <c r="C2909" s="298"/>
      <c r="D2909" s="298"/>
      <c r="E2909" s="298"/>
      <c r="F2909" s="298"/>
      <c r="G2909" s="298"/>
      <c r="H2909" s="298"/>
      <c r="I2909" s="298"/>
      <c r="J2909" s="298"/>
      <c r="K2909" s="298"/>
      <c r="L2909" s="299"/>
      <c r="M2909" s="300"/>
      <c r="N2909" s="301"/>
      <c r="O2909" s="238"/>
      <c r="P2909" s="238"/>
      <c r="Q2909" s="238"/>
    </row>
    <row r="2910" spans="1:17" s="39" customFormat="1" ht="12">
      <c r="A2910" s="298"/>
      <c r="B2910" s="298"/>
      <c r="C2910" s="298"/>
      <c r="D2910" s="298"/>
      <c r="E2910" s="298"/>
      <c r="F2910" s="298"/>
      <c r="G2910" s="298"/>
      <c r="H2910" s="298"/>
      <c r="I2910" s="298"/>
      <c r="J2910" s="298"/>
      <c r="K2910" s="298"/>
      <c r="L2910" s="299"/>
      <c r="M2910" s="300"/>
      <c r="N2910" s="301"/>
      <c r="O2910" s="238"/>
      <c r="P2910" s="238"/>
      <c r="Q2910" s="238"/>
    </row>
    <row r="2911" spans="1:17" s="39" customFormat="1" ht="12">
      <c r="A2911" s="298"/>
      <c r="B2911" s="298"/>
      <c r="C2911" s="298"/>
      <c r="D2911" s="298"/>
      <c r="E2911" s="298"/>
      <c r="F2911" s="298"/>
      <c r="G2911" s="298"/>
      <c r="H2911" s="298"/>
      <c r="I2911" s="298"/>
      <c r="J2911" s="298"/>
      <c r="K2911" s="298"/>
      <c r="L2911" s="299"/>
      <c r="M2911" s="300"/>
      <c r="N2911" s="301"/>
      <c r="O2911" s="238"/>
      <c r="P2911" s="238"/>
      <c r="Q2911" s="238"/>
    </row>
    <row r="2912" spans="1:17" s="39" customFormat="1" ht="12">
      <c r="A2912" s="298"/>
      <c r="B2912" s="298"/>
      <c r="C2912" s="298"/>
      <c r="D2912" s="298"/>
      <c r="E2912" s="298"/>
      <c r="F2912" s="298"/>
      <c r="G2912" s="298"/>
      <c r="H2912" s="298"/>
      <c r="I2912" s="298"/>
      <c r="J2912" s="298"/>
      <c r="K2912" s="298"/>
      <c r="L2912" s="299"/>
      <c r="M2912" s="300"/>
      <c r="N2912" s="301"/>
      <c r="O2912" s="238"/>
      <c r="P2912" s="238"/>
      <c r="Q2912" s="238"/>
    </row>
    <row r="2913" spans="1:17" s="39" customFormat="1" ht="12">
      <c r="A2913" s="298"/>
      <c r="B2913" s="298"/>
      <c r="C2913" s="298"/>
      <c r="D2913" s="298"/>
      <c r="E2913" s="298"/>
      <c r="F2913" s="298"/>
      <c r="G2913" s="298"/>
      <c r="H2913" s="298"/>
      <c r="I2913" s="298"/>
      <c r="J2913" s="298"/>
      <c r="K2913" s="298"/>
      <c r="L2913" s="299"/>
      <c r="M2913" s="300"/>
      <c r="N2913" s="301"/>
      <c r="O2913" s="238"/>
      <c r="P2913" s="238"/>
      <c r="Q2913" s="238"/>
    </row>
    <row r="2914" spans="1:17" s="39" customFormat="1" ht="12">
      <c r="A2914" s="298"/>
      <c r="B2914" s="298"/>
      <c r="C2914" s="298"/>
      <c r="D2914" s="298"/>
      <c r="E2914" s="298"/>
      <c r="F2914" s="298"/>
      <c r="G2914" s="298"/>
      <c r="H2914" s="298"/>
      <c r="I2914" s="298"/>
      <c r="J2914" s="298"/>
      <c r="K2914" s="298"/>
      <c r="L2914" s="299"/>
      <c r="M2914" s="300"/>
      <c r="N2914" s="301"/>
      <c r="O2914" s="238"/>
      <c r="P2914" s="238"/>
      <c r="Q2914" s="238"/>
    </row>
    <row r="2915" spans="1:17" s="39" customFormat="1" ht="12">
      <c r="A2915" s="298"/>
      <c r="B2915" s="298"/>
      <c r="C2915" s="298"/>
      <c r="D2915" s="298"/>
      <c r="E2915" s="298"/>
      <c r="F2915" s="298"/>
      <c r="G2915" s="298"/>
      <c r="H2915" s="298"/>
      <c r="I2915" s="298"/>
      <c r="J2915" s="298"/>
      <c r="K2915" s="298"/>
      <c r="L2915" s="299"/>
      <c r="M2915" s="300"/>
      <c r="N2915" s="301"/>
      <c r="O2915" s="238"/>
      <c r="P2915" s="238"/>
      <c r="Q2915" s="238"/>
    </row>
    <row r="2916" spans="1:17" s="39" customFormat="1" ht="12">
      <c r="A2916" s="298"/>
      <c r="B2916" s="298"/>
      <c r="C2916" s="298"/>
      <c r="D2916" s="298"/>
      <c r="E2916" s="298"/>
      <c r="F2916" s="298"/>
      <c r="G2916" s="298"/>
      <c r="H2916" s="298"/>
      <c r="I2916" s="298"/>
      <c r="J2916" s="298"/>
      <c r="K2916" s="298"/>
      <c r="L2916" s="299"/>
      <c r="M2916" s="300"/>
      <c r="N2916" s="301"/>
      <c r="O2916" s="238"/>
      <c r="P2916" s="238"/>
      <c r="Q2916" s="238"/>
    </row>
    <row r="2917" spans="1:17" s="39" customFormat="1" ht="12">
      <c r="A2917" s="298"/>
      <c r="B2917" s="298"/>
      <c r="C2917" s="298"/>
      <c r="D2917" s="298"/>
      <c r="E2917" s="298"/>
      <c r="F2917" s="298"/>
      <c r="G2917" s="298"/>
      <c r="H2917" s="298"/>
      <c r="I2917" s="298"/>
      <c r="J2917" s="298"/>
      <c r="K2917" s="298"/>
      <c r="L2917" s="299"/>
      <c r="M2917" s="300"/>
      <c r="N2917" s="301"/>
      <c r="O2917" s="238"/>
      <c r="P2917" s="238"/>
      <c r="Q2917" s="238"/>
    </row>
    <row r="2918" spans="1:17" s="39" customFormat="1" ht="12">
      <c r="A2918" s="298"/>
      <c r="B2918" s="298"/>
      <c r="C2918" s="298"/>
      <c r="D2918" s="298"/>
      <c r="E2918" s="298"/>
      <c r="F2918" s="298"/>
      <c r="G2918" s="298"/>
      <c r="H2918" s="298"/>
      <c r="I2918" s="298"/>
      <c r="J2918" s="298"/>
      <c r="K2918" s="298"/>
      <c r="L2918" s="299"/>
      <c r="M2918" s="300"/>
      <c r="N2918" s="301"/>
      <c r="O2918" s="238"/>
      <c r="P2918" s="238"/>
      <c r="Q2918" s="238"/>
    </row>
    <row r="2919" spans="1:17" s="39" customFormat="1" ht="12">
      <c r="A2919" s="298"/>
      <c r="B2919" s="298"/>
      <c r="C2919" s="298"/>
      <c r="D2919" s="298"/>
      <c r="E2919" s="298"/>
      <c r="F2919" s="298"/>
      <c r="G2919" s="298"/>
      <c r="H2919" s="298"/>
      <c r="I2919" s="298"/>
      <c r="J2919" s="298"/>
      <c r="K2919" s="298"/>
      <c r="L2919" s="299"/>
      <c r="M2919" s="300"/>
      <c r="N2919" s="301"/>
      <c r="O2919" s="238"/>
      <c r="P2919" s="238"/>
      <c r="Q2919" s="238"/>
    </row>
    <row r="2920" spans="1:17" s="39" customFormat="1" ht="12">
      <c r="A2920" s="298"/>
      <c r="B2920" s="298"/>
      <c r="C2920" s="298"/>
      <c r="D2920" s="298"/>
      <c r="E2920" s="298"/>
      <c r="F2920" s="298"/>
      <c r="G2920" s="298"/>
      <c r="H2920" s="298"/>
      <c r="I2920" s="298"/>
      <c r="J2920" s="298"/>
      <c r="K2920" s="298"/>
      <c r="L2920" s="299"/>
      <c r="M2920" s="300"/>
      <c r="N2920" s="301"/>
      <c r="O2920" s="238"/>
      <c r="P2920" s="238"/>
      <c r="Q2920" s="238"/>
    </row>
    <row r="2921" spans="1:17" s="39" customFormat="1" ht="12">
      <c r="A2921" s="298"/>
      <c r="B2921" s="298"/>
      <c r="C2921" s="298"/>
      <c r="D2921" s="298"/>
      <c r="E2921" s="298"/>
      <c r="F2921" s="298"/>
      <c r="G2921" s="298"/>
      <c r="H2921" s="298"/>
      <c r="I2921" s="298"/>
      <c r="J2921" s="298"/>
      <c r="K2921" s="298"/>
      <c r="L2921" s="299"/>
      <c r="M2921" s="300"/>
      <c r="N2921" s="301"/>
      <c r="O2921" s="238"/>
      <c r="P2921" s="238"/>
      <c r="Q2921" s="238"/>
    </row>
    <row r="2922" spans="1:17" s="39" customFormat="1" ht="12">
      <c r="A2922" s="298"/>
      <c r="B2922" s="298"/>
      <c r="C2922" s="298"/>
      <c r="D2922" s="298"/>
      <c r="E2922" s="298"/>
      <c r="F2922" s="298"/>
      <c r="G2922" s="298"/>
      <c r="H2922" s="298"/>
      <c r="I2922" s="298"/>
      <c r="J2922" s="298"/>
      <c r="K2922" s="298"/>
      <c r="L2922" s="299"/>
      <c r="M2922" s="300"/>
      <c r="N2922" s="301"/>
      <c r="O2922" s="238"/>
      <c r="P2922" s="238"/>
      <c r="Q2922" s="238"/>
    </row>
    <row r="2923" spans="1:17" s="39" customFormat="1" ht="12">
      <c r="A2923" s="298"/>
      <c r="B2923" s="298"/>
      <c r="C2923" s="298"/>
      <c r="D2923" s="298"/>
      <c r="E2923" s="298"/>
      <c r="F2923" s="298"/>
      <c r="G2923" s="298"/>
      <c r="H2923" s="298"/>
      <c r="I2923" s="298"/>
      <c r="J2923" s="298"/>
      <c r="K2923" s="298"/>
      <c r="L2923" s="299"/>
      <c r="M2923" s="300"/>
      <c r="N2923" s="301"/>
      <c r="O2923" s="238"/>
      <c r="P2923" s="238"/>
      <c r="Q2923" s="238"/>
    </row>
    <row r="2924" spans="1:17" s="39" customFormat="1" ht="12">
      <c r="A2924" s="298"/>
      <c r="B2924" s="298"/>
      <c r="C2924" s="298"/>
      <c r="D2924" s="298"/>
      <c r="E2924" s="298"/>
      <c r="F2924" s="298"/>
      <c r="G2924" s="298"/>
      <c r="H2924" s="298"/>
      <c r="I2924" s="298"/>
      <c r="J2924" s="298"/>
      <c r="K2924" s="298"/>
      <c r="L2924" s="299"/>
      <c r="M2924" s="300"/>
      <c r="N2924" s="301"/>
      <c r="O2924" s="238"/>
      <c r="P2924" s="238"/>
      <c r="Q2924" s="238"/>
    </row>
    <row r="2925" spans="1:17" s="39" customFormat="1" ht="12">
      <c r="A2925" s="298"/>
      <c r="B2925" s="298"/>
      <c r="C2925" s="298"/>
      <c r="D2925" s="298"/>
      <c r="E2925" s="298"/>
      <c r="F2925" s="298"/>
      <c r="G2925" s="298"/>
      <c r="H2925" s="298"/>
      <c r="I2925" s="298"/>
      <c r="J2925" s="298"/>
      <c r="K2925" s="298"/>
      <c r="L2925" s="299"/>
      <c r="M2925" s="300"/>
      <c r="N2925" s="301"/>
      <c r="O2925" s="238"/>
      <c r="P2925" s="238"/>
      <c r="Q2925" s="238"/>
    </row>
    <row r="2926" spans="1:17" s="39" customFormat="1" ht="12">
      <c r="A2926" s="298"/>
      <c r="B2926" s="298"/>
      <c r="C2926" s="298"/>
      <c r="D2926" s="298"/>
      <c r="E2926" s="298"/>
      <c r="F2926" s="298"/>
      <c r="G2926" s="298"/>
      <c r="H2926" s="298"/>
      <c r="I2926" s="298"/>
      <c r="J2926" s="298"/>
      <c r="K2926" s="298"/>
      <c r="L2926" s="299"/>
      <c r="M2926" s="300"/>
      <c r="N2926" s="301"/>
      <c r="O2926" s="238"/>
      <c r="P2926" s="238"/>
      <c r="Q2926" s="238"/>
    </row>
    <row r="2927" spans="1:17" s="39" customFormat="1" ht="12">
      <c r="A2927" s="298"/>
      <c r="B2927" s="298"/>
      <c r="C2927" s="298"/>
      <c r="D2927" s="298"/>
      <c r="E2927" s="298"/>
      <c r="F2927" s="298"/>
      <c r="G2927" s="298"/>
      <c r="H2927" s="298"/>
      <c r="I2927" s="298"/>
      <c r="J2927" s="298"/>
      <c r="K2927" s="298"/>
      <c r="L2927" s="299"/>
      <c r="M2927" s="300"/>
      <c r="N2927" s="301"/>
      <c r="O2927" s="238"/>
      <c r="P2927" s="238"/>
      <c r="Q2927" s="238"/>
    </row>
    <row r="2928" spans="1:17" s="39" customFormat="1" ht="12">
      <c r="A2928" s="298"/>
      <c r="B2928" s="298"/>
      <c r="C2928" s="298"/>
      <c r="D2928" s="298"/>
      <c r="E2928" s="298"/>
      <c r="F2928" s="298"/>
      <c r="G2928" s="298"/>
      <c r="H2928" s="298"/>
      <c r="I2928" s="298"/>
      <c r="J2928" s="298"/>
      <c r="K2928" s="298"/>
      <c r="L2928" s="299"/>
      <c r="M2928" s="300"/>
      <c r="N2928" s="301"/>
      <c r="O2928" s="238"/>
      <c r="P2928" s="238"/>
      <c r="Q2928" s="238"/>
    </row>
    <row r="2929" spans="1:17" s="39" customFormat="1" ht="12">
      <c r="A2929" s="298"/>
      <c r="B2929" s="298"/>
      <c r="C2929" s="298"/>
      <c r="D2929" s="298"/>
      <c r="E2929" s="298"/>
      <c r="F2929" s="298"/>
      <c r="G2929" s="298"/>
      <c r="H2929" s="298"/>
      <c r="I2929" s="298"/>
      <c r="J2929" s="298"/>
      <c r="K2929" s="298"/>
      <c r="L2929" s="299"/>
      <c r="M2929" s="300"/>
      <c r="N2929" s="301"/>
      <c r="O2929" s="238"/>
      <c r="P2929" s="238"/>
      <c r="Q2929" s="238"/>
    </row>
    <row r="2930" spans="1:17" s="39" customFormat="1" ht="12">
      <c r="A2930" s="298"/>
      <c r="B2930" s="298"/>
      <c r="C2930" s="298"/>
      <c r="D2930" s="298"/>
      <c r="E2930" s="298"/>
      <c r="F2930" s="298"/>
      <c r="G2930" s="298"/>
      <c r="H2930" s="298"/>
      <c r="I2930" s="298"/>
      <c r="J2930" s="298"/>
      <c r="K2930" s="298"/>
      <c r="L2930" s="299"/>
      <c r="M2930" s="300"/>
      <c r="N2930" s="301"/>
      <c r="O2930" s="238"/>
      <c r="P2930" s="238"/>
      <c r="Q2930" s="238"/>
    </row>
    <row r="2931" spans="1:17" s="39" customFormat="1" ht="12">
      <c r="A2931" s="298"/>
      <c r="B2931" s="298"/>
      <c r="C2931" s="298"/>
      <c r="D2931" s="298"/>
      <c r="E2931" s="298"/>
      <c r="F2931" s="298"/>
      <c r="G2931" s="298"/>
      <c r="H2931" s="298"/>
      <c r="I2931" s="298"/>
      <c r="J2931" s="298"/>
      <c r="K2931" s="298"/>
      <c r="L2931" s="299"/>
      <c r="M2931" s="300"/>
      <c r="N2931" s="301"/>
      <c r="O2931" s="238"/>
      <c r="P2931" s="238"/>
      <c r="Q2931" s="238"/>
    </row>
    <row r="2932" spans="1:17" s="39" customFormat="1" ht="12">
      <c r="A2932" s="298"/>
      <c r="B2932" s="298"/>
      <c r="C2932" s="298"/>
      <c r="D2932" s="298"/>
      <c r="E2932" s="298"/>
      <c r="F2932" s="298"/>
      <c r="G2932" s="298"/>
      <c r="H2932" s="298"/>
      <c r="I2932" s="298"/>
      <c r="J2932" s="298"/>
      <c r="K2932" s="298"/>
      <c r="L2932" s="299"/>
      <c r="M2932" s="300"/>
      <c r="N2932" s="301"/>
      <c r="O2932" s="238"/>
      <c r="P2932" s="238"/>
      <c r="Q2932" s="238"/>
    </row>
    <row r="2933" spans="1:17" s="39" customFormat="1" ht="12">
      <c r="A2933" s="298"/>
      <c r="B2933" s="298"/>
      <c r="C2933" s="298"/>
      <c r="D2933" s="298"/>
      <c r="E2933" s="298"/>
      <c r="F2933" s="298"/>
      <c r="G2933" s="298"/>
      <c r="H2933" s="298"/>
      <c r="I2933" s="298"/>
      <c r="J2933" s="298"/>
      <c r="K2933" s="298"/>
      <c r="L2933" s="299"/>
      <c r="M2933" s="300"/>
      <c r="N2933" s="301"/>
      <c r="O2933" s="238"/>
      <c r="P2933" s="238"/>
      <c r="Q2933" s="238"/>
    </row>
    <row r="2934" spans="1:17" s="39" customFormat="1" ht="12">
      <c r="A2934" s="298"/>
      <c r="B2934" s="298"/>
      <c r="C2934" s="298"/>
      <c r="D2934" s="298"/>
      <c r="E2934" s="298"/>
      <c r="F2934" s="298"/>
      <c r="G2934" s="298"/>
      <c r="H2934" s="298"/>
      <c r="I2934" s="298"/>
      <c r="J2934" s="298"/>
      <c r="K2934" s="298"/>
      <c r="L2934" s="299"/>
      <c r="M2934" s="300"/>
      <c r="N2934" s="301"/>
      <c r="O2934" s="238"/>
      <c r="P2934" s="238"/>
      <c r="Q2934" s="238"/>
    </row>
    <row r="2935" spans="1:17" s="39" customFormat="1" ht="12">
      <c r="A2935" s="298"/>
      <c r="B2935" s="298"/>
      <c r="C2935" s="298"/>
      <c r="D2935" s="298"/>
      <c r="E2935" s="298"/>
      <c r="F2935" s="298"/>
      <c r="G2935" s="298"/>
      <c r="H2935" s="298"/>
      <c r="I2935" s="298"/>
      <c r="J2935" s="298"/>
      <c r="K2935" s="298"/>
      <c r="L2935" s="299"/>
      <c r="M2935" s="300"/>
      <c r="N2935" s="301"/>
      <c r="O2935" s="238"/>
      <c r="P2935" s="238"/>
      <c r="Q2935" s="238"/>
    </row>
    <row r="2936" spans="1:17" s="39" customFormat="1" ht="12">
      <c r="A2936" s="298"/>
      <c r="B2936" s="298"/>
      <c r="C2936" s="298"/>
      <c r="D2936" s="298"/>
      <c r="E2936" s="298"/>
      <c r="F2936" s="298"/>
      <c r="G2936" s="298"/>
      <c r="H2936" s="298"/>
      <c r="I2936" s="298"/>
      <c r="J2936" s="298"/>
      <c r="K2936" s="298"/>
      <c r="L2936" s="299"/>
      <c r="M2936" s="300"/>
      <c r="N2936" s="301"/>
      <c r="O2936" s="238"/>
      <c r="P2936" s="238"/>
      <c r="Q2936" s="238"/>
    </row>
    <row r="2937" spans="1:17" s="39" customFormat="1" ht="12">
      <c r="A2937" s="298"/>
      <c r="B2937" s="298"/>
      <c r="C2937" s="298"/>
      <c r="D2937" s="298"/>
      <c r="E2937" s="298"/>
      <c r="F2937" s="298"/>
      <c r="G2937" s="298"/>
      <c r="H2937" s="298"/>
      <c r="I2937" s="298"/>
      <c r="J2937" s="298"/>
      <c r="K2937" s="298"/>
      <c r="L2937" s="299"/>
      <c r="M2937" s="300"/>
      <c r="N2937" s="301"/>
      <c r="O2937" s="238"/>
      <c r="P2937" s="238"/>
      <c r="Q2937" s="238"/>
    </row>
    <row r="2938" spans="1:17" s="39" customFormat="1" ht="12">
      <c r="A2938" s="298"/>
      <c r="B2938" s="298"/>
      <c r="C2938" s="298"/>
      <c r="D2938" s="298"/>
      <c r="E2938" s="298"/>
      <c r="F2938" s="298"/>
      <c r="G2938" s="298"/>
      <c r="H2938" s="298"/>
      <c r="I2938" s="298"/>
      <c r="J2938" s="298"/>
      <c r="K2938" s="298"/>
      <c r="L2938" s="299"/>
      <c r="M2938" s="300"/>
      <c r="N2938" s="301"/>
      <c r="O2938" s="238"/>
      <c r="P2938" s="238"/>
      <c r="Q2938" s="238"/>
    </row>
    <row r="2939" spans="1:17" s="39" customFormat="1" ht="12">
      <c r="A2939" s="298"/>
      <c r="B2939" s="298"/>
      <c r="C2939" s="298"/>
      <c r="D2939" s="298"/>
      <c r="E2939" s="298"/>
      <c r="F2939" s="298"/>
      <c r="G2939" s="298"/>
      <c r="H2939" s="298"/>
      <c r="I2939" s="298"/>
      <c r="J2939" s="298"/>
      <c r="K2939" s="298"/>
      <c r="L2939" s="299"/>
      <c r="M2939" s="300"/>
      <c r="N2939" s="301"/>
      <c r="O2939" s="238"/>
      <c r="P2939" s="238"/>
      <c r="Q2939" s="238"/>
    </row>
    <row r="2940" spans="1:17" s="39" customFormat="1" ht="12">
      <c r="A2940" s="298"/>
      <c r="B2940" s="298"/>
      <c r="C2940" s="298"/>
      <c r="D2940" s="298"/>
      <c r="E2940" s="298"/>
      <c r="F2940" s="298"/>
      <c r="G2940" s="298"/>
      <c r="H2940" s="298"/>
      <c r="I2940" s="298"/>
      <c r="J2940" s="298"/>
      <c r="K2940" s="298"/>
      <c r="L2940" s="299"/>
      <c r="M2940" s="300"/>
      <c r="N2940" s="301"/>
      <c r="O2940" s="238"/>
      <c r="P2940" s="238"/>
      <c r="Q2940" s="238"/>
    </row>
    <row r="2941" spans="1:17" s="39" customFormat="1" ht="12">
      <c r="A2941" s="298"/>
      <c r="B2941" s="298"/>
      <c r="C2941" s="298"/>
      <c r="D2941" s="298"/>
      <c r="E2941" s="298"/>
      <c r="F2941" s="298"/>
      <c r="G2941" s="298"/>
      <c r="H2941" s="298"/>
      <c r="I2941" s="298"/>
      <c r="J2941" s="298"/>
      <c r="K2941" s="298"/>
      <c r="L2941" s="299"/>
      <c r="M2941" s="300"/>
      <c r="N2941" s="301"/>
      <c r="O2941" s="238"/>
      <c r="P2941" s="238"/>
      <c r="Q2941" s="238"/>
    </row>
    <row r="2942" spans="1:17" s="39" customFormat="1" ht="12">
      <c r="A2942" s="298"/>
      <c r="B2942" s="298"/>
      <c r="C2942" s="298"/>
      <c r="D2942" s="298"/>
      <c r="E2942" s="298"/>
      <c r="F2942" s="298"/>
      <c r="G2942" s="298"/>
      <c r="H2942" s="298"/>
      <c r="I2942" s="298"/>
      <c r="J2942" s="298"/>
      <c r="K2942" s="298"/>
      <c r="L2942" s="299"/>
      <c r="M2942" s="300"/>
      <c r="N2942" s="301"/>
      <c r="O2942" s="238"/>
      <c r="P2942" s="238"/>
      <c r="Q2942" s="238"/>
    </row>
    <row r="2943" spans="1:17" s="39" customFormat="1" ht="12">
      <c r="A2943" s="298"/>
      <c r="B2943" s="298"/>
      <c r="C2943" s="298"/>
      <c r="D2943" s="298"/>
      <c r="E2943" s="298"/>
      <c r="F2943" s="298"/>
      <c r="G2943" s="298"/>
      <c r="H2943" s="298"/>
      <c r="I2943" s="298"/>
      <c r="J2943" s="298"/>
      <c r="K2943" s="298"/>
      <c r="L2943" s="299"/>
      <c r="M2943" s="300"/>
      <c r="N2943" s="301"/>
      <c r="O2943" s="238"/>
      <c r="P2943" s="238"/>
      <c r="Q2943" s="238"/>
    </row>
    <row r="2944" spans="1:17" s="39" customFormat="1" ht="12">
      <c r="A2944" s="298"/>
      <c r="B2944" s="298"/>
      <c r="C2944" s="298"/>
      <c r="D2944" s="298"/>
      <c r="E2944" s="298"/>
      <c r="F2944" s="298"/>
      <c r="G2944" s="298"/>
      <c r="H2944" s="298"/>
      <c r="I2944" s="298"/>
      <c r="J2944" s="298"/>
      <c r="K2944" s="298"/>
      <c r="L2944" s="299"/>
      <c r="M2944" s="300"/>
      <c r="N2944" s="301"/>
      <c r="O2944" s="238"/>
      <c r="P2944" s="238"/>
      <c r="Q2944" s="238"/>
    </row>
    <row r="2945" spans="1:17" s="39" customFormat="1" ht="12">
      <c r="A2945" s="298"/>
      <c r="B2945" s="298"/>
      <c r="C2945" s="298"/>
      <c r="D2945" s="298"/>
      <c r="E2945" s="298"/>
      <c r="F2945" s="298"/>
      <c r="G2945" s="298"/>
      <c r="H2945" s="298"/>
      <c r="I2945" s="298"/>
      <c r="J2945" s="298"/>
      <c r="K2945" s="298"/>
      <c r="L2945" s="299"/>
      <c r="M2945" s="300"/>
      <c r="N2945" s="301"/>
      <c r="O2945" s="238"/>
      <c r="P2945" s="238"/>
      <c r="Q2945" s="238"/>
    </row>
    <row r="2946" spans="1:17" s="39" customFormat="1" ht="12">
      <c r="A2946" s="298"/>
      <c r="B2946" s="298"/>
      <c r="C2946" s="298"/>
      <c r="D2946" s="298"/>
      <c r="E2946" s="298"/>
      <c r="F2946" s="298"/>
      <c r="G2946" s="298"/>
      <c r="H2946" s="298"/>
      <c r="I2946" s="298"/>
      <c r="J2946" s="298"/>
      <c r="K2946" s="298"/>
      <c r="L2946" s="299"/>
      <c r="M2946" s="300"/>
      <c r="N2946" s="301"/>
      <c r="O2946" s="238"/>
      <c r="P2946" s="238"/>
      <c r="Q2946" s="238"/>
    </row>
    <row r="2947" spans="1:17" s="39" customFormat="1" ht="12">
      <c r="A2947" s="298"/>
      <c r="B2947" s="298"/>
      <c r="C2947" s="298"/>
      <c r="D2947" s="298"/>
      <c r="E2947" s="298"/>
      <c r="F2947" s="298"/>
      <c r="G2947" s="298"/>
      <c r="H2947" s="298"/>
      <c r="I2947" s="298"/>
      <c r="J2947" s="298"/>
      <c r="K2947" s="298"/>
      <c r="L2947" s="299"/>
      <c r="M2947" s="300"/>
      <c r="N2947" s="301"/>
      <c r="O2947" s="238"/>
      <c r="P2947" s="238"/>
      <c r="Q2947" s="238"/>
    </row>
    <row r="2948" spans="1:17" s="39" customFormat="1" ht="12">
      <c r="A2948" s="298"/>
      <c r="B2948" s="298"/>
      <c r="C2948" s="298"/>
      <c r="D2948" s="298"/>
      <c r="E2948" s="298"/>
      <c r="F2948" s="298"/>
      <c r="G2948" s="298"/>
      <c r="H2948" s="298"/>
      <c r="I2948" s="298"/>
      <c r="J2948" s="298"/>
      <c r="K2948" s="298"/>
      <c r="L2948" s="299"/>
      <c r="M2948" s="300"/>
      <c r="N2948" s="301"/>
      <c r="O2948" s="238"/>
      <c r="P2948" s="238"/>
      <c r="Q2948" s="238"/>
    </row>
    <row r="2949" spans="1:17" s="39" customFormat="1" ht="12">
      <c r="A2949" s="298"/>
      <c r="B2949" s="298"/>
      <c r="C2949" s="298"/>
      <c r="D2949" s="298"/>
      <c r="E2949" s="298"/>
      <c r="F2949" s="298"/>
      <c r="G2949" s="298"/>
      <c r="H2949" s="298"/>
      <c r="I2949" s="298"/>
      <c r="J2949" s="298"/>
      <c r="K2949" s="298"/>
      <c r="L2949" s="299"/>
      <c r="M2949" s="300"/>
      <c r="N2949" s="301"/>
      <c r="O2949" s="238"/>
      <c r="P2949" s="238"/>
      <c r="Q2949" s="238"/>
    </row>
    <row r="2950" spans="1:17" s="39" customFormat="1" ht="12">
      <c r="A2950" s="298"/>
      <c r="B2950" s="298"/>
      <c r="C2950" s="298"/>
      <c r="D2950" s="298"/>
      <c r="E2950" s="298"/>
      <c r="F2950" s="298"/>
      <c r="G2950" s="298"/>
      <c r="H2950" s="298"/>
      <c r="I2950" s="298"/>
      <c r="J2950" s="298"/>
      <c r="K2950" s="298"/>
      <c r="L2950" s="299"/>
      <c r="M2950" s="302"/>
      <c r="N2950" s="298"/>
      <c r="O2950" s="238"/>
      <c r="P2950" s="238"/>
      <c r="Q2950" s="238"/>
    </row>
    <row r="2951" spans="1:17" s="39" customFormat="1" ht="12">
      <c r="A2951" s="298"/>
      <c r="B2951" s="298"/>
      <c r="C2951" s="298"/>
      <c r="D2951" s="298"/>
      <c r="E2951" s="298"/>
      <c r="F2951" s="298"/>
      <c r="G2951" s="298"/>
      <c r="H2951" s="298"/>
      <c r="I2951" s="298"/>
      <c r="J2951" s="298"/>
      <c r="K2951" s="298"/>
      <c r="L2951" s="299"/>
      <c r="M2951" s="302"/>
      <c r="N2951" s="298"/>
      <c r="O2951" s="238"/>
      <c r="P2951" s="238"/>
      <c r="Q2951" s="238"/>
    </row>
    <row r="2952" spans="1:109" s="38" customFormat="1" ht="12">
      <c r="A2952" s="298"/>
      <c r="B2952" s="298"/>
      <c r="C2952" s="298"/>
      <c r="D2952" s="298"/>
      <c r="E2952" s="298"/>
      <c r="F2952" s="298"/>
      <c r="G2952" s="298"/>
      <c r="H2952" s="298"/>
      <c r="I2952" s="298"/>
      <c r="J2952" s="298"/>
      <c r="K2952" s="298"/>
      <c r="L2952" s="299"/>
      <c r="M2952" s="302"/>
      <c r="N2952" s="298"/>
      <c r="O2952" s="238"/>
      <c r="P2952" s="238"/>
      <c r="Q2952" s="238"/>
      <c r="T2952" s="39"/>
      <c r="U2952" s="39"/>
      <c r="V2952" s="39"/>
      <c r="W2952" s="39"/>
      <c r="X2952" s="39"/>
      <c r="Y2952" s="39"/>
      <c r="Z2952" s="39"/>
      <c r="AA2952" s="39"/>
      <c r="AB2952" s="39"/>
      <c r="AC2952" s="39"/>
      <c r="AD2952" s="39"/>
      <c r="AE2952" s="39"/>
      <c r="AF2952" s="39"/>
      <c r="AG2952" s="39"/>
      <c r="AH2952" s="39"/>
      <c r="AI2952" s="39"/>
      <c r="AJ2952" s="39"/>
      <c r="AK2952" s="39"/>
      <c r="AL2952" s="39"/>
      <c r="AM2952" s="39"/>
      <c r="AN2952" s="39"/>
      <c r="AO2952" s="39"/>
      <c r="AP2952" s="39"/>
      <c r="AQ2952" s="39"/>
      <c r="AR2952" s="39"/>
      <c r="AS2952" s="39"/>
      <c r="AT2952" s="39"/>
      <c r="AU2952" s="39"/>
      <c r="AV2952" s="39"/>
      <c r="AW2952" s="39"/>
      <c r="AX2952" s="39"/>
      <c r="AY2952" s="39"/>
      <c r="AZ2952" s="39"/>
      <c r="BA2952" s="39"/>
      <c r="BB2952" s="39"/>
      <c r="BC2952" s="39"/>
      <c r="BD2952" s="39"/>
      <c r="BE2952" s="39"/>
      <c r="BF2952" s="39"/>
      <c r="BG2952" s="39"/>
      <c r="BH2952" s="39"/>
      <c r="BI2952" s="39"/>
      <c r="BJ2952" s="39"/>
      <c r="BK2952" s="39"/>
      <c r="BL2952" s="39"/>
      <c r="BM2952" s="39"/>
      <c r="BN2952" s="39"/>
      <c r="BO2952" s="39"/>
      <c r="BP2952" s="39"/>
      <c r="BQ2952" s="39"/>
      <c r="BR2952" s="39"/>
      <c r="BS2952" s="39"/>
      <c r="BT2952" s="39"/>
      <c r="BU2952" s="39"/>
      <c r="BV2952" s="39"/>
      <c r="BW2952" s="39"/>
      <c r="BX2952" s="39"/>
      <c r="BY2952" s="39"/>
      <c r="BZ2952" s="39"/>
      <c r="CA2952" s="39"/>
      <c r="CB2952" s="39"/>
      <c r="CC2952" s="39"/>
      <c r="CD2952" s="39"/>
      <c r="CE2952" s="39"/>
      <c r="CF2952" s="39"/>
      <c r="CG2952" s="39"/>
      <c r="CH2952" s="39"/>
      <c r="CI2952" s="39"/>
      <c r="CJ2952" s="39"/>
      <c r="CK2952" s="39"/>
      <c r="CL2952" s="39"/>
      <c r="CM2952" s="39"/>
      <c r="CN2952" s="39"/>
      <c r="CO2952" s="39"/>
      <c r="CP2952" s="39"/>
      <c r="CQ2952" s="39"/>
      <c r="CR2952" s="39"/>
      <c r="CS2952" s="39"/>
      <c r="CT2952" s="39"/>
      <c r="CU2952" s="39"/>
      <c r="CV2952" s="39"/>
      <c r="CW2952" s="39"/>
      <c r="CX2952" s="39"/>
      <c r="CY2952" s="39"/>
      <c r="CZ2952" s="39"/>
      <c r="DA2952" s="39"/>
      <c r="DB2952" s="39"/>
      <c r="DC2952" s="39"/>
      <c r="DD2952" s="39"/>
      <c r="DE2952" s="39"/>
    </row>
    <row r="2953" spans="1:109" s="38" customFormat="1" ht="12">
      <c r="A2953" s="298"/>
      <c r="B2953" s="298"/>
      <c r="C2953" s="298"/>
      <c r="D2953" s="298"/>
      <c r="E2953" s="298"/>
      <c r="F2953" s="298"/>
      <c r="G2953" s="298"/>
      <c r="H2953" s="298"/>
      <c r="I2953" s="298"/>
      <c r="J2953" s="298"/>
      <c r="K2953" s="298"/>
      <c r="L2953" s="299"/>
      <c r="M2953" s="302"/>
      <c r="N2953" s="298"/>
      <c r="O2953" s="238"/>
      <c r="P2953" s="238"/>
      <c r="Q2953" s="238"/>
      <c r="T2953" s="39"/>
      <c r="U2953" s="39"/>
      <c r="V2953" s="39"/>
      <c r="W2953" s="39"/>
      <c r="X2953" s="39"/>
      <c r="Y2953" s="39"/>
      <c r="Z2953" s="39"/>
      <c r="AA2953" s="39"/>
      <c r="AB2953" s="39"/>
      <c r="AC2953" s="39"/>
      <c r="AD2953" s="39"/>
      <c r="AE2953" s="39"/>
      <c r="AF2953" s="39"/>
      <c r="AG2953" s="39"/>
      <c r="AH2953" s="39"/>
      <c r="AI2953" s="39"/>
      <c r="AJ2953" s="39"/>
      <c r="AK2953" s="39"/>
      <c r="AL2953" s="39"/>
      <c r="AM2953" s="39"/>
      <c r="AN2953" s="39"/>
      <c r="AO2953" s="39"/>
      <c r="AP2953" s="39"/>
      <c r="AQ2953" s="39"/>
      <c r="AR2953" s="39"/>
      <c r="AS2953" s="39"/>
      <c r="AT2953" s="39"/>
      <c r="AU2953" s="39"/>
      <c r="AV2953" s="39"/>
      <c r="AW2953" s="39"/>
      <c r="AX2953" s="39"/>
      <c r="AY2953" s="39"/>
      <c r="AZ2953" s="39"/>
      <c r="BA2953" s="39"/>
      <c r="BB2953" s="39"/>
      <c r="BC2953" s="39"/>
      <c r="BD2953" s="39"/>
      <c r="BE2953" s="39"/>
      <c r="BF2953" s="39"/>
      <c r="BG2953" s="39"/>
      <c r="BH2953" s="39"/>
      <c r="BI2953" s="39"/>
      <c r="BJ2953" s="39"/>
      <c r="BK2953" s="39"/>
      <c r="BL2953" s="39"/>
      <c r="BM2953" s="39"/>
      <c r="BN2953" s="39"/>
      <c r="BO2953" s="39"/>
      <c r="BP2953" s="39"/>
      <c r="BQ2953" s="39"/>
      <c r="BR2953" s="39"/>
      <c r="BS2953" s="39"/>
      <c r="BT2953" s="39"/>
      <c r="BU2953" s="39"/>
      <c r="BV2953" s="39"/>
      <c r="BW2953" s="39"/>
      <c r="BX2953" s="39"/>
      <c r="BY2953" s="39"/>
      <c r="BZ2953" s="39"/>
      <c r="CA2953" s="39"/>
      <c r="CB2953" s="39"/>
      <c r="CC2953" s="39"/>
      <c r="CD2953" s="39"/>
      <c r="CE2953" s="39"/>
      <c r="CF2953" s="39"/>
      <c r="CG2953" s="39"/>
      <c r="CH2953" s="39"/>
      <c r="CI2953" s="39"/>
      <c r="CJ2953" s="39"/>
      <c r="CK2953" s="39"/>
      <c r="CL2953" s="39"/>
      <c r="CM2953" s="39"/>
      <c r="CN2953" s="39"/>
      <c r="CO2953" s="39"/>
      <c r="CP2953" s="39"/>
      <c r="CQ2953" s="39"/>
      <c r="CR2953" s="39"/>
      <c r="CS2953" s="39"/>
      <c r="CT2953" s="39"/>
      <c r="CU2953" s="39"/>
      <c r="CV2953" s="39"/>
      <c r="CW2953" s="39"/>
      <c r="CX2953" s="39"/>
      <c r="CY2953" s="39"/>
      <c r="CZ2953" s="39"/>
      <c r="DA2953" s="39"/>
      <c r="DB2953" s="39"/>
      <c r="DC2953" s="39"/>
      <c r="DD2953" s="39"/>
      <c r="DE2953" s="39"/>
    </row>
    <row r="2954" spans="1:109" s="38" customFormat="1" ht="12">
      <c r="A2954" s="298"/>
      <c r="B2954" s="298"/>
      <c r="C2954" s="298"/>
      <c r="D2954" s="298"/>
      <c r="E2954" s="298"/>
      <c r="F2954" s="298"/>
      <c r="G2954" s="298"/>
      <c r="H2954" s="298"/>
      <c r="I2954" s="298"/>
      <c r="J2954" s="298"/>
      <c r="K2954" s="298"/>
      <c r="L2954" s="299"/>
      <c r="M2954" s="302"/>
      <c r="N2954" s="298"/>
      <c r="O2954" s="238"/>
      <c r="P2954" s="238"/>
      <c r="Q2954" s="238"/>
      <c r="T2954" s="39"/>
      <c r="U2954" s="39"/>
      <c r="V2954" s="39"/>
      <c r="W2954" s="39"/>
      <c r="X2954" s="39"/>
      <c r="Y2954" s="39"/>
      <c r="Z2954" s="39"/>
      <c r="AA2954" s="39"/>
      <c r="AB2954" s="39"/>
      <c r="AC2954" s="39"/>
      <c r="AD2954" s="39"/>
      <c r="AE2954" s="39"/>
      <c r="AF2954" s="39"/>
      <c r="AG2954" s="39"/>
      <c r="AH2954" s="39"/>
      <c r="AI2954" s="39"/>
      <c r="AJ2954" s="39"/>
      <c r="AK2954" s="39"/>
      <c r="AL2954" s="39"/>
      <c r="AM2954" s="39"/>
      <c r="AN2954" s="39"/>
      <c r="AO2954" s="39"/>
      <c r="AP2954" s="39"/>
      <c r="AQ2954" s="39"/>
      <c r="AR2954" s="39"/>
      <c r="AS2954" s="39"/>
      <c r="AT2954" s="39"/>
      <c r="AU2954" s="39"/>
      <c r="AV2954" s="39"/>
      <c r="AW2954" s="39"/>
      <c r="AX2954" s="39"/>
      <c r="AY2954" s="39"/>
      <c r="AZ2954" s="39"/>
      <c r="BA2954" s="39"/>
      <c r="BB2954" s="39"/>
      <c r="BC2954" s="39"/>
      <c r="BD2954" s="39"/>
      <c r="BE2954" s="39"/>
      <c r="BF2954" s="39"/>
      <c r="BG2954" s="39"/>
      <c r="BH2954" s="39"/>
      <c r="BI2954" s="39"/>
      <c r="BJ2954" s="39"/>
      <c r="BK2954" s="39"/>
      <c r="BL2954" s="39"/>
      <c r="BM2954" s="39"/>
      <c r="BN2954" s="39"/>
      <c r="BO2954" s="39"/>
      <c r="BP2954" s="39"/>
      <c r="BQ2954" s="39"/>
      <c r="BR2954" s="39"/>
      <c r="BS2954" s="39"/>
      <c r="BT2954" s="39"/>
      <c r="BU2954" s="39"/>
      <c r="BV2954" s="39"/>
      <c r="BW2954" s="39"/>
      <c r="BX2954" s="39"/>
      <c r="BY2954" s="39"/>
      <c r="BZ2954" s="39"/>
      <c r="CA2954" s="39"/>
      <c r="CB2954" s="39"/>
      <c r="CC2954" s="39"/>
      <c r="CD2954" s="39"/>
      <c r="CE2954" s="39"/>
      <c r="CF2954" s="39"/>
      <c r="CG2954" s="39"/>
      <c r="CH2954" s="39"/>
      <c r="CI2954" s="39"/>
      <c r="CJ2954" s="39"/>
      <c r="CK2954" s="39"/>
      <c r="CL2954" s="39"/>
      <c r="CM2954" s="39"/>
      <c r="CN2954" s="39"/>
      <c r="CO2954" s="39"/>
      <c r="CP2954" s="39"/>
      <c r="CQ2954" s="39"/>
      <c r="CR2954" s="39"/>
      <c r="CS2954" s="39"/>
      <c r="CT2954" s="39"/>
      <c r="CU2954" s="39"/>
      <c r="CV2954" s="39"/>
      <c r="CW2954" s="39"/>
      <c r="CX2954" s="39"/>
      <c r="CY2954" s="39"/>
      <c r="CZ2954" s="39"/>
      <c r="DA2954" s="39"/>
      <c r="DB2954" s="39"/>
      <c r="DC2954" s="39"/>
      <c r="DD2954" s="39"/>
      <c r="DE2954" s="39"/>
    </row>
    <row r="2955" spans="1:109" s="38" customFormat="1" ht="12">
      <c r="A2955" s="298"/>
      <c r="B2955" s="298"/>
      <c r="C2955" s="298"/>
      <c r="D2955" s="298"/>
      <c r="E2955" s="298"/>
      <c r="F2955" s="298"/>
      <c r="G2955" s="298"/>
      <c r="H2955" s="298"/>
      <c r="I2955" s="298"/>
      <c r="J2955" s="298"/>
      <c r="K2955" s="298"/>
      <c r="L2955" s="299"/>
      <c r="M2955" s="302"/>
      <c r="N2955" s="298"/>
      <c r="O2955" s="238"/>
      <c r="P2955" s="238"/>
      <c r="Q2955" s="238"/>
      <c r="T2955" s="39"/>
      <c r="U2955" s="39"/>
      <c r="V2955" s="39"/>
      <c r="W2955" s="39"/>
      <c r="X2955" s="39"/>
      <c r="Y2955" s="39"/>
      <c r="Z2955" s="39"/>
      <c r="AA2955" s="39"/>
      <c r="AB2955" s="39"/>
      <c r="AC2955" s="39"/>
      <c r="AD2955" s="39"/>
      <c r="AE2955" s="39"/>
      <c r="AF2955" s="39"/>
      <c r="AG2955" s="39"/>
      <c r="AH2955" s="39"/>
      <c r="AI2955" s="39"/>
      <c r="AJ2955" s="39"/>
      <c r="AK2955" s="39"/>
      <c r="AL2955" s="39"/>
      <c r="AM2955" s="39"/>
      <c r="AN2955" s="39"/>
      <c r="AO2955" s="39"/>
      <c r="AP2955" s="39"/>
      <c r="AQ2955" s="39"/>
      <c r="AR2955" s="39"/>
      <c r="AS2955" s="39"/>
      <c r="AT2955" s="39"/>
      <c r="AU2955" s="39"/>
      <c r="AV2955" s="39"/>
      <c r="AW2955" s="39"/>
      <c r="AX2955" s="39"/>
      <c r="AY2955" s="39"/>
      <c r="AZ2955" s="39"/>
      <c r="BA2955" s="39"/>
      <c r="BB2955" s="39"/>
      <c r="BC2955" s="39"/>
      <c r="BD2955" s="39"/>
      <c r="BE2955" s="39"/>
      <c r="BF2955" s="39"/>
      <c r="BG2955" s="39"/>
      <c r="BH2955" s="39"/>
      <c r="BI2955" s="39"/>
      <c r="BJ2955" s="39"/>
      <c r="BK2955" s="39"/>
      <c r="BL2955" s="39"/>
      <c r="BM2955" s="39"/>
      <c r="BN2955" s="39"/>
      <c r="BO2955" s="39"/>
      <c r="BP2955" s="39"/>
      <c r="BQ2955" s="39"/>
      <c r="BR2955" s="39"/>
      <c r="BS2955" s="39"/>
      <c r="BT2955" s="39"/>
      <c r="BU2955" s="39"/>
      <c r="BV2955" s="39"/>
      <c r="BW2955" s="39"/>
      <c r="BX2955" s="39"/>
      <c r="BY2955" s="39"/>
      <c r="BZ2955" s="39"/>
      <c r="CA2955" s="39"/>
      <c r="CB2955" s="39"/>
      <c r="CC2955" s="39"/>
      <c r="CD2955" s="39"/>
      <c r="CE2955" s="39"/>
      <c r="CF2955" s="39"/>
      <c r="CG2955" s="39"/>
      <c r="CH2955" s="39"/>
      <c r="CI2955" s="39"/>
      <c r="CJ2955" s="39"/>
      <c r="CK2955" s="39"/>
      <c r="CL2955" s="39"/>
      <c r="CM2955" s="39"/>
      <c r="CN2955" s="39"/>
      <c r="CO2955" s="39"/>
      <c r="CP2955" s="39"/>
      <c r="CQ2955" s="39"/>
      <c r="CR2955" s="39"/>
      <c r="CS2955" s="39"/>
      <c r="CT2955" s="39"/>
      <c r="CU2955" s="39"/>
      <c r="CV2955" s="39"/>
      <c r="CW2955" s="39"/>
      <c r="CX2955" s="39"/>
      <c r="CY2955" s="39"/>
      <c r="CZ2955" s="39"/>
      <c r="DA2955" s="39"/>
      <c r="DB2955" s="39"/>
      <c r="DC2955" s="39"/>
      <c r="DD2955" s="39"/>
      <c r="DE2955" s="39"/>
    </row>
    <row r="2956" spans="1:109" s="38" customFormat="1" ht="12">
      <c r="A2956" s="298"/>
      <c r="B2956" s="298"/>
      <c r="C2956" s="298"/>
      <c r="D2956" s="298"/>
      <c r="E2956" s="298"/>
      <c r="F2956" s="298"/>
      <c r="G2956" s="298"/>
      <c r="H2956" s="298"/>
      <c r="I2956" s="298"/>
      <c r="J2956" s="298"/>
      <c r="K2956" s="298"/>
      <c r="L2956" s="299"/>
      <c r="M2956" s="302"/>
      <c r="N2956" s="298"/>
      <c r="O2956" s="238"/>
      <c r="P2956" s="238"/>
      <c r="Q2956" s="238"/>
      <c r="T2956" s="39"/>
      <c r="U2956" s="39"/>
      <c r="V2956" s="39"/>
      <c r="W2956" s="39"/>
      <c r="X2956" s="39"/>
      <c r="Y2956" s="39"/>
      <c r="Z2956" s="39"/>
      <c r="AA2956" s="39"/>
      <c r="AB2956" s="39"/>
      <c r="AC2956" s="39"/>
      <c r="AD2956" s="39"/>
      <c r="AE2956" s="39"/>
      <c r="AF2956" s="39"/>
      <c r="AG2956" s="39"/>
      <c r="AH2956" s="39"/>
      <c r="AI2956" s="39"/>
      <c r="AJ2956" s="39"/>
      <c r="AK2956" s="39"/>
      <c r="AL2956" s="39"/>
      <c r="AM2956" s="39"/>
      <c r="AN2956" s="39"/>
      <c r="AO2956" s="39"/>
      <c r="AP2956" s="39"/>
      <c r="AQ2956" s="39"/>
      <c r="AR2956" s="39"/>
      <c r="AS2956" s="39"/>
      <c r="AT2956" s="39"/>
      <c r="AU2956" s="39"/>
      <c r="AV2956" s="39"/>
      <c r="AW2956" s="39"/>
      <c r="AX2956" s="39"/>
      <c r="AY2956" s="39"/>
      <c r="AZ2956" s="39"/>
      <c r="BA2956" s="39"/>
      <c r="BB2956" s="39"/>
      <c r="BC2956" s="39"/>
      <c r="BD2956" s="39"/>
      <c r="BE2956" s="39"/>
      <c r="BF2956" s="39"/>
      <c r="BG2956" s="39"/>
      <c r="BH2956" s="39"/>
      <c r="BI2956" s="39"/>
      <c r="BJ2956" s="39"/>
      <c r="BK2956" s="39"/>
      <c r="BL2956" s="39"/>
      <c r="BM2956" s="39"/>
      <c r="BN2956" s="39"/>
      <c r="BO2956" s="39"/>
      <c r="BP2956" s="39"/>
      <c r="BQ2956" s="39"/>
      <c r="BR2956" s="39"/>
      <c r="BS2956" s="39"/>
      <c r="BT2956" s="39"/>
      <c r="BU2956" s="39"/>
      <c r="BV2956" s="39"/>
      <c r="BW2956" s="39"/>
      <c r="BX2956" s="39"/>
      <c r="BY2956" s="39"/>
      <c r="BZ2956" s="39"/>
      <c r="CA2956" s="39"/>
      <c r="CB2956" s="39"/>
      <c r="CC2956" s="39"/>
      <c r="CD2956" s="39"/>
      <c r="CE2956" s="39"/>
      <c r="CF2956" s="39"/>
      <c r="CG2956" s="39"/>
      <c r="CH2956" s="39"/>
      <c r="CI2956" s="39"/>
      <c r="CJ2956" s="39"/>
      <c r="CK2956" s="39"/>
      <c r="CL2956" s="39"/>
      <c r="CM2956" s="39"/>
      <c r="CN2956" s="39"/>
      <c r="CO2956" s="39"/>
      <c r="CP2956" s="39"/>
      <c r="CQ2956" s="39"/>
      <c r="CR2956" s="39"/>
      <c r="CS2956" s="39"/>
      <c r="CT2956" s="39"/>
      <c r="CU2956" s="39"/>
      <c r="CV2956" s="39"/>
      <c r="CW2956" s="39"/>
      <c r="CX2956" s="39"/>
      <c r="CY2956" s="39"/>
      <c r="CZ2956" s="39"/>
      <c r="DA2956" s="39"/>
      <c r="DB2956" s="39"/>
      <c r="DC2956" s="39"/>
      <c r="DD2956" s="39"/>
      <c r="DE2956" s="39"/>
    </row>
    <row r="2957" spans="1:109" s="38" customFormat="1" ht="12">
      <c r="A2957" s="298"/>
      <c r="B2957" s="298"/>
      <c r="C2957" s="298"/>
      <c r="D2957" s="298"/>
      <c r="E2957" s="298"/>
      <c r="F2957" s="298"/>
      <c r="G2957" s="298"/>
      <c r="H2957" s="298"/>
      <c r="I2957" s="298"/>
      <c r="J2957" s="298"/>
      <c r="K2957" s="298"/>
      <c r="L2957" s="299"/>
      <c r="M2957" s="302"/>
      <c r="N2957" s="298"/>
      <c r="O2957" s="238"/>
      <c r="P2957" s="238"/>
      <c r="Q2957" s="238"/>
      <c r="T2957" s="39"/>
      <c r="U2957" s="39"/>
      <c r="V2957" s="39"/>
      <c r="W2957" s="39"/>
      <c r="X2957" s="39"/>
      <c r="Y2957" s="39"/>
      <c r="Z2957" s="39"/>
      <c r="AA2957" s="39"/>
      <c r="AB2957" s="39"/>
      <c r="AC2957" s="39"/>
      <c r="AD2957" s="39"/>
      <c r="AE2957" s="39"/>
      <c r="AF2957" s="39"/>
      <c r="AG2957" s="39"/>
      <c r="AH2957" s="39"/>
      <c r="AI2957" s="39"/>
      <c r="AJ2957" s="39"/>
      <c r="AK2957" s="39"/>
      <c r="AL2957" s="39"/>
      <c r="AM2957" s="39"/>
      <c r="AN2957" s="39"/>
      <c r="AO2957" s="39"/>
      <c r="AP2957" s="39"/>
      <c r="AQ2957" s="39"/>
      <c r="AR2957" s="39"/>
      <c r="AS2957" s="39"/>
      <c r="AT2957" s="39"/>
      <c r="AU2957" s="39"/>
      <c r="AV2957" s="39"/>
      <c r="AW2957" s="39"/>
      <c r="AX2957" s="39"/>
      <c r="AY2957" s="39"/>
      <c r="AZ2957" s="39"/>
      <c r="BA2957" s="39"/>
      <c r="BB2957" s="39"/>
      <c r="BC2957" s="39"/>
      <c r="BD2957" s="39"/>
      <c r="BE2957" s="39"/>
      <c r="BF2957" s="39"/>
      <c r="BG2957" s="39"/>
      <c r="BH2957" s="39"/>
      <c r="BI2957" s="39"/>
      <c r="BJ2957" s="39"/>
      <c r="BK2957" s="39"/>
      <c r="BL2957" s="39"/>
      <c r="BM2957" s="39"/>
      <c r="BN2957" s="39"/>
      <c r="BO2957" s="39"/>
      <c r="BP2957" s="39"/>
      <c r="BQ2957" s="39"/>
      <c r="BR2957" s="39"/>
      <c r="BS2957" s="39"/>
      <c r="BT2957" s="39"/>
      <c r="BU2957" s="39"/>
      <c r="BV2957" s="39"/>
      <c r="BW2957" s="39"/>
      <c r="BX2957" s="39"/>
      <c r="BY2957" s="39"/>
      <c r="BZ2957" s="39"/>
      <c r="CA2957" s="39"/>
      <c r="CB2957" s="39"/>
      <c r="CC2957" s="39"/>
      <c r="CD2957" s="39"/>
      <c r="CE2957" s="39"/>
      <c r="CF2957" s="39"/>
      <c r="CG2957" s="39"/>
      <c r="CH2957" s="39"/>
      <c r="CI2957" s="39"/>
      <c r="CJ2957" s="39"/>
      <c r="CK2957" s="39"/>
      <c r="CL2957" s="39"/>
      <c r="CM2957" s="39"/>
      <c r="CN2957" s="39"/>
      <c r="CO2957" s="39"/>
      <c r="CP2957" s="39"/>
      <c r="CQ2957" s="39"/>
      <c r="CR2957" s="39"/>
      <c r="CS2957" s="39"/>
      <c r="CT2957" s="39"/>
      <c r="CU2957" s="39"/>
      <c r="CV2957" s="39"/>
      <c r="CW2957" s="39"/>
      <c r="CX2957" s="39"/>
      <c r="CY2957" s="39"/>
      <c r="CZ2957" s="39"/>
      <c r="DA2957" s="39"/>
      <c r="DB2957" s="39"/>
      <c r="DC2957" s="39"/>
      <c r="DD2957" s="39"/>
      <c r="DE2957" s="39"/>
    </row>
    <row r="2958" spans="1:109" s="38" customFormat="1" ht="12">
      <c r="A2958" s="298"/>
      <c r="B2958" s="298"/>
      <c r="C2958" s="298"/>
      <c r="D2958" s="298"/>
      <c r="E2958" s="298"/>
      <c r="F2958" s="298"/>
      <c r="G2958" s="298"/>
      <c r="H2958" s="298"/>
      <c r="I2958" s="298"/>
      <c r="J2958" s="298"/>
      <c r="K2958" s="298"/>
      <c r="L2958" s="299"/>
      <c r="M2958" s="302"/>
      <c r="N2958" s="298"/>
      <c r="O2958" s="238"/>
      <c r="P2958" s="238"/>
      <c r="Q2958" s="238"/>
      <c r="T2958" s="39"/>
      <c r="U2958" s="39"/>
      <c r="V2958" s="39"/>
      <c r="W2958" s="39"/>
      <c r="X2958" s="39"/>
      <c r="Y2958" s="39"/>
      <c r="Z2958" s="39"/>
      <c r="AA2958" s="39"/>
      <c r="AB2958" s="39"/>
      <c r="AC2958" s="39"/>
      <c r="AD2958" s="39"/>
      <c r="AE2958" s="39"/>
      <c r="AF2958" s="39"/>
      <c r="AG2958" s="39"/>
      <c r="AH2958" s="39"/>
      <c r="AI2958" s="39"/>
      <c r="AJ2958" s="39"/>
      <c r="AK2958" s="39"/>
      <c r="AL2958" s="39"/>
      <c r="AM2958" s="39"/>
      <c r="AN2958" s="39"/>
      <c r="AO2958" s="39"/>
      <c r="AP2958" s="39"/>
      <c r="AQ2958" s="39"/>
      <c r="AR2958" s="39"/>
      <c r="AS2958" s="39"/>
      <c r="AT2958" s="39"/>
      <c r="AU2958" s="39"/>
      <c r="AV2958" s="39"/>
      <c r="AW2958" s="39"/>
      <c r="AX2958" s="39"/>
      <c r="AY2958" s="39"/>
      <c r="AZ2958" s="39"/>
      <c r="BA2958" s="39"/>
      <c r="BB2958" s="39"/>
      <c r="BC2958" s="39"/>
      <c r="BD2958" s="39"/>
      <c r="BE2958" s="39"/>
      <c r="BF2958" s="39"/>
      <c r="BG2958" s="39"/>
      <c r="BH2958" s="39"/>
      <c r="BI2958" s="39"/>
      <c r="BJ2958" s="39"/>
      <c r="BK2958" s="39"/>
      <c r="BL2958" s="39"/>
      <c r="BM2958" s="39"/>
      <c r="BN2958" s="39"/>
      <c r="BO2958" s="39"/>
      <c r="BP2958" s="39"/>
      <c r="BQ2958" s="39"/>
      <c r="BR2958" s="39"/>
      <c r="BS2958" s="39"/>
      <c r="BT2958" s="39"/>
      <c r="BU2958" s="39"/>
      <c r="BV2958" s="39"/>
      <c r="BW2958" s="39"/>
      <c r="BX2958" s="39"/>
      <c r="BY2958" s="39"/>
      <c r="BZ2958" s="39"/>
      <c r="CA2958" s="39"/>
      <c r="CB2958" s="39"/>
      <c r="CC2958" s="39"/>
      <c r="CD2958" s="39"/>
      <c r="CE2958" s="39"/>
      <c r="CF2958" s="39"/>
      <c r="CG2958" s="39"/>
      <c r="CH2958" s="39"/>
      <c r="CI2958" s="39"/>
      <c r="CJ2958" s="39"/>
      <c r="CK2958" s="39"/>
      <c r="CL2958" s="39"/>
      <c r="CM2958" s="39"/>
      <c r="CN2958" s="39"/>
      <c r="CO2958" s="39"/>
      <c r="CP2958" s="39"/>
      <c r="CQ2958" s="39"/>
      <c r="CR2958" s="39"/>
      <c r="CS2958" s="39"/>
      <c r="CT2958" s="39"/>
      <c r="CU2958" s="39"/>
      <c r="CV2958" s="39"/>
      <c r="CW2958" s="39"/>
      <c r="CX2958" s="39"/>
      <c r="CY2958" s="39"/>
      <c r="CZ2958" s="39"/>
      <c r="DA2958" s="39"/>
      <c r="DB2958" s="39"/>
      <c r="DC2958" s="39"/>
      <c r="DD2958" s="39"/>
      <c r="DE2958" s="39"/>
    </row>
    <row r="2959" spans="1:109" s="38" customFormat="1" ht="12">
      <c r="A2959" s="298"/>
      <c r="B2959" s="298"/>
      <c r="C2959" s="298"/>
      <c r="D2959" s="298"/>
      <c r="E2959" s="298"/>
      <c r="F2959" s="298"/>
      <c r="G2959" s="298"/>
      <c r="H2959" s="298"/>
      <c r="I2959" s="298"/>
      <c r="J2959" s="298"/>
      <c r="K2959" s="298"/>
      <c r="L2959" s="299"/>
      <c r="M2959" s="302"/>
      <c r="N2959" s="298"/>
      <c r="O2959" s="238"/>
      <c r="P2959" s="238"/>
      <c r="Q2959" s="238"/>
      <c r="T2959" s="39"/>
      <c r="U2959" s="39"/>
      <c r="V2959" s="39"/>
      <c r="W2959" s="39"/>
      <c r="X2959" s="39"/>
      <c r="Y2959" s="39"/>
      <c r="Z2959" s="39"/>
      <c r="AA2959" s="39"/>
      <c r="AB2959" s="39"/>
      <c r="AC2959" s="39"/>
      <c r="AD2959" s="39"/>
      <c r="AE2959" s="39"/>
      <c r="AF2959" s="39"/>
      <c r="AG2959" s="39"/>
      <c r="AH2959" s="39"/>
      <c r="AI2959" s="39"/>
      <c r="AJ2959" s="39"/>
      <c r="AK2959" s="39"/>
      <c r="AL2959" s="39"/>
      <c r="AM2959" s="39"/>
      <c r="AN2959" s="39"/>
      <c r="AO2959" s="39"/>
      <c r="AP2959" s="39"/>
      <c r="AQ2959" s="39"/>
      <c r="AR2959" s="39"/>
      <c r="AS2959" s="39"/>
      <c r="AT2959" s="39"/>
      <c r="AU2959" s="39"/>
      <c r="AV2959" s="39"/>
      <c r="AW2959" s="39"/>
      <c r="AX2959" s="39"/>
      <c r="AY2959" s="39"/>
      <c r="AZ2959" s="39"/>
      <c r="BA2959" s="39"/>
      <c r="BB2959" s="39"/>
      <c r="BC2959" s="39"/>
      <c r="BD2959" s="39"/>
      <c r="BE2959" s="39"/>
      <c r="BF2959" s="39"/>
      <c r="BG2959" s="39"/>
      <c r="BH2959" s="39"/>
      <c r="BI2959" s="39"/>
      <c r="BJ2959" s="39"/>
      <c r="BK2959" s="39"/>
      <c r="BL2959" s="39"/>
      <c r="BM2959" s="39"/>
      <c r="BN2959" s="39"/>
      <c r="BO2959" s="39"/>
      <c r="BP2959" s="39"/>
      <c r="BQ2959" s="39"/>
      <c r="BR2959" s="39"/>
      <c r="BS2959" s="39"/>
      <c r="BT2959" s="39"/>
      <c r="BU2959" s="39"/>
      <c r="BV2959" s="39"/>
      <c r="BW2959" s="39"/>
      <c r="BX2959" s="39"/>
      <c r="BY2959" s="39"/>
      <c r="BZ2959" s="39"/>
      <c r="CA2959" s="39"/>
      <c r="CB2959" s="39"/>
      <c r="CC2959" s="39"/>
      <c r="CD2959" s="39"/>
      <c r="CE2959" s="39"/>
      <c r="CF2959" s="39"/>
      <c r="CG2959" s="39"/>
      <c r="CH2959" s="39"/>
      <c r="CI2959" s="39"/>
      <c r="CJ2959" s="39"/>
      <c r="CK2959" s="39"/>
      <c r="CL2959" s="39"/>
      <c r="CM2959" s="39"/>
      <c r="CN2959" s="39"/>
      <c r="CO2959" s="39"/>
      <c r="CP2959" s="39"/>
      <c r="CQ2959" s="39"/>
      <c r="CR2959" s="39"/>
      <c r="CS2959" s="39"/>
      <c r="CT2959" s="39"/>
      <c r="CU2959" s="39"/>
      <c r="CV2959" s="39"/>
      <c r="CW2959" s="39"/>
      <c r="CX2959" s="39"/>
      <c r="CY2959" s="39"/>
      <c r="CZ2959" s="39"/>
      <c r="DA2959" s="39"/>
      <c r="DB2959" s="39"/>
      <c r="DC2959" s="39"/>
      <c r="DD2959" s="39"/>
      <c r="DE2959" s="39"/>
    </row>
    <row r="2960" spans="1:109" s="38" customFormat="1" ht="12">
      <c r="A2960" s="298"/>
      <c r="B2960" s="298"/>
      <c r="C2960" s="298"/>
      <c r="D2960" s="298"/>
      <c r="E2960" s="298"/>
      <c r="F2960" s="298"/>
      <c r="G2960" s="298"/>
      <c r="H2960" s="298"/>
      <c r="I2960" s="298"/>
      <c r="J2960" s="298"/>
      <c r="K2960" s="298"/>
      <c r="L2960" s="299"/>
      <c r="M2960" s="302"/>
      <c r="N2960" s="298"/>
      <c r="O2960" s="238"/>
      <c r="P2960" s="238"/>
      <c r="Q2960" s="238"/>
      <c r="T2960" s="39"/>
      <c r="U2960" s="39"/>
      <c r="V2960" s="39"/>
      <c r="W2960" s="39"/>
      <c r="X2960" s="39"/>
      <c r="Y2960" s="39"/>
      <c r="Z2960" s="39"/>
      <c r="AA2960" s="39"/>
      <c r="AB2960" s="39"/>
      <c r="AC2960" s="39"/>
      <c r="AD2960" s="39"/>
      <c r="AE2960" s="39"/>
      <c r="AF2960" s="39"/>
      <c r="AG2960" s="39"/>
      <c r="AH2960" s="39"/>
      <c r="AI2960" s="39"/>
      <c r="AJ2960" s="39"/>
      <c r="AK2960" s="39"/>
      <c r="AL2960" s="39"/>
      <c r="AM2960" s="39"/>
      <c r="AN2960" s="39"/>
      <c r="AO2960" s="39"/>
      <c r="AP2960" s="39"/>
      <c r="AQ2960" s="39"/>
      <c r="AR2960" s="39"/>
      <c r="AS2960" s="39"/>
      <c r="AT2960" s="39"/>
      <c r="AU2960" s="39"/>
      <c r="AV2960" s="39"/>
      <c r="AW2960" s="39"/>
      <c r="AX2960" s="39"/>
      <c r="AY2960" s="39"/>
      <c r="AZ2960" s="39"/>
      <c r="BA2960" s="39"/>
      <c r="BB2960" s="39"/>
      <c r="BC2960" s="39"/>
      <c r="BD2960" s="39"/>
      <c r="BE2960" s="39"/>
      <c r="BF2960" s="39"/>
      <c r="BG2960" s="39"/>
      <c r="BH2960" s="39"/>
      <c r="BI2960" s="39"/>
      <c r="BJ2960" s="39"/>
      <c r="BK2960" s="39"/>
      <c r="BL2960" s="39"/>
      <c r="BM2960" s="39"/>
      <c r="BN2960" s="39"/>
      <c r="BO2960" s="39"/>
      <c r="BP2960" s="39"/>
      <c r="BQ2960" s="39"/>
      <c r="BR2960" s="39"/>
      <c r="BS2960" s="39"/>
      <c r="BT2960" s="39"/>
      <c r="BU2960" s="39"/>
      <c r="BV2960" s="39"/>
      <c r="BW2960" s="39"/>
      <c r="BX2960" s="39"/>
      <c r="BY2960" s="39"/>
      <c r="BZ2960" s="39"/>
      <c r="CA2960" s="39"/>
      <c r="CB2960" s="39"/>
      <c r="CC2960" s="39"/>
      <c r="CD2960" s="39"/>
      <c r="CE2960" s="39"/>
      <c r="CF2960" s="39"/>
      <c r="CG2960" s="39"/>
      <c r="CH2960" s="39"/>
      <c r="CI2960" s="39"/>
      <c r="CJ2960" s="39"/>
      <c r="CK2960" s="39"/>
      <c r="CL2960" s="39"/>
      <c r="CM2960" s="39"/>
      <c r="CN2960" s="39"/>
      <c r="CO2960" s="39"/>
      <c r="CP2960" s="39"/>
      <c r="CQ2960" s="39"/>
      <c r="CR2960" s="39"/>
      <c r="CS2960" s="39"/>
      <c r="CT2960" s="39"/>
      <c r="CU2960" s="39"/>
      <c r="CV2960" s="39"/>
      <c r="CW2960" s="39"/>
      <c r="CX2960" s="39"/>
      <c r="CY2960" s="39"/>
      <c r="CZ2960" s="39"/>
      <c r="DA2960" s="39"/>
      <c r="DB2960" s="39"/>
      <c r="DC2960" s="39"/>
      <c r="DD2960" s="39"/>
      <c r="DE2960" s="39"/>
    </row>
    <row r="2961" spans="1:109" s="38" customFormat="1" ht="12">
      <c r="A2961" s="298"/>
      <c r="B2961" s="298"/>
      <c r="C2961" s="298"/>
      <c r="D2961" s="298"/>
      <c r="E2961" s="298"/>
      <c r="F2961" s="298"/>
      <c r="G2961" s="298"/>
      <c r="H2961" s="298"/>
      <c r="I2961" s="298"/>
      <c r="J2961" s="298"/>
      <c r="K2961" s="298"/>
      <c r="L2961" s="299"/>
      <c r="M2961" s="302"/>
      <c r="N2961" s="298"/>
      <c r="O2961" s="238"/>
      <c r="P2961" s="238"/>
      <c r="Q2961" s="238"/>
      <c r="T2961" s="39"/>
      <c r="U2961" s="39"/>
      <c r="V2961" s="39"/>
      <c r="W2961" s="39"/>
      <c r="X2961" s="39"/>
      <c r="Y2961" s="39"/>
      <c r="Z2961" s="39"/>
      <c r="AA2961" s="39"/>
      <c r="AB2961" s="39"/>
      <c r="AC2961" s="39"/>
      <c r="AD2961" s="39"/>
      <c r="AE2961" s="39"/>
      <c r="AF2961" s="39"/>
      <c r="AG2961" s="39"/>
      <c r="AH2961" s="39"/>
      <c r="AI2961" s="39"/>
      <c r="AJ2961" s="39"/>
      <c r="AK2961" s="39"/>
      <c r="AL2961" s="39"/>
      <c r="AM2961" s="39"/>
      <c r="AN2961" s="39"/>
      <c r="AO2961" s="39"/>
      <c r="AP2961" s="39"/>
      <c r="AQ2961" s="39"/>
      <c r="AR2961" s="39"/>
      <c r="AS2961" s="39"/>
      <c r="AT2961" s="39"/>
      <c r="AU2961" s="39"/>
      <c r="AV2961" s="39"/>
      <c r="AW2961" s="39"/>
      <c r="AX2961" s="39"/>
      <c r="AY2961" s="39"/>
      <c r="AZ2961" s="39"/>
      <c r="BA2961" s="39"/>
      <c r="BB2961" s="39"/>
      <c r="BC2961" s="39"/>
      <c r="BD2961" s="39"/>
      <c r="BE2961" s="39"/>
      <c r="BF2961" s="39"/>
      <c r="BG2961" s="39"/>
      <c r="BH2961" s="39"/>
      <c r="BI2961" s="39"/>
      <c r="BJ2961" s="39"/>
      <c r="BK2961" s="39"/>
      <c r="BL2961" s="39"/>
      <c r="BM2961" s="39"/>
      <c r="BN2961" s="39"/>
      <c r="BO2961" s="39"/>
      <c r="BP2961" s="39"/>
      <c r="BQ2961" s="39"/>
      <c r="BR2961" s="39"/>
      <c r="BS2961" s="39"/>
      <c r="BT2961" s="39"/>
      <c r="BU2961" s="39"/>
      <c r="BV2961" s="39"/>
      <c r="BW2961" s="39"/>
      <c r="BX2961" s="39"/>
      <c r="BY2961" s="39"/>
      <c r="BZ2961" s="39"/>
      <c r="CA2961" s="39"/>
      <c r="CB2961" s="39"/>
      <c r="CC2961" s="39"/>
      <c r="CD2961" s="39"/>
      <c r="CE2961" s="39"/>
      <c r="CF2961" s="39"/>
      <c r="CG2961" s="39"/>
      <c r="CH2961" s="39"/>
      <c r="CI2961" s="39"/>
      <c r="CJ2961" s="39"/>
      <c r="CK2961" s="39"/>
      <c r="CL2961" s="39"/>
      <c r="CM2961" s="39"/>
      <c r="CN2961" s="39"/>
      <c r="CO2961" s="39"/>
      <c r="CP2961" s="39"/>
      <c r="CQ2961" s="39"/>
      <c r="CR2961" s="39"/>
      <c r="CS2961" s="39"/>
      <c r="CT2961" s="39"/>
      <c r="CU2961" s="39"/>
      <c r="CV2961" s="39"/>
      <c r="CW2961" s="39"/>
      <c r="CX2961" s="39"/>
      <c r="CY2961" s="39"/>
      <c r="CZ2961" s="39"/>
      <c r="DA2961" s="39"/>
      <c r="DB2961" s="39"/>
      <c r="DC2961" s="39"/>
      <c r="DD2961" s="39"/>
      <c r="DE2961" s="39"/>
    </row>
    <row r="2962" spans="1:109" s="38" customFormat="1" ht="12">
      <c r="A2962" s="298"/>
      <c r="B2962" s="298"/>
      <c r="C2962" s="298"/>
      <c r="D2962" s="298"/>
      <c r="E2962" s="298"/>
      <c r="F2962" s="298"/>
      <c r="G2962" s="298"/>
      <c r="H2962" s="298"/>
      <c r="I2962" s="298"/>
      <c r="J2962" s="298"/>
      <c r="K2962" s="298"/>
      <c r="L2962" s="299"/>
      <c r="M2962" s="302"/>
      <c r="N2962" s="298"/>
      <c r="O2962" s="238"/>
      <c r="P2962" s="238"/>
      <c r="Q2962" s="238"/>
      <c r="T2962" s="39"/>
      <c r="U2962" s="39"/>
      <c r="V2962" s="39"/>
      <c r="W2962" s="39"/>
      <c r="X2962" s="39"/>
      <c r="Y2962" s="39"/>
      <c r="Z2962" s="39"/>
      <c r="AA2962" s="39"/>
      <c r="AB2962" s="39"/>
      <c r="AC2962" s="39"/>
      <c r="AD2962" s="39"/>
      <c r="AE2962" s="39"/>
      <c r="AF2962" s="39"/>
      <c r="AG2962" s="39"/>
      <c r="AH2962" s="39"/>
      <c r="AI2962" s="39"/>
      <c r="AJ2962" s="39"/>
      <c r="AK2962" s="39"/>
      <c r="AL2962" s="39"/>
      <c r="AM2962" s="39"/>
      <c r="AN2962" s="39"/>
      <c r="AO2962" s="39"/>
      <c r="AP2962" s="39"/>
      <c r="AQ2962" s="39"/>
      <c r="AR2962" s="39"/>
      <c r="AS2962" s="39"/>
      <c r="AT2962" s="39"/>
      <c r="AU2962" s="39"/>
      <c r="AV2962" s="39"/>
      <c r="AW2962" s="39"/>
      <c r="AX2962" s="39"/>
      <c r="AY2962" s="39"/>
      <c r="AZ2962" s="39"/>
      <c r="BA2962" s="39"/>
      <c r="BB2962" s="39"/>
      <c r="BC2962" s="39"/>
      <c r="BD2962" s="39"/>
      <c r="BE2962" s="39"/>
      <c r="BF2962" s="39"/>
      <c r="BG2962" s="39"/>
      <c r="BH2962" s="39"/>
      <c r="BI2962" s="39"/>
      <c r="BJ2962" s="39"/>
      <c r="BK2962" s="39"/>
      <c r="BL2962" s="39"/>
      <c r="BM2962" s="39"/>
      <c r="BN2962" s="39"/>
      <c r="BO2962" s="39"/>
      <c r="BP2962" s="39"/>
      <c r="BQ2962" s="39"/>
      <c r="BR2962" s="39"/>
      <c r="BS2962" s="39"/>
      <c r="BT2962" s="39"/>
      <c r="BU2962" s="39"/>
      <c r="BV2962" s="39"/>
      <c r="BW2962" s="39"/>
      <c r="BX2962" s="39"/>
      <c r="BY2962" s="39"/>
      <c r="BZ2962" s="39"/>
      <c r="CA2962" s="39"/>
      <c r="CB2962" s="39"/>
      <c r="CC2962" s="39"/>
      <c r="CD2962" s="39"/>
      <c r="CE2962" s="39"/>
      <c r="CF2962" s="39"/>
      <c r="CG2962" s="39"/>
      <c r="CH2962" s="39"/>
      <c r="CI2962" s="39"/>
      <c r="CJ2962" s="39"/>
      <c r="CK2962" s="39"/>
      <c r="CL2962" s="39"/>
      <c r="CM2962" s="39"/>
      <c r="CN2962" s="39"/>
      <c r="CO2962" s="39"/>
      <c r="CP2962" s="39"/>
      <c r="CQ2962" s="39"/>
      <c r="CR2962" s="39"/>
      <c r="CS2962" s="39"/>
      <c r="CT2962" s="39"/>
      <c r="CU2962" s="39"/>
      <c r="CV2962" s="39"/>
      <c r="CW2962" s="39"/>
      <c r="CX2962" s="39"/>
      <c r="CY2962" s="39"/>
      <c r="CZ2962" s="39"/>
      <c r="DA2962" s="39"/>
      <c r="DB2962" s="39"/>
      <c r="DC2962" s="39"/>
      <c r="DD2962" s="39"/>
      <c r="DE2962" s="39"/>
    </row>
    <row r="2963" spans="1:109" s="38" customFormat="1" ht="12">
      <c r="A2963" s="298"/>
      <c r="B2963" s="298"/>
      <c r="C2963" s="298"/>
      <c r="D2963" s="298"/>
      <c r="E2963" s="298"/>
      <c r="F2963" s="298"/>
      <c r="G2963" s="298"/>
      <c r="H2963" s="298"/>
      <c r="I2963" s="298"/>
      <c r="J2963" s="298"/>
      <c r="K2963" s="298"/>
      <c r="L2963" s="299"/>
      <c r="M2963" s="302"/>
      <c r="N2963" s="298"/>
      <c r="O2963" s="238"/>
      <c r="P2963" s="238"/>
      <c r="Q2963" s="238"/>
      <c r="T2963" s="39"/>
      <c r="U2963" s="39"/>
      <c r="V2963" s="39"/>
      <c r="W2963" s="39"/>
      <c r="X2963" s="39"/>
      <c r="Y2963" s="39"/>
      <c r="Z2963" s="39"/>
      <c r="AA2963" s="39"/>
      <c r="AB2963" s="39"/>
      <c r="AC2963" s="39"/>
      <c r="AD2963" s="39"/>
      <c r="AE2963" s="39"/>
      <c r="AF2963" s="39"/>
      <c r="AG2963" s="39"/>
      <c r="AH2963" s="39"/>
      <c r="AI2963" s="39"/>
      <c r="AJ2963" s="39"/>
      <c r="AK2963" s="39"/>
      <c r="AL2963" s="39"/>
      <c r="AM2963" s="39"/>
      <c r="AN2963" s="39"/>
      <c r="AO2963" s="39"/>
      <c r="AP2963" s="39"/>
      <c r="AQ2963" s="39"/>
      <c r="AR2963" s="39"/>
      <c r="AS2963" s="39"/>
      <c r="AT2963" s="39"/>
      <c r="AU2963" s="39"/>
      <c r="AV2963" s="39"/>
      <c r="AW2963" s="39"/>
      <c r="AX2963" s="39"/>
      <c r="AY2963" s="39"/>
      <c r="AZ2963" s="39"/>
      <c r="BA2963" s="39"/>
      <c r="BB2963" s="39"/>
      <c r="BC2963" s="39"/>
      <c r="BD2963" s="39"/>
      <c r="BE2963" s="39"/>
      <c r="BF2963" s="39"/>
      <c r="BG2963" s="39"/>
      <c r="BH2963" s="39"/>
      <c r="BI2963" s="39"/>
      <c r="BJ2963" s="39"/>
      <c r="BK2963" s="39"/>
      <c r="BL2963" s="39"/>
      <c r="BM2963" s="39"/>
      <c r="BN2963" s="39"/>
      <c r="BO2963" s="39"/>
      <c r="BP2963" s="39"/>
      <c r="BQ2963" s="39"/>
      <c r="BR2963" s="39"/>
      <c r="BS2963" s="39"/>
      <c r="BT2963" s="39"/>
      <c r="BU2963" s="39"/>
      <c r="BV2963" s="39"/>
      <c r="BW2963" s="39"/>
      <c r="BX2963" s="39"/>
      <c r="BY2963" s="39"/>
      <c r="BZ2963" s="39"/>
      <c r="CA2963" s="39"/>
      <c r="CB2963" s="39"/>
      <c r="CC2963" s="39"/>
      <c r="CD2963" s="39"/>
      <c r="CE2963" s="39"/>
      <c r="CF2963" s="39"/>
      <c r="CG2963" s="39"/>
      <c r="CH2963" s="39"/>
      <c r="CI2963" s="39"/>
      <c r="CJ2963" s="39"/>
      <c r="CK2963" s="39"/>
      <c r="CL2963" s="39"/>
      <c r="CM2963" s="39"/>
      <c r="CN2963" s="39"/>
      <c r="CO2963" s="39"/>
      <c r="CP2963" s="39"/>
      <c r="CQ2963" s="39"/>
      <c r="CR2963" s="39"/>
      <c r="CS2963" s="39"/>
      <c r="CT2963" s="39"/>
      <c r="CU2963" s="39"/>
      <c r="CV2963" s="39"/>
      <c r="CW2963" s="39"/>
      <c r="CX2963" s="39"/>
      <c r="CY2963" s="39"/>
      <c r="CZ2963" s="39"/>
      <c r="DA2963" s="39"/>
      <c r="DB2963" s="39"/>
      <c r="DC2963" s="39"/>
      <c r="DD2963" s="39"/>
      <c r="DE2963" s="39"/>
    </row>
    <row r="2964" spans="1:109" s="38" customFormat="1" ht="12">
      <c r="A2964" s="298"/>
      <c r="B2964" s="298"/>
      <c r="C2964" s="298"/>
      <c r="D2964" s="298"/>
      <c r="E2964" s="298"/>
      <c r="F2964" s="298"/>
      <c r="G2964" s="298"/>
      <c r="H2964" s="298"/>
      <c r="I2964" s="298"/>
      <c r="J2964" s="298"/>
      <c r="K2964" s="298"/>
      <c r="L2964" s="299"/>
      <c r="M2964" s="302"/>
      <c r="N2964" s="298"/>
      <c r="O2964" s="238"/>
      <c r="P2964" s="238"/>
      <c r="Q2964" s="238"/>
      <c r="T2964" s="39"/>
      <c r="U2964" s="39"/>
      <c r="V2964" s="39"/>
      <c r="W2964" s="39"/>
      <c r="X2964" s="39"/>
      <c r="Y2964" s="39"/>
      <c r="Z2964" s="39"/>
      <c r="AA2964" s="39"/>
      <c r="AB2964" s="39"/>
      <c r="AC2964" s="39"/>
      <c r="AD2964" s="39"/>
      <c r="AE2964" s="39"/>
      <c r="AF2964" s="39"/>
      <c r="AG2964" s="39"/>
      <c r="AH2964" s="39"/>
      <c r="AI2964" s="39"/>
      <c r="AJ2964" s="39"/>
      <c r="AK2964" s="39"/>
      <c r="AL2964" s="39"/>
      <c r="AM2964" s="39"/>
      <c r="AN2964" s="39"/>
      <c r="AO2964" s="39"/>
      <c r="AP2964" s="39"/>
      <c r="AQ2964" s="39"/>
      <c r="AR2964" s="39"/>
      <c r="AS2964" s="39"/>
      <c r="AT2964" s="39"/>
      <c r="AU2964" s="39"/>
      <c r="AV2964" s="39"/>
      <c r="AW2964" s="39"/>
      <c r="AX2964" s="39"/>
      <c r="AY2964" s="39"/>
      <c r="AZ2964" s="39"/>
      <c r="BA2964" s="39"/>
      <c r="BB2964" s="39"/>
      <c r="BC2964" s="39"/>
      <c r="BD2964" s="39"/>
      <c r="BE2964" s="39"/>
      <c r="BF2964" s="39"/>
      <c r="BG2964" s="39"/>
      <c r="BH2964" s="39"/>
      <c r="BI2964" s="39"/>
      <c r="BJ2964" s="39"/>
      <c r="BK2964" s="39"/>
      <c r="BL2964" s="39"/>
      <c r="BM2964" s="39"/>
      <c r="BN2964" s="39"/>
      <c r="BO2964" s="39"/>
      <c r="BP2964" s="39"/>
      <c r="BQ2964" s="39"/>
      <c r="BR2964" s="39"/>
      <c r="BS2964" s="39"/>
      <c r="BT2964" s="39"/>
      <c r="BU2964" s="39"/>
      <c r="BV2964" s="39"/>
      <c r="BW2964" s="39"/>
      <c r="BX2964" s="39"/>
      <c r="BY2964" s="39"/>
      <c r="BZ2964" s="39"/>
      <c r="CA2964" s="39"/>
      <c r="CB2964" s="39"/>
      <c r="CC2964" s="39"/>
      <c r="CD2964" s="39"/>
      <c r="CE2964" s="39"/>
      <c r="CF2964" s="39"/>
      <c r="CG2964" s="39"/>
      <c r="CH2964" s="39"/>
      <c r="CI2964" s="39"/>
      <c r="CJ2964" s="39"/>
      <c r="CK2964" s="39"/>
      <c r="CL2964" s="39"/>
      <c r="CM2964" s="39"/>
      <c r="CN2964" s="39"/>
      <c r="CO2964" s="39"/>
      <c r="CP2964" s="39"/>
      <c r="CQ2964" s="39"/>
      <c r="CR2964" s="39"/>
      <c r="CS2964" s="39"/>
      <c r="CT2964" s="39"/>
      <c r="CU2964" s="39"/>
      <c r="CV2964" s="39"/>
      <c r="CW2964" s="39"/>
      <c r="CX2964" s="39"/>
      <c r="CY2964" s="39"/>
      <c r="CZ2964" s="39"/>
      <c r="DA2964" s="39"/>
      <c r="DB2964" s="39"/>
      <c r="DC2964" s="39"/>
      <c r="DD2964" s="39"/>
      <c r="DE2964" s="39"/>
    </row>
    <row r="2965" spans="1:109" s="38" customFormat="1" ht="12">
      <c r="A2965" s="298"/>
      <c r="B2965" s="298"/>
      <c r="C2965" s="298"/>
      <c r="D2965" s="298"/>
      <c r="E2965" s="298"/>
      <c r="F2965" s="298"/>
      <c r="G2965" s="298"/>
      <c r="H2965" s="298"/>
      <c r="I2965" s="298"/>
      <c r="J2965" s="298"/>
      <c r="K2965" s="298"/>
      <c r="L2965" s="299"/>
      <c r="M2965" s="302"/>
      <c r="N2965" s="298"/>
      <c r="O2965" s="238"/>
      <c r="P2965" s="238"/>
      <c r="Q2965" s="238"/>
      <c r="T2965" s="39"/>
      <c r="U2965" s="39"/>
      <c r="V2965" s="39"/>
      <c r="W2965" s="39"/>
      <c r="X2965" s="39"/>
      <c r="Y2965" s="39"/>
      <c r="Z2965" s="39"/>
      <c r="AA2965" s="39"/>
      <c r="AB2965" s="39"/>
      <c r="AC2965" s="39"/>
      <c r="AD2965" s="39"/>
      <c r="AE2965" s="39"/>
      <c r="AF2965" s="39"/>
      <c r="AG2965" s="39"/>
      <c r="AH2965" s="39"/>
      <c r="AI2965" s="39"/>
      <c r="AJ2965" s="39"/>
      <c r="AK2965" s="39"/>
      <c r="AL2965" s="39"/>
      <c r="AM2965" s="39"/>
      <c r="AN2965" s="39"/>
      <c r="AO2965" s="39"/>
      <c r="AP2965" s="39"/>
      <c r="AQ2965" s="39"/>
      <c r="AR2965" s="39"/>
      <c r="AS2965" s="39"/>
      <c r="AT2965" s="39"/>
      <c r="AU2965" s="39"/>
      <c r="AV2965" s="39"/>
      <c r="AW2965" s="39"/>
      <c r="AX2965" s="39"/>
      <c r="AY2965" s="39"/>
      <c r="AZ2965" s="39"/>
      <c r="BA2965" s="39"/>
      <c r="BB2965" s="39"/>
      <c r="BC2965" s="39"/>
      <c r="BD2965" s="39"/>
      <c r="BE2965" s="39"/>
      <c r="BF2965" s="39"/>
      <c r="BG2965" s="39"/>
      <c r="BH2965" s="39"/>
      <c r="BI2965" s="39"/>
      <c r="BJ2965" s="39"/>
      <c r="BK2965" s="39"/>
      <c r="BL2965" s="39"/>
      <c r="BM2965" s="39"/>
      <c r="BN2965" s="39"/>
      <c r="BO2965" s="39"/>
      <c r="BP2965" s="39"/>
      <c r="BQ2965" s="39"/>
      <c r="BR2965" s="39"/>
      <c r="BS2965" s="39"/>
      <c r="BT2965" s="39"/>
      <c r="BU2965" s="39"/>
      <c r="BV2965" s="39"/>
      <c r="BW2965" s="39"/>
      <c r="BX2965" s="39"/>
      <c r="BY2965" s="39"/>
      <c r="BZ2965" s="39"/>
      <c r="CA2965" s="39"/>
      <c r="CB2965" s="39"/>
      <c r="CC2965" s="39"/>
      <c r="CD2965" s="39"/>
      <c r="CE2965" s="39"/>
      <c r="CF2965" s="39"/>
      <c r="CG2965" s="39"/>
      <c r="CH2965" s="39"/>
      <c r="CI2965" s="39"/>
      <c r="CJ2965" s="39"/>
      <c r="CK2965" s="39"/>
      <c r="CL2965" s="39"/>
      <c r="CM2965" s="39"/>
      <c r="CN2965" s="39"/>
      <c r="CO2965" s="39"/>
      <c r="CP2965" s="39"/>
      <c r="CQ2965" s="39"/>
      <c r="CR2965" s="39"/>
      <c r="CS2965" s="39"/>
      <c r="CT2965" s="39"/>
      <c r="CU2965" s="39"/>
      <c r="CV2965" s="39"/>
      <c r="CW2965" s="39"/>
      <c r="CX2965" s="39"/>
      <c r="CY2965" s="39"/>
      <c r="CZ2965" s="39"/>
      <c r="DA2965" s="39"/>
      <c r="DB2965" s="39"/>
      <c r="DC2965" s="39"/>
      <c r="DD2965" s="39"/>
      <c r="DE2965" s="39"/>
    </row>
    <row r="2966" spans="1:109" s="38" customFormat="1" ht="12">
      <c r="A2966" s="298"/>
      <c r="B2966" s="298"/>
      <c r="C2966" s="298"/>
      <c r="D2966" s="298"/>
      <c r="E2966" s="298"/>
      <c r="F2966" s="298"/>
      <c r="G2966" s="298"/>
      <c r="H2966" s="298"/>
      <c r="I2966" s="298"/>
      <c r="J2966" s="298"/>
      <c r="K2966" s="298"/>
      <c r="L2966" s="299"/>
      <c r="M2966" s="302"/>
      <c r="N2966" s="298"/>
      <c r="O2966" s="238"/>
      <c r="P2966" s="238"/>
      <c r="Q2966" s="238"/>
      <c r="T2966" s="39"/>
      <c r="U2966" s="39"/>
      <c r="V2966" s="39"/>
      <c r="W2966" s="39"/>
      <c r="X2966" s="39"/>
      <c r="Y2966" s="39"/>
      <c r="Z2966" s="39"/>
      <c r="AA2966" s="39"/>
      <c r="AB2966" s="39"/>
      <c r="AC2966" s="39"/>
      <c r="AD2966" s="39"/>
      <c r="AE2966" s="39"/>
      <c r="AF2966" s="39"/>
      <c r="AG2966" s="39"/>
      <c r="AH2966" s="39"/>
      <c r="AI2966" s="39"/>
      <c r="AJ2966" s="39"/>
      <c r="AK2966" s="39"/>
      <c r="AL2966" s="39"/>
      <c r="AM2966" s="39"/>
      <c r="AN2966" s="39"/>
      <c r="AO2966" s="39"/>
      <c r="AP2966" s="39"/>
      <c r="AQ2966" s="39"/>
      <c r="AR2966" s="39"/>
      <c r="AS2966" s="39"/>
      <c r="AT2966" s="39"/>
      <c r="AU2966" s="39"/>
      <c r="AV2966" s="39"/>
      <c r="AW2966" s="39"/>
      <c r="AX2966" s="39"/>
      <c r="AY2966" s="39"/>
      <c r="AZ2966" s="39"/>
      <c r="BA2966" s="39"/>
      <c r="BB2966" s="39"/>
      <c r="BC2966" s="39"/>
      <c r="BD2966" s="39"/>
      <c r="BE2966" s="39"/>
      <c r="BF2966" s="39"/>
      <c r="BG2966" s="39"/>
      <c r="BH2966" s="39"/>
      <c r="BI2966" s="39"/>
      <c r="BJ2966" s="39"/>
      <c r="BK2966" s="39"/>
      <c r="BL2966" s="39"/>
      <c r="BM2966" s="39"/>
      <c r="BN2966" s="39"/>
      <c r="BO2966" s="39"/>
      <c r="BP2966" s="39"/>
      <c r="BQ2966" s="39"/>
      <c r="BR2966" s="39"/>
      <c r="BS2966" s="39"/>
      <c r="BT2966" s="39"/>
      <c r="BU2966" s="39"/>
      <c r="BV2966" s="39"/>
      <c r="BW2966" s="39"/>
      <c r="BX2966" s="39"/>
      <c r="BY2966" s="39"/>
      <c r="BZ2966" s="39"/>
      <c r="CA2966" s="39"/>
      <c r="CB2966" s="39"/>
      <c r="CC2966" s="39"/>
      <c r="CD2966" s="39"/>
      <c r="CE2966" s="39"/>
      <c r="CF2966" s="39"/>
      <c r="CG2966" s="39"/>
      <c r="CH2966" s="39"/>
      <c r="CI2966" s="39"/>
      <c r="CJ2966" s="39"/>
      <c r="CK2966" s="39"/>
      <c r="CL2966" s="39"/>
      <c r="CM2966" s="39"/>
      <c r="CN2966" s="39"/>
      <c r="CO2966" s="39"/>
      <c r="CP2966" s="39"/>
      <c r="CQ2966" s="39"/>
      <c r="CR2966" s="39"/>
      <c r="CS2966" s="39"/>
      <c r="CT2966" s="39"/>
      <c r="CU2966" s="39"/>
      <c r="CV2966" s="39"/>
      <c r="CW2966" s="39"/>
      <c r="CX2966" s="39"/>
      <c r="CY2966" s="39"/>
      <c r="CZ2966" s="39"/>
      <c r="DA2966" s="39"/>
      <c r="DB2966" s="39"/>
      <c r="DC2966" s="39"/>
      <c r="DD2966" s="39"/>
      <c r="DE2966" s="39"/>
    </row>
    <row r="2967" spans="1:109" s="38" customFormat="1" ht="12">
      <c r="A2967" s="298"/>
      <c r="B2967" s="298"/>
      <c r="C2967" s="298"/>
      <c r="D2967" s="298"/>
      <c r="E2967" s="298"/>
      <c r="F2967" s="298"/>
      <c r="G2967" s="298"/>
      <c r="H2967" s="298"/>
      <c r="I2967" s="298"/>
      <c r="J2967" s="298"/>
      <c r="K2967" s="298"/>
      <c r="L2967" s="299"/>
      <c r="M2967" s="302"/>
      <c r="N2967" s="298"/>
      <c r="O2967" s="238"/>
      <c r="P2967" s="238"/>
      <c r="Q2967" s="238"/>
      <c r="T2967" s="39"/>
      <c r="U2967" s="39"/>
      <c r="V2967" s="39"/>
      <c r="W2967" s="39"/>
      <c r="X2967" s="39"/>
      <c r="Y2967" s="39"/>
      <c r="Z2967" s="39"/>
      <c r="AA2967" s="39"/>
      <c r="AB2967" s="39"/>
      <c r="AC2967" s="39"/>
      <c r="AD2967" s="39"/>
      <c r="AE2967" s="39"/>
      <c r="AF2967" s="39"/>
      <c r="AG2967" s="39"/>
      <c r="AH2967" s="39"/>
      <c r="AI2967" s="39"/>
      <c r="AJ2967" s="39"/>
      <c r="AK2967" s="39"/>
      <c r="AL2967" s="39"/>
      <c r="AM2967" s="39"/>
      <c r="AN2967" s="39"/>
      <c r="AO2967" s="39"/>
      <c r="AP2967" s="39"/>
      <c r="AQ2967" s="39"/>
      <c r="AR2967" s="39"/>
      <c r="AS2967" s="39"/>
      <c r="AT2967" s="39"/>
      <c r="AU2967" s="39"/>
      <c r="AV2967" s="39"/>
      <c r="AW2967" s="39"/>
      <c r="AX2967" s="39"/>
      <c r="AY2967" s="39"/>
      <c r="AZ2967" s="39"/>
      <c r="BA2967" s="39"/>
      <c r="BB2967" s="39"/>
      <c r="BC2967" s="39"/>
      <c r="BD2967" s="39"/>
      <c r="BE2967" s="39"/>
      <c r="BF2967" s="39"/>
      <c r="BG2967" s="39"/>
      <c r="BH2967" s="39"/>
      <c r="BI2967" s="39"/>
      <c r="BJ2967" s="39"/>
      <c r="BK2967" s="39"/>
      <c r="BL2967" s="39"/>
      <c r="BM2967" s="39"/>
      <c r="BN2967" s="39"/>
      <c r="BO2967" s="39"/>
      <c r="BP2967" s="39"/>
      <c r="BQ2967" s="39"/>
      <c r="BR2967" s="39"/>
      <c r="BS2967" s="39"/>
      <c r="BT2967" s="39"/>
      <c r="BU2967" s="39"/>
      <c r="BV2967" s="39"/>
      <c r="BW2967" s="39"/>
      <c r="BX2967" s="39"/>
      <c r="BY2967" s="39"/>
      <c r="BZ2967" s="39"/>
      <c r="CA2967" s="39"/>
      <c r="CB2967" s="39"/>
      <c r="CC2967" s="39"/>
      <c r="CD2967" s="39"/>
      <c r="CE2967" s="39"/>
      <c r="CF2967" s="39"/>
      <c r="CG2967" s="39"/>
      <c r="CH2967" s="39"/>
      <c r="CI2967" s="39"/>
      <c r="CJ2967" s="39"/>
      <c r="CK2967" s="39"/>
      <c r="CL2967" s="39"/>
      <c r="CM2967" s="39"/>
      <c r="CN2967" s="39"/>
      <c r="CO2967" s="39"/>
      <c r="CP2967" s="39"/>
      <c r="CQ2967" s="39"/>
      <c r="CR2967" s="39"/>
      <c r="CS2967" s="39"/>
      <c r="CT2967" s="39"/>
      <c r="CU2967" s="39"/>
      <c r="CV2967" s="39"/>
      <c r="CW2967" s="39"/>
      <c r="CX2967" s="39"/>
      <c r="CY2967" s="39"/>
      <c r="CZ2967" s="39"/>
      <c r="DA2967" s="39"/>
      <c r="DB2967" s="39"/>
      <c r="DC2967" s="39"/>
      <c r="DD2967" s="39"/>
      <c r="DE2967" s="39"/>
    </row>
    <row r="2968" spans="1:109" s="38" customFormat="1" ht="12">
      <c r="A2968" s="298"/>
      <c r="B2968" s="298"/>
      <c r="C2968" s="298"/>
      <c r="D2968" s="298"/>
      <c r="E2968" s="298"/>
      <c r="F2968" s="298"/>
      <c r="G2968" s="298"/>
      <c r="H2968" s="298"/>
      <c r="I2968" s="298"/>
      <c r="J2968" s="298"/>
      <c r="K2968" s="298"/>
      <c r="L2968" s="299"/>
      <c r="M2968" s="302"/>
      <c r="N2968" s="298"/>
      <c r="O2968" s="238"/>
      <c r="P2968" s="238"/>
      <c r="Q2968" s="238"/>
      <c r="T2968" s="39"/>
      <c r="U2968" s="39"/>
      <c r="V2968" s="39"/>
      <c r="W2968" s="39"/>
      <c r="X2968" s="39"/>
      <c r="Y2968" s="39"/>
      <c r="Z2968" s="39"/>
      <c r="AA2968" s="39"/>
      <c r="AB2968" s="39"/>
      <c r="AC2968" s="39"/>
      <c r="AD2968" s="39"/>
      <c r="AE2968" s="39"/>
      <c r="AF2968" s="39"/>
      <c r="AG2968" s="39"/>
      <c r="AH2968" s="39"/>
      <c r="AI2968" s="39"/>
      <c r="AJ2968" s="39"/>
      <c r="AK2968" s="39"/>
      <c r="AL2968" s="39"/>
      <c r="AM2968" s="39"/>
      <c r="AN2968" s="39"/>
      <c r="AO2968" s="39"/>
      <c r="AP2968" s="39"/>
      <c r="AQ2968" s="39"/>
      <c r="AR2968" s="39"/>
      <c r="AS2968" s="39"/>
      <c r="AT2968" s="39"/>
      <c r="AU2968" s="39"/>
      <c r="AV2968" s="39"/>
      <c r="AW2968" s="39"/>
      <c r="AX2968" s="39"/>
      <c r="AY2968" s="39"/>
      <c r="AZ2968" s="39"/>
      <c r="BA2968" s="39"/>
      <c r="BB2968" s="39"/>
      <c r="BC2968" s="39"/>
      <c r="BD2968" s="39"/>
      <c r="BE2968" s="39"/>
      <c r="BF2968" s="39"/>
      <c r="BG2968" s="39"/>
      <c r="BH2968" s="39"/>
      <c r="BI2968" s="39"/>
      <c r="BJ2968" s="39"/>
      <c r="BK2968" s="39"/>
      <c r="BL2968" s="39"/>
      <c r="BM2968" s="39"/>
      <c r="BN2968" s="39"/>
      <c r="BO2968" s="39"/>
      <c r="BP2968" s="39"/>
      <c r="BQ2968" s="39"/>
      <c r="BR2968" s="39"/>
      <c r="BS2968" s="39"/>
      <c r="BT2968" s="39"/>
      <c r="BU2968" s="39"/>
      <c r="BV2968" s="39"/>
      <c r="BW2968" s="39"/>
      <c r="BX2968" s="39"/>
      <c r="BY2968" s="39"/>
      <c r="BZ2968" s="39"/>
      <c r="CA2968" s="39"/>
      <c r="CB2968" s="39"/>
      <c r="CC2968" s="39"/>
      <c r="CD2968" s="39"/>
      <c r="CE2968" s="39"/>
      <c r="CF2968" s="39"/>
      <c r="CG2968" s="39"/>
      <c r="CH2968" s="39"/>
      <c r="CI2968" s="39"/>
      <c r="CJ2968" s="39"/>
      <c r="CK2968" s="39"/>
      <c r="CL2968" s="39"/>
      <c r="CM2968" s="39"/>
      <c r="CN2968" s="39"/>
      <c r="CO2968" s="39"/>
      <c r="CP2968" s="39"/>
      <c r="CQ2968" s="39"/>
      <c r="CR2968" s="39"/>
      <c r="CS2968" s="39"/>
      <c r="CT2968" s="39"/>
      <c r="CU2968" s="39"/>
      <c r="CV2968" s="39"/>
      <c r="CW2968" s="39"/>
      <c r="CX2968" s="39"/>
      <c r="CY2968" s="39"/>
      <c r="CZ2968" s="39"/>
      <c r="DA2968" s="39"/>
      <c r="DB2968" s="39"/>
      <c r="DC2968" s="39"/>
      <c r="DD2968" s="39"/>
      <c r="DE2968" s="39"/>
    </row>
    <row r="2969" spans="1:109" s="38" customFormat="1" ht="12">
      <c r="A2969" s="298"/>
      <c r="B2969" s="298"/>
      <c r="C2969" s="298"/>
      <c r="D2969" s="298"/>
      <c r="E2969" s="298"/>
      <c r="F2969" s="298"/>
      <c r="G2969" s="298"/>
      <c r="H2969" s="298"/>
      <c r="I2969" s="298"/>
      <c r="J2969" s="298"/>
      <c r="K2969" s="298"/>
      <c r="L2969" s="299"/>
      <c r="M2969" s="302"/>
      <c r="N2969" s="298"/>
      <c r="O2969" s="238"/>
      <c r="P2969" s="238"/>
      <c r="Q2969" s="238"/>
      <c r="T2969" s="39"/>
      <c r="U2969" s="39"/>
      <c r="V2969" s="39"/>
      <c r="W2969" s="39"/>
      <c r="X2969" s="39"/>
      <c r="Y2969" s="39"/>
      <c r="Z2969" s="39"/>
      <c r="AA2969" s="39"/>
      <c r="AB2969" s="39"/>
      <c r="AC2969" s="39"/>
      <c r="AD2969" s="39"/>
      <c r="AE2969" s="39"/>
      <c r="AF2969" s="39"/>
      <c r="AG2969" s="39"/>
      <c r="AH2969" s="39"/>
      <c r="AI2969" s="39"/>
      <c r="AJ2969" s="39"/>
      <c r="AK2969" s="39"/>
      <c r="AL2969" s="39"/>
      <c r="AM2969" s="39"/>
      <c r="AN2969" s="39"/>
      <c r="AO2969" s="39"/>
      <c r="AP2969" s="39"/>
      <c r="AQ2969" s="39"/>
      <c r="AR2969" s="39"/>
      <c r="AS2969" s="39"/>
      <c r="AT2969" s="39"/>
      <c r="AU2969" s="39"/>
      <c r="AV2969" s="39"/>
      <c r="AW2969" s="39"/>
      <c r="AX2969" s="39"/>
      <c r="AY2969" s="39"/>
      <c r="AZ2969" s="39"/>
      <c r="BA2969" s="39"/>
      <c r="BB2969" s="39"/>
      <c r="BC2969" s="39"/>
      <c r="BD2969" s="39"/>
      <c r="BE2969" s="39"/>
      <c r="BF2969" s="39"/>
      <c r="BG2969" s="39"/>
      <c r="BH2969" s="39"/>
      <c r="BI2969" s="39"/>
      <c r="BJ2969" s="39"/>
      <c r="BK2969" s="39"/>
      <c r="BL2969" s="39"/>
      <c r="BM2969" s="39"/>
      <c r="BN2969" s="39"/>
      <c r="BO2969" s="39"/>
      <c r="BP2969" s="39"/>
      <c r="BQ2969" s="39"/>
      <c r="BR2969" s="39"/>
      <c r="BS2969" s="39"/>
      <c r="BT2969" s="39"/>
      <c r="BU2969" s="39"/>
      <c r="BV2969" s="39"/>
      <c r="BW2969" s="39"/>
      <c r="BX2969" s="39"/>
      <c r="BY2969" s="39"/>
      <c r="BZ2969" s="39"/>
      <c r="CA2969" s="39"/>
      <c r="CB2969" s="39"/>
      <c r="CC2969" s="39"/>
      <c r="CD2969" s="39"/>
      <c r="CE2969" s="39"/>
      <c r="CF2969" s="39"/>
      <c r="CG2969" s="39"/>
      <c r="CH2969" s="39"/>
      <c r="CI2969" s="39"/>
      <c r="CJ2969" s="39"/>
      <c r="CK2969" s="39"/>
      <c r="CL2969" s="39"/>
      <c r="CM2969" s="39"/>
      <c r="CN2969" s="39"/>
      <c r="CO2969" s="39"/>
      <c r="CP2969" s="39"/>
      <c r="CQ2969" s="39"/>
      <c r="CR2969" s="39"/>
      <c r="CS2969" s="39"/>
      <c r="CT2969" s="39"/>
      <c r="CU2969" s="39"/>
      <c r="CV2969" s="39"/>
      <c r="CW2969" s="39"/>
      <c r="CX2969" s="39"/>
      <c r="CY2969" s="39"/>
      <c r="CZ2969" s="39"/>
      <c r="DA2969" s="39"/>
      <c r="DB2969" s="39"/>
      <c r="DC2969" s="39"/>
      <c r="DD2969" s="39"/>
      <c r="DE2969" s="39"/>
    </row>
    <row r="2970" spans="1:109" s="38" customFormat="1" ht="12">
      <c r="A2970" s="298"/>
      <c r="B2970" s="298"/>
      <c r="C2970" s="298"/>
      <c r="D2970" s="298"/>
      <c r="E2970" s="298"/>
      <c r="F2970" s="298"/>
      <c r="G2970" s="298"/>
      <c r="H2970" s="298"/>
      <c r="I2970" s="298"/>
      <c r="J2970" s="298"/>
      <c r="K2970" s="298"/>
      <c r="L2970" s="299"/>
      <c r="M2970" s="302"/>
      <c r="N2970" s="298"/>
      <c r="O2970" s="238"/>
      <c r="P2970" s="238"/>
      <c r="Q2970" s="238"/>
      <c r="T2970" s="39"/>
      <c r="U2970" s="39"/>
      <c r="V2970" s="39"/>
      <c r="W2970" s="39"/>
      <c r="X2970" s="39"/>
      <c r="Y2970" s="39"/>
      <c r="Z2970" s="39"/>
      <c r="AA2970" s="39"/>
      <c r="AB2970" s="39"/>
      <c r="AC2970" s="39"/>
      <c r="AD2970" s="39"/>
      <c r="AE2970" s="39"/>
      <c r="AF2970" s="39"/>
      <c r="AG2970" s="39"/>
      <c r="AH2970" s="39"/>
      <c r="AI2970" s="39"/>
      <c r="AJ2970" s="39"/>
      <c r="AK2970" s="39"/>
      <c r="AL2970" s="39"/>
      <c r="AM2970" s="39"/>
      <c r="AN2970" s="39"/>
      <c r="AO2970" s="39"/>
      <c r="AP2970" s="39"/>
      <c r="AQ2970" s="39"/>
      <c r="AR2970" s="39"/>
      <c r="AS2970" s="39"/>
      <c r="AT2970" s="39"/>
      <c r="AU2970" s="39"/>
      <c r="AV2970" s="39"/>
      <c r="AW2970" s="39"/>
      <c r="AX2970" s="39"/>
      <c r="AY2970" s="39"/>
      <c r="AZ2970" s="39"/>
      <c r="BA2970" s="39"/>
      <c r="BB2970" s="39"/>
      <c r="BC2970" s="39"/>
      <c r="BD2970" s="39"/>
      <c r="BE2970" s="39"/>
      <c r="BF2970" s="39"/>
      <c r="BG2970" s="39"/>
      <c r="BH2970" s="39"/>
      <c r="BI2970" s="39"/>
      <c r="BJ2970" s="39"/>
      <c r="BK2970" s="39"/>
      <c r="BL2970" s="39"/>
      <c r="BM2970" s="39"/>
      <c r="BN2970" s="39"/>
      <c r="BO2970" s="39"/>
      <c r="BP2970" s="39"/>
      <c r="BQ2970" s="39"/>
      <c r="BR2970" s="39"/>
      <c r="BS2970" s="39"/>
      <c r="BT2970" s="39"/>
      <c r="BU2970" s="39"/>
      <c r="BV2970" s="39"/>
      <c r="BW2970" s="39"/>
      <c r="BX2970" s="39"/>
      <c r="BY2970" s="39"/>
      <c r="BZ2970" s="39"/>
      <c r="CA2970" s="39"/>
      <c r="CB2970" s="39"/>
      <c r="CC2970" s="39"/>
      <c r="CD2970" s="39"/>
      <c r="CE2970" s="39"/>
      <c r="CF2970" s="39"/>
      <c r="CG2970" s="39"/>
      <c r="CH2970" s="39"/>
      <c r="CI2970" s="39"/>
      <c r="CJ2970" s="39"/>
      <c r="CK2970" s="39"/>
      <c r="CL2970" s="39"/>
      <c r="CM2970" s="39"/>
      <c r="CN2970" s="39"/>
      <c r="CO2970" s="39"/>
      <c r="CP2970" s="39"/>
      <c r="CQ2970" s="39"/>
      <c r="CR2970" s="39"/>
      <c r="CS2970" s="39"/>
      <c r="CT2970" s="39"/>
      <c r="CU2970" s="39"/>
      <c r="CV2970" s="39"/>
      <c r="CW2970" s="39"/>
      <c r="CX2970" s="39"/>
      <c r="CY2970" s="39"/>
      <c r="CZ2970" s="39"/>
      <c r="DA2970" s="39"/>
      <c r="DB2970" s="39"/>
      <c r="DC2970" s="39"/>
      <c r="DD2970" s="39"/>
      <c r="DE2970" s="39"/>
    </row>
    <row r="2971" spans="1:109" s="38" customFormat="1" ht="12">
      <c r="A2971" s="298"/>
      <c r="B2971" s="298"/>
      <c r="C2971" s="298"/>
      <c r="D2971" s="298"/>
      <c r="E2971" s="298"/>
      <c r="F2971" s="298"/>
      <c r="G2971" s="298"/>
      <c r="H2971" s="298"/>
      <c r="I2971" s="298"/>
      <c r="J2971" s="298"/>
      <c r="K2971" s="298"/>
      <c r="L2971" s="299"/>
      <c r="M2971" s="302"/>
      <c r="N2971" s="298"/>
      <c r="O2971" s="238"/>
      <c r="P2971" s="238"/>
      <c r="Q2971" s="238"/>
      <c r="T2971" s="39"/>
      <c r="U2971" s="39"/>
      <c r="V2971" s="39"/>
      <c r="W2971" s="39"/>
      <c r="X2971" s="39"/>
      <c r="Y2971" s="39"/>
      <c r="Z2971" s="39"/>
      <c r="AA2971" s="39"/>
      <c r="AB2971" s="39"/>
      <c r="AC2971" s="39"/>
      <c r="AD2971" s="39"/>
      <c r="AE2971" s="39"/>
      <c r="AF2971" s="39"/>
      <c r="AG2971" s="39"/>
      <c r="AH2971" s="39"/>
      <c r="AI2971" s="39"/>
      <c r="AJ2971" s="39"/>
      <c r="AK2971" s="39"/>
      <c r="AL2971" s="39"/>
      <c r="AM2971" s="39"/>
      <c r="AN2971" s="39"/>
      <c r="AO2971" s="39"/>
      <c r="AP2971" s="39"/>
      <c r="AQ2971" s="39"/>
      <c r="AR2971" s="39"/>
      <c r="AS2971" s="39"/>
      <c r="AT2971" s="39"/>
      <c r="AU2971" s="39"/>
      <c r="AV2971" s="39"/>
      <c r="AW2971" s="39"/>
      <c r="AX2971" s="39"/>
      <c r="AY2971" s="39"/>
      <c r="AZ2971" s="39"/>
      <c r="BA2971" s="39"/>
      <c r="BB2971" s="39"/>
      <c r="BC2971" s="39"/>
      <c r="BD2971" s="39"/>
      <c r="BE2971" s="39"/>
      <c r="BF2971" s="39"/>
      <c r="BG2971" s="39"/>
      <c r="BH2971" s="39"/>
      <c r="BI2971" s="39"/>
      <c r="BJ2971" s="39"/>
      <c r="BK2971" s="39"/>
      <c r="BL2971" s="39"/>
      <c r="BM2971" s="39"/>
      <c r="BN2971" s="39"/>
      <c r="BO2971" s="39"/>
      <c r="BP2971" s="39"/>
      <c r="BQ2971" s="39"/>
      <c r="BR2971" s="39"/>
      <c r="BS2971" s="39"/>
      <c r="BT2971" s="39"/>
      <c r="BU2971" s="39"/>
      <c r="BV2971" s="39"/>
      <c r="BW2971" s="39"/>
      <c r="BX2971" s="39"/>
      <c r="BY2971" s="39"/>
      <c r="BZ2971" s="39"/>
      <c r="CA2971" s="39"/>
      <c r="CB2971" s="39"/>
      <c r="CC2971" s="39"/>
      <c r="CD2971" s="39"/>
      <c r="CE2971" s="39"/>
      <c r="CF2971" s="39"/>
      <c r="CG2971" s="39"/>
      <c r="CH2971" s="39"/>
      <c r="CI2971" s="39"/>
      <c r="CJ2971" s="39"/>
      <c r="CK2971" s="39"/>
      <c r="CL2971" s="39"/>
      <c r="CM2971" s="39"/>
      <c r="CN2971" s="39"/>
      <c r="CO2971" s="39"/>
      <c r="CP2971" s="39"/>
      <c r="CQ2971" s="39"/>
      <c r="CR2971" s="39"/>
      <c r="CS2971" s="39"/>
      <c r="CT2971" s="39"/>
      <c r="CU2971" s="39"/>
      <c r="CV2971" s="39"/>
      <c r="CW2971" s="39"/>
      <c r="CX2971" s="39"/>
      <c r="CY2971" s="39"/>
      <c r="CZ2971" s="39"/>
      <c r="DA2971" s="39"/>
      <c r="DB2971" s="39"/>
      <c r="DC2971" s="39"/>
      <c r="DD2971" s="39"/>
      <c r="DE2971" s="39"/>
    </row>
    <row r="2972" spans="1:109" s="38" customFormat="1" ht="12">
      <c r="A2972" s="298"/>
      <c r="B2972" s="298"/>
      <c r="C2972" s="298"/>
      <c r="D2972" s="298"/>
      <c r="E2972" s="298"/>
      <c r="F2972" s="298"/>
      <c r="G2972" s="298"/>
      <c r="H2972" s="298"/>
      <c r="I2972" s="298"/>
      <c r="J2972" s="298"/>
      <c r="K2972" s="298"/>
      <c r="L2972" s="299"/>
      <c r="M2972" s="302"/>
      <c r="N2972" s="298"/>
      <c r="O2972" s="238"/>
      <c r="P2972" s="238"/>
      <c r="Q2972" s="238"/>
      <c r="T2972" s="39"/>
      <c r="U2972" s="39"/>
      <c r="V2972" s="39"/>
      <c r="W2972" s="39"/>
      <c r="X2972" s="39"/>
      <c r="Y2972" s="39"/>
      <c r="Z2972" s="39"/>
      <c r="AA2972" s="39"/>
      <c r="AB2972" s="39"/>
      <c r="AC2972" s="39"/>
      <c r="AD2972" s="39"/>
      <c r="AE2972" s="39"/>
      <c r="AF2972" s="39"/>
      <c r="AG2972" s="39"/>
      <c r="AH2972" s="39"/>
      <c r="AI2972" s="39"/>
      <c r="AJ2972" s="39"/>
      <c r="AK2972" s="39"/>
      <c r="AL2972" s="39"/>
      <c r="AM2972" s="39"/>
      <c r="AN2972" s="39"/>
      <c r="AO2972" s="39"/>
      <c r="AP2972" s="39"/>
      <c r="AQ2972" s="39"/>
      <c r="AR2972" s="39"/>
      <c r="AS2972" s="39"/>
      <c r="AT2972" s="39"/>
      <c r="AU2972" s="39"/>
      <c r="AV2972" s="39"/>
      <c r="AW2972" s="39"/>
      <c r="AX2972" s="39"/>
      <c r="AY2972" s="39"/>
      <c r="AZ2972" s="39"/>
      <c r="BA2972" s="39"/>
      <c r="BB2972" s="39"/>
      <c r="BC2972" s="39"/>
      <c r="BD2972" s="39"/>
      <c r="BE2972" s="39"/>
      <c r="BF2972" s="39"/>
      <c r="BG2972" s="39"/>
      <c r="BH2972" s="39"/>
      <c r="BI2972" s="39"/>
      <c r="BJ2972" s="39"/>
      <c r="BK2972" s="39"/>
      <c r="BL2972" s="39"/>
      <c r="BM2972" s="39"/>
      <c r="BN2972" s="39"/>
      <c r="BO2972" s="39"/>
      <c r="BP2972" s="39"/>
      <c r="BQ2972" s="39"/>
      <c r="BR2972" s="39"/>
      <c r="BS2972" s="39"/>
      <c r="BT2972" s="39"/>
      <c r="BU2972" s="39"/>
      <c r="BV2972" s="39"/>
      <c r="BW2972" s="39"/>
      <c r="BX2972" s="39"/>
      <c r="BY2972" s="39"/>
      <c r="BZ2972" s="39"/>
      <c r="CA2972" s="39"/>
      <c r="CB2972" s="39"/>
      <c r="CC2972" s="39"/>
      <c r="CD2972" s="39"/>
      <c r="CE2972" s="39"/>
      <c r="CF2972" s="39"/>
      <c r="CG2972" s="39"/>
      <c r="CH2972" s="39"/>
      <c r="CI2972" s="39"/>
      <c r="CJ2972" s="39"/>
      <c r="CK2972" s="39"/>
      <c r="CL2972" s="39"/>
      <c r="CM2972" s="39"/>
      <c r="CN2972" s="39"/>
      <c r="CO2972" s="39"/>
      <c r="CP2972" s="39"/>
      <c r="CQ2972" s="39"/>
      <c r="CR2972" s="39"/>
      <c r="CS2972" s="39"/>
      <c r="CT2972" s="39"/>
      <c r="CU2972" s="39"/>
      <c r="CV2972" s="39"/>
      <c r="CW2972" s="39"/>
      <c r="CX2972" s="39"/>
      <c r="CY2972" s="39"/>
      <c r="CZ2972" s="39"/>
      <c r="DA2972" s="39"/>
      <c r="DB2972" s="39"/>
      <c r="DC2972" s="39"/>
      <c r="DD2972" s="39"/>
      <c r="DE2972" s="39"/>
    </row>
    <row r="2973" spans="1:109" s="38" customFormat="1" ht="12">
      <c r="A2973" s="298"/>
      <c r="B2973" s="298"/>
      <c r="C2973" s="298"/>
      <c r="D2973" s="298"/>
      <c r="E2973" s="298"/>
      <c r="F2973" s="298"/>
      <c r="G2973" s="298"/>
      <c r="H2973" s="298"/>
      <c r="I2973" s="298"/>
      <c r="J2973" s="298"/>
      <c r="K2973" s="298"/>
      <c r="L2973" s="299"/>
      <c r="M2973" s="302"/>
      <c r="N2973" s="298"/>
      <c r="O2973" s="238"/>
      <c r="P2973" s="238"/>
      <c r="Q2973" s="238"/>
      <c r="T2973" s="39"/>
      <c r="U2973" s="39"/>
      <c r="V2973" s="39"/>
      <c r="W2973" s="39"/>
      <c r="X2973" s="39"/>
      <c r="Y2973" s="39"/>
      <c r="Z2973" s="39"/>
      <c r="AA2973" s="39"/>
      <c r="AB2973" s="39"/>
      <c r="AC2973" s="39"/>
      <c r="AD2973" s="39"/>
      <c r="AE2973" s="39"/>
      <c r="AF2973" s="39"/>
      <c r="AG2973" s="39"/>
      <c r="AH2973" s="39"/>
      <c r="AI2973" s="39"/>
      <c r="AJ2973" s="39"/>
      <c r="AK2973" s="39"/>
      <c r="AL2973" s="39"/>
      <c r="AM2973" s="39"/>
      <c r="AN2973" s="39"/>
      <c r="AO2973" s="39"/>
      <c r="AP2973" s="39"/>
      <c r="AQ2973" s="39"/>
      <c r="AR2973" s="39"/>
      <c r="AS2973" s="39"/>
      <c r="AT2973" s="39"/>
      <c r="AU2973" s="39"/>
      <c r="AV2973" s="39"/>
      <c r="AW2973" s="39"/>
      <c r="AX2973" s="39"/>
      <c r="AY2973" s="39"/>
      <c r="AZ2973" s="39"/>
      <c r="BA2973" s="39"/>
      <c r="BB2973" s="39"/>
      <c r="BC2973" s="39"/>
      <c r="BD2973" s="39"/>
      <c r="BE2973" s="39"/>
      <c r="BF2973" s="39"/>
      <c r="BG2973" s="39"/>
      <c r="BH2973" s="39"/>
      <c r="BI2973" s="39"/>
      <c r="BJ2973" s="39"/>
      <c r="BK2973" s="39"/>
      <c r="BL2973" s="39"/>
      <c r="BM2973" s="39"/>
      <c r="BN2973" s="39"/>
      <c r="BO2973" s="39"/>
      <c r="BP2973" s="39"/>
      <c r="BQ2973" s="39"/>
      <c r="BR2973" s="39"/>
      <c r="BS2973" s="39"/>
      <c r="BT2973" s="39"/>
      <c r="BU2973" s="39"/>
      <c r="BV2973" s="39"/>
      <c r="BW2973" s="39"/>
      <c r="BX2973" s="39"/>
      <c r="BY2973" s="39"/>
      <c r="BZ2973" s="39"/>
      <c r="CA2973" s="39"/>
      <c r="CB2973" s="39"/>
      <c r="CC2973" s="39"/>
      <c r="CD2973" s="39"/>
      <c r="CE2973" s="39"/>
      <c r="CF2973" s="39"/>
      <c r="CG2973" s="39"/>
      <c r="CH2973" s="39"/>
      <c r="CI2973" s="39"/>
      <c r="CJ2973" s="39"/>
      <c r="CK2973" s="39"/>
      <c r="CL2973" s="39"/>
      <c r="CM2973" s="39"/>
      <c r="CN2973" s="39"/>
      <c r="CO2973" s="39"/>
      <c r="CP2973" s="39"/>
      <c r="CQ2973" s="39"/>
      <c r="CR2973" s="39"/>
      <c r="CS2973" s="39"/>
      <c r="CT2973" s="39"/>
      <c r="CU2973" s="39"/>
      <c r="CV2973" s="39"/>
      <c r="CW2973" s="39"/>
      <c r="CX2973" s="39"/>
      <c r="CY2973" s="39"/>
      <c r="CZ2973" s="39"/>
      <c r="DA2973" s="39"/>
      <c r="DB2973" s="39"/>
      <c r="DC2973" s="39"/>
      <c r="DD2973" s="39"/>
      <c r="DE2973" s="39"/>
    </row>
    <row r="2974" spans="1:109" s="38" customFormat="1" ht="12">
      <c r="A2974" s="298"/>
      <c r="B2974" s="298"/>
      <c r="C2974" s="298"/>
      <c r="D2974" s="298"/>
      <c r="E2974" s="298"/>
      <c r="F2974" s="298"/>
      <c r="G2974" s="298"/>
      <c r="H2974" s="298"/>
      <c r="I2974" s="298"/>
      <c r="J2974" s="298"/>
      <c r="K2974" s="298"/>
      <c r="L2974" s="299"/>
      <c r="M2974" s="302"/>
      <c r="N2974" s="298"/>
      <c r="O2974" s="238"/>
      <c r="P2974" s="238"/>
      <c r="Q2974" s="238"/>
      <c r="T2974" s="39"/>
      <c r="U2974" s="39"/>
      <c r="V2974" s="39"/>
      <c r="W2974" s="39"/>
      <c r="X2974" s="39"/>
      <c r="Y2974" s="39"/>
      <c r="Z2974" s="39"/>
      <c r="AA2974" s="39"/>
      <c r="AB2974" s="39"/>
      <c r="AC2974" s="39"/>
      <c r="AD2974" s="39"/>
      <c r="AE2974" s="39"/>
      <c r="AF2974" s="39"/>
      <c r="AG2974" s="39"/>
      <c r="AH2974" s="39"/>
      <c r="AI2974" s="39"/>
      <c r="AJ2974" s="39"/>
      <c r="AK2974" s="39"/>
      <c r="AL2974" s="39"/>
      <c r="AM2974" s="39"/>
      <c r="AN2974" s="39"/>
      <c r="AO2974" s="39"/>
      <c r="AP2974" s="39"/>
      <c r="AQ2974" s="39"/>
      <c r="AR2974" s="39"/>
      <c r="AS2974" s="39"/>
      <c r="AT2974" s="39"/>
      <c r="AU2974" s="39"/>
      <c r="AV2974" s="39"/>
      <c r="AW2974" s="39"/>
      <c r="AX2974" s="39"/>
      <c r="AY2974" s="39"/>
      <c r="AZ2974" s="39"/>
      <c r="BA2974" s="39"/>
      <c r="BB2974" s="39"/>
      <c r="BC2974" s="39"/>
      <c r="BD2974" s="39"/>
      <c r="BE2974" s="39"/>
      <c r="BF2974" s="39"/>
      <c r="BG2974" s="39"/>
      <c r="BH2974" s="39"/>
      <c r="BI2974" s="39"/>
      <c r="BJ2974" s="39"/>
      <c r="BK2974" s="39"/>
      <c r="BL2974" s="39"/>
      <c r="BM2974" s="39"/>
      <c r="BN2974" s="39"/>
      <c r="BO2974" s="39"/>
      <c r="BP2974" s="39"/>
      <c r="BQ2974" s="39"/>
      <c r="BR2974" s="39"/>
      <c r="BS2974" s="39"/>
      <c r="BT2974" s="39"/>
      <c r="BU2974" s="39"/>
      <c r="BV2974" s="39"/>
      <c r="BW2974" s="39"/>
      <c r="BX2974" s="39"/>
      <c r="BY2974" s="39"/>
      <c r="BZ2974" s="39"/>
      <c r="CA2974" s="39"/>
      <c r="CB2974" s="39"/>
      <c r="CC2974" s="39"/>
      <c r="CD2974" s="39"/>
      <c r="CE2974" s="39"/>
      <c r="CF2974" s="39"/>
      <c r="CG2974" s="39"/>
      <c r="CH2974" s="39"/>
      <c r="CI2974" s="39"/>
      <c r="CJ2974" s="39"/>
      <c r="CK2974" s="39"/>
      <c r="CL2974" s="39"/>
      <c r="CM2974" s="39"/>
      <c r="CN2974" s="39"/>
      <c r="CO2974" s="39"/>
      <c r="CP2974" s="39"/>
      <c r="CQ2974" s="39"/>
      <c r="CR2974" s="39"/>
      <c r="CS2974" s="39"/>
      <c r="CT2974" s="39"/>
      <c r="CU2974" s="39"/>
      <c r="CV2974" s="39"/>
      <c r="CW2974" s="39"/>
      <c r="CX2974" s="39"/>
      <c r="CY2974" s="39"/>
      <c r="CZ2974" s="39"/>
      <c r="DA2974" s="39"/>
      <c r="DB2974" s="39"/>
      <c r="DC2974" s="39"/>
      <c r="DD2974" s="39"/>
      <c r="DE2974" s="39"/>
    </row>
    <row r="2975" spans="1:109" s="38" customFormat="1" ht="12">
      <c r="A2975" s="298"/>
      <c r="B2975" s="298"/>
      <c r="C2975" s="298"/>
      <c r="D2975" s="298"/>
      <c r="E2975" s="298"/>
      <c r="F2975" s="298"/>
      <c r="G2975" s="298"/>
      <c r="H2975" s="298"/>
      <c r="I2975" s="298"/>
      <c r="J2975" s="298"/>
      <c r="K2975" s="298"/>
      <c r="L2975" s="299"/>
      <c r="M2975" s="302"/>
      <c r="N2975" s="298"/>
      <c r="O2975" s="238"/>
      <c r="P2975" s="238"/>
      <c r="Q2975" s="238"/>
      <c r="T2975" s="39"/>
      <c r="U2975" s="39"/>
      <c r="V2975" s="39"/>
      <c r="W2975" s="39"/>
      <c r="X2975" s="39"/>
      <c r="Y2975" s="39"/>
      <c r="Z2975" s="39"/>
      <c r="AA2975" s="39"/>
      <c r="AB2975" s="39"/>
      <c r="AC2975" s="39"/>
      <c r="AD2975" s="39"/>
      <c r="AE2975" s="39"/>
      <c r="AF2975" s="39"/>
      <c r="AG2975" s="39"/>
      <c r="AH2975" s="39"/>
      <c r="AI2975" s="39"/>
      <c r="AJ2975" s="39"/>
      <c r="AK2975" s="39"/>
      <c r="AL2975" s="39"/>
      <c r="AM2975" s="39"/>
      <c r="AN2975" s="39"/>
      <c r="AO2975" s="39"/>
      <c r="AP2975" s="39"/>
      <c r="AQ2975" s="39"/>
      <c r="AR2975" s="39"/>
      <c r="AS2975" s="39"/>
      <c r="AT2975" s="39"/>
      <c r="AU2975" s="39"/>
      <c r="AV2975" s="39"/>
      <c r="AW2975" s="39"/>
      <c r="AX2975" s="39"/>
      <c r="AY2975" s="39"/>
      <c r="AZ2975" s="39"/>
      <c r="BA2975" s="39"/>
      <c r="BB2975" s="39"/>
      <c r="BC2975" s="39"/>
      <c r="BD2975" s="39"/>
      <c r="BE2975" s="39"/>
      <c r="BF2975" s="39"/>
      <c r="BG2975" s="39"/>
      <c r="BH2975" s="39"/>
      <c r="BI2975" s="39"/>
      <c r="BJ2975" s="39"/>
      <c r="BK2975" s="39"/>
      <c r="BL2975" s="39"/>
      <c r="BM2975" s="39"/>
      <c r="BN2975" s="39"/>
      <c r="BO2975" s="39"/>
      <c r="BP2975" s="39"/>
      <c r="BQ2975" s="39"/>
      <c r="BR2975" s="39"/>
      <c r="BS2975" s="39"/>
      <c r="BT2975" s="39"/>
      <c r="BU2975" s="39"/>
      <c r="BV2975" s="39"/>
      <c r="BW2975" s="39"/>
      <c r="BX2975" s="39"/>
      <c r="BY2975" s="39"/>
      <c r="BZ2975" s="39"/>
      <c r="CA2975" s="39"/>
      <c r="CB2975" s="39"/>
      <c r="CC2975" s="39"/>
      <c r="CD2975" s="39"/>
      <c r="CE2975" s="39"/>
      <c r="CF2975" s="39"/>
      <c r="CG2975" s="39"/>
      <c r="CH2975" s="39"/>
      <c r="CI2975" s="39"/>
      <c r="CJ2975" s="39"/>
      <c r="CK2975" s="39"/>
      <c r="CL2975" s="39"/>
      <c r="CM2975" s="39"/>
      <c r="CN2975" s="39"/>
      <c r="CO2975" s="39"/>
      <c r="CP2975" s="39"/>
      <c r="CQ2975" s="39"/>
      <c r="CR2975" s="39"/>
      <c r="CS2975" s="39"/>
      <c r="CT2975" s="39"/>
      <c r="CU2975" s="39"/>
      <c r="CV2975" s="39"/>
      <c r="CW2975" s="39"/>
      <c r="CX2975" s="39"/>
      <c r="CY2975" s="39"/>
      <c r="CZ2975" s="39"/>
      <c r="DA2975" s="39"/>
      <c r="DB2975" s="39"/>
      <c r="DC2975" s="39"/>
      <c r="DD2975" s="39"/>
      <c r="DE2975" s="39"/>
    </row>
    <row r="2976" spans="1:109" s="38" customFormat="1" ht="12">
      <c r="A2976" s="298"/>
      <c r="B2976" s="298"/>
      <c r="C2976" s="298"/>
      <c r="D2976" s="298"/>
      <c r="E2976" s="298"/>
      <c r="F2976" s="298"/>
      <c r="G2976" s="298"/>
      <c r="H2976" s="298"/>
      <c r="I2976" s="298"/>
      <c r="J2976" s="298"/>
      <c r="K2976" s="298"/>
      <c r="L2976" s="299"/>
      <c r="M2976" s="302"/>
      <c r="N2976" s="298"/>
      <c r="O2976" s="238"/>
      <c r="P2976" s="238"/>
      <c r="Q2976" s="238"/>
      <c r="T2976" s="39"/>
      <c r="U2976" s="39"/>
      <c r="V2976" s="39"/>
      <c r="W2976" s="39"/>
      <c r="X2976" s="39"/>
      <c r="Y2976" s="39"/>
      <c r="Z2976" s="39"/>
      <c r="AA2976" s="39"/>
      <c r="AB2976" s="39"/>
      <c r="AC2976" s="39"/>
      <c r="AD2976" s="39"/>
      <c r="AE2976" s="39"/>
      <c r="AF2976" s="39"/>
      <c r="AG2976" s="39"/>
      <c r="AH2976" s="39"/>
      <c r="AI2976" s="39"/>
      <c r="AJ2976" s="39"/>
      <c r="AK2976" s="39"/>
      <c r="AL2976" s="39"/>
      <c r="AM2976" s="39"/>
      <c r="AN2976" s="39"/>
      <c r="AO2976" s="39"/>
      <c r="AP2976" s="39"/>
      <c r="AQ2976" s="39"/>
      <c r="AR2976" s="39"/>
      <c r="AS2976" s="39"/>
      <c r="AT2976" s="39"/>
      <c r="AU2976" s="39"/>
      <c r="AV2976" s="39"/>
      <c r="AW2976" s="39"/>
      <c r="AX2976" s="39"/>
      <c r="AY2976" s="39"/>
      <c r="AZ2976" s="39"/>
      <c r="BA2976" s="39"/>
      <c r="BB2976" s="39"/>
      <c r="BC2976" s="39"/>
      <c r="BD2976" s="39"/>
      <c r="BE2976" s="39"/>
      <c r="BF2976" s="39"/>
      <c r="BG2976" s="39"/>
      <c r="BH2976" s="39"/>
      <c r="BI2976" s="39"/>
      <c r="BJ2976" s="39"/>
      <c r="BK2976" s="39"/>
      <c r="BL2976" s="39"/>
      <c r="BM2976" s="39"/>
      <c r="BN2976" s="39"/>
      <c r="BO2976" s="39"/>
      <c r="BP2976" s="39"/>
      <c r="BQ2976" s="39"/>
      <c r="BR2976" s="39"/>
      <c r="BS2976" s="39"/>
      <c r="BT2976" s="39"/>
      <c r="BU2976" s="39"/>
      <c r="BV2976" s="39"/>
      <c r="BW2976" s="39"/>
      <c r="BX2976" s="39"/>
      <c r="BY2976" s="39"/>
      <c r="BZ2976" s="39"/>
      <c r="CA2976" s="39"/>
      <c r="CB2976" s="39"/>
      <c r="CC2976" s="39"/>
      <c r="CD2976" s="39"/>
      <c r="CE2976" s="39"/>
      <c r="CF2976" s="39"/>
      <c r="CG2976" s="39"/>
      <c r="CH2976" s="39"/>
      <c r="CI2976" s="39"/>
      <c r="CJ2976" s="39"/>
      <c r="CK2976" s="39"/>
      <c r="CL2976" s="39"/>
      <c r="CM2976" s="39"/>
      <c r="CN2976" s="39"/>
      <c r="CO2976" s="39"/>
      <c r="CP2976" s="39"/>
      <c r="CQ2976" s="39"/>
      <c r="CR2976" s="39"/>
      <c r="CS2976" s="39"/>
      <c r="CT2976" s="39"/>
      <c r="CU2976" s="39"/>
      <c r="CV2976" s="39"/>
      <c r="CW2976" s="39"/>
      <c r="CX2976" s="39"/>
      <c r="CY2976" s="39"/>
      <c r="CZ2976" s="39"/>
      <c r="DA2976" s="39"/>
      <c r="DB2976" s="39"/>
      <c r="DC2976" s="39"/>
      <c r="DD2976" s="39"/>
      <c r="DE2976" s="39"/>
    </row>
    <row r="2977" spans="1:109" s="38" customFormat="1" ht="12">
      <c r="A2977" s="298"/>
      <c r="B2977" s="298"/>
      <c r="C2977" s="298"/>
      <c r="D2977" s="298"/>
      <c r="E2977" s="298"/>
      <c r="F2977" s="298"/>
      <c r="G2977" s="298"/>
      <c r="H2977" s="298"/>
      <c r="I2977" s="298"/>
      <c r="J2977" s="298"/>
      <c r="K2977" s="298"/>
      <c r="L2977" s="299"/>
      <c r="M2977" s="302"/>
      <c r="N2977" s="298"/>
      <c r="O2977" s="238"/>
      <c r="P2977" s="238"/>
      <c r="Q2977" s="238"/>
      <c r="T2977" s="39"/>
      <c r="U2977" s="39"/>
      <c r="V2977" s="39"/>
      <c r="W2977" s="39"/>
      <c r="X2977" s="39"/>
      <c r="Y2977" s="39"/>
      <c r="Z2977" s="39"/>
      <c r="AA2977" s="39"/>
      <c r="AB2977" s="39"/>
      <c r="AC2977" s="39"/>
      <c r="AD2977" s="39"/>
      <c r="AE2977" s="39"/>
      <c r="AF2977" s="39"/>
      <c r="AG2977" s="39"/>
      <c r="AH2977" s="39"/>
      <c r="AI2977" s="39"/>
      <c r="AJ2977" s="39"/>
      <c r="AK2977" s="39"/>
      <c r="AL2977" s="39"/>
      <c r="AM2977" s="39"/>
      <c r="AN2977" s="39"/>
      <c r="AO2977" s="39"/>
      <c r="AP2977" s="39"/>
      <c r="AQ2977" s="39"/>
      <c r="AR2977" s="39"/>
      <c r="AS2977" s="39"/>
      <c r="AT2977" s="39"/>
      <c r="AU2977" s="39"/>
      <c r="AV2977" s="39"/>
      <c r="AW2977" s="39"/>
      <c r="AX2977" s="39"/>
      <c r="AY2977" s="39"/>
      <c r="AZ2977" s="39"/>
      <c r="BA2977" s="39"/>
      <c r="BB2977" s="39"/>
      <c r="BC2977" s="39"/>
      <c r="BD2977" s="39"/>
      <c r="BE2977" s="39"/>
      <c r="BF2977" s="39"/>
      <c r="BG2977" s="39"/>
      <c r="BH2977" s="39"/>
      <c r="BI2977" s="39"/>
      <c r="BJ2977" s="39"/>
      <c r="BK2977" s="39"/>
      <c r="BL2977" s="39"/>
      <c r="BM2977" s="39"/>
      <c r="BN2977" s="39"/>
      <c r="BO2977" s="39"/>
      <c r="BP2977" s="39"/>
      <c r="BQ2977" s="39"/>
      <c r="BR2977" s="39"/>
      <c r="BS2977" s="39"/>
      <c r="BT2977" s="39"/>
      <c r="BU2977" s="39"/>
      <c r="BV2977" s="39"/>
      <c r="BW2977" s="39"/>
      <c r="BX2977" s="39"/>
      <c r="BY2977" s="39"/>
      <c r="BZ2977" s="39"/>
      <c r="CA2977" s="39"/>
      <c r="CB2977" s="39"/>
      <c r="CC2977" s="39"/>
      <c r="CD2977" s="39"/>
      <c r="CE2977" s="39"/>
      <c r="CF2977" s="39"/>
      <c r="CG2977" s="39"/>
      <c r="CH2977" s="39"/>
      <c r="CI2977" s="39"/>
      <c r="CJ2977" s="39"/>
      <c r="CK2977" s="39"/>
      <c r="CL2977" s="39"/>
      <c r="CM2977" s="39"/>
      <c r="CN2977" s="39"/>
      <c r="CO2977" s="39"/>
      <c r="CP2977" s="39"/>
      <c r="CQ2977" s="39"/>
      <c r="CR2977" s="39"/>
      <c r="CS2977" s="39"/>
      <c r="CT2977" s="39"/>
      <c r="CU2977" s="39"/>
      <c r="CV2977" s="39"/>
      <c r="CW2977" s="39"/>
      <c r="CX2977" s="39"/>
      <c r="CY2977" s="39"/>
      <c r="CZ2977" s="39"/>
      <c r="DA2977" s="39"/>
      <c r="DB2977" s="39"/>
      <c r="DC2977" s="39"/>
      <c r="DD2977" s="39"/>
      <c r="DE2977" s="39"/>
    </row>
    <row r="2978" spans="1:109" s="38" customFormat="1" ht="12">
      <c r="A2978" s="298"/>
      <c r="B2978" s="298"/>
      <c r="C2978" s="298"/>
      <c r="D2978" s="298"/>
      <c r="E2978" s="298"/>
      <c r="F2978" s="298"/>
      <c r="G2978" s="298"/>
      <c r="H2978" s="298"/>
      <c r="I2978" s="298"/>
      <c r="J2978" s="298"/>
      <c r="K2978" s="298"/>
      <c r="L2978" s="299"/>
      <c r="M2978" s="302"/>
      <c r="N2978" s="298"/>
      <c r="O2978" s="238"/>
      <c r="P2978" s="238"/>
      <c r="Q2978" s="238"/>
      <c r="T2978" s="39"/>
      <c r="U2978" s="39"/>
      <c r="V2978" s="39"/>
      <c r="W2978" s="39"/>
      <c r="X2978" s="39"/>
      <c r="Y2978" s="39"/>
      <c r="Z2978" s="39"/>
      <c r="AA2978" s="39"/>
      <c r="AB2978" s="39"/>
      <c r="AC2978" s="39"/>
      <c r="AD2978" s="39"/>
      <c r="AE2978" s="39"/>
      <c r="AF2978" s="39"/>
      <c r="AG2978" s="39"/>
      <c r="AH2978" s="39"/>
      <c r="AI2978" s="39"/>
      <c r="AJ2978" s="39"/>
      <c r="AK2978" s="39"/>
      <c r="AL2978" s="39"/>
      <c r="AM2978" s="39"/>
      <c r="AN2978" s="39"/>
      <c r="AO2978" s="39"/>
      <c r="AP2978" s="39"/>
      <c r="AQ2978" s="39"/>
      <c r="AR2978" s="39"/>
      <c r="AS2978" s="39"/>
      <c r="AT2978" s="39"/>
      <c r="AU2978" s="39"/>
      <c r="AV2978" s="39"/>
      <c r="AW2978" s="39"/>
      <c r="AX2978" s="39"/>
      <c r="AY2978" s="39"/>
      <c r="AZ2978" s="39"/>
      <c r="BA2978" s="39"/>
      <c r="BB2978" s="39"/>
      <c r="BC2978" s="39"/>
      <c r="BD2978" s="39"/>
      <c r="BE2978" s="39"/>
      <c r="BF2978" s="39"/>
      <c r="BG2978" s="39"/>
      <c r="BH2978" s="39"/>
      <c r="BI2978" s="39"/>
      <c r="BJ2978" s="39"/>
      <c r="BK2978" s="39"/>
      <c r="BL2978" s="39"/>
      <c r="BM2978" s="39"/>
      <c r="BN2978" s="39"/>
      <c r="BO2978" s="39"/>
      <c r="BP2978" s="39"/>
      <c r="BQ2978" s="39"/>
      <c r="BR2978" s="39"/>
      <c r="BS2978" s="39"/>
      <c r="BT2978" s="39"/>
      <c r="BU2978" s="39"/>
      <c r="BV2978" s="39"/>
      <c r="BW2978" s="39"/>
      <c r="BX2978" s="39"/>
      <c r="BY2978" s="39"/>
      <c r="BZ2978" s="39"/>
      <c r="CA2978" s="39"/>
      <c r="CB2978" s="39"/>
      <c r="CC2978" s="39"/>
      <c r="CD2978" s="39"/>
      <c r="CE2978" s="39"/>
      <c r="CF2978" s="39"/>
      <c r="CG2978" s="39"/>
      <c r="CH2978" s="39"/>
      <c r="CI2978" s="39"/>
      <c r="CJ2978" s="39"/>
      <c r="CK2978" s="39"/>
      <c r="CL2978" s="39"/>
      <c r="CM2978" s="39"/>
      <c r="CN2978" s="39"/>
      <c r="CO2978" s="39"/>
      <c r="CP2978" s="39"/>
      <c r="CQ2978" s="39"/>
      <c r="CR2978" s="39"/>
      <c r="CS2978" s="39"/>
      <c r="CT2978" s="39"/>
      <c r="CU2978" s="39"/>
      <c r="CV2978" s="39"/>
      <c r="CW2978" s="39"/>
      <c r="CX2978" s="39"/>
      <c r="CY2978" s="39"/>
      <c r="CZ2978" s="39"/>
      <c r="DA2978" s="39"/>
      <c r="DB2978" s="39"/>
      <c r="DC2978" s="39"/>
      <c r="DD2978" s="39"/>
      <c r="DE2978" s="39"/>
    </row>
    <row r="2979" spans="1:109" s="38" customFormat="1" ht="12">
      <c r="A2979" s="298"/>
      <c r="B2979" s="298"/>
      <c r="C2979" s="298"/>
      <c r="D2979" s="298"/>
      <c r="E2979" s="298"/>
      <c r="F2979" s="298"/>
      <c r="G2979" s="298"/>
      <c r="H2979" s="298"/>
      <c r="I2979" s="298"/>
      <c r="J2979" s="298"/>
      <c r="K2979" s="298"/>
      <c r="L2979" s="299"/>
      <c r="M2979" s="302"/>
      <c r="N2979" s="298"/>
      <c r="O2979" s="238"/>
      <c r="P2979" s="238"/>
      <c r="Q2979" s="238"/>
      <c r="T2979" s="39"/>
      <c r="U2979" s="39"/>
      <c r="V2979" s="39"/>
      <c r="W2979" s="39"/>
      <c r="X2979" s="39"/>
      <c r="Y2979" s="39"/>
      <c r="Z2979" s="39"/>
      <c r="AA2979" s="39"/>
      <c r="AB2979" s="39"/>
      <c r="AC2979" s="39"/>
      <c r="AD2979" s="39"/>
      <c r="AE2979" s="39"/>
      <c r="AF2979" s="39"/>
      <c r="AG2979" s="39"/>
      <c r="AH2979" s="39"/>
      <c r="AI2979" s="39"/>
      <c r="AJ2979" s="39"/>
      <c r="AK2979" s="39"/>
      <c r="AL2979" s="39"/>
      <c r="AM2979" s="39"/>
      <c r="AN2979" s="39"/>
      <c r="AO2979" s="39"/>
      <c r="AP2979" s="39"/>
      <c r="AQ2979" s="39"/>
      <c r="AR2979" s="39"/>
      <c r="AS2979" s="39"/>
      <c r="AT2979" s="39"/>
      <c r="AU2979" s="39"/>
      <c r="AV2979" s="39"/>
      <c r="AW2979" s="39"/>
      <c r="AX2979" s="39"/>
      <c r="AY2979" s="39"/>
      <c r="AZ2979" s="39"/>
      <c r="BA2979" s="39"/>
      <c r="BB2979" s="39"/>
      <c r="BC2979" s="39"/>
      <c r="BD2979" s="39"/>
      <c r="BE2979" s="39"/>
      <c r="BF2979" s="39"/>
      <c r="BG2979" s="39"/>
      <c r="BH2979" s="39"/>
      <c r="BI2979" s="39"/>
      <c r="BJ2979" s="39"/>
      <c r="BK2979" s="39"/>
      <c r="BL2979" s="39"/>
      <c r="BM2979" s="39"/>
      <c r="BN2979" s="39"/>
      <c r="BO2979" s="39"/>
      <c r="BP2979" s="39"/>
      <c r="BQ2979" s="39"/>
      <c r="BR2979" s="39"/>
      <c r="BS2979" s="39"/>
      <c r="BT2979" s="39"/>
      <c r="BU2979" s="39"/>
      <c r="BV2979" s="39"/>
      <c r="BW2979" s="39"/>
      <c r="BX2979" s="39"/>
      <c r="BY2979" s="39"/>
      <c r="BZ2979" s="39"/>
      <c r="CA2979" s="39"/>
      <c r="CB2979" s="39"/>
      <c r="CC2979" s="39"/>
      <c r="CD2979" s="39"/>
      <c r="CE2979" s="39"/>
      <c r="CF2979" s="39"/>
      <c r="CG2979" s="39"/>
      <c r="CH2979" s="39"/>
      <c r="CI2979" s="39"/>
      <c r="CJ2979" s="39"/>
      <c r="CK2979" s="39"/>
      <c r="CL2979" s="39"/>
      <c r="CM2979" s="39"/>
      <c r="CN2979" s="39"/>
      <c r="CO2979" s="39"/>
      <c r="CP2979" s="39"/>
      <c r="CQ2979" s="39"/>
      <c r="CR2979" s="39"/>
      <c r="CS2979" s="39"/>
      <c r="CT2979" s="39"/>
      <c r="CU2979" s="39"/>
      <c r="CV2979" s="39"/>
      <c r="CW2979" s="39"/>
      <c r="CX2979" s="39"/>
      <c r="CY2979" s="39"/>
      <c r="CZ2979" s="39"/>
      <c r="DA2979" s="39"/>
      <c r="DB2979" s="39"/>
      <c r="DC2979" s="39"/>
      <c r="DD2979" s="39"/>
      <c r="DE2979" s="39"/>
    </row>
    <row r="2980" spans="1:109" s="38" customFormat="1" ht="12">
      <c r="A2980" s="298"/>
      <c r="B2980" s="298"/>
      <c r="C2980" s="298"/>
      <c r="D2980" s="298"/>
      <c r="E2980" s="298"/>
      <c r="F2980" s="298"/>
      <c r="G2980" s="298"/>
      <c r="H2980" s="298"/>
      <c r="I2980" s="298"/>
      <c r="J2980" s="298"/>
      <c r="K2980" s="298"/>
      <c r="L2980" s="299"/>
      <c r="M2980" s="302"/>
      <c r="N2980" s="298"/>
      <c r="O2980" s="238"/>
      <c r="P2980" s="238"/>
      <c r="Q2980" s="238"/>
      <c r="T2980" s="39"/>
      <c r="U2980" s="39"/>
      <c r="V2980" s="39"/>
      <c r="W2980" s="39"/>
      <c r="X2980" s="39"/>
      <c r="Y2980" s="39"/>
      <c r="Z2980" s="39"/>
      <c r="AA2980" s="39"/>
      <c r="AB2980" s="39"/>
      <c r="AC2980" s="39"/>
      <c r="AD2980" s="39"/>
      <c r="AE2980" s="39"/>
      <c r="AF2980" s="39"/>
      <c r="AG2980" s="39"/>
      <c r="AH2980" s="39"/>
      <c r="AI2980" s="39"/>
      <c r="AJ2980" s="39"/>
      <c r="AK2980" s="39"/>
      <c r="AL2980" s="39"/>
      <c r="AM2980" s="39"/>
      <c r="AN2980" s="39"/>
      <c r="AO2980" s="39"/>
      <c r="AP2980" s="39"/>
      <c r="AQ2980" s="39"/>
      <c r="AR2980" s="39"/>
      <c r="AS2980" s="39"/>
      <c r="AT2980" s="39"/>
      <c r="AU2980" s="39"/>
      <c r="AV2980" s="39"/>
      <c r="AW2980" s="39"/>
      <c r="AX2980" s="39"/>
      <c r="AY2980" s="39"/>
      <c r="AZ2980" s="39"/>
      <c r="BA2980" s="39"/>
      <c r="BB2980" s="39"/>
      <c r="BC2980" s="39"/>
      <c r="BD2980" s="39"/>
      <c r="BE2980" s="39"/>
      <c r="BF2980" s="39"/>
      <c r="BG2980" s="39"/>
      <c r="BH2980" s="39"/>
      <c r="BI2980" s="39"/>
      <c r="BJ2980" s="39"/>
      <c r="BK2980" s="39"/>
      <c r="BL2980" s="39"/>
      <c r="BM2980" s="39"/>
      <c r="BN2980" s="39"/>
      <c r="BO2980" s="39"/>
      <c r="BP2980" s="39"/>
      <c r="BQ2980" s="39"/>
      <c r="BR2980" s="39"/>
      <c r="BS2980" s="39"/>
      <c r="BT2980" s="39"/>
      <c r="BU2980" s="39"/>
      <c r="BV2980" s="39"/>
      <c r="BW2980" s="39"/>
      <c r="BX2980" s="39"/>
      <c r="BY2980" s="39"/>
      <c r="BZ2980" s="39"/>
      <c r="CA2980" s="39"/>
      <c r="CB2980" s="39"/>
      <c r="CC2980" s="39"/>
      <c r="CD2980" s="39"/>
      <c r="CE2980" s="39"/>
      <c r="CF2980" s="39"/>
      <c r="CG2980" s="39"/>
      <c r="CH2980" s="39"/>
      <c r="CI2980" s="39"/>
      <c r="CJ2980" s="39"/>
      <c r="CK2980" s="39"/>
      <c r="CL2980" s="39"/>
      <c r="CM2980" s="39"/>
      <c r="CN2980" s="39"/>
      <c r="CO2980" s="39"/>
      <c r="CP2980" s="39"/>
      <c r="CQ2980" s="39"/>
      <c r="CR2980" s="39"/>
      <c r="CS2980" s="39"/>
      <c r="CT2980" s="39"/>
      <c r="CU2980" s="39"/>
      <c r="CV2980" s="39"/>
      <c r="CW2980" s="39"/>
      <c r="CX2980" s="39"/>
      <c r="CY2980" s="39"/>
      <c r="CZ2980" s="39"/>
      <c r="DA2980" s="39"/>
      <c r="DB2980" s="39"/>
      <c r="DC2980" s="39"/>
      <c r="DD2980" s="39"/>
      <c r="DE2980" s="39"/>
    </row>
    <row r="2981" spans="1:109" s="38" customFormat="1" ht="12">
      <c r="A2981" s="298"/>
      <c r="B2981" s="298"/>
      <c r="C2981" s="298"/>
      <c r="D2981" s="298"/>
      <c r="E2981" s="298"/>
      <c r="F2981" s="298"/>
      <c r="G2981" s="298"/>
      <c r="H2981" s="298"/>
      <c r="I2981" s="298"/>
      <c r="J2981" s="298"/>
      <c r="K2981" s="298"/>
      <c r="L2981" s="299"/>
      <c r="M2981" s="302"/>
      <c r="N2981" s="298"/>
      <c r="O2981" s="238"/>
      <c r="P2981" s="238"/>
      <c r="Q2981" s="238"/>
      <c r="T2981" s="39"/>
      <c r="U2981" s="39"/>
      <c r="V2981" s="39"/>
      <c r="W2981" s="39"/>
      <c r="X2981" s="39"/>
      <c r="Y2981" s="39"/>
      <c r="Z2981" s="39"/>
      <c r="AA2981" s="39"/>
      <c r="AB2981" s="39"/>
      <c r="AC2981" s="39"/>
      <c r="AD2981" s="39"/>
      <c r="AE2981" s="39"/>
      <c r="AF2981" s="39"/>
      <c r="AG2981" s="39"/>
      <c r="AH2981" s="39"/>
      <c r="AI2981" s="39"/>
      <c r="AJ2981" s="39"/>
      <c r="AK2981" s="39"/>
      <c r="AL2981" s="39"/>
      <c r="AM2981" s="39"/>
      <c r="AN2981" s="39"/>
      <c r="AO2981" s="39"/>
      <c r="AP2981" s="39"/>
      <c r="AQ2981" s="39"/>
      <c r="AR2981" s="39"/>
      <c r="AS2981" s="39"/>
      <c r="AT2981" s="39"/>
      <c r="AU2981" s="39"/>
      <c r="AV2981" s="39"/>
      <c r="AW2981" s="39"/>
      <c r="AX2981" s="39"/>
      <c r="AY2981" s="39"/>
      <c r="AZ2981" s="39"/>
      <c r="BA2981" s="39"/>
      <c r="BB2981" s="39"/>
      <c r="BC2981" s="39"/>
      <c r="BD2981" s="39"/>
      <c r="BE2981" s="39"/>
      <c r="BF2981" s="39"/>
      <c r="BG2981" s="39"/>
      <c r="BH2981" s="39"/>
      <c r="BI2981" s="39"/>
      <c r="BJ2981" s="39"/>
      <c r="BK2981" s="39"/>
      <c r="BL2981" s="39"/>
      <c r="BM2981" s="39"/>
      <c r="BN2981" s="39"/>
      <c r="BO2981" s="39"/>
      <c r="BP2981" s="39"/>
      <c r="BQ2981" s="39"/>
      <c r="BR2981" s="39"/>
      <c r="BS2981" s="39"/>
      <c r="BT2981" s="39"/>
      <c r="BU2981" s="39"/>
      <c r="BV2981" s="39"/>
      <c r="BW2981" s="39"/>
      <c r="BX2981" s="39"/>
      <c r="BY2981" s="39"/>
      <c r="BZ2981" s="39"/>
      <c r="CA2981" s="39"/>
      <c r="CB2981" s="39"/>
      <c r="CC2981" s="39"/>
      <c r="CD2981" s="39"/>
      <c r="CE2981" s="39"/>
      <c r="CF2981" s="39"/>
      <c r="CG2981" s="39"/>
      <c r="CH2981" s="39"/>
      <c r="CI2981" s="39"/>
      <c r="CJ2981" s="39"/>
      <c r="CK2981" s="39"/>
      <c r="CL2981" s="39"/>
      <c r="CM2981" s="39"/>
      <c r="CN2981" s="39"/>
      <c r="CO2981" s="39"/>
      <c r="CP2981" s="39"/>
      <c r="CQ2981" s="39"/>
      <c r="CR2981" s="39"/>
      <c r="CS2981" s="39"/>
      <c r="CT2981" s="39"/>
      <c r="CU2981" s="39"/>
      <c r="CV2981" s="39"/>
      <c r="CW2981" s="39"/>
      <c r="CX2981" s="39"/>
      <c r="CY2981" s="39"/>
      <c r="CZ2981" s="39"/>
      <c r="DA2981" s="39"/>
      <c r="DB2981" s="39"/>
      <c r="DC2981" s="39"/>
      <c r="DD2981" s="39"/>
      <c r="DE2981" s="39"/>
    </row>
    <row r="2982" spans="1:109" s="38" customFormat="1" ht="12">
      <c r="A2982" s="298"/>
      <c r="B2982" s="298"/>
      <c r="C2982" s="298"/>
      <c r="D2982" s="298"/>
      <c r="E2982" s="298"/>
      <c r="F2982" s="298"/>
      <c r="G2982" s="298"/>
      <c r="H2982" s="298"/>
      <c r="I2982" s="298"/>
      <c r="J2982" s="298"/>
      <c r="K2982" s="298"/>
      <c r="L2982" s="299"/>
      <c r="M2982" s="302"/>
      <c r="N2982" s="298"/>
      <c r="O2982" s="238"/>
      <c r="P2982" s="238"/>
      <c r="Q2982" s="238"/>
      <c r="T2982" s="39"/>
      <c r="U2982" s="39"/>
      <c r="V2982" s="39"/>
      <c r="W2982" s="39"/>
      <c r="X2982" s="39"/>
      <c r="Y2982" s="39"/>
      <c r="Z2982" s="39"/>
      <c r="AA2982" s="39"/>
      <c r="AB2982" s="39"/>
      <c r="AC2982" s="39"/>
      <c r="AD2982" s="39"/>
      <c r="AE2982" s="39"/>
      <c r="AF2982" s="39"/>
      <c r="AG2982" s="39"/>
      <c r="AH2982" s="39"/>
      <c r="AI2982" s="39"/>
      <c r="AJ2982" s="39"/>
      <c r="AK2982" s="39"/>
      <c r="AL2982" s="39"/>
      <c r="AM2982" s="39"/>
      <c r="AN2982" s="39"/>
      <c r="AO2982" s="39"/>
      <c r="AP2982" s="39"/>
      <c r="AQ2982" s="39"/>
      <c r="AR2982" s="39"/>
      <c r="AS2982" s="39"/>
      <c r="AT2982" s="39"/>
      <c r="AU2982" s="39"/>
      <c r="AV2982" s="39"/>
      <c r="AW2982" s="39"/>
      <c r="AX2982" s="39"/>
      <c r="AY2982" s="39"/>
      <c r="AZ2982" s="39"/>
      <c r="BA2982" s="39"/>
      <c r="BB2982" s="39"/>
      <c r="BC2982" s="39"/>
      <c r="BD2982" s="39"/>
      <c r="BE2982" s="39"/>
      <c r="BF2982" s="39"/>
      <c r="BG2982" s="39"/>
      <c r="BH2982" s="39"/>
      <c r="BI2982" s="39"/>
      <c r="BJ2982" s="39"/>
      <c r="BK2982" s="39"/>
      <c r="BL2982" s="39"/>
      <c r="BM2982" s="39"/>
      <c r="BN2982" s="39"/>
      <c r="BO2982" s="39"/>
      <c r="BP2982" s="39"/>
      <c r="BQ2982" s="39"/>
      <c r="BR2982" s="39"/>
      <c r="BS2982" s="39"/>
      <c r="BT2982" s="39"/>
      <c r="BU2982" s="39"/>
      <c r="BV2982" s="39"/>
      <c r="BW2982" s="39"/>
      <c r="BX2982" s="39"/>
      <c r="BY2982" s="39"/>
      <c r="BZ2982" s="39"/>
      <c r="CA2982" s="39"/>
      <c r="CB2982" s="39"/>
      <c r="CC2982" s="39"/>
      <c r="CD2982" s="39"/>
      <c r="CE2982" s="39"/>
      <c r="CF2982" s="39"/>
      <c r="CG2982" s="39"/>
      <c r="CH2982" s="39"/>
      <c r="CI2982" s="39"/>
      <c r="CJ2982" s="39"/>
      <c r="CK2982" s="39"/>
      <c r="CL2982" s="39"/>
      <c r="CM2982" s="39"/>
      <c r="CN2982" s="39"/>
      <c r="CO2982" s="39"/>
      <c r="CP2982" s="39"/>
      <c r="CQ2982" s="39"/>
      <c r="CR2982" s="39"/>
      <c r="CS2982" s="39"/>
      <c r="CT2982" s="39"/>
      <c r="CU2982" s="39"/>
      <c r="CV2982" s="39"/>
      <c r="CW2982" s="39"/>
      <c r="CX2982" s="39"/>
      <c r="CY2982" s="39"/>
      <c r="CZ2982" s="39"/>
      <c r="DA2982" s="39"/>
      <c r="DB2982" s="39"/>
      <c r="DC2982" s="39"/>
      <c r="DD2982" s="39"/>
      <c r="DE2982" s="39"/>
    </row>
    <row r="2983" spans="1:109" s="38" customFormat="1" ht="12">
      <c r="A2983" s="298"/>
      <c r="B2983" s="298"/>
      <c r="C2983" s="298"/>
      <c r="D2983" s="298"/>
      <c r="E2983" s="298"/>
      <c r="F2983" s="298"/>
      <c r="G2983" s="298"/>
      <c r="H2983" s="298"/>
      <c r="I2983" s="298"/>
      <c r="J2983" s="298"/>
      <c r="K2983" s="298"/>
      <c r="L2983" s="299"/>
      <c r="M2983" s="302"/>
      <c r="N2983" s="298"/>
      <c r="O2983" s="238"/>
      <c r="P2983" s="238"/>
      <c r="Q2983" s="238"/>
      <c r="T2983" s="39"/>
      <c r="U2983" s="39"/>
      <c r="V2983" s="39"/>
      <c r="W2983" s="39"/>
      <c r="X2983" s="39"/>
      <c r="Y2983" s="39"/>
      <c r="Z2983" s="39"/>
      <c r="AA2983" s="39"/>
      <c r="AB2983" s="39"/>
      <c r="AC2983" s="39"/>
      <c r="AD2983" s="39"/>
      <c r="AE2983" s="39"/>
      <c r="AF2983" s="39"/>
      <c r="AG2983" s="39"/>
      <c r="AH2983" s="39"/>
      <c r="AI2983" s="39"/>
      <c r="AJ2983" s="39"/>
      <c r="AK2983" s="39"/>
      <c r="AL2983" s="39"/>
      <c r="AM2983" s="39"/>
      <c r="AN2983" s="39"/>
      <c r="AO2983" s="39"/>
      <c r="AP2983" s="39"/>
      <c r="AQ2983" s="39"/>
      <c r="AR2983" s="39"/>
      <c r="AS2983" s="39"/>
      <c r="AT2983" s="39"/>
      <c r="AU2983" s="39"/>
      <c r="AV2983" s="39"/>
      <c r="AW2983" s="39"/>
      <c r="AX2983" s="39"/>
      <c r="AY2983" s="39"/>
      <c r="AZ2983" s="39"/>
      <c r="BA2983" s="39"/>
      <c r="BB2983" s="39"/>
      <c r="BC2983" s="39"/>
      <c r="BD2983" s="39"/>
      <c r="BE2983" s="39"/>
      <c r="BF2983" s="39"/>
      <c r="BG2983" s="39"/>
      <c r="BH2983" s="39"/>
      <c r="BI2983" s="39"/>
      <c r="BJ2983" s="39"/>
      <c r="BK2983" s="39"/>
      <c r="BL2983" s="39"/>
      <c r="BM2983" s="39"/>
      <c r="BN2983" s="39"/>
      <c r="BO2983" s="39"/>
      <c r="BP2983" s="39"/>
      <c r="BQ2983" s="39"/>
      <c r="BR2983" s="39"/>
      <c r="BS2983" s="39"/>
      <c r="BT2983" s="39"/>
      <c r="BU2983" s="39"/>
      <c r="BV2983" s="39"/>
      <c r="BW2983" s="39"/>
      <c r="BX2983" s="39"/>
      <c r="BY2983" s="39"/>
      <c r="BZ2983" s="39"/>
      <c r="CA2983" s="39"/>
      <c r="CB2983" s="39"/>
      <c r="CC2983" s="39"/>
      <c r="CD2983" s="39"/>
      <c r="CE2983" s="39"/>
      <c r="CF2983" s="39"/>
      <c r="CG2983" s="39"/>
      <c r="CH2983" s="39"/>
      <c r="CI2983" s="39"/>
      <c r="CJ2983" s="39"/>
      <c r="CK2983" s="39"/>
      <c r="CL2983" s="39"/>
      <c r="CM2983" s="39"/>
      <c r="CN2983" s="39"/>
      <c r="CO2983" s="39"/>
      <c r="CP2983" s="39"/>
      <c r="CQ2983" s="39"/>
      <c r="CR2983" s="39"/>
      <c r="CS2983" s="39"/>
      <c r="CT2983" s="39"/>
      <c r="CU2983" s="39"/>
      <c r="CV2983" s="39"/>
      <c r="CW2983" s="39"/>
      <c r="CX2983" s="39"/>
      <c r="CY2983" s="39"/>
      <c r="CZ2983" s="39"/>
      <c r="DA2983" s="39"/>
      <c r="DB2983" s="39"/>
      <c r="DC2983" s="39"/>
      <c r="DD2983" s="39"/>
      <c r="DE2983" s="39"/>
    </row>
    <row r="2984" spans="1:109" s="38" customFormat="1" ht="12">
      <c r="A2984" s="298"/>
      <c r="B2984" s="298"/>
      <c r="C2984" s="298"/>
      <c r="D2984" s="298"/>
      <c r="E2984" s="298"/>
      <c r="F2984" s="298"/>
      <c r="G2984" s="298"/>
      <c r="H2984" s="298"/>
      <c r="I2984" s="298"/>
      <c r="J2984" s="298"/>
      <c r="K2984" s="298"/>
      <c r="L2984" s="299"/>
      <c r="M2984" s="302"/>
      <c r="N2984" s="298"/>
      <c r="O2984" s="238"/>
      <c r="P2984" s="238"/>
      <c r="Q2984" s="238"/>
      <c r="T2984" s="39"/>
      <c r="U2984" s="39"/>
      <c r="V2984" s="39"/>
      <c r="W2984" s="39"/>
      <c r="X2984" s="39"/>
      <c r="Y2984" s="39"/>
      <c r="Z2984" s="39"/>
      <c r="AA2984" s="39"/>
      <c r="AB2984" s="39"/>
      <c r="AC2984" s="39"/>
      <c r="AD2984" s="39"/>
      <c r="AE2984" s="39"/>
      <c r="AF2984" s="39"/>
      <c r="AG2984" s="39"/>
      <c r="AH2984" s="39"/>
      <c r="AI2984" s="39"/>
      <c r="AJ2984" s="39"/>
      <c r="AK2984" s="39"/>
      <c r="AL2984" s="39"/>
      <c r="AM2984" s="39"/>
      <c r="AN2984" s="39"/>
      <c r="AO2984" s="39"/>
      <c r="AP2984" s="39"/>
      <c r="AQ2984" s="39"/>
      <c r="AR2984" s="39"/>
      <c r="AS2984" s="39"/>
      <c r="AT2984" s="39"/>
      <c r="AU2984" s="39"/>
      <c r="AV2984" s="39"/>
      <c r="AW2984" s="39"/>
      <c r="AX2984" s="39"/>
      <c r="AY2984" s="39"/>
      <c r="AZ2984" s="39"/>
      <c r="BA2984" s="39"/>
      <c r="BB2984" s="39"/>
      <c r="BC2984" s="39"/>
      <c r="BD2984" s="39"/>
      <c r="BE2984" s="39"/>
      <c r="BF2984" s="39"/>
      <c r="BG2984" s="39"/>
      <c r="BH2984" s="39"/>
      <c r="BI2984" s="39"/>
      <c r="BJ2984" s="39"/>
      <c r="BK2984" s="39"/>
      <c r="BL2984" s="39"/>
      <c r="BM2984" s="39"/>
      <c r="BN2984" s="39"/>
      <c r="BO2984" s="39"/>
      <c r="BP2984" s="39"/>
      <c r="BQ2984" s="39"/>
      <c r="BR2984" s="39"/>
      <c r="BS2984" s="39"/>
      <c r="BT2984" s="39"/>
      <c r="BU2984" s="39"/>
      <c r="BV2984" s="39"/>
      <c r="BW2984" s="39"/>
      <c r="BX2984" s="39"/>
      <c r="BY2984" s="39"/>
      <c r="BZ2984" s="39"/>
      <c r="CA2984" s="39"/>
      <c r="CB2984" s="39"/>
      <c r="CC2984" s="39"/>
      <c r="CD2984" s="39"/>
      <c r="CE2984" s="39"/>
      <c r="CF2984" s="39"/>
      <c r="CG2984" s="39"/>
      <c r="CH2984" s="39"/>
      <c r="CI2984" s="39"/>
      <c r="CJ2984" s="39"/>
      <c r="CK2984" s="39"/>
      <c r="CL2984" s="39"/>
      <c r="CM2984" s="39"/>
      <c r="CN2984" s="39"/>
      <c r="CO2984" s="39"/>
      <c r="CP2984" s="39"/>
      <c r="CQ2984" s="39"/>
      <c r="CR2984" s="39"/>
      <c r="CS2984" s="39"/>
      <c r="CT2984" s="39"/>
      <c r="CU2984" s="39"/>
      <c r="CV2984" s="39"/>
      <c r="CW2984" s="39"/>
      <c r="CX2984" s="39"/>
      <c r="CY2984" s="39"/>
      <c r="CZ2984" s="39"/>
      <c r="DA2984" s="39"/>
      <c r="DB2984" s="39"/>
      <c r="DC2984" s="39"/>
      <c r="DD2984" s="39"/>
      <c r="DE2984" s="39"/>
    </row>
    <row r="2985" spans="1:109" s="38" customFormat="1" ht="12">
      <c r="A2985" s="298"/>
      <c r="B2985" s="298"/>
      <c r="C2985" s="298"/>
      <c r="D2985" s="298"/>
      <c r="E2985" s="298"/>
      <c r="F2985" s="298"/>
      <c r="G2985" s="298"/>
      <c r="H2985" s="298"/>
      <c r="I2985" s="298"/>
      <c r="J2985" s="298"/>
      <c r="K2985" s="298"/>
      <c r="L2985" s="299"/>
      <c r="M2985" s="302"/>
      <c r="N2985" s="298"/>
      <c r="O2985" s="238"/>
      <c r="P2985" s="238"/>
      <c r="Q2985" s="238"/>
      <c r="T2985" s="39"/>
      <c r="U2985" s="39"/>
      <c r="V2985" s="39"/>
      <c r="W2985" s="39"/>
      <c r="X2985" s="39"/>
      <c r="Y2985" s="39"/>
      <c r="Z2985" s="39"/>
      <c r="AA2985" s="39"/>
      <c r="AB2985" s="39"/>
      <c r="AC2985" s="39"/>
      <c r="AD2985" s="39"/>
      <c r="AE2985" s="39"/>
      <c r="AF2985" s="39"/>
      <c r="AG2985" s="39"/>
      <c r="AH2985" s="39"/>
      <c r="AI2985" s="39"/>
      <c r="AJ2985" s="39"/>
      <c r="AK2985" s="39"/>
      <c r="AL2985" s="39"/>
      <c r="AM2985" s="39"/>
      <c r="AN2985" s="39"/>
      <c r="AO2985" s="39"/>
      <c r="AP2985" s="39"/>
      <c r="AQ2985" s="39"/>
      <c r="AR2985" s="39"/>
      <c r="AS2985" s="39"/>
      <c r="AT2985" s="39"/>
      <c r="AU2985" s="39"/>
      <c r="AV2985" s="39"/>
      <c r="AW2985" s="39"/>
      <c r="AX2985" s="39"/>
      <c r="AY2985" s="39"/>
      <c r="AZ2985" s="39"/>
      <c r="BA2985" s="39"/>
      <c r="BB2985" s="39"/>
      <c r="BC2985" s="39"/>
      <c r="BD2985" s="39"/>
      <c r="BE2985" s="39"/>
      <c r="BF2985" s="39"/>
      <c r="BG2985" s="39"/>
      <c r="BH2985" s="39"/>
      <c r="BI2985" s="39"/>
      <c r="BJ2985" s="39"/>
      <c r="BK2985" s="39"/>
      <c r="BL2985" s="39"/>
      <c r="BM2985" s="39"/>
      <c r="BN2985" s="39"/>
      <c r="BO2985" s="39"/>
      <c r="BP2985" s="39"/>
      <c r="BQ2985" s="39"/>
      <c r="BR2985" s="39"/>
      <c r="BS2985" s="39"/>
      <c r="BT2985" s="39"/>
      <c r="BU2985" s="39"/>
      <c r="BV2985" s="39"/>
      <c r="BW2985" s="39"/>
      <c r="BX2985" s="39"/>
      <c r="BY2985" s="39"/>
      <c r="BZ2985" s="39"/>
      <c r="CA2985" s="39"/>
      <c r="CB2985" s="39"/>
      <c r="CC2985" s="39"/>
      <c r="CD2985" s="39"/>
      <c r="CE2985" s="39"/>
      <c r="CF2985" s="39"/>
      <c r="CG2985" s="39"/>
      <c r="CH2985" s="39"/>
      <c r="CI2985" s="39"/>
      <c r="CJ2985" s="39"/>
      <c r="CK2985" s="39"/>
      <c r="CL2985" s="39"/>
      <c r="CM2985" s="39"/>
      <c r="CN2985" s="39"/>
      <c r="CO2985" s="39"/>
      <c r="CP2985" s="39"/>
      <c r="CQ2985" s="39"/>
      <c r="CR2985" s="39"/>
      <c r="CS2985" s="39"/>
      <c r="CT2985" s="39"/>
      <c r="CU2985" s="39"/>
      <c r="CV2985" s="39"/>
      <c r="CW2985" s="39"/>
      <c r="CX2985" s="39"/>
      <c r="CY2985" s="39"/>
      <c r="CZ2985" s="39"/>
      <c r="DA2985" s="39"/>
      <c r="DB2985" s="39"/>
      <c r="DC2985" s="39"/>
      <c r="DD2985" s="39"/>
      <c r="DE2985" s="39"/>
    </row>
    <row r="2986" spans="1:109" s="38" customFormat="1" ht="12">
      <c r="A2986" s="298"/>
      <c r="B2986" s="298"/>
      <c r="C2986" s="298"/>
      <c r="D2986" s="298"/>
      <c r="E2986" s="298"/>
      <c r="F2986" s="298"/>
      <c r="G2986" s="298"/>
      <c r="H2986" s="298"/>
      <c r="I2986" s="298"/>
      <c r="J2986" s="298"/>
      <c r="K2986" s="298"/>
      <c r="L2986" s="299"/>
      <c r="M2986" s="302"/>
      <c r="N2986" s="298"/>
      <c r="O2986" s="238"/>
      <c r="P2986" s="238"/>
      <c r="Q2986" s="238"/>
      <c r="T2986" s="39"/>
      <c r="U2986" s="39"/>
      <c r="V2986" s="39"/>
      <c r="W2986" s="39"/>
      <c r="X2986" s="39"/>
      <c r="Y2986" s="39"/>
      <c r="Z2986" s="39"/>
      <c r="AA2986" s="39"/>
      <c r="AB2986" s="39"/>
      <c r="AC2986" s="39"/>
      <c r="AD2986" s="39"/>
      <c r="AE2986" s="39"/>
      <c r="AF2986" s="39"/>
      <c r="AG2986" s="39"/>
      <c r="AH2986" s="39"/>
      <c r="AI2986" s="39"/>
      <c r="AJ2986" s="39"/>
      <c r="AK2986" s="39"/>
      <c r="AL2986" s="39"/>
      <c r="AM2986" s="39"/>
      <c r="AN2986" s="39"/>
      <c r="AO2986" s="39"/>
      <c r="AP2986" s="39"/>
      <c r="AQ2986" s="39"/>
      <c r="AR2986" s="39"/>
      <c r="AS2986" s="39"/>
      <c r="AT2986" s="39"/>
      <c r="AU2986" s="39"/>
      <c r="AV2986" s="39"/>
      <c r="AW2986" s="39"/>
      <c r="AX2986" s="39"/>
      <c r="AY2986" s="39"/>
      <c r="AZ2986" s="39"/>
      <c r="BA2986" s="39"/>
      <c r="BB2986" s="39"/>
      <c r="BC2986" s="39"/>
      <c r="BD2986" s="39"/>
      <c r="BE2986" s="39"/>
      <c r="BF2986" s="39"/>
      <c r="BG2986" s="39"/>
      <c r="BH2986" s="39"/>
      <c r="BI2986" s="39"/>
      <c r="BJ2986" s="39"/>
      <c r="BK2986" s="39"/>
      <c r="BL2986" s="39"/>
      <c r="BM2986" s="39"/>
      <c r="BN2986" s="39"/>
      <c r="BO2986" s="39"/>
      <c r="BP2986" s="39"/>
      <c r="BQ2986" s="39"/>
      <c r="BR2986" s="39"/>
      <c r="BS2986" s="39"/>
      <c r="BT2986" s="39"/>
      <c r="BU2986" s="39"/>
      <c r="BV2986" s="39"/>
      <c r="BW2986" s="39"/>
      <c r="BX2986" s="39"/>
      <c r="BY2986" s="39"/>
      <c r="BZ2986" s="39"/>
      <c r="CA2986" s="39"/>
      <c r="CB2986" s="39"/>
      <c r="CC2986" s="39"/>
      <c r="CD2986" s="39"/>
      <c r="CE2986" s="39"/>
      <c r="CF2986" s="39"/>
      <c r="CG2986" s="39"/>
      <c r="CH2986" s="39"/>
      <c r="CI2986" s="39"/>
      <c r="CJ2986" s="39"/>
      <c r="CK2986" s="39"/>
      <c r="CL2986" s="39"/>
      <c r="CM2986" s="39"/>
      <c r="CN2986" s="39"/>
      <c r="CO2986" s="39"/>
      <c r="CP2986" s="39"/>
      <c r="CQ2986" s="39"/>
      <c r="CR2986" s="39"/>
      <c r="CS2986" s="39"/>
      <c r="CT2986" s="39"/>
      <c r="CU2986" s="39"/>
      <c r="CV2986" s="39"/>
      <c r="CW2986" s="39"/>
      <c r="CX2986" s="39"/>
      <c r="CY2986" s="39"/>
      <c r="CZ2986" s="39"/>
      <c r="DA2986" s="39"/>
      <c r="DB2986" s="39"/>
      <c r="DC2986" s="39"/>
      <c r="DD2986" s="39"/>
      <c r="DE2986" s="39"/>
    </row>
    <row r="2987" spans="1:109" s="38" customFormat="1" ht="12">
      <c r="A2987" s="298"/>
      <c r="B2987" s="298"/>
      <c r="C2987" s="298"/>
      <c r="D2987" s="298"/>
      <c r="E2987" s="298"/>
      <c r="F2987" s="298"/>
      <c r="G2987" s="298"/>
      <c r="H2987" s="298"/>
      <c r="I2987" s="298"/>
      <c r="J2987" s="298"/>
      <c r="K2987" s="298"/>
      <c r="L2987" s="299"/>
      <c r="M2987" s="302"/>
      <c r="N2987" s="298"/>
      <c r="O2987" s="238"/>
      <c r="P2987" s="238"/>
      <c r="Q2987" s="238"/>
      <c r="T2987" s="39"/>
      <c r="U2987" s="39"/>
      <c r="V2987" s="39"/>
      <c r="W2987" s="39"/>
      <c r="X2987" s="39"/>
      <c r="Y2987" s="39"/>
      <c r="Z2987" s="39"/>
      <c r="AA2987" s="39"/>
      <c r="AB2987" s="39"/>
      <c r="AC2987" s="39"/>
      <c r="AD2987" s="39"/>
      <c r="AE2987" s="39"/>
      <c r="AF2987" s="39"/>
      <c r="AG2987" s="39"/>
      <c r="AH2987" s="39"/>
      <c r="AI2987" s="39"/>
      <c r="AJ2987" s="39"/>
      <c r="AK2987" s="39"/>
      <c r="AL2987" s="39"/>
      <c r="AM2987" s="39"/>
      <c r="AN2987" s="39"/>
      <c r="AO2987" s="39"/>
      <c r="AP2987" s="39"/>
      <c r="AQ2987" s="39"/>
      <c r="AR2987" s="39"/>
      <c r="AS2987" s="39"/>
      <c r="AT2987" s="39"/>
      <c r="AU2987" s="39"/>
      <c r="AV2987" s="39"/>
      <c r="AW2987" s="39"/>
      <c r="AX2987" s="39"/>
      <c r="AY2987" s="39"/>
      <c r="AZ2987" s="39"/>
      <c r="BA2987" s="39"/>
      <c r="BB2987" s="39"/>
      <c r="BC2987" s="39"/>
      <c r="BD2987" s="39"/>
      <c r="BE2987" s="39"/>
      <c r="BF2987" s="39"/>
      <c r="BG2987" s="39"/>
      <c r="BH2987" s="39"/>
      <c r="BI2987" s="39"/>
      <c r="BJ2987" s="39"/>
      <c r="BK2987" s="39"/>
      <c r="BL2987" s="39"/>
      <c r="BM2987" s="39"/>
      <c r="BN2987" s="39"/>
      <c r="BO2987" s="39"/>
      <c r="BP2987" s="39"/>
      <c r="BQ2987" s="39"/>
      <c r="BR2987" s="39"/>
      <c r="BS2987" s="39"/>
      <c r="BT2987" s="39"/>
      <c r="BU2987" s="39"/>
      <c r="BV2987" s="39"/>
      <c r="BW2987" s="39"/>
      <c r="BX2987" s="39"/>
      <c r="BY2987" s="39"/>
      <c r="BZ2987" s="39"/>
      <c r="CA2987" s="39"/>
      <c r="CB2987" s="39"/>
      <c r="CC2987" s="39"/>
      <c r="CD2987" s="39"/>
      <c r="CE2987" s="39"/>
      <c r="CF2987" s="39"/>
      <c r="CG2987" s="39"/>
      <c r="CH2987" s="39"/>
      <c r="CI2987" s="39"/>
      <c r="CJ2987" s="39"/>
      <c r="CK2987" s="39"/>
      <c r="CL2987" s="39"/>
      <c r="CM2987" s="39"/>
      <c r="CN2987" s="39"/>
      <c r="CO2987" s="39"/>
      <c r="CP2987" s="39"/>
      <c r="CQ2987" s="39"/>
      <c r="CR2987" s="39"/>
      <c r="CS2987" s="39"/>
      <c r="CT2987" s="39"/>
      <c r="CU2987" s="39"/>
      <c r="CV2987" s="39"/>
      <c r="CW2987" s="39"/>
      <c r="CX2987" s="39"/>
      <c r="CY2987" s="39"/>
      <c r="CZ2987" s="39"/>
      <c r="DA2987" s="39"/>
      <c r="DB2987" s="39"/>
      <c r="DC2987" s="39"/>
      <c r="DD2987" s="39"/>
      <c r="DE2987" s="39"/>
    </row>
    <row r="2988" spans="1:109" s="38" customFormat="1" ht="12">
      <c r="A2988" s="298"/>
      <c r="B2988" s="298"/>
      <c r="C2988" s="298"/>
      <c r="D2988" s="298"/>
      <c r="E2988" s="298"/>
      <c r="F2988" s="298"/>
      <c r="G2988" s="298"/>
      <c r="H2988" s="298"/>
      <c r="I2988" s="298"/>
      <c r="J2988" s="298"/>
      <c r="K2988" s="298"/>
      <c r="L2988" s="299"/>
      <c r="M2988" s="302"/>
      <c r="N2988" s="298"/>
      <c r="O2988" s="238"/>
      <c r="P2988" s="238"/>
      <c r="Q2988" s="238"/>
      <c r="T2988" s="39"/>
      <c r="U2988" s="39"/>
      <c r="V2988" s="39"/>
      <c r="W2988" s="39"/>
      <c r="X2988" s="39"/>
      <c r="Y2988" s="39"/>
      <c r="Z2988" s="39"/>
      <c r="AA2988" s="39"/>
      <c r="AB2988" s="39"/>
      <c r="AC2988" s="39"/>
      <c r="AD2988" s="39"/>
      <c r="AE2988" s="39"/>
      <c r="AF2988" s="39"/>
      <c r="AG2988" s="39"/>
      <c r="AH2988" s="39"/>
      <c r="AI2988" s="39"/>
      <c r="AJ2988" s="39"/>
      <c r="AK2988" s="39"/>
      <c r="AL2988" s="39"/>
      <c r="AM2988" s="39"/>
      <c r="AN2988" s="39"/>
      <c r="AO2988" s="39"/>
      <c r="AP2988" s="39"/>
      <c r="AQ2988" s="39"/>
      <c r="AR2988" s="39"/>
      <c r="AS2988" s="39"/>
      <c r="AT2988" s="39"/>
      <c r="AU2988" s="39"/>
      <c r="AV2988" s="39"/>
      <c r="AW2988" s="39"/>
      <c r="AX2988" s="39"/>
      <c r="AY2988" s="39"/>
      <c r="AZ2988" s="39"/>
      <c r="BA2988" s="39"/>
      <c r="BB2988" s="39"/>
      <c r="BC2988" s="39"/>
      <c r="BD2988" s="39"/>
      <c r="BE2988" s="39"/>
      <c r="BF2988" s="39"/>
      <c r="BG2988" s="39"/>
      <c r="BH2988" s="39"/>
      <c r="BI2988" s="39"/>
      <c r="BJ2988" s="39"/>
      <c r="BK2988" s="39"/>
      <c r="BL2988" s="39"/>
      <c r="BM2988" s="39"/>
      <c r="BN2988" s="39"/>
      <c r="BO2988" s="39"/>
      <c r="BP2988" s="39"/>
      <c r="BQ2988" s="39"/>
      <c r="BR2988" s="39"/>
      <c r="BS2988" s="39"/>
      <c r="BT2988" s="39"/>
      <c r="BU2988" s="39"/>
      <c r="BV2988" s="39"/>
      <c r="BW2988" s="39"/>
      <c r="BX2988" s="39"/>
      <c r="BY2988" s="39"/>
      <c r="BZ2988" s="39"/>
      <c r="CA2988" s="39"/>
      <c r="CB2988" s="39"/>
      <c r="CC2988" s="39"/>
      <c r="CD2988" s="39"/>
      <c r="CE2988" s="39"/>
      <c r="CF2988" s="39"/>
      <c r="CG2988" s="39"/>
      <c r="CH2988" s="39"/>
      <c r="CI2988" s="39"/>
      <c r="CJ2988" s="39"/>
      <c r="CK2988" s="39"/>
      <c r="CL2988" s="39"/>
      <c r="CM2988" s="39"/>
      <c r="CN2988" s="39"/>
      <c r="CO2988" s="39"/>
      <c r="CP2988" s="39"/>
      <c r="CQ2988" s="39"/>
      <c r="CR2988" s="39"/>
      <c r="CS2988" s="39"/>
      <c r="CT2988" s="39"/>
      <c r="CU2988" s="39"/>
      <c r="CV2988" s="39"/>
      <c r="CW2988" s="39"/>
      <c r="CX2988" s="39"/>
      <c r="CY2988" s="39"/>
      <c r="CZ2988" s="39"/>
      <c r="DA2988" s="39"/>
      <c r="DB2988" s="39"/>
      <c r="DC2988" s="39"/>
      <c r="DD2988" s="39"/>
      <c r="DE2988" s="39"/>
    </row>
    <row r="2989" spans="1:109" s="38" customFormat="1" ht="12">
      <c r="A2989" s="298"/>
      <c r="B2989" s="298"/>
      <c r="C2989" s="298"/>
      <c r="D2989" s="298"/>
      <c r="E2989" s="298"/>
      <c r="F2989" s="298"/>
      <c r="G2989" s="298"/>
      <c r="H2989" s="298"/>
      <c r="I2989" s="298"/>
      <c r="J2989" s="298"/>
      <c r="K2989" s="298"/>
      <c r="L2989" s="299"/>
      <c r="M2989" s="302"/>
      <c r="N2989" s="298"/>
      <c r="O2989" s="238"/>
      <c r="P2989" s="238"/>
      <c r="Q2989" s="238"/>
      <c r="T2989" s="39"/>
      <c r="U2989" s="39"/>
      <c r="V2989" s="39"/>
      <c r="W2989" s="39"/>
      <c r="X2989" s="39"/>
      <c r="Y2989" s="39"/>
      <c r="Z2989" s="39"/>
      <c r="AA2989" s="39"/>
      <c r="AB2989" s="39"/>
      <c r="AC2989" s="39"/>
      <c r="AD2989" s="39"/>
      <c r="AE2989" s="39"/>
      <c r="AF2989" s="39"/>
      <c r="AG2989" s="39"/>
      <c r="AH2989" s="39"/>
      <c r="AI2989" s="39"/>
      <c r="AJ2989" s="39"/>
      <c r="AK2989" s="39"/>
      <c r="AL2989" s="39"/>
      <c r="AM2989" s="39"/>
      <c r="AN2989" s="39"/>
      <c r="AO2989" s="39"/>
      <c r="AP2989" s="39"/>
      <c r="AQ2989" s="39"/>
      <c r="AR2989" s="39"/>
      <c r="AS2989" s="39"/>
      <c r="AT2989" s="39"/>
      <c r="AU2989" s="39"/>
      <c r="AV2989" s="39"/>
      <c r="AW2989" s="39"/>
      <c r="AX2989" s="39"/>
      <c r="AY2989" s="39"/>
      <c r="AZ2989" s="39"/>
      <c r="BA2989" s="39"/>
      <c r="BB2989" s="39"/>
      <c r="BC2989" s="39"/>
      <c r="BD2989" s="39"/>
      <c r="BE2989" s="39"/>
      <c r="BF2989" s="39"/>
      <c r="BG2989" s="39"/>
      <c r="BH2989" s="39"/>
      <c r="BI2989" s="39"/>
      <c r="BJ2989" s="39"/>
      <c r="BK2989" s="39"/>
      <c r="BL2989" s="39"/>
      <c r="BM2989" s="39"/>
      <c r="BN2989" s="39"/>
      <c r="BO2989" s="39"/>
      <c r="BP2989" s="39"/>
      <c r="BQ2989" s="39"/>
      <c r="BR2989" s="39"/>
      <c r="BS2989" s="39"/>
      <c r="BT2989" s="39"/>
      <c r="BU2989" s="39"/>
      <c r="BV2989" s="39"/>
      <c r="BW2989" s="39"/>
      <c r="BX2989" s="39"/>
      <c r="BY2989" s="39"/>
      <c r="BZ2989" s="39"/>
      <c r="CA2989" s="39"/>
      <c r="CB2989" s="39"/>
      <c r="CC2989" s="39"/>
      <c r="CD2989" s="39"/>
      <c r="CE2989" s="39"/>
      <c r="CF2989" s="39"/>
      <c r="CG2989" s="39"/>
      <c r="CH2989" s="39"/>
      <c r="CI2989" s="39"/>
      <c r="CJ2989" s="39"/>
      <c r="CK2989" s="39"/>
      <c r="CL2989" s="39"/>
      <c r="CM2989" s="39"/>
      <c r="CN2989" s="39"/>
      <c r="CO2989" s="39"/>
      <c r="CP2989" s="39"/>
      <c r="CQ2989" s="39"/>
      <c r="CR2989" s="39"/>
      <c r="CS2989" s="39"/>
      <c r="CT2989" s="39"/>
      <c r="CU2989" s="39"/>
      <c r="CV2989" s="39"/>
      <c r="CW2989" s="39"/>
      <c r="CX2989" s="39"/>
      <c r="CY2989" s="39"/>
      <c r="CZ2989" s="39"/>
      <c r="DA2989" s="39"/>
      <c r="DB2989" s="39"/>
      <c r="DC2989" s="39"/>
      <c r="DD2989" s="39"/>
      <c r="DE2989" s="39"/>
    </row>
    <row r="2990" spans="1:109" s="38" customFormat="1" ht="12">
      <c r="A2990" s="298"/>
      <c r="B2990" s="298"/>
      <c r="C2990" s="298"/>
      <c r="D2990" s="298"/>
      <c r="E2990" s="298"/>
      <c r="F2990" s="298"/>
      <c r="G2990" s="298"/>
      <c r="H2990" s="298"/>
      <c r="I2990" s="298"/>
      <c r="J2990" s="298"/>
      <c r="K2990" s="298"/>
      <c r="L2990" s="299"/>
      <c r="M2990" s="302"/>
      <c r="N2990" s="298"/>
      <c r="O2990" s="238"/>
      <c r="P2990" s="238"/>
      <c r="Q2990" s="238"/>
      <c r="T2990" s="39"/>
      <c r="U2990" s="39"/>
      <c r="V2990" s="39"/>
      <c r="W2990" s="39"/>
      <c r="X2990" s="39"/>
      <c r="Y2990" s="39"/>
      <c r="Z2990" s="39"/>
      <c r="AA2990" s="39"/>
      <c r="AB2990" s="39"/>
      <c r="AC2990" s="39"/>
      <c r="AD2990" s="39"/>
      <c r="AE2990" s="39"/>
      <c r="AF2990" s="39"/>
      <c r="AG2990" s="39"/>
      <c r="AH2990" s="39"/>
      <c r="AI2990" s="39"/>
      <c r="AJ2990" s="39"/>
      <c r="AK2990" s="39"/>
      <c r="AL2990" s="39"/>
      <c r="AM2990" s="39"/>
      <c r="AN2990" s="39"/>
      <c r="AO2990" s="39"/>
      <c r="AP2990" s="39"/>
      <c r="AQ2990" s="39"/>
      <c r="AR2990" s="39"/>
      <c r="AS2990" s="39"/>
      <c r="AT2990" s="39"/>
      <c r="AU2990" s="39"/>
      <c r="AV2990" s="39"/>
      <c r="AW2990" s="39"/>
      <c r="AX2990" s="39"/>
      <c r="AY2990" s="39"/>
      <c r="AZ2990" s="39"/>
      <c r="BA2990" s="39"/>
      <c r="BB2990" s="39"/>
      <c r="BC2990" s="39"/>
      <c r="BD2990" s="39"/>
      <c r="BE2990" s="39"/>
      <c r="BF2990" s="39"/>
      <c r="BG2990" s="39"/>
      <c r="BH2990" s="39"/>
      <c r="BI2990" s="39"/>
      <c r="BJ2990" s="39"/>
      <c r="BK2990" s="39"/>
      <c r="BL2990" s="39"/>
      <c r="BM2990" s="39"/>
      <c r="BN2990" s="39"/>
      <c r="BO2990" s="39"/>
      <c r="BP2990" s="39"/>
      <c r="BQ2990" s="39"/>
      <c r="BR2990" s="39"/>
      <c r="BS2990" s="39"/>
      <c r="BT2990" s="39"/>
      <c r="BU2990" s="39"/>
      <c r="BV2990" s="39"/>
      <c r="BW2990" s="39"/>
      <c r="BX2990" s="39"/>
      <c r="BY2990" s="39"/>
      <c r="BZ2990" s="39"/>
      <c r="CA2990" s="39"/>
      <c r="CB2990" s="39"/>
      <c r="CC2990" s="39"/>
      <c r="CD2990" s="39"/>
      <c r="CE2990" s="39"/>
      <c r="CF2990" s="39"/>
      <c r="CG2990" s="39"/>
      <c r="CH2990" s="39"/>
      <c r="CI2990" s="39"/>
      <c r="CJ2990" s="39"/>
      <c r="CK2990" s="39"/>
      <c r="CL2990" s="39"/>
      <c r="CM2990" s="39"/>
      <c r="CN2990" s="39"/>
      <c r="CO2990" s="39"/>
      <c r="CP2990" s="39"/>
      <c r="CQ2990" s="39"/>
      <c r="CR2990" s="39"/>
      <c r="CS2990" s="39"/>
      <c r="CT2990" s="39"/>
      <c r="CU2990" s="39"/>
      <c r="CV2990" s="39"/>
      <c r="CW2990" s="39"/>
      <c r="CX2990" s="39"/>
      <c r="CY2990" s="39"/>
      <c r="CZ2990" s="39"/>
      <c r="DA2990" s="39"/>
      <c r="DB2990" s="39"/>
      <c r="DC2990" s="39"/>
      <c r="DD2990" s="39"/>
      <c r="DE2990" s="39"/>
    </row>
    <row r="2991" spans="1:109" s="38" customFormat="1" ht="12">
      <c r="A2991" s="298"/>
      <c r="B2991" s="298"/>
      <c r="C2991" s="298"/>
      <c r="D2991" s="298"/>
      <c r="E2991" s="298"/>
      <c r="F2991" s="298"/>
      <c r="G2991" s="298"/>
      <c r="H2991" s="298"/>
      <c r="I2991" s="298"/>
      <c r="J2991" s="298"/>
      <c r="K2991" s="298"/>
      <c r="L2991" s="299"/>
      <c r="M2991" s="302"/>
      <c r="N2991" s="298"/>
      <c r="O2991" s="238"/>
      <c r="P2991" s="238"/>
      <c r="Q2991" s="238"/>
      <c r="T2991" s="39"/>
      <c r="U2991" s="39"/>
      <c r="V2991" s="39"/>
      <c r="W2991" s="39"/>
      <c r="X2991" s="39"/>
      <c r="Y2991" s="39"/>
      <c r="Z2991" s="39"/>
      <c r="AA2991" s="39"/>
      <c r="AB2991" s="39"/>
      <c r="AC2991" s="39"/>
      <c r="AD2991" s="39"/>
      <c r="AE2991" s="39"/>
      <c r="AF2991" s="39"/>
      <c r="AG2991" s="39"/>
      <c r="AH2991" s="39"/>
      <c r="AI2991" s="39"/>
      <c r="AJ2991" s="39"/>
      <c r="AK2991" s="39"/>
      <c r="AL2991" s="39"/>
      <c r="AM2991" s="39"/>
      <c r="AN2991" s="39"/>
      <c r="AO2991" s="39"/>
      <c r="AP2991" s="39"/>
      <c r="AQ2991" s="39"/>
      <c r="AR2991" s="39"/>
      <c r="AS2991" s="39"/>
      <c r="AT2991" s="39"/>
      <c r="AU2991" s="39"/>
      <c r="AV2991" s="39"/>
      <c r="AW2991" s="39"/>
      <c r="AX2991" s="39"/>
      <c r="AY2991" s="39"/>
      <c r="AZ2991" s="39"/>
      <c r="BA2991" s="39"/>
      <c r="BB2991" s="39"/>
      <c r="BC2991" s="39"/>
      <c r="BD2991" s="39"/>
      <c r="BE2991" s="39"/>
      <c r="BF2991" s="39"/>
      <c r="BG2991" s="39"/>
      <c r="BH2991" s="39"/>
      <c r="BI2991" s="39"/>
      <c r="BJ2991" s="39"/>
      <c r="BK2991" s="39"/>
      <c r="BL2991" s="39"/>
      <c r="BM2991" s="39"/>
      <c r="BN2991" s="39"/>
      <c r="BO2991" s="39"/>
      <c r="BP2991" s="39"/>
      <c r="BQ2991" s="39"/>
      <c r="BR2991" s="39"/>
      <c r="BS2991" s="39"/>
      <c r="BT2991" s="39"/>
      <c r="BU2991" s="39"/>
      <c r="BV2991" s="39"/>
      <c r="BW2991" s="39"/>
      <c r="BX2991" s="39"/>
      <c r="BY2991" s="39"/>
      <c r="BZ2991" s="39"/>
      <c r="CA2991" s="39"/>
      <c r="CB2991" s="39"/>
      <c r="CC2991" s="39"/>
      <c r="CD2991" s="39"/>
      <c r="CE2991" s="39"/>
      <c r="CF2991" s="39"/>
      <c r="CG2991" s="39"/>
      <c r="CH2991" s="39"/>
      <c r="CI2991" s="39"/>
      <c r="CJ2991" s="39"/>
      <c r="CK2991" s="39"/>
      <c r="CL2991" s="39"/>
      <c r="CM2991" s="39"/>
      <c r="CN2991" s="39"/>
      <c r="CO2991" s="39"/>
      <c r="CP2991" s="39"/>
      <c r="CQ2991" s="39"/>
      <c r="CR2991" s="39"/>
      <c r="CS2991" s="39"/>
      <c r="CT2991" s="39"/>
      <c r="CU2991" s="39"/>
      <c r="CV2991" s="39"/>
      <c r="CW2991" s="39"/>
      <c r="CX2991" s="39"/>
      <c r="CY2991" s="39"/>
      <c r="CZ2991" s="39"/>
      <c r="DA2991" s="39"/>
      <c r="DB2991" s="39"/>
      <c r="DC2991" s="39"/>
      <c r="DD2991" s="39"/>
      <c r="DE2991" s="39"/>
    </row>
    <row r="2992" spans="1:109" s="38" customFormat="1" ht="12">
      <c r="A2992" s="298"/>
      <c r="B2992" s="298"/>
      <c r="C2992" s="298"/>
      <c r="D2992" s="298"/>
      <c r="E2992" s="298"/>
      <c r="F2992" s="298"/>
      <c r="G2992" s="298"/>
      <c r="H2992" s="298"/>
      <c r="I2992" s="298"/>
      <c r="J2992" s="298"/>
      <c r="K2992" s="298"/>
      <c r="L2992" s="299"/>
      <c r="M2992" s="302"/>
      <c r="N2992" s="298"/>
      <c r="O2992" s="238"/>
      <c r="P2992" s="238"/>
      <c r="Q2992" s="238"/>
      <c r="T2992" s="39"/>
      <c r="U2992" s="39"/>
      <c r="V2992" s="39"/>
      <c r="W2992" s="39"/>
      <c r="X2992" s="39"/>
      <c r="Y2992" s="39"/>
      <c r="Z2992" s="39"/>
      <c r="AA2992" s="39"/>
      <c r="AB2992" s="39"/>
      <c r="AC2992" s="39"/>
      <c r="AD2992" s="39"/>
      <c r="AE2992" s="39"/>
      <c r="AF2992" s="39"/>
      <c r="AG2992" s="39"/>
      <c r="AH2992" s="39"/>
      <c r="AI2992" s="39"/>
      <c r="AJ2992" s="39"/>
      <c r="AK2992" s="39"/>
      <c r="AL2992" s="39"/>
      <c r="AM2992" s="39"/>
      <c r="AN2992" s="39"/>
      <c r="AO2992" s="39"/>
      <c r="AP2992" s="39"/>
      <c r="AQ2992" s="39"/>
      <c r="AR2992" s="39"/>
      <c r="AS2992" s="39"/>
      <c r="AT2992" s="39"/>
      <c r="AU2992" s="39"/>
      <c r="AV2992" s="39"/>
      <c r="AW2992" s="39"/>
      <c r="AX2992" s="39"/>
      <c r="AY2992" s="39"/>
      <c r="AZ2992" s="39"/>
      <c r="BA2992" s="39"/>
      <c r="BB2992" s="39"/>
      <c r="BC2992" s="39"/>
      <c r="BD2992" s="39"/>
      <c r="BE2992" s="39"/>
      <c r="BF2992" s="39"/>
      <c r="BG2992" s="39"/>
      <c r="BH2992" s="39"/>
      <c r="BI2992" s="39"/>
      <c r="BJ2992" s="39"/>
      <c r="BK2992" s="39"/>
      <c r="BL2992" s="39"/>
      <c r="BM2992" s="39"/>
      <c r="BN2992" s="39"/>
      <c r="BO2992" s="39"/>
      <c r="BP2992" s="39"/>
      <c r="BQ2992" s="39"/>
      <c r="BR2992" s="39"/>
      <c r="BS2992" s="39"/>
      <c r="BT2992" s="39"/>
      <c r="BU2992" s="39"/>
      <c r="BV2992" s="39"/>
      <c r="BW2992" s="39"/>
      <c r="BX2992" s="39"/>
      <c r="BY2992" s="39"/>
      <c r="BZ2992" s="39"/>
      <c r="CA2992" s="39"/>
      <c r="CB2992" s="39"/>
      <c r="CC2992" s="39"/>
      <c r="CD2992" s="39"/>
      <c r="CE2992" s="39"/>
      <c r="CF2992" s="39"/>
      <c r="CG2992" s="39"/>
      <c r="CH2992" s="39"/>
      <c r="CI2992" s="39"/>
      <c r="CJ2992" s="39"/>
      <c r="CK2992" s="39"/>
      <c r="CL2992" s="39"/>
      <c r="CM2992" s="39"/>
      <c r="CN2992" s="39"/>
      <c r="CO2992" s="39"/>
      <c r="CP2992" s="39"/>
      <c r="CQ2992" s="39"/>
      <c r="CR2992" s="39"/>
      <c r="CS2992" s="39"/>
      <c r="CT2992" s="39"/>
      <c r="CU2992" s="39"/>
      <c r="CV2992" s="39"/>
      <c r="CW2992" s="39"/>
      <c r="CX2992" s="39"/>
      <c r="CY2992" s="39"/>
      <c r="CZ2992" s="39"/>
      <c r="DA2992" s="39"/>
      <c r="DB2992" s="39"/>
      <c r="DC2992" s="39"/>
      <c r="DD2992" s="39"/>
      <c r="DE2992" s="39"/>
    </row>
    <row r="2993" spans="1:109" s="38" customFormat="1" ht="12">
      <c r="A2993" s="298"/>
      <c r="B2993" s="298"/>
      <c r="C2993" s="298"/>
      <c r="D2993" s="298"/>
      <c r="E2993" s="298"/>
      <c r="F2993" s="298"/>
      <c r="G2993" s="298"/>
      <c r="H2993" s="298"/>
      <c r="I2993" s="298"/>
      <c r="J2993" s="298"/>
      <c r="K2993" s="298"/>
      <c r="L2993" s="299"/>
      <c r="M2993" s="302"/>
      <c r="N2993" s="298"/>
      <c r="O2993" s="238"/>
      <c r="P2993" s="238"/>
      <c r="Q2993" s="238"/>
      <c r="T2993" s="39"/>
      <c r="U2993" s="39"/>
      <c r="V2993" s="39"/>
      <c r="W2993" s="39"/>
      <c r="X2993" s="39"/>
      <c r="Y2993" s="39"/>
      <c r="Z2993" s="39"/>
      <c r="AA2993" s="39"/>
      <c r="AB2993" s="39"/>
      <c r="AC2993" s="39"/>
      <c r="AD2993" s="39"/>
      <c r="AE2993" s="39"/>
      <c r="AF2993" s="39"/>
      <c r="AG2993" s="39"/>
      <c r="AH2993" s="39"/>
      <c r="AI2993" s="39"/>
      <c r="AJ2993" s="39"/>
      <c r="AK2993" s="39"/>
      <c r="AL2993" s="39"/>
      <c r="AM2993" s="39"/>
      <c r="AN2993" s="39"/>
      <c r="AO2993" s="39"/>
      <c r="AP2993" s="39"/>
      <c r="AQ2993" s="39"/>
      <c r="AR2993" s="39"/>
      <c r="AS2993" s="39"/>
      <c r="AT2993" s="39"/>
      <c r="AU2993" s="39"/>
      <c r="AV2993" s="39"/>
      <c r="AW2993" s="39"/>
      <c r="AX2993" s="39"/>
      <c r="AY2993" s="39"/>
      <c r="AZ2993" s="39"/>
      <c r="BA2993" s="39"/>
      <c r="BB2993" s="39"/>
      <c r="BC2993" s="39"/>
      <c r="BD2993" s="39"/>
      <c r="BE2993" s="39"/>
      <c r="BF2993" s="39"/>
      <c r="BG2993" s="39"/>
      <c r="BH2993" s="39"/>
      <c r="BI2993" s="39"/>
      <c r="BJ2993" s="39"/>
      <c r="BK2993" s="39"/>
      <c r="BL2993" s="39"/>
      <c r="BM2993" s="39"/>
      <c r="BN2993" s="39"/>
      <c r="BO2993" s="39"/>
      <c r="BP2993" s="39"/>
      <c r="BQ2993" s="39"/>
      <c r="BR2993" s="39"/>
      <c r="BS2993" s="39"/>
      <c r="BT2993" s="39"/>
      <c r="BU2993" s="39"/>
      <c r="BV2993" s="39"/>
      <c r="BW2993" s="39"/>
      <c r="BX2993" s="39"/>
      <c r="BY2993" s="39"/>
      <c r="BZ2993" s="39"/>
      <c r="CA2993" s="39"/>
      <c r="CB2993" s="39"/>
      <c r="CC2993" s="39"/>
      <c r="CD2993" s="39"/>
      <c r="CE2993" s="39"/>
      <c r="CF2993" s="39"/>
      <c r="CG2993" s="39"/>
      <c r="CH2993" s="39"/>
      <c r="CI2993" s="39"/>
      <c r="CJ2993" s="39"/>
      <c r="CK2993" s="39"/>
      <c r="CL2993" s="39"/>
      <c r="CM2993" s="39"/>
      <c r="CN2993" s="39"/>
      <c r="CO2993" s="39"/>
      <c r="CP2993" s="39"/>
      <c r="CQ2993" s="39"/>
      <c r="CR2993" s="39"/>
      <c r="CS2993" s="39"/>
      <c r="CT2993" s="39"/>
      <c r="CU2993" s="39"/>
      <c r="CV2993" s="39"/>
      <c r="CW2993" s="39"/>
      <c r="CX2993" s="39"/>
      <c r="CY2993" s="39"/>
      <c r="CZ2993" s="39"/>
      <c r="DA2993" s="39"/>
      <c r="DB2993" s="39"/>
      <c r="DC2993" s="39"/>
      <c r="DD2993" s="39"/>
      <c r="DE2993" s="39"/>
    </row>
    <row r="2994" spans="1:109" s="38" customFormat="1" ht="12">
      <c r="A2994" s="298"/>
      <c r="B2994" s="298"/>
      <c r="C2994" s="298"/>
      <c r="D2994" s="298"/>
      <c r="E2994" s="298"/>
      <c r="F2994" s="298"/>
      <c r="G2994" s="298"/>
      <c r="H2994" s="298"/>
      <c r="I2994" s="298"/>
      <c r="J2994" s="298"/>
      <c r="K2994" s="298"/>
      <c r="L2994" s="299"/>
      <c r="M2994" s="302"/>
      <c r="N2994" s="298"/>
      <c r="O2994" s="238"/>
      <c r="P2994" s="238"/>
      <c r="Q2994" s="238"/>
      <c r="T2994" s="39"/>
      <c r="U2994" s="39"/>
      <c r="V2994" s="39"/>
      <c r="W2994" s="39"/>
      <c r="X2994" s="39"/>
      <c r="Y2994" s="39"/>
      <c r="Z2994" s="39"/>
      <c r="AA2994" s="39"/>
      <c r="AB2994" s="39"/>
      <c r="AC2994" s="39"/>
      <c r="AD2994" s="39"/>
      <c r="AE2994" s="39"/>
      <c r="AF2994" s="39"/>
      <c r="AG2994" s="39"/>
      <c r="AH2994" s="39"/>
      <c r="AI2994" s="39"/>
      <c r="AJ2994" s="39"/>
      <c r="AK2994" s="39"/>
      <c r="AL2994" s="39"/>
      <c r="AM2994" s="39"/>
      <c r="AN2994" s="39"/>
      <c r="AO2994" s="39"/>
      <c r="AP2994" s="39"/>
      <c r="AQ2994" s="39"/>
      <c r="AR2994" s="39"/>
      <c r="AS2994" s="39"/>
      <c r="AT2994" s="39"/>
      <c r="AU2994" s="39"/>
      <c r="AV2994" s="39"/>
      <c r="AW2994" s="39"/>
      <c r="AX2994" s="39"/>
      <c r="AY2994" s="39"/>
      <c r="AZ2994" s="39"/>
      <c r="BA2994" s="39"/>
      <c r="BB2994" s="39"/>
      <c r="BC2994" s="39"/>
      <c r="BD2994" s="39"/>
      <c r="BE2994" s="39"/>
      <c r="BF2994" s="39"/>
      <c r="BG2994" s="39"/>
      <c r="BH2994" s="39"/>
      <c r="BI2994" s="39"/>
      <c r="BJ2994" s="39"/>
      <c r="BK2994" s="39"/>
      <c r="BL2994" s="39"/>
      <c r="BM2994" s="39"/>
      <c r="BN2994" s="39"/>
      <c r="BO2994" s="39"/>
      <c r="BP2994" s="39"/>
      <c r="BQ2994" s="39"/>
      <c r="BR2994" s="39"/>
      <c r="BS2994" s="39"/>
      <c r="BT2994" s="39"/>
      <c r="BU2994" s="39"/>
      <c r="BV2994" s="39"/>
      <c r="BW2994" s="39"/>
      <c r="BX2994" s="39"/>
      <c r="BY2994" s="39"/>
      <c r="BZ2994" s="39"/>
      <c r="CA2994" s="39"/>
      <c r="CB2994" s="39"/>
      <c r="CC2994" s="39"/>
      <c r="CD2994" s="39"/>
      <c r="CE2994" s="39"/>
      <c r="CF2994" s="39"/>
      <c r="CG2994" s="39"/>
      <c r="CH2994" s="39"/>
      <c r="CI2994" s="39"/>
      <c r="CJ2994" s="39"/>
      <c r="CK2994" s="39"/>
      <c r="CL2994" s="39"/>
      <c r="CM2994" s="39"/>
      <c r="CN2994" s="39"/>
      <c r="CO2994" s="39"/>
      <c r="CP2994" s="39"/>
      <c r="CQ2994" s="39"/>
      <c r="CR2994" s="39"/>
      <c r="CS2994" s="39"/>
      <c r="CT2994" s="39"/>
      <c r="CU2994" s="39"/>
      <c r="CV2994" s="39"/>
      <c r="CW2994" s="39"/>
      <c r="CX2994" s="39"/>
      <c r="CY2994" s="39"/>
      <c r="CZ2994" s="39"/>
      <c r="DA2994" s="39"/>
      <c r="DB2994" s="39"/>
      <c r="DC2994" s="39"/>
      <c r="DD2994" s="39"/>
      <c r="DE2994" s="39"/>
    </row>
    <row r="2995" spans="1:109" s="38" customFormat="1" ht="12">
      <c r="A2995" s="298"/>
      <c r="B2995" s="298"/>
      <c r="C2995" s="298"/>
      <c r="D2995" s="298"/>
      <c r="E2995" s="298"/>
      <c r="F2995" s="298"/>
      <c r="G2995" s="298"/>
      <c r="H2995" s="298"/>
      <c r="I2995" s="298"/>
      <c r="J2995" s="298"/>
      <c r="K2995" s="298"/>
      <c r="L2995" s="299"/>
      <c r="M2995" s="302"/>
      <c r="N2995" s="298"/>
      <c r="O2995" s="238"/>
      <c r="P2995" s="238"/>
      <c r="Q2995" s="238"/>
      <c r="T2995" s="39"/>
      <c r="U2995" s="39"/>
      <c r="V2995" s="39"/>
      <c r="W2995" s="39"/>
      <c r="X2995" s="39"/>
      <c r="Y2995" s="39"/>
      <c r="Z2995" s="39"/>
      <c r="AA2995" s="39"/>
      <c r="AB2995" s="39"/>
      <c r="AC2995" s="39"/>
      <c r="AD2995" s="39"/>
      <c r="AE2995" s="39"/>
      <c r="AF2995" s="39"/>
      <c r="AG2995" s="39"/>
      <c r="AH2995" s="39"/>
      <c r="AI2995" s="39"/>
      <c r="AJ2995" s="39"/>
      <c r="AK2995" s="39"/>
      <c r="AL2995" s="39"/>
      <c r="AM2995" s="39"/>
      <c r="AN2995" s="39"/>
      <c r="AO2995" s="39"/>
      <c r="AP2995" s="39"/>
      <c r="AQ2995" s="39"/>
      <c r="AR2995" s="39"/>
      <c r="AS2995" s="39"/>
      <c r="AT2995" s="39"/>
      <c r="AU2995" s="39"/>
      <c r="AV2995" s="39"/>
      <c r="AW2995" s="39"/>
      <c r="AX2995" s="39"/>
      <c r="AY2995" s="39"/>
      <c r="AZ2995" s="39"/>
      <c r="BA2995" s="39"/>
      <c r="BB2995" s="39"/>
      <c r="BC2995" s="39"/>
      <c r="BD2995" s="39"/>
      <c r="BE2995" s="39"/>
      <c r="BF2995" s="39"/>
      <c r="BG2995" s="39"/>
      <c r="BH2995" s="39"/>
      <c r="BI2995" s="39"/>
      <c r="BJ2995" s="39"/>
      <c r="BK2995" s="39"/>
      <c r="BL2995" s="39"/>
      <c r="BM2995" s="39"/>
      <c r="BN2995" s="39"/>
      <c r="BO2995" s="39"/>
      <c r="BP2995" s="39"/>
      <c r="BQ2995" s="39"/>
      <c r="BR2995" s="39"/>
      <c r="BS2995" s="39"/>
      <c r="BT2995" s="39"/>
      <c r="BU2995" s="39"/>
      <c r="BV2995" s="39"/>
      <c r="BW2995" s="39"/>
      <c r="BX2995" s="39"/>
      <c r="BY2995" s="39"/>
      <c r="BZ2995" s="39"/>
      <c r="CA2995" s="39"/>
      <c r="CB2995" s="39"/>
      <c r="CC2995" s="39"/>
      <c r="CD2995" s="39"/>
      <c r="CE2995" s="39"/>
      <c r="CF2995" s="39"/>
      <c r="CG2995" s="39"/>
      <c r="CH2995" s="39"/>
      <c r="CI2995" s="39"/>
      <c r="CJ2995" s="39"/>
      <c r="CK2995" s="39"/>
      <c r="CL2995" s="39"/>
      <c r="CM2995" s="39"/>
      <c r="CN2995" s="39"/>
      <c r="CO2995" s="39"/>
      <c r="CP2995" s="39"/>
      <c r="CQ2995" s="39"/>
      <c r="CR2995" s="39"/>
      <c r="CS2995" s="39"/>
      <c r="CT2995" s="39"/>
      <c r="CU2995" s="39"/>
      <c r="CV2995" s="39"/>
      <c r="CW2995" s="39"/>
      <c r="CX2995" s="39"/>
      <c r="CY2995" s="39"/>
      <c r="CZ2995" s="39"/>
      <c r="DA2995" s="39"/>
      <c r="DB2995" s="39"/>
      <c r="DC2995" s="39"/>
      <c r="DD2995" s="39"/>
      <c r="DE2995" s="39"/>
    </row>
    <row r="2996" spans="1:109" s="38" customFormat="1" ht="12">
      <c r="A2996" s="298"/>
      <c r="B2996" s="298"/>
      <c r="C2996" s="298"/>
      <c r="D2996" s="298"/>
      <c r="E2996" s="298"/>
      <c r="F2996" s="298"/>
      <c r="G2996" s="298"/>
      <c r="H2996" s="298"/>
      <c r="I2996" s="298"/>
      <c r="J2996" s="298"/>
      <c r="K2996" s="298"/>
      <c r="L2996" s="299"/>
      <c r="M2996" s="302"/>
      <c r="N2996" s="298"/>
      <c r="O2996" s="238"/>
      <c r="P2996" s="238"/>
      <c r="Q2996" s="238"/>
      <c r="T2996" s="39"/>
      <c r="U2996" s="39"/>
      <c r="V2996" s="39"/>
      <c r="W2996" s="39"/>
      <c r="X2996" s="39"/>
      <c r="Y2996" s="39"/>
      <c r="Z2996" s="39"/>
      <c r="AA2996" s="39"/>
      <c r="AB2996" s="39"/>
      <c r="AC2996" s="39"/>
      <c r="AD2996" s="39"/>
      <c r="AE2996" s="39"/>
      <c r="AF2996" s="39"/>
      <c r="AG2996" s="39"/>
      <c r="AH2996" s="39"/>
      <c r="AI2996" s="39"/>
      <c r="AJ2996" s="39"/>
      <c r="AK2996" s="39"/>
      <c r="AL2996" s="39"/>
      <c r="AM2996" s="39"/>
      <c r="AN2996" s="39"/>
      <c r="AO2996" s="39"/>
      <c r="AP2996" s="39"/>
      <c r="AQ2996" s="39"/>
      <c r="AR2996" s="39"/>
      <c r="AS2996" s="39"/>
      <c r="AT2996" s="39"/>
      <c r="AU2996" s="39"/>
      <c r="AV2996" s="39"/>
      <c r="AW2996" s="39"/>
      <c r="AX2996" s="39"/>
      <c r="AY2996" s="39"/>
      <c r="AZ2996" s="39"/>
      <c r="BA2996" s="39"/>
      <c r="BB2996" s="39"/>
      <c r="BC2996" s="39"/>
      <c r="BD2996" s="39"/>
      <c r="BE2996" s="39"/>
      <c r="BF2996" s="39"/>
      <c r="BG2996" s="39"/>
      <c r="BH2996" s="39"/>
      <c r="BI2996" s="39"/>
      <c r="BJ2996" s="39"/>
      <c r="BK2996" s="39"/>
      <c r="BL2996" s="39"/>
      <c r="BM2996" s="39"/>
      <c r="BN2996" s="39"/>
      <c r="BO2996" s="39"/>
      <c r="BP2996" s="39"/>
      <c r="BQ2996" s="39"/>
      <c r="BR2996" s="39"/>
      <c r="BS2996" s="39"/>
      <c r="BT2996" s="39"/>
      <c r="BU2996" s="39"/>
      <c r="BV2996" s="39"/>
      <c r="BW2996" s="39"/>
      <c r="BX2996" s="39"/>
      <c r="BY2996" s="39"/>
      <c r="BZ2996" s="39"/>
      <c r="CA2996" s="39"/>
      <c r="CB2996" s="39"/>
      <c r="CC2996" s="39"/>
      <c r="CD2996" s="39"/>
      <c r="CE2996" s="39"/>
      <c r="CF2996" s="39"/>
      <c r="CG2996" s="39"/>
      <c r="CH2996" s="39"/>
      <c r="CI2996" s="39"/>
      <c r="CJ2996" s="39"/>
      <c r="CK2996" s="39"/>
      <c r="CL2996" s="39"/>
      <c r="CM2996" s="39"/>
      <c r="CN2996" s="39"/>
      <c r="CO2996" s="39"/>
      <c r="CP2996" s="39"/>
      <c r="CQ2996" s="39"/>
      <c r="CR2996" s="39"/>
      <c r="CS2996" s="39"/>
      <c r="CT2996" s="39"/>
      <c r="CU2996" s="39"/>
      <c r="CV2996" s="39"/>
      <c r="CW2996" s="39"/>
      <c r="CX2996" s="39"/>
      <c r="CY2996" s="39"/>
      <c r="CZ2996" s="39"/>
      <c r="DA2996" s="39"/>
      <c r="DB2996" s="39"/>
      <c r="DC2996" s="39"/>
      <c r="DD2996" s="39"/>
      <c r="DE2996" s="39"/>
    </row>
    <row r="2997" spans="1:109" s="38" customFormat="1" ht="12">
      <c r="A2997" s="298"/>
      <c r="B2997" s="298"/>
      <c r="C2997" s="298"/>
      <c r="D2997" s="298"/>
      <c r="E2997" s="298"/>
      <c r="F2997" s="298"/>
      <c r="G2997" s="298"/>
      <c r="H2997" s="298"/>
      <c r="I2997" s="298"/>
      <c r="J2997" s="298"/>
      <c r="K2997" s="298"/>
      <c r="L2997" s="299"/>
      <c r="M2997" s="302"/>
      <c r="N2997" s="298"/>
      <c r="O2997" s="238"/>
      <c r="P2997" s="238"/>
      <c r="Q2997" s="238"/>
      <c r="T2997" s="39"/>
      <c r="U2997" s="39"/>
      <c r="V2997" s="39"/>
      <c r="W2997" s="39"/>
      <c r="X2997" s="39"/>
      <c r="Y2997" s="39"/>
      <c r="Z2997" s="39"/>
      <c r="AA2997" s="39"/>
      <c r="AB2997" s="39"/>
      <c r="AC2997" s="39"/>
      <c r="AD2997" s="39"/>
      <c r="AE2997" s="39"/>
      <c r="AF2997" s="39"/>
      <c r="AG2997" s="39"/>
      <c r="AH2997" s="39"/>
      <c r="AI2997" s="39"/>
      <c r="AJ2997" s="39"/>
      <c r="AK2997" s="39"/>
      <c r="AL2997" s="39"/>
      <c r="AM2997" s="39"/>
      <c r="AN2997" s="39"/>
      <c r="AO2997" s="39"/>
      <c r="AP2997" s="39"/>
      <c r="AQ2997" s="39"/>
      <c r="AR2997" s="39"/>
      <c r="AS2997" s="39"/>
      <c r="AT2997" s="39"/>
      <c r="AU2997" s="39"/>
      <c r="AV2997" s="39"/>
      <c r="AW2997" s="39"/>
      <c r="AX2997" s="39"/>
      <c r="AY2997" s="39"/>
      <c r="AZ2997" s="39"/>
      <c r="BA2997" s="39"/>
      <c r="BB2997" s="39"/>
      <c r="BC2997" s="39"/>
      <c r="BD2997" s="39"/>
      <c r="BE2997" s="39"/>
      <c r="BF2997" s="39"/>
      <c r="BG2997" s="39"/>
      <c r="BH2997" s="39"/>
      <c r="BI2997" s="39"/>
      <c r="BJ2997" s="39"/>
      <c r="BK2997" s="39"/>
      <c r="BL2997" s="39"/>
      <c r="BM2997" s="39"/>
      <c r="BN2997" s="39"/>
      <c r="BO2997" s="39"/>
      <c r="BP2997" s="39"/>
      <c r="BQ2997" s="39"/>
      <c r="BR2997" s="39"/>
      <c r="BS2997" s="39"/>
      <c r="BT2997" s="39"/>
      <c r="BU2997" s="39"/>
      <c r="BV2997" s="39"/>
      <c r="BW2997" s="39"/>
      <c r="BX2997" s="39"/>
      <c r="BY2997" s="39"/>
      <c r="BZ2997" s="39"/>
      <c r="CA2997" s="39"/>
      <c r="CB2997" s="39"/>
      <c r="CC2997" s="39"/>
      <c r="CD2997" s="39"/>
      <c r="CE2997" s="39"/>
      <c r="CF2997" s="39"/>
      <c r="CG2997" s="39"/>
      <c r="CH2997" s="39"/>
      <c r="CI2997" s="39"/>
      <c r="CJ2997" s="39"/>
      <c r="CK2997" s="39"/>
      <c r="CL2997" s="39"/>
      <c r="CM2997" s="39"/>
      <c r="CN2997" s="39"/>
      <c r="CO2997" s="39"/>
      <c r="CP2997" s="39"/>
      <c r="CQ2997" s="39"/>
      <c r="CR2997" s="39"/>
      <c r="CS2997" s="39"/>
      <c r="CT2997" s="39"/>
      <c r="CU2997" s="39"/>
      <c r="CV2997" s="39"/>
      <c r="CW2997" s="39"/>
      <c r="CX2997" s="39"/>
      <c r="CY2997" s="39"/>
      <c r="CZ2997" s="39"/>
      <c r="DA2997" s="39"/>
      <c r="DB2997" s="39"/>
      <c r="DC2997" s="39"/>
      <c r="DD2997" s="39"/>
      <c r="DE2997" s="39"/>
    </row>
    <row r="2998" spans="1:109" s="38" customFormat="1" ht="12">
      <c r="A2998" s="298"/>
      <c r="B2998" s="298"/>
      <c r="C2998" s="298"/>
      <c r="D2998" s="298"/>
      <c r="E2998" s="298"/>
      <c r="F2998" s="298"/>
      <c r="G2998" s="298"/>
      <c r="H2998" s="298"/>
      <c r="I2998" s="298"/>
      <c r="J2998" s="298"/>
      <c r="K2998" s="298"/>
      <c r="L2998" s="299"/>
      <c r="M2998" s="302"/>
      <c r="N2998" s="298"/>
      <c r="O2998" s="238"/>
      <c r="P2998" s="238"/>
      <c r="Q2998" s="238"/>
      <c r="T2998" s="39"/>
      <c r="U2998" s="39"/>
      <c r="V2998" s="39"/>
      <c r="W2998" s="39"/>
      <c r="X2998" s="39"/>
      <c r="Y2998" s="39"/>
      <c r="Z2998" s="39"/>
      <c r="AA2998" s="39"/>
      <c r="AB2998" s="39"/>
      <c r="AC2998" s="39"/>
      <c r="AD2998" s="39"/>
      <c r="AE2998" s="39"/>
      <c r="AF2998" s="39"/>
      <c r="AG2998" s="39"/>
      <c r="AH2998" s="39"/>
      <c r="AI2998" s="39"/>
      <c r="AJ2998" s="39"/>
      <c r="AK2998" s="39"/>
      <c r="AL2998" s="39"/>
      <c r="AM2998" s="39"/>
      <c r="AN2998" s="39"/>
      <c r="AO2998" s="39"/>
      <c r="AP2998" s="39"/>
      <c r="AQ2998" s="39"/>
      <c r="AR2998" s="39"/>
      <c r="AS2998" s="39"/>
      <c r="AT2998" s="39"/>
      <c r="AU2998" s="39"/>
      <c r="AV2998" s="39"/>
      <c r="AW2998" s="39"/>
      <c r="AX2998" s="39"/>
      <c r="AY2998" s="39"/>
      <c r="AZ2998" s="39"/>
      <c r="BA2998" s="39"/>
      <c r="BB2998" s="39"/>
      <c r="BC2998" s="39"/>
      <c r="BD2998" s="39"/>
      <c r="BE2998" s="39"/>
      <c r="BF2998" s="39"/>
      <c r="BG2998" s="39"/>
      <c r="BH2998" s="39"/>
      <c r="BI2998" s="39"/>
      <c r="BJ2998" s="39"/>
      <c r="BK2998" s="39"/>
      <c r="BL2998" s="39"/>
      <c r="BM2998" s="39"/>
      <c r="BN2998" s="39"/>
      <c r="BO2998" s="39"/>
      <c r="BP2998" s="39"/>
      <c r="BQ2998" s="39"/>
      <c r="BR2998" s="39"/>
      <c r="BS2998" s="39"/>
      <c r="BT2998" s="39"/>
      <c r="BU2998" s="39"/>
      <c r="BV2998" s="39"/>
      <c r="BW2998" s="39"/>
      <c r="BX2998" s="39"/>
      <c r="BY2998" s="39"/>
      <c r="BZ2998" s="39"/>
      <c r="CA2998" s="39"/>
      <c r="CB2998" s="39"/>
      <c r="CC2998" s="39"/>
      <c r="CD2998" s="39"/>
      <c r="CE2998" s="39"/>
      <c r="CF2998" s="39"/>
      <c r="CG2998" s="39"/>
      <c r="CH2998" s="39"/>
      <c r="CI2998" s="39"/>
      <c r="CJ2998" s="39"/>
      <c r="CK2998" s="39"/>
      <c r="CL2998" s="39"/>
      <c r="CM2998" s="39"/>
      <c r="CN2998" s="39"/>
      <c r="CO2998" s="39"/>
      <c r="CP2998" s="39"/>
      <c r="CQ2998" s="39"/>
      <c r="CR2998" s="39"/>
      <c r="CS2998" s="39"/>
      <c r="CT2998" s="39"/>
      <c r="CU2998" s="39"/>
      <c r="CV2998" s="39"/>
      <c r="CW2998" s="39"/>
      <c r="CX2998" s="39"/>
      <c r="CY2998" s="39"/>
      <c r="CZ2998" s="39"/>
      <c r="DA2998" s="39"/>
      <c r="DB2998" s="39"/>
      <c r="DC2998" s="39"/>
      <c r="DD2998" s="39"/>
      <c r="DE2998" s="39"/>
    </row>
    <row r="2999" spans="1:109" s="38" customFormat="1" ht="12">
      <c r="A2999" s="298"/>
      <c r="B2999" s="298"/>
      <c r="C2999" s="298"/>
      <c r="D2999" s="298"/>
      <c r="E2999" s="298"/>
      <c r="F2999" s="298"/>
      <c r="G2999" s="298"/>
      <c r="H2999" s="298"/>
      <c r="I2999" s="298"/>
      <c r="J2999" s="298"/>
      <c r="K2999" s="298"/>
      <c r="L2999" s="299"/>
      <c r="M2999" s="302"/>
      <c r="N2999" s="298"/>
      <c r="O2999" s="238"/>
      <c r="P2999" s="238"/>
      <c r="Q2999" s="238"/>
      <c r="T2999" s="39"/>
      <c r="U2999" s="39"/>
      <c r="V2999" s="39"/>
      <c r="W2999" s="39"/>
      <c r="X2999" s="39"/>
      <c r="Y2999" s="39"/>
      <c r="Z2999" s="39"/>
      <c r="AA2999" s="39"/>
      <c r="AB2999" s="39"/>
      <c r="AC2999" s="39"/>
      <c r="AD2999" s="39"/>
      <c r="AE2999" s="39"/>
      <c r="AF2999" s="39"/>
      <c r="AG2999" s="39"/>
      <c r="AH2999" s="39"/>
      <c r="AI2999" s="39"/>
      <c r="AJ2999" s="39"/>
      <c r="AK2999" s="39"/>
      <c r="AL2999" s="39"/>
      <c r="AM2999" s="39"/>
      <c r="AN2999" s="39"/>
      <c r="AO2999" s="39"/>
      <c r="AP2999" s="39"/>
      <c r="AQ2999" s="39"/>
      <c r="AR2999" s="39"/>
      <c r="AS2999" s="39"/>
      <c r="AT2999" s="39"/>
      <c r="AU2999" s="39"/>
      <c r="AV2999" s="39"/>
      <c r="AW2999" s="39"/>
      <c r="AX2999" s="39"/>
      <c r="AY2999" s="39"/>
      <c r="AZ2999" s="39"/>
      <c r="BA2999" s="39"/>
      <c r="BB2999" s="39"/>
      <c r="BC2999" s="39"/>
      <c r="BD2999" s="39"/>
      <c r="BE2999" s="39"/>
      <c r="BF2999" s="39"/>
      <c r="BG2999" s="39"/>
      <c r="BH2999" s="39"/>
      <c r="BI2999" s="39"/>
      <c r="BJ2999" s="39"/>
      <c r="BK2999" s="39"/>
      <c r="BL2999" s="39"/>
      <c r="BM2999" s="39"/>
      <c r="BN2999" s="39"/>
      <c r="BO2999" s="39"/>
      <c r="BP2999" s="39"/>
      <c r="BQ2999" s="39"/>
      <c r="BR2999" s="39"/>
      <c r="BS2999" s="39"/>
      <c r="BT2999" s="39"/>
      <c r="BU2999" s="39"/>
      <c r="BV2999" s="39"/>
      <c r="BW2999" s="39"/>
      <c r="BX2999" s="39"/>
      <c r="BY2999" s="39"/>
      <c r="BZ2999" s="39"/>
      <c r="CA2999" s="39"/>
      <c r="CB2999" s="39"/>
      <c r="CC2999" s="39"/>
      <c r="CD2999" s="39"/>
      <c r="CE2999" s="39"/>
      <c r="CF2999" s="39"/>
      <c r="CG2999" s="39"/>
      <c r="CH2999" s="39"/>
      <c r="CI2999" s="39"/>
      <c r="CJ2999" s="39"/>
      <c r="CK2999" s="39"/>
      <c r="CL2999" s="39"/>
      <c r="CM2999" s="39"/>
      <c r="CN2999" s="39"/>
      <c r="CO2999" s="39"/>
      <c r="CP2999" s="39"/>
      <c r="CQ2999" s="39"/>
      <c r="CR2999" s="39"/>
      <c r="CS2999" s="39"/>
      <c r="CT2999" s="39"/>
      <c r="CU2999" s="39"/>
      <c r="CV2999" s="39"/>
      <c r="CW2999" s="39"/>
      <c r="CX2999" s="39"/>
      <c r="CY2999" s="39"/>
      <c r="CZ2999" s="39"/>
      <c r="DA2999" s="39"/>
      <c r="DB2999" s="39"/>
      <c r="DC2999" s="39"/>
      <c r="DD2999" s="39"/>
      <c r="DE2999" s="39"/>
    </row>
    <row r="3000" spans="1:109" s="38" customFormat="1" ht="12">
      <c r="A3000" s="298"/>
      <c r="B3000" s="298"/>
      <c r="C3000" s="298"/>
      <c r="D3000" s="298"/>
      <c r="E3000" s="298"/>
      <c r="F3000" s="298"/>
      <c r="G3000" s="298"/>
      <c r="H3000" s="298"/>
      <c r="I3000" s="298"/>
      <c r="J3000" s="298"/>
      <c r="K3000" s="298"/>
      <c r="L3000" s="299"/>
      <c r="M3000" s="302"/>
      <c r="N3000" s="298"/>
      <c r="O3000" s="238"/>
      <c r="P3000" s="238"/>
      <c r="Q3000" s="238"/>
      <c r="T3000" s="39"/>
      <c r="U3000" s="39"/>
      <c r="V3000" s="39"/>
      <c r="W3000" s="39"/>
      <c r="X3000" s="39"/>
      <c r="Y3000" s="39"/>
      <c r="Z3000" s="39"/>
      <c r="AA3000" s="39"/>
      <c r="AB3000" s="39"/>
      <c r="AC3000" s="39"/>
      <c r="AD3000" s="39"/>
      <c r="AE3000" s="39"/>
      <c r="AF3000" s="39"/>
      <c r="AG3000" s="39"/>
      <c r="AH3000" s="39"/>
      <c r="AI3000" s="39"/>
      <c r="AJ3000" s="39"/>
      <c r="AK3000" s="39"/>
      <c r="AL3000" s="39"/>
      <c r="AM3000" s="39"/>
      <c r="AN3000" s="39"/>
      <c r="AO3000" s="39"/>
      <c r="AP3000" s="39"/>
      <c r="AQ3000" s="39"/>
      <c r="AR3000" s="39"/>
      <c r="AS3000" s="39"/>
      <c r="AT3000" s="39"/>
      <c r="AU3000" s="39"/>
      <c r="AV3000" s="39"/>
      <c r="AW3000" s="39"/>
      <c r="AX3000" s="39"/>
      <c r="AY3000" s="39"/>
      <c r="AZ3000" s="39"/>
      <c r="BA3000" s="39"/>
      <c r="BB3000" s="39"/>
      <c r="BC3000" s="39"/>
      <c r="BD3000" s="39"/>
      <c r="BE3000" s="39"/>
      <c r="BF3000" s="39"/>
      <c r="BG3000" s="39"/>
      <c r="BH3000" s="39"/>
      <c r="BI3000" s="39"/>
      <c r="BJ3000" s="39"/>
      <c r="BK3000" s="39"/>
      <c r="BL3000" s="39"/>
      <c r="BM3000" s="39"/>
      <c r="BN3000" s="39"/>
      <c r="BO3000" s="39"/>
      <c r="BP3000" s="39"/>
      <c r="BQ3000" s="39"/>
      <c r="BR3000" s="39"/>
      <c r="BS3000" s="39"/>
      <c r="BT3000" s="39"/>
      <c r="BU3000" s="39"/>
      <c r="BV3000" s="39"/>
      <c r="BW3000" s="39"/>
      <c r="BX3000" s="39"/>
      <c r="BY3000" s="39"/>
      <c r="BZ3000" s="39"/>
      <c r="CA3000" s="39"/>
      <c r="CB3000" s="39"/>
      <c r="CC3000" s="39"/>
      <c r="CD3000" s="39"/>
      <c r="CE3000" s="39"/>
      <c r="CF3000" s="39"/>
      <c r="CG3000" s="39"/>
      <c r="CH3000" s="39"/>
      <c r="CI3000" s="39"/>
      <c r="CJ3000" s="39"/>
      <c r="CK3000" s="39"/>
      <c r="CL3000" s="39"/>
      <c r="CM3000" s="39"/>
      <c r="CN3000" s="39"/>
      <c r="CO3000" s="39"/>
      <c r="CP3000" s="39"/>
      <c r="CQ3000" s="39"/>
      <c r="CR3000" s="39"/>
      <c r="CS3000" s="39"/>
      <c r="CT3000" s="39"/>
      <c r="CU3000" s="39"/>
      <c r="CV3000" s="39"/>
      <c r="CW3000" s="39"/>
      <c r="CX3000" s="39"/>
      <c r="CY3000" s="39"/>
      <c r="CZ3000" s="39"/>
      <c r="DA3000" s="39"/>
      <c r="DB3000" s="39"/>
      <c r="DC3000" s="39"/>
      <c r="DD3000" s="39"/>
      <c r="DE3000" s="39"/>
    </row>
    <row r="3001" spans="1:109" s="38" customFormat="1" ht="12">
      <c r="A3001" s="298"/>
      <c r="B3001" s="298"/>
      <c r="C3001" s="298"/>
      <c r="D3001" s="298"/>
      <c r="E3001" s="298"/>
      <c r="F3001" s="298"/>
      <c r="G3001" s="298"/>
      <c r="H3001" s="298"/>
      <c r="I3001" s="298"/>
      <c r="J3001" s="298"/>
      <c r="K3001" s="298"/>
      <c r="L3001" s="299"/>
      <c r="M3001" s="302"/>
      <c r="N3001" s="298"/>
      <c r="O3001" s="238"/>
      <c r="P3001" s="238"/>
      <c r="Q3001" s="238"/>
      <c r="T3001" s="39"/>
      <c r="U3001" s="39"/>
      <c r="V3001" s="39"/>
      <c r="W3001" s="39"/>
      <c r="X3001" s="39"/>
      <c r="Y3001" s="39"/>
      <c r="Z3001" s="39"/>
      <c r="AA3001" s="39"/>
      <c r="AB3001" s="39"/>
      <c r="AC3001" s="39"/>
      <c r="AD3001" s="39"/>
      <c r="AE3001" s="39"/>
      <c r="AF3001" s="39"/>
      <c r="AG3001" s="39"/>
      <c r="AH3001" s="39"/>
      <c r="AI3001" s="39"/>
      <c r="AJ3001" s="39"/>
      <c r="AK3001" s="39"/>
      <c r="AL3001" s="39"/>
      <c r="AM3001" s="39"/>
      <c r="AN3001" s="39"/>
      <c r="AO3001" s="39"/>
      <c r="AP3001" s="39"/>
      <c r="AQ3001" s="39"/>
      <c r="AR3001" s="39"/>
      <c r="AS3001" s="39"/>
      <c r="AT3001" s="39"/>
      <c r="AU3001" s="39"/>
      <c r="AV3001" s="39"/>
      <c r="AW3001" s="39"/>
      <c r="AX3001" s="39"/>
      <c r="AY3001" s="39"/>
      <c r="AZ3001" s="39"/>
      <c r="BA3001" s="39"/>
      <c r="BB3001" s="39"/>
      <c r="BC3001" s="39"/>
      <c r="BD3001" s="39"/>
      <c r="BE3001" s="39"/>
      <c r="BF3001" s="39"/>
      <c r="BG3001" s="39"/>
      <c r="BH3001" s="39"/>
      <c r="BI3001" s="39"/>
      <c r="BJ3001" s="39"/>
      <c r="BK3001" s="39"/>
      <c r="BL3001" s="39"/>
      <c r="BM3001" s="39"/>
      <c r="BN3001" s="39"/>
      <c r="BO3001" s="39"/>
      <c r="BP3001" s="39"/>
      <c r="BQ3001" s="39"/>
      <c r="BR3001" s="39"/>
      <c r="BS3001" s="39"/>
      <c r="BT3001" s="39"/>
      <c r="BU3001" s="39"/>
      <c r="BV3001" s="39"/>
      <c r="BW3001" s="39"/>
      <c r="BX3001" s="39"/>
      <c r="BY3001" s="39"/>
      <c r="BZ3001" s="39"/>
      <c r="CA3001" s="39"/>
      <c r="CB3001" s="39"/>
      <c r="CC3001" s="39"/>
      <c r="CD3001" s="39"/>
      <c r="CE3001" s="39"/>
      <c r="CF3001" s="39"/>
      <c r="CG3001" s="39"/>
      <c r="CH3001" s="39"/>
      <c r="CI3001" s="39"/>
      <c r="CJ3001" s="39"/>
      <c r="CK3001" s="39"/>
      <c r="CL3001" s="39"/>
      <c r="CM3001" s="39"/>
      <c r="CN3001" s="39"/>
      <c r="CO3001" s="39"/>
      <c r="CP3001" s="39"/>
      <c r="CQ3001" s="39"/>
      <c r="CR3001" s="39"/>
      <c r="CS3001" s="39"/>
      <c r="CT3001" s="39"/>
      <c r="CU3001" s="39"/>
      <c r="CV3001" s="39"/>
      <c r="CW3001" s="39"/>
      <c r="CX3001" s="39"/>
      <c r="CY3001" s="39"/>
      <c r="CZ3001" s="39"/>
      <c r="DA3001" s="39"/>
      <c r="DB3001" s="39"/>
      <c r="DC3001" s="39"/>
      <c r="DD3001" s="39"/>
      <c r="DE3001" s="39"/>
    </row>
    <row r="3002" spans="1:109" s="38" customFormat="1" ht="12">
      <c r="A3002" s="298"/>
      <c r="B3002" s="298"/>
      <c r="C3002" s="298"/>
      <c r="D3002" s="298"/>
      <c r="E3002" s="298"/>
      <c r="F3002" s="298"/>
      <c r="G3002" s="298"/>
      <c r="H3002" s="298"/>
      <c r="I3002" s="298"/>
      <c r="J3002" s="298"/>
      <c r="K3002" s="298"/>
      <c r="L3002" s="299"/>
      <c r="M3002" s="302"/>
      <c r="N3002" s="298"/>
      <c r="O3002" s="238"/>
      <c r="P3002" s="238"/>
      <c r="Q3002" s="238"/>
      <c r="T3002" s="39"/>
      <c r="U3002" s="39"/>
      <c r="V3002" s="39"/>
      <c r="W3002" s="39"/>
      <c r="X3002" s="39"/>
      <c r="Y3002" s="39"/>
      <c r="Z3002" s="39"/>
      <c r="AA3002" s="39"/>
      <c r="AB3002" s="39"/>
      <c r="AC3002" s="39"/>
      <c r="AD3002" s="39"/>
      <c r="AE3002" s="39"/>
      <c r="AF3002" s="39"/>
      <c r="AG3002" s="39"/>
      <c r="AH3002" s="39"/>
      <c r="AI3002" s="39"/>
      <c r="AJ3002" s="39"/>
      <c r="AK3002" s="39"/>
      <c r="AL3002" s="39"/>
      <c r="AM3002" s="39"/>
      <c r="AN3002" s="39"/>
      <c r="AO3002" s="39"/>
      <c r="AP3002" s="39"/>
      <c r="AQ3002" s="39"/>
      <c r="AR3002" s="39"/>
      <c r="AS3002" s="39"/>
      <c r="AT3002" s="39"/>
      <c r="AU3002" s="39"/>
      <c r="AV3002" s="39"/>
      <c r="AW3002" s="39"/>
      <c r="AX3002" s="39"/>
      <c r="AY3002" s="39"/>
      <c r="AZ3002" s="39"/>
      <c r="BA3002" s="39"/>
      <c r="BB3002" s="39"/>
      <c r="BC3002" s="39"/>
      <c r="BD3002" s="39"/>
      <c r="BE3002" s="39"/>
      <c r="BF3002" s="39"/>
      <c r="BG3002" s="39"/>
      <c r="BH3002" s="39"/>
      <c r="BI3002" s="39"/>
      <c r="BJ3002" s="39"/>
      <c r="BK3002" s="39"/>
      <c r="BL3002" s="39"/>
      <c r="BM3002" s="39"/>
      <c r="BN3002" s="39"/>
      <c r="BO3002" s="39"/>
      <c r="BP3002" s="39"/>
      <c r="BQ3002" s="39"/>
      <c r="BR3002" s="39"/>
      <c r="BS3002" s="39"/>
      <c r="BT3002" s="39"/>
      <c r="BU3002" s="39"/>
      <c r="BV3002" s="39"/>
      <c r="BW3002" s="39"/>
      <c r="BX3002" s="39"/>
      <c r="BY3002" s="39"/>
      <c r="BZ3002" s="39"/>
      <c r="CA3002" s="39"/>
      <c r="CB3002" s="39"/>
      <c r="CC3002" s="39"/>
      <c r="CD3002" s="39"/>
      <c r="CE3002" s="39"/>
      <c r="CF3002" s="39"/>
      <c r="CG3002" s="39"/>
      <c r="CH3002" s="39"/>
      <c r="CI3002" s="39"/>
      <c r="CJ3002" s="39"/>
      <c r="CK3002" s="39"/>
      <c r="CL3002" s="39"/>
      <c r="CM3002" s="39"/>
      <c r="CN3002" s="39"/>
      <c r="CO3002" s="39"/>
      <c r="CP3002" s="39"/>
      <c r="CQ3002" s="39"/>
      <c r="CR3002" s="39"/>
      <c r="CS3002" s="39"/>
      <c r="CT3002" s="39"/>
      <c r="CU3002" s="39"/>
      <c r="CV3002" s="39"/>
      <c r="CW3002" s="39"/>
      <c r="CX3002" s="39"/>
      <c r="CY3002" s="39"/>
      <c r="CZ3002" s="39"/>
      <c r="DA3002" s="39"/>
      <c r="DB3002" s="39"/>
      <c r="DC3002" s="39"/>
      <c r="DD3002" s="39"/>
      <c r="DE3002" s="39"/>
    </row>
    <row r="3003" spans="1:109" s="38" customFormat="1" ht="12">
      <c r="A3003" s="298"/>
      <c r="B3003" s="298"/>
      <c r="C3003" s="298"/>
      <c r="D3003" s="298"/>
      <c r="E3003" s="298"/>
      <c r="F3003" s="298"/>
      <c r="G3003" s="298"/>
      <c r="H3003" s="298"/>
      <c r="I3003" s="298"/>
      <c r="J3003" s="298"/>
      <c r="K3003" s="298"/>
      <c r="L3003" s="299"/>
      <c r="M3003" s="302"/>
      <c r="N3003" s="298"/>
      <c r="O3003" s="238"/>
      <c r="P3003" s="238"/>
      <c r="Q3003" s="238"/>
      <c r="T3003" s="39"/>
      <c r="U3003" s="39"/>
      <c r="V3003" s="39"/>
      <c r="W3003" s="39"/>
      <c r="X3003" s="39"/>
      <c r="Y3003" s="39"/>
      <c r="Z3003" s="39"/>
      <c r="AA3003" s="39"/>
      <c r="AB3003" s="39"/>
      <c r="AC3003" s="39"/>
      <c r="AD3003" s="39"/>
      <c r="AE3003" s="39"/>
      <c r="AF3003" s="39"/>
      <c r="AG3003" s="39"/>
      <c r="AH3003" s="39"/>
      <c r="AI3003" s="39"/>
      <c r="AJ3003" s="39"/>
      <c r="AK3003" s="39"/>
      <c r="AL3003" s="39"/>
      <c r="AM3003" s="39"/>
      <c r="AN3003" s="39"/>
      <c r="AO3003" s="39"/>
      <c r="AP3003" s="39"/>
      <c r="AQ3003" s="39"/>
      <c r="AR3003" s="39"/>
      <c r="AS3003" s="39"/>
      <c r="AT3003" s="39"/>
      <c r="AU3003" s="39"/>
      <c r="AV3003" s="39"/>
      <c r="AW3003" s="39"/>
      <c r="AX3003" s="39"/>
      <c r="AY3003" s="39"/>
      <c r="AZ3003" s="39"/>
      <c r="BA3003" s="39"/>
      <c r="BB3003" s="39"/>
      <c r="BC3003" s="39"/>
      <c r="BD3003" s="39"/>
      <c r="BE3003" s="39"/>
      <c r="BF3003" s="39"/>
      <c r="BG3003" s="39"/>
      <c r="BH3003" s="39"/>
      <c r="BI3003" s="39"/>
      <c r="BJ3003" s="39"/>
      <c r="BK3003" s="39"/>
      <c r="BL3003" s="39"/>
      <c r="BM3003" s="39"/>
      <c r="BN3003" s="39"/>
      <c r="BO3003" s="39"/>
      <c r="BP3003" s="39"/>
      <c r="BQ3003" s="39"/>
      <c r="BR3003" s="39"/>
      <c r="BS3003" s="39"/>
      <c r="BT3003" s="39"/>
      <c r="BU3003" s="39"/>
      <c r="BV3003" s="39"/>
      <c r="BW3003" s="39"/>
      <c r="BX3003" s="39"/>
      <c r="BY3003" s="39"/>
      <c r="BZ3003" s="39"/>
      <c r="CA3003" s="39"/>
      <c r="CB3003" s="39"/>
      <c r="CC3003" s="39"/>
      <c r="CD3003" s="39"/>
      <c r="CE3003" s="39"/>
      <c r="CF3003" s="39"/>
      <c r="CG3003" s="39"/>
      <c r="CH3003" s="39"/>
      <c r="CI3003" s="39"/>
      <c r="CJ3003" s="39"/>
      <c r="CK3003" s="39"/>
      <c r="CL3003" s="39"/>
      <c r="CM3003" s="39"/>
      <c r="CN3003" s="39"/>
      <c r="CO3003" s="39"/>
      <c r="CP3003" s="39"/>
      <c r="CQ3003" s="39"/>
      <c r="CR3003" s="39"/>
      <c r="CS3003" s="39"/>
      <c r="CT3003" s="39"/>
      <c r="CU3003" s="39"/>
      <c r="CV3003" s="39"/>
      <c r="CW3003" s="39"/>
      <c r="CX3003" s="39"/>
      <c r="CY3003" s="39"/>
      <c r="CZ3003" s="39"/>
      <c r="DA3003" s="39"/>
      <c r="DB3003" s="39"/>
      <c r="DC3003" s="39"/>
      <c r="DD3003" s="39"/>
      <c r="DE3003" s="39"/>
    </row>
    <row r="3004" spans="1:109" s="38" customFormat="1" ht="12">
      <c r="A3004" s="298"/>
      <c r="B3004" s="298"/>
      <c r="C3004" s="298"/>
      <c r="D3004" s="298"/>
      <c r="E3004" s="298"/>
      <c r="F3004" s="298"/>
      <c r="G3004" s="298"/>
      <c r="H3004" s="298"/>
      <c r="I3004" s="298"/>
      <c r="J3004" s="298"/>
      <c r="K3004" s="298"/>
      <c r="L3004" s="299"/>
      <c r="M3004" s="302"/>
      <c r="N3004" s="298"/>
      <c r="O3004" s="238"/>
      <c r="P3004" s="238"/>
      <c r="Q3004" s="238"/>
      <c r="T3004" s="39"/>
      <c r="U3004" s="39"/>
      <c r="V3004" s="39"/>
      <c r="W3004" s="39"/>
      <c r="X3004" s="39"/>
      <c r="Y3004" s="39"/>
      <c r="Z3004" s="39"/>
      <c r="AA3004" s="39"/>
      <c r="AB3004" s="39"/>
      <c r="AC3004" s="39"/>
      <c r="AD3004" s="39"/>
      <c r="AE3004" s="39"/>
      <c r="AF3004" s="39"/>
      <c r="AG3004" s="39"/>
      <c r="AH3004" s="39"/>
      <c r="AI3004" s="39"/>
      <c r="AJ3004" s="39"/>
      <c r="AK3004" s="39"/>
      <c r="AL3004" s="39"/>
      <c r="AM3004" s="39"/>
      <c r="AN3004" s="39"/>
      <c r="AO3004" s="39"/>
      <c r="AP3004" s="39"/>
      <c r="AQ3004" s="39"/>
      <c r="AR3004" s="39"/>
      <c r="AS3004" s="39"/>
      <c r="AT3004" s="39"/>
      <c r="AU3004" s="39"/>
      <c r="AV3004" s="39"/>
      <c r="AW3004" s="39"/>
      <c r="AX3004" s="39"/>
      <c r="AY3004" s="39"/>
      <c r="AZ3004" s="39"/>
      <c r="BA3004" s="39"/>
      <c r="BB3004" s="39"/>
      <c r="BC3004" s="39"/>
      <c r="BD3004" s="39"/>
      <c r="BE3004" s="39"/>
      <c r="BF3004" s="39"/>
      <c r="BG3004" s="39"/>
      <c r="BH3004" s="39"/>
      <c r="BI3004" s="39"/>
      <c r="BJ3004" s="39"/>
      <c r="BK3004" s="39"/>
      <c r="BL3004" s="39"/>
      <c r="BM3004" s="39"/>
      <c r="BN3004" s="39"/>
      <c r="BO3004" s="39"/>
      <c r="BP3004" s="39"/>
      <c r="BQ3004" s="39"/>
      <c r="BR3004" s="39"/>
      <c r="BS3004" s="39"/>
      <c r="BT3004" s="39"/>
      <c r="BU3004" s="39"/>
      <c r="BV3004" s="39"/>
      <c r="BW3004" s="39"/>
      <c r="BX3004" s="39"/>
      <c r="BY3004" s="39"/>
      <c r="BZ3004" s="39"/>
      <c r="CA3004" s="39"/>
      <c r="CB3004" s="39"/>
      <c r="CC3004" s="39"/>
      <c r="CD3004" s="39"/>
      <c r="CE3004" s="39"/>
      <c r="CF3004" s="39"/>
      <c r="CG3004" s="39"/>
      <c r="CH3004" s="39"/>
      <c r="CI3004" s="39"/>
      <c r="CJ3004" s="39"/>
      <c r="CK3004" s="39"/>
      <c r="CL3004" s="39"/>
      <c r="CM3004" s="39"/>
      <c r="CN3004" s="39"/>
      <c r="CO3004" s="39"/>
      <c r="CP3004" s="39"/>
      <c r="CQ3004" s="39"/>
      <c r="CR3004" s="39"/>
      <c r="CS3004" s="39"/>
      <c r="CT3004" s="39"/>
      <c r="CU3004" s="39"/>
      <c r="CV3004" s="39"/>
      <c r="CW3004" s="39"/>
      <c r="CX3004" s="39"/>
      <c r="CY3004" s="39"/>
      <c r="CZ3004" s="39"/>
      <c r="DA3004" s="39"/>
      <c r="DB3004" s="39"/>
      <c r="DC3004" s="39"/>
      <c r="DD3004" s="39"/>
      <c r="DE3004" s="39"/>
    </row>
    <row r="3005" spans="1:109" s="38" customFormat="1" ht="12">
      <c r="A3005" s="298"/>
      <c r="B3005" s="298"/>
      <c r="C3005" s="298"/>
      <c r="D3005" s="298"/>
      <c r="E3005" s="298"/>
      <c r="F3005" s="298"/>
      <c r="G3005" s="298"/>
      <c r="H3005" s="298"/>
      <c r="I3005" s="298"/>
      <c r="J3005" s="298"/>
      <c r="K3005" s="298"/>
      <c r="L3005" s="299"/>
      <c r="M3005" s="302"/>
      <c r="N3005" s="298"/>
      <c r="O3005" s="238"/>
      <c r="P3005" s="238"/>
      <c r="Q3005" s="238"/>
      <c r="T3005" s="39"/>
      <c r="U3005" s="39"/>
      <c r="V3005" s="39"/>
      <c r="W3005" s="39"/>
      <c r="X3005" s="39"/>
      <c r="Y3005" s="39"/>
      <c r="Z3005" s="39"/>
      <c r="AA3005" s="39"/>
      <c r="AB3005" s="39"/>
      <c r="AC3005" s="39"/>
      <c r="AD3005" s="39"/>
      <c r="AE3005" s="39"/>
      <c r="AF3005" s="39"/>
      <c r="AG3005" s="39"/>
      <c r="AH3005" s="39"/>
      <c r="AI3005" s="39"/>
      <c r="AJ3005" s="39"/>
      <c r="AK3005" s="39"/>
      <c r="AL3005" s="39"/>
      <c r="AM3005" s="39"/>
      <c r="AN3005" s="39"/>
      <c r="AO3005" s="39"/>
      <c r="AP3005" s="39"/>
      <c r="AQ3005" s="39"/>
      <c r="AR3005" s="39"/>
      <c r="AS3005" s="39"/>
      <c r="AT3005" s="39"/>
      <c r="AU3005" s="39"/>
      <c r="AV3005" s="39"/>
      <c r="AW3005" s="39"/>
      <c r="AX3005" s="39"/>
      <c r="AY3005" s="39"/>
      <c r="AZ3005" s="39"/>
      <c r="BA3005" s="39"/>
      <c r="BB3005" s="39"/>
      <c r="BC3005" s="39"/>
      <c r="BD3005" s="39"/>
      <c r="BE3005" s="39"/>
      <c r="BF3005" s="39"/>
      <c r="BG3005" s="39"/>
      <c r="BH3005" s="39"/>
      <c r="BI3005" s="39"/>
      <c r="BJ3005" s="39"/>
      <c r="BK3005" s="39"/>
      <c r="BL3005" s="39"/>
      <c r="BM3005" s="39"/>
      <c r="BN3005" s="39"/>
      <c r="BO3005" s="39"/>
      <c r="BP3005" s="39"/>
      <c r="BQ3005" s="39"/>
      <c r="BR3005" s="39"/>
      <c r="BS3005" s="39"/>
      <c r="BT3005" s="39"/>
      <c r="BU3005" s="39"/>
      <c r="BV3005" s="39"/>
      <c r="BW3005" s="39"/>
      <c r="BX3005" s="39"/>
      <c r="BY3005" s="39"/>
      <c r="BZ3005" s="39"/>
      <c r="CA3005" s="39"/>
      <c r="CB3005" s="39"/>
      <c r="CC3005" s="39"/>
      <c r="CD3005" s="39"/>
      <c r="CE3005" s="39"/>
      <c r="CF3005" s="39"/>
      <c r="CG3005" s="39"/>
      <c r="CH3005" s="39"/>
      <c r="CI3005" s="39"/>
      <c r="CJ3005" s="39"/>
      <c r="CK3005" s="39"/>
      <c r="CL3005" s="39"/>
      <c r="CM3005" s="39"/>
      <c r="CN3005" s="39"/>
      <c r="CO3005" s="39"/>
      <c r="CP3005" s="39"/>
      <c r="CQ3005" s="39"/>
      <c r="CR3005" s="39"/>
      <c r="CS3005" s="39"/>
      <c r="CT3005" s="39"/>
      <c r="CU3005" s="39"/>
      <c r="CV3005" s="39"/>
      <c r="CW3005" s="39"/>
      <c r="CX3005" s="39"/>
      <c r="CY3005" s="39"/>
      <c r="CZ3005" s="39"/>
      <c r="DA3005" s="39"/>
      <c r="DB3005" s="39"/>
      <c r="DC3005" s="39"/>
      <c r="DD3005" s="39"/>
      <c r="DE3005" s="39"/>
    </row>
    <row r="3006" spans="1:109" s="38" customFormat="1" ht="12">
      <c r="A3006" s="298"/>
      <c r="B3006" s="298"/>
      <c r="C3006" s="298"/>
      <c r="D3006" s="298"/>
      <c r="E3006" s="298"/>
      <c r="F3006" s="298"/>
      <c r="G3006" s="298"/>
      <c r="H3006" s="298"/>
      <c r="I3006" s="298"/>
      <c r="J3006" s="298"/>
      <c r="K3006" s="298"/>
      <c r="L3006" s="299"/>
      <c r="M3006" s="302"/>
      <c r="N3006" s="298"/>
      <c r="O3006" s="238"/>
      <c r="P3006" s="238"/>
      <c r="Q3006" s="238"/>
      <c r="T3006" s="39"/>
      <c r="U3006" s="39"/>
      <c r="V3006" s="39"/>
      <c r="W3006" s="39"/>
      <c r="X3006" s="39"/>
      <c r="Y3006" s="39"/>
      <c r="Z3006" s="39"/>
      <c r="AA3006" s="39"/>
      <c r="AB3006" s="39"/>
      <c r="AC3006" s="39"/>
      <c r="AD3006" s="39"/>
      <c r="AE3006" s="39"/>
      <c r="AF3006" s="39"/>
      <c r="AG3006" s="39"/>
      <c r="AH3006" s="39"/>
      <c r="AI3006" s="39"/>
      <c r="AJ3006" s="39"/>
      <c r="AK3006" s="39"/>
      <c r="AL3006" s="39"/>
      <c r="AM3006" s="39"/>
      <c r="AN3006" s="39"/>
      <c r="AO3006" s="39"/>
      <c r="AP3006" s="39"/>
      <c r="AQ3006" s="39"/>
      <c r="AR3006" s="39"/>
      <c r="AS3006" s="39"/>
      <c r="AT3006" s="39"/>
      <c r="AU3006" s="39"/>
      <c r="AV3006" s="39"/>
      <c r="AW3006" s="39"/>
      <c r="AX3006" s="39"/>
      <c r="AY3006" s="39"/>
      <c r="AZ3006" s="39"/>
      <c r="BA3006" s="39"/>
      <c r="BB3006" s="39"/>
      <c r="BC3006" s="39"/>
      <c r="BD3006" s="39"/>
      <c r="BE3006" s="39"/>
      <c r="BF3006" s="39"/>
      <c r="BG3006" s="39"/>
      <c r="BH3006" s="39"/>
      <c r="BI3006" s="39"/>
      <c r="BJ3006" s="39"/>
      <c r="BK3006" s="39"/>
      <c r="BL3006" s="39"/>
      <c r="BM3006" s="39"/>
      <c r="BN3006" s="39"/>
      <c r="BO3006" s="39"/>
      <c r="BP3006" s="39"/>
      <c r="BQ3006" s="39"/>
      <c r="BR3006" s="39"/>
      <c r="BS3006" s="39"/>
      <c r="BT3006" s="39"/>
      <c r="BU3006" s="39"/>
      <c r="BV3006" s="39"/>
      <c r="BW3006" s="39"/>
      <c r="BX3006" s="39"/>
      <c r="BY3006" s="39"/>
      <c r="BZ3006" s="39"/>
      <c r="CA3006" s="39"/>
      <c r="CB3006" s="39"/>
      <c r="CC3006" s="39"/>
      <c r="CD3006" s="39"/>
      <c r="CE3006" s="39"/>
      <c r="CF3006" s="39"/>
      <c r="CG3006" s="39"/>
      <c r="CH3006" s="39"/>
      <c r="CI3006" s="39"/>
      <c r="CJ3006" s="39"/>
      <c r="CK3006" s="39"/>
      <c r="CL3006" s="39"/>
      <c r="CM3006" s="39"/>
      <c r="CN3006" s="39"/>
      <c r="CO3006" s="39"/>
      <c r="CP3006" s="39"/>
      <c r="CQ3006" s="39"/>
      <c r="CR3006" s="39"/>
      <c r="CS3006" s="39"/>
      <c r="CT3006" s="39"/>
      <c r="CU3006" s="39"/>
      <c r="CV3006" s="39"/>
      <c r="CW3006" s="39"/>
      <c r="CX3006" s="39"/>
      <c r="CY3006" s="39"/>
      <c r="CZ3006" s="39"/>
      <c r="DA3006" s="39"/>
      <c r="DB3006" s="39"/>
      <c r="DC3006" s="39"/>
      <c r="DD3006" s="39"/>
      <c r="DE3006" s="39"/>
    </row>
    <row r="3007" spans="1:109" s="38" customFormat="1" ht="12">
      <c r="A3007" s="298"/>
      <c r="B3007" s="298"/>
      <c r="C3007" s="298"/>
      <c r="D3007" s="298"/>
      <c r="E3007" s="298"/>
      <c r="F3007" s="298"/>
      <c r="G3007" s="298"/>
      <c r="H3007" s="298"/>
      <c r="I3007" s="298"/>
      <c r="J3007" s="298"/>
      <c r="K3007" s="298"/>
      <c r="L3007" s="299"/>
      <c r="M3007" s="302"/>
      <c r="N3007" s="298"/>
      <c r="O3007" s="238"/>
      <c r="P3007" s="238"/>
      <c r="Q3007" s="238"/>
      <c r="T3007" s="39"/>
      <c r="U3007" s="39"/>
      <c r="V3007" s="39"/>
      <c r="W3007" s="39"/>
      <c r="X3007" s="39"/>
      <c r="Y3007" s="39"/>
      <c r="Z3007" s="39"/>
      <c r="AA3007" s="39"/>
      <c r="AB3007" s="39"/>
      <c r="AC3007" s="39"/>
      <c r="AD3007" s="39"/>
      <c r="AE3007" s="39"/>
      <c r="AF3007" s="39"/>
      <c r="AG3007" s="39"/>
      <c r="AH3007" s="39"/>
      <c r="AI3007" s="39"/>
      <c r="AJ3007" s="39"/>
      <c r="AK3007" s="39"/>
      <c r="AL3007" s="39"/>
      <c r="AM3007" s="39"/>
      <c r="AN3007" s="39"/>
      <c r="AO3007" s="39"/>
      <c r="AP3007" s="39"/>
      <c r="AQ3007" s="39"/>
      <c r="AR3007" s="39"/>
      <c r="AS3007" s="39"/>
      <c r="AT3007" s="39"/>
      <c r="AU3007" s="39"/>
      <c r="AV3007" s="39"/>
      <c r="AW3007" s="39"/>
      <c r="AX3007" s="39"/>
      <c r="AY3007" s="39"/>
      <c r="AZ3007" s="39"/>
      <c r="BA3007" s="39"/>
      <c r="BB3007" s="39"/>
      <c r="BC3007" s="39"/>
      <c r="BD3007" s="39"/>
      <c r="BE3007" s="39"/>
      <c r="BF3007" s="39"/>
      <c r="BG3007" s="39"/>
      <c r="BH3007" s="39"/>
      <c r="BI3007" s="39"/>
      <c r="BJ3007" s="39"/>
      <c r="BK3007" s="39"/>
      <c r="BL3007" s="39"/>
      <c r="BM3007" s="39"/>
      <c r="BN3007" s="39"/>
      <c r="BO3007" s="39"/>
      <c r="BP3007" s="39"/>
      <c r="BQ3007" s="39"/>
      <c r="BR3007" s="39"/>
      <c r="BS3007" s="39"/>
      <c r="BT3007" s="39"/>
      <c r="BU3007" s="39"/>
      <c r="BV3007" s="39"/>
      <c r="BW3007" s="39"/>
      <c r="BX3007" s="39"/>
      <c r="BY3007" s="39"/>
      <c r="BZ3007" s="39"/>
      <c r="CA3007" s="39"/>
      <c r="CB3007" s="39"/>
      <c r="CC3007" s="39"/>
      <c r="CD3007" s="39"/>
      <c r="CE3007" s="39"/>
      <c r="CF3007" s="39"/>
      <c r="CG3007" s="39"/>
      <c r="CH3007" s="39"/>
      <c r="CI3007" s="39"/>
      <c r="CJ3007" s="39"/>
      <c r="CK3007" s="39"/>
      <c r="CL3007" s="39"/>
      <c r="CM3007" s="39"/>
      <c r="CN3007" s="39"/>
      <c r="CO3007" s="39"/>
      <c r="CP3007" s="39"/>
      <c r="CQ3007" s="39"/>
      <c r="CR3007" s="39"/>
      <c r="CS3007" s="39"/>
      <c r="CT3007" s="39"/>
      <c r="CU3007" s="39"/>
      <c r="CV3007" s="39"/>
      <c r="CW3007" s="39"/>
      <c r="CX3007" s="39"/>
      <c r="CY3007" s="39"/>
      <c r="CZ3007" s="39"/>
      <c r="DA3007" s="39"/>
      <c r="DB3007" s="39"/>
      <c r="DC3007" s="39"/>
      <c r="DD3007" s="39"/>
      <c r="DE3007" s="39"/>
    </row>
    <row r="3008" spans="1:109" s="38" customFormat="1" ht="12">
      <c r="A3008" s="298"/>
      <c r="B3008" s="298"/>
      <c r="C3008" s="298"/>
      <c r="D3008" s="298"/>
      <c r="E3008" s="298"/>
      <c r="F3008" s="298"/>
      <c r="G3008" s="298"/>
      <c r="H3008" s="298"/>
      <c r="I3008" s="298"/>
      <c r="J3008" s="298"/>
      <c r="K3008" s="298"/>
      <c r="L3008" s="299"/>
      <c r="M3008" s="302"/>
      <c r="N3008" s="298"/>
      <c r="O3008" s="238"/>
      <c r="P3008" s="238"/>
      <c r="Q3008" s="238"/>
      <c r="T3008" s="39"/>
      <c r="U3008" s="39"/>
      <c r="V3008" s="39"/>
      <c r="W3008" s="39"/>
      <c r="X3008" s="39"/>
      <c r="Y3008" s="39"/>
      <c r="Z3008" s="39"/>
      <c r="AA3008" s="39"/>
      <c r="AB3008" s="39"/>
      <c r="AC3008" s="39"/>
      <c r="AD3008" s="39"/>
      <c r="AE3008" s="39"/>
      <c r="AF3008" s="39"/>
      <c r="AG3008" s="39"/>
      <c r="AH3008" s="39"/>
      <c r="AI3008" s="39"/>
      <c r="AJ3008" s="39"/>
      <c r="AK3008" s="39"/>
      <c r="AL3008" s="39"/>
      <c r="AM3008" s="39"/>
      <c r="AN3008" s="39"/>
      <c r="AO3008" s="39"/>
      <c r="AP3008" s="39"/>
      <c r="AQ3008" s="39"/>
      <c r="AR3008" s="39"/>
      <c r="AS3008" s="39"/>
      <c r="AT3008" s="39"/>
      <c r="AU3008" s="39"/>
      <c r="AV3008" s="39"/>
      <c r="AW3008" s="39"/>
      <c r="AX3008" s="39"/>
      <c r="AY3008" s="39"/>
      <c r="AZ3008" s="39"/>
      <c r="BA3008" s="39"/>
      <c r="BB3008" s="39"/>
      <c r="BC3008" s="39"/>
      <c r="BD3008" s="39"/>
      <c r="BE3008" s="39"/>
      <c r="BF3008" s="39"/>
      <c r="BG3008" s="39"/>
      <c r="BH3008" s="39"/>
      <c r="BI3008" s="39"/>
      <c r="BJ3008" s="39"/>
      <c r="BK3008" s="39"/>
      <c r="BL3008" s="39"/>
      <c r="BM3008" s="39"/>
      <c r="BN3008" s="39"/>
      <c r="BO3008" s="39"/>
      <c r="BP3008" s="39"/>
      <c r="BQ3008" s="39"/>
      <c r="BR3008" s="39"/>
      <c r="BS3008" s="39"/>
      <c r="BT3008" s="39"/>
      <c r="BU3008" s="39"/>
      <c r="BV3008" s="39"/>
      <c r="BW3008" s="39"/>
      <c r="BX3008" s="39"/>
      <c r="BY3008" s="39"/>
      <c r="BZ3008" s="39"/>
      <c r="CA3008" s="39"/>
      <c r="CB3008" s="39"/>
      <c r="CC3008" s="39"/>
      <c r="CD3008" s="39"/>
      <c r="CE3008" s="39"/>
      <c r="CF3008" s="39"/>
      <c r="CG3008" s="39"/>
      <c r="CH3008" s="39"/>
      <c r="CI3008" s="39"/>
      <c r="CJ3008" s="39"/>
      <c r="CK3008" s="39"/>
      <c r="CL3008" s="39"/>
      <c r="CM3008" s="39"/>
      <c r="CN3008" s="39"/>
      <c r="CO3008" s="39"/>
      <c r="CP3008" s="39"/>
      <c r="CQ3008" s="39"/>
      <c r="CR3008" s="39"/>
      <c r="CS3008" s="39"/>
      <c r="CT3008" s="39"/>
      <c r="CU3008" s="39"/>
      <c r="CV3008" s="39"/>
      <c r="CW3008" s="39"/>
      <c r="CX3008" s="39"/>
      <c r="CY3008" s="39"/>
      <c r="CZ3008" s="39"/>
      <c r="DA3008" s="39"/>
      <c r="DB3008" s="39"/>
      <c r="DC3008" s="39"/>
      <c r="DD3008" s="39"/>
      <c r="DE3008" s="39"/>
    </row>
    <row r="3009" spans="1:109" s="38" customFormat="1" ht="12">
      <c r="A3009" s="298"/>
      <c r="B3009" s="298"/>
      <c r="C3009" s="298"/>
      <c r="D3009" s="298"/>
      <c r="E3009" s="298"/>
      <c r="F3009" s="298"/>
      <c r="G3009" s="298"/>
      <c r="H3009" s="298"/>
      <c r="I3009" s="298"/>
      <c r="J3009" s="298"/>
      <c r="K3009" s="298"/>
      <c r="L3009" s="299"/>
      <c r="M3009" s="302"/>
      <c r="N3009" s="298"/>
      <c r="O3009" s="238"/>
      <c r="P3009" s="238"/>
      <c r="Q3009" s="238"/>
      <c r="T3009" s="39"/>
      <c r="U3009" s="39"/>
      <c r="V3009" s="39"/>
      <c r="W3009" s="39"/>
      <c r="X3009" s="39"/>
      <c r="Y3009" s="39"/>
      <c r="Z3009" s="39"/>
      <c r="AA3009" s="39"/>
      <c r="AB3009" s="39"/>
      <c r="AC3009" s="39"/>
      <c r="AD3009" s="39"/>
      <c r="AE3009" s="39"/>
      <c r="AF3009" s="39"/>
      <c r="AG3009" s="39"/>
      <c r="AH3009" s="39"/>
      <c r="AI3009" s="39"/>
      <c r="AJ3009" s="39"/>
      <c r="AK3009" s="39"/>
      <c r="AL3009" s="39"/>
      <c r="AM3009" s="39"/>
      <c r="AN3009" s="39"/>
      <c r="AO3009" s="39"/>
      <c r="AP3009" s="39"/>
      <c r="AQ3009" s="39"/>
      <c r="AR3009" s="39"/>
      <c r="AS3009" s="39"/>
      <c r="AT3009" s="39"/>
      <c r="AU3009" s="39"/>
      <c r="AV3009" s="39"/>
      <c r="AW3009" s="39"/>
      <c r="AX3009" s="39"/>
      <c r="AY3009" s="39"/>
      <c r="AZ3009" s="39"/>
      <c r="BA3009" s="39"/>
      <c r="BB3009" s="39"/>
      <c r="BC3009" s="39"/>
      <c r="BD3009" s="39"/>
      <c r="BE3009" s="39"/>
      <c r="BF3009" s="39"/>
      <c r="BG3009" s="39"/>
      <c r="BH3009" s="39"/>
      <c r="BI3009" s="39"/>
      <c r="BJ3009" s="39"/>
      <c r="BK3009" s="39"/>
      <c r="BL3009" s="39"/>
      <c r="BM3009" s="39"/>
      <c r="BN3009" s="39"/>
      <c r="BO3009" s="39"/>
      <c r="BP3009" s="39"/>
      <c r="BQ3009" s="39"/>
      <c r="BR3009" s="39"/>
      <c r="BS3009" s="39"/>
      <c r="BT3009" s="39"/>
      <c r="BU3009" s="39"/>
      <c r="BV3009" s="39"/>
      <c r="BW3009" s="39"/>
      <c r="BX3009" s="39"/>
      <c r="BY3009" s="39"/>
      <c r="BZ3009" s="39"/>
      <c r="CA3009" s="39"/>
      <c r="CB3009" s="39"/>
      <c r="CC3009" s="39"/>
      <c r="CD3009" s="39"/>
      <c r="CE3009" s="39"/>
      <c r="CF3009" s="39"/>
      <c r="CG3009" s="39"/>
      <c r="CH3009" s="39"/>
      <c r="CI3009" s="39"/>
      <c r="CJ3009" s="39"/>
      <c r="CK3009" s="39"/>
      <c r="CL3009" s="39"/>
      <c r="CM3009" s="39"/>
      <c r="CN3009" s="39"/>
      <c r="CO3009" s="39"/>
      <c r="CP3009" s="39"/>
      <c r="CQ3009" s="39"/>
      <c r="CR3009" s="39"/>
      <c r="CS3009" s="39"/>
      <c r="CT3009" s="39"/>
      <c r="CU3009" s="39"/>
      <c r="CV3009" s="39"/>
      <c r="CW3009" s="39"/>
      <c r="CX3009" s="39"/>
      <c r="CY3009" s="39"/>
      <c r="CZ3009" s="39"/>
      <c r="DA3009" s="39"/>
      <c r="DB3009" s="39"/>
      <c r="DC3009" s="39"/>
      <c r="DD3009" s="39"/>
      <c r="DE3009" s="39"/>
    </row>
    <row r="3010" spans="1:109" s="38" customFormat="1" ht="12">
      <c r="A3010" s="298"/>
      <c r="B3010" s="298"/>
      <c r="C3010" s="298"/>
      <c r="D3010" s="298"/>
      <c r="E3010" s="298"/>
      <c r="F3010" s="298"/>
      <c r="G3010" s="298"/>
      <c r="H3010" s="298"/>
      <c r="I3010" s="298"/>
      <c r="J3010" s="298"/>
      <c r="K3010" s="298"/>
      <c r="L3010" s="299"/>
      <c r="M3010" s="302"/>
      <c r="N3010" s="298"/>
      <c r="O3010" s="238"/>
      <c r="P3010" s="238"/>
      <c r="Q3010" s="238"/>
      <c r="T3010" s="39"/>
      <c r="U3010" s="39"/>
      <c r="V3010" s="39"/>
      <c r="W3010" s="39"/>
      <c r="X3010" s="39"/>
      <c r="Y3010" s="39"/>
      <c r="Z3010" s="39"/>
      <c r="AA3010" s="39"/>
      <c r="AB3010" s="39"/>
      <c r="AC3010" s="39"/>
      <c r="AD3010" s="39"/>
      <c r="AE3010" s="39"/>
      <c r="AF3010" s="39"/>
      <c r="AG3010" s="39"/>
      <c r="AH3010" s="39"/>
      <c r="AI3010" s="39"/>
      <c r="AJ3010" s="39"/>
      <c r="AK3010" s="39"/>
      <c r="AL3010" s="39"/>
      <c r="AM3010" s="39"/>
      <c r="AN3010" s="39"/>
      <c r="AO3010" s="39"/>
      <c r="AP3010" s="39"/>
      <c r="AQ3010" s="39"/>
      <c r="AR3010" s="39"/>
      <c r="AS3010" s="39"/>
      <c r="AT3010" s="39"/>
      <c r="AU3010" s="39"/>
      <c r="AV3010" s="39"/>
      <c r="AW3010" s="39"/>
      <c r="AX3010" s="39"/>
      <c r="AY3010" s="39"/>
      <c r="AZ3010" s="39"/>
      <c r="BA3010" s="39"/>
      <c r="BB3010" s="39"/>
      <c r="BC3010" s="39"/>
      <c r="BD3010" s="39"/>
      <c r="BE3010" s="39"/>
      <c r="BF3010" s="39"/>
      <c r="BG3010" s="39"/>
      <c r="BH3010" s="39"/>
      <c r="BI3010" s="39"/>
      <c r="BJ3010" s="39"/>
      <c r="BK3010" s="39"/>
      <c r="BL3010" s="39"/>
      <c r="BM3010" s="39"/>
      <c r="BN3010" s="39"/>
      <c r="BO3010" s="39"/>
      <c r="BP3010" s="39"/>
      <c r="BQ3010" s="39"/>
      <c r="BR3010" s="39"/>
      <c r="BS3010" s="39"/>
      <c r="BT3010" s="39"/>
      <c r="BU3010" s="39"/>
      <c r="BV3010" s="39"/>
      <c r="BW3010" s="39"/>
      <c r="BX3010" s="39"/>
      <c r="BY3010" s="39"/>
      <c r="BZ3010" s="39"/>
      <c r="CA3010" s="39"/>
      <c r="CB3010" s="39"/>
      <c r="CC3010" s="39"/>
      <c r="CD3010" s="39"/>
      <c r="CE3010" s="39"/>
      <c r="CF3010" s="39"/>
      <c r="CG3010" s="39"/>
      <c r="CH3010" s="39"/>
      <c r="CI3010" s="39"/>
      <c r="CJ3010" s="39"/>
      <c r="CK3010" s="39"/>
      <c r="CL3010" s="39"/>
      <c r="CM3010" s="39"/>
      <c r="CN3010" s="39"/>
      <c r="CO3010" s="39"/>
      <c r="CP3010" s="39"/>
      <c r="CQ3010" s="39"/>
      <c r="CR3010" s="39"/>
      <c r="CS3010" s="39"/>
      <c r="CT3010" s="39"/>
      <c r="CU3010" s="39"/>
      <c r="CV3010" s="39"/>
      <c r="CW3010" s="39"/>
      <c r="CX3010" s="39"/>
      <c r="CY3010" s="39"/>
      <c r="CZ3010" s="39"/>
      <c r="DA3010" s="39"/>
      <c r="DB3010" s="39"/>
      <c r="DC3010" s="39"/>
      <c r="DD3010" s="39"/>
      <c r="DE3010" s="39"/>
    </row>
    <row r="3011" spans="1:109" s="38" customFormat="1" ht="12">
      <c r="A3011" s="298"/>
      <c r="B3011" s="298"/>
      <c r="C3011" s="298"/>
      <c r="D3011" s="298"/>
      <c r="E3011" s="298"/>
      <c r="F3011" s="298"/>
      <c r="G3011" s="298"/>
      <c r="H3011" s="298"/>
      <c r="I3011" s="298"/>
      <c r="J3011" s="298"/>
      <c r="K3011" s="298"/>
      <c r="L3011" s="299"/>
      <c r="M3011" s="302"/>
      <c r="N3011" s="298"/>
      <c r="O3011" s="238"/>
      <c r="P3011" s="238"/>
      <c r="Q3011" s="238"/>
      <c r="T3011" s="39"/>
      <c r="U3011" s="39"/>
      <c r="V3011" s="39"/>
      <c r="W3011" s="39"/>
      <c r="X3011" s="39"/>
      <c r="Y3011" s="39"/>
      <c r="Z3011" s="39"/>
      <c r="AA3011" s="39"/>
      <c r="AB3011" s="39"/>
      <c r="AC3011" s="39"/>
      <c r="AD3011" s="39"/>
      <c r="AE3011" s="39"/>
      <c r="AF3011" s="39"/>
      <c r="AG3011" s="39"/>
      <c r="AH3011" s="39"/>
      <c r="AI3011" s="39"/>
      <c r="AJ3011" s="39"/>
      <c r="AK3011" s="39"/>
      <c r="AL3011" s="39"/>
      <c r="AM3011" s="39"/>
      <c r="AN3011" s="39"/>
      <c r="AO3011" s="39"/>
      <c r="AP3011" s="39"/>
      <c r="AQ3011" s="39"/>
      <c r="AR3011" s="39"/>
      <c r="AS3011" s="39"/>
      <c r="AT3011" s="39"/>
      <c r="AU3011" s="39"/>
      <c r="AV3011" s="39"/>
      <c r="AW3011" s="39"/>
      <c r="AX3011" s="39"/>
      <c r="AY3011" s="39"/>
      <c r="AZ3011" s="39"/>
      <c r="BA3011" s="39"/>
      <c r="BB3011" s="39"/>
      <c r="BC3011" s="39"/>
      <c r="BD3011" s="39"/>
      <c r="BE3011" s="39"/>
      <c r="BF3011" s="39"/>
      <c r="BG3011" s="39"/>
      <c r="BH3011" s="39"/>
      <c r="BI3011" s="39"/>
      <c r="BJ3011" s="39"/>
      <c r="BK3011" s="39"/>
      <c r="BL3011" s="39"/>
      <c r="BM3011" s="39"/>
      <c r="BN3011" s="39"/>
      <c r="BO3011" s="39"/>
      <c r="BP3011" s="39"/>
      <c r="BQ3011" s="39"/>
      <c r="BR3011" s="39"/>
      <c r="BS3011" s="39"/>
      <c r="BT3011" s="39"/>
      <c r="BU3011" s="39"/>
      <c r="BV3011" s="39"/>
      <c r="BW3011" s="39"/>
      <c r="BX3011" s="39"/>
      <c r="BY3011" s="39"/>
      <c r="BZ3011" s="39"/>
      <c r="CA3011" s="39"/>
      <c r="CB3011" s="39"/>
      <c r="CC3011" s="39"/>
      <c r="CD3011" s="39"/>
      <c r="CE3011" s="39"/>
      <c r="CF3011" s="39"/>
      <c r="CG3011" s="39"/>
      <c r="CH3011" s="39"/>
      <c r="CI3011" s="39"/>
      <c r="CJ3011" s="39"/>
      <c r="CK3011" s="39"/>
      <c r="CL3011" s="39"/>
      <c r="CM3011" s="39"/>
      <c r="CN3011" s="39"/>
      <c r="CO3011" s="39"/>
      <c r="CP3011" s="39"/>
      <c r="CQ3011" s="39"/>
      <c r="CR3011" s="39"/>
      <c r="CS3011" s="39"/>
      <c r="CT3011" s="39"/>
      <c r="CU3011" s="39"/>
      <c r="CV3011" s="39"/>
      <c r="CW3011" s="39"/>
      <c r="CX3011" s="39"/>
      <c r="CY3011" s="39"/>
      <c r="CZ3011" s="39"/>
      <c r="DA3011" s="39"/>
      <c r="DB3011" s="39"/>
      <c r="DC3011" s="39"/>
      <c r="DD3011" s="39"/>
      <c r="DE3011" s="39"/>
    </row>
    <row r="3012" spans="1:109" s="38" customFormat="1" ht="12">
      <c r="A3012" s="298"/>
      <c r="B3012" s="298"/>
      <c r="C3012" s="298"/>
      <c r="D3012" s="298"/>
      <c r="E3012" s="298"/>
      <c r="F3012" s="298"/>
      <c r="G3012" s="298"/>
      <c r="H3012" s="298"/>
      <c r="I3012" s="298"/>
      <c r="J3012" s="298"/>
      <c r="K3012" s="298"/>
      <c r="L3012" s="299"/>
      <c r="M3012" s="302"/>
      <c r="N3012" s="298"/>
      <c r="O3012" s="238"/>
      <c r="P3012" s="238"/>
      <c r="Q3012" s="238"/>
      <c r="T3012" s="39"/>
      <c r="U3012" s="39"/>
      <c r="V3012" s="39"/>
      <c r="W3012" s="39"/>
      <c r="X3012" s="39"/>
      <c r="Y3012" s="39"/>
      <c r="Z3012" s="39"/>
      <c r="AA3012" s="39"/>
      <c r="AB3012" s="39"/>
      <c r="AC3012" s="39"/>
      <c r="AD3012" s="39"/>
      <c r="AE3012" s="39"/>
      <c r="AF3012" s="39"/>
      <c r="AG3012" s="39"/>
      <c r="AH3012" s="39"/>
      <c r="AI3012" s="39"/>
      <c r="AJ3012" s="39"/>
      <c r="AK3012" s="39"/>
      <c r="AL3012" s="39"/>
      <c r="AM3012" s="39"/>
      <c r="AN3012" s="39"/>
      <c r="AO3012" s="39"/>
      <c r="AP3012" s="39"/>
      <c r="AQ3012" s="39"/>
      <c r="AR3012" s="39"/>
      <c r="AS3012" s="39"/>
      <c r="AT3012" s="39"/>
      <c r="AU3012" s="39"/>
      <c r="AV3012" s="39"/>
      <c r="AW3012" s="39"/>
      <c r="AX3012" s="39"/>
      <c r="AY3012" s="39"/>
      <c r="AZ3012" s="39"/>
      <c r="BA3012" s="39"/>
      <c r="BB3012" s="39"/>
      <c r="BC3012" s="39"/>
      <c r="BD3012" s="39"/>
      <c r="BE3012" s="39"/>
      <c r="BF3012" s="39"/>
      <c r="BG3012" s="39"/>
      <c r="BH3012" s="39"/>
      <c r="BI3012" s="39"/>
      <c r="BJ3012" s="39"/>
      <c r="BK3012" s="39"/>
      <c r="BL3012" s="39"/>
      <c r="BM3012" s="39"/>
      <c r="BN3012" s="39"/>
      <c r="BO3012" s="39"/>
      <c r="BP3012" s="39"/>
      <c r="BQ3012" s="39"/>
      <c r="BR3012" s="39"/>
      <c r="BS3012" s="39"/>
      <c r="BT3012" s="39"/>
      <c r="BU3012" s="39"/>
      <c r="BV3012" s="39"/>
      <c r="BW3012" s="39"/>
      <c r="BX3012" s="39"/>
      <c r="BY3012" s="39"/>
      <c r="BZ3012" s="39"/>
      <c r="CA3012" s="39"/>
      <c r="CB3012" s="39"/>
      <c r="CC3012" s="39"/>
      <c r="CD3012" s="39"/>
      <c r="CE3012" s="39"/>
      <c r="CF3012" s="39"/>
      <c r="CG3012" s="39"/>
      <c r="CH3012" s="39"/>
      <c r="CI3012" s="39"/>
      <c r="CJ3012" s="39"/>
      <c r="CK3012" s="39"/>
      <c r="CL3012" s="39"/>
      <c r="CM3012" s="39"/>
      <c r="CN3012" s="39"/>
      <c r="CO3012" s="39"/>
      <c r="CP3012" s="39"/>
      <c r="CQ3012" s="39"/>
      <c r="CR3012" s="39"/>
      <c r="CS3012" s="39"/>
      <c r="CT3012" s="39"/>
      <c r="CU3012" s="39"/>
      <c r="CV3012" s="39"/>
      <c r="CW3012" s="39"/>
      <c r="CX3012" s="39"/>
      <c r="CY3012" s="39"/>
      <c r="CZ3012" s="39"/>
      <c r="DA3012" s="39"/>
      <c r="DB3012" s="39"/>
      <c r="DC3012" s="39"/>
      <c r="DD3012" s="39"/>
      <c r="DE3012" s="39"/>
    </row>
    <row r="3013" spans="1:109" s="38" customFormat="1" ht="12">
      <c r="A3013" s="298"/>
      <c r="B3013" s="298"/>
      <c r="C3013" s="298"/>
      <c r="D3013" s="298"/>
      <c r="E3013" s="298"/>
      <c r="F3013" s="298"/>
      <c r="G3013" s="298"/>
      <c r="H3013" s="298"/>
      <c r="I3013" s="298"/>
      <c r="J3013" s="298"/>
      <c r="K3013" s="298"/>
      <c r="L3013" s="299"/>
      <c r="M3013" s="302"/>
      <c r="N3013" s="298"/>
      <c r="O3013" s="238"/>
      <c r="P3013" s="238"/>
      <c r="Q3013" s="238"/>
      <c r="T3013" s="39"/>
      <c r="U3013" s="39"/>
      <c r="V3013" s="39"/>
      <c r="W3013" s="39"/>
      <c r="X3013" s="39"/>
      <c r="Y3013" s="39"/>
      <c r="Z3013" s="39"/>
      <c r="AA3013" s="39"/>
      <c r="AB3013" s="39"/>
      <c r="AC3013" s="39"/>
      <c r="AD3013" s="39"/>
      <c r="AE3013" s="39"/>
      <c r="AF3013" s="39"/>
      <c r="AG3013" s="39"/>
      <c r="AH3013" s="39"/>
      <c r="AI3013" s="39"/>
      <c r="AJ3013" s="39"/>
      <c r="AK3013" s="39"/>
      <c r="AL3013" s="39"/>
      <c r="AM3013" s="39"/>
      <c r="AN3013" s="39"/>
      <c r="AO3013" s="39"/>
      <c r="AP3013" s="39"/>
      <c r="AQ3013" s="39"/>
      <c r="AR3013" s="39"/>
      <c r="AS3013" s="39"/>
      <c r="AT3013" s="39"/>
      <c r="AU3013" s="39"/>
      <c r="AV3013" s="39"/>
      <c r="AW3013" s="39"/>
      <c r="AX3013" s="39"/>
      <c r="AY3013" s="39"/>
      <c r="AZ3013" s="39"/>
      <c r="BA3013" s="39"/>
      <c r="BB3013" s="39"/>
      <c r="BC3013" s="39"/>
      <c r="BD3013" s="39"/>
      <c r="BE3013" s="39"/>
      <c r="BF3013" s="39"/>
      <c r="BG3013" s="39"/>
      <c r="BH3013" s="39"/>
      <c r="BI3013" s="39"/>
      <c r="BJ3013" s="39"/>
      <c r="BK3013" s="39"/>
      <c r="BL3013" s="39"/>
      <c r="BM3013" s="39"/>
      <c r="BN3013" s="39"/>
      <c r="BO3013" s="39"/>
      <c r="BP3013" s="39"/>
      <c r="BQ3013" s="39"/>
      <c r="BR3013" s="39"/>
      <c r="BS3013" s="39"/>
      <c r="BT3013" s="39"/>
      <c r="BU3013" s="39"/>
      <c r="BV3013" s="39"/>
      <c r="BW3013" s="39"/>
      <c r="BX3013" s="39"/>
      <c r="BY3013" s="39"/>
      <c r="BZ3013" s="39"/>
      <c r="CA3013" s="39"/>
      <c r="CB3013" s="39"/>
      <c r="CC3013" s="39"/>
      <c r="CD3013" s="39"/>
      <c r="CE3013" s="39"/>
      <c r="CF3013" s="39"/>
      <c r="CG3013" s="39"/>
      <c r="CH3013" s="39"/>
      <c r="CI3013" s="39"/>
      <c r="CJ3013" s="39"/>
      <c r="CK3013" s="39"/>
      <c r="CL3013" s="39"/>
      <c r="CM3013" s="39"/>
      <c r="CN3013" s="39"/>
      <c r="CO3013" s="39"/>
      <c r="CP3013" s="39"/>
      <c r="CQ3013" s="39"/>
      <c r="CR3013" s="39"/>
      <c r="CS3013" s="39"/>
      <c r="CT3013" s="39"/>
      <c r="CU3013" s="39"/>
      <c r="CV3013" s="39"/>
      <c r="CW3013" s="39"/>
      <c r="CX3013" s="39"/>
      <c r="CY3013" s="39"/>
      <c r="CZ3013" s="39"/>
      <c r="DA3013" s="39"/>
      <c r="DB3013" s="39"/>
      <c r="DC3013" s="39"/>
      <c r="DD3013" s="39"/>
      <c r="DE3013" s="39"/>
    </row>
    <row r="3014" spans="1:109" s="38" customFormat="1" ht="12">
      <c r="A3014" s="298"/>
      <c r="B3014" s="298"/>
      <c r="C3014" s="298"/>
      <c r="D3014" s="298"/>
      <c r="E3014" s="298"/>
      <c r="F3014" s="298"/>
      <c r="G3014" s="298"/>
      <c r="H3014" s="298"/>
      <c r="I3014" s="298"/>
      <c r="J3014" s="298"/>
      <c r="K3014" s="298"/>
      <c r="L3014" s="299"/>
      <c r="M3014" s="302"/>
      <c r="N3014" s="298"/>
      <c r="O3014" s="238"/>
      <c r="P3014" s="238"/>
      <c r="Q3014" s="238"/>
      <c r="T3014" s="39"/>
      <c r="U3014" s="39"/>
      <c r="V3014" s="39"/>
      <c r="W3014" s="39"/>
      <c r="X3014" s="39"/>
      <c r="Y3014" s="39"/>
      <c r="Z3014" s="39"/>
      <c r="AA3014" s="39"/>
      <c r="AB3014" s="39"/>
      <c r="AC3014" s="39"/>
      <c r="AD3014" s="39"/>
      <c r="AE3014" s="39"/>
      <c r="AF3014" s="39"/>
      <c r="AG3014" s="39"/>
      <c r="AH3014" s="39"/>
      <c r="AI3014" s="39"/>
      <c r="AJ3014" s="39"/>
      <c r="AK3014" s="39"/>
      <c r="AL3014" s="39"/>
      <c r="AM3014" s="39"/>
      <c r="AN3014" s="39"/>
      <c r="AO3014" s="39"/>
      <c r="AP3014" s="39"/>
      <c r="AQ3014" s="39"/>
      <c r="AR3014" s="39"/>
      <c r="AS3014" s="39"/>
      <c r="AT3014" s="39"/>
      <c r="AU3014" s="39"/>
      <c r="AV3014" s="39"/>
      <c r="AW3014" s="39"/>
      <c r="AX3014" s="39"/>
      <c r="AY3014" s="39"/>
      <c r="AZ3014" s="39"/>
      <c r="BA3014" s="39"/>
      <c r="BB3014" s="39"/>
      <c r="BC3014" s="39"/>
      <c r="BD3014" s="39"/>
      <c r="BE3014" s="39"/>
      <c r="BF3014" s="39"/>
      <c r="BG3014" s="39"/>
      <c r="BH3014" s="39"/>
      <c r="BI3014" s="39"/>
      <c r="BJ3014" s="39"/>
      <c r="BK3014" s="39"/>
      <c r="BL3014" s="39"/>
      <c r="BM3014" s="39"/>
      <c r="BN3014" s="39"/>
      <c r="BO3014" s="39"/>
      <c r="BP3014" s="39"/>
      <c r="BQ3014" s="39"/>
      <c r="BR3014" s="39"/>
      <c r="BS3014" s="39"/>
      <c r="BT3014" s="39"/>
      <c r="BU3014" s="39"/>
      <c r="BV3014" s="39"/>
      <c r="BW3014" s="39"/>
      <c r="BX3014" s="39"/>
      <c r="BY3014" s="39"/>
      <c r="BZ3014" s="39"/>
      <c r="CA3014" s="39"/>
      <c r="CB3014" s="39"/>
      <c r="CC3014" s="39"/>
      <c r="CD3014" s="39"/>
      <c r="CE3014" s="39"/>
      <c r="CF3014" s="39"/>
      <c r="CG3014" s="39"/>
      <c r="CH3014" s="39"/>
      <c r="CI3014" s="39"/>
      <c r="CJ3014" s="39"/>
      <c r="CK3014" s="39"/>
      <c r="CL3014" s="39"/>
      <c r="CM3014" s="39"/>
      <c r="CN3014" s="39"/>
      <c r="CO3014" s="39"/>
      <c r="CP3014" s="39"/>
      <c r="CQ3014" s="39"/>
      <c r="CR3014" s="39"/>
      <c r="CS3014" s="39"/>
      <c r="CT3014" s="39"/>
      <c r="CU3014" s="39"/>
      <c r="CV3014" s="39"/>
      <c r="CW3014" s="39"/>
      <c r="CX3014" s="39"/>
      <c r="CY3014" s="39"/>
      <c r="CZ3014" s="39"/>
      <c r="DA3014" s="39"/>
      <c r="DB3014" s="39"/>
      <c r="DC3014" s="39"/>
      <c r="DD3014" s="39"/>
      <c r="DE3014" s="39"/>
    </row>
    <row r="3015" spans="1:109" s="38" customFormat="1" ht="12">
      <c r="A3015" s="298"/>
      <c r="B3015" s="298"/>
      <c r="C3015" s="298"/>
      <c r="D3015" s="298"/>
      <c r="E3015" s="298"/>
      <c r="F3015" s="298"/>
      <c r="G3015" s="298"/>
      <c r="H3015" s="298"/>
      <c r="I3015" s="298"/>
      <c r="J3015" s="298"/>
      <c r="K3015" s="298"/>
      <c r="L3015" s="299"/>
      <c r="M3015" s="302"/>
      <c r="N3015" s="298"/>
      <c r="O3015" s="238"/>
      <c r="P3015" s="238"/>
      <c r="Q3015" s="238"/>
      <c r="T3015" s="39"/>
      <c r="U3015" s="39"/>
      <c r="V3015" s="39"/>
      <c r="W3015" s="39"/>
      <c r="X3015" s="39"/>
      <c r="Y3015" s="39"/>
      <c r="Z3015" s="39"/>
      <c r="AA3015" s="39"/>
      <c r="AB3015" s="39"/>
      <c r="AC3015" s="39"/>
      <c r="AD3015" s="39"/>
      <c r="AE3015" s="39"/>
      <c r="AF3015" s="39"/>
      <c r="AG3015" s="39"/>
      <c r="AH3015" s="39"/>
      <c r="AI3015" s="39"/>
      <c r="AJ3015" s="39"/>
      <c r="AK3015" s="39"/>
      <c r="AL3015" s="39"/>
      <c r="AM3015" s="39"/>
      <c r="AN3015" s="39"/>
      <c r="AO3015" s="39"/>
      <c r="AP3015" s="39"/>
      <c r="AQ3015" s="39"/>
      <c r="AR3015" s="39"/>
      <c r="AS3015" s="39"/>
      <c r="AT3015" s="39"/>
      <c r="AU3015" s="39"/>
      <c r="AV3015" s="39"/>
      <c r="AW3015" s="39"/>
      <c r="AX3015" s="39"/>
      <c r="AY3015" s="39"/>
      <c r="AZ3015" s="39"/>
      <c r="BA3015" s="39"/>
      <c r="BB3015" s="39"/>
      <c r="BC3015" s="39"/>
      <c r="BD3015" s="39"/>
      <c r="BE3015" s="39"/>
      <c r="BF3015" s="39"/>
      <c r="BG3015" s="39"/>
      <c r="BH3015" s="39"/>
      <c r="BI3015" s="39"/>
      <c r="BJ3015" s="39"/>
      <c r="BK3015" s="39"/>
      <c r="BL3015" s="39"/>
      <c r="BM3015" s="39"/>
      <c r="BN3015" s="39"/>
      <c r="BO3015" s="39"/>
      <c r="BP3015" s="39"/>
      <c r="BQ3015" s="39"/>
      <c r="BR3015" s="39"/>
      <c r="BS3015" s="39"/>
      <c r="BT3015" s="39"/>
      <c r="BU3015" s="39"/>
      <c r="BV3015" s="39"/>
      <c r="BW3015" s="39"/>
      <c r="BX3015" s="39"/>
      <c r="BY3015" s="39"/>
      <c r="BZ3015" s="39"/>
      <c r="CA3015" s="39"/>
      <c r="CB3015" s="39"/>
      <c r="CC3015" s="39"/>
      <c r="CD3015" s="39"/>
      <c r="CE3015" s="39"/>
      <c r="CF3015" s="39"/>
      <c r="CG3015" s="39"/>
      <c r="CH3015" s="39"/>
      <c r="CI3015" s="39"/>
      <c r="CJ3015" s="39"/>
      <c r="CK3015" s="39"/>
      <c r="CL3015" s="39"/>
      <c r="CM3015" s="39"/>
      <c r="CN3015" s="39"/>
      <c r="CO3015" s="39"/>
      <c r="CP3015" s="39"/>
      <c r="CQ3015" s="39"/>
      <c r="CR3015" s="39"/>
      <c r="CS3015" s="39"/>
      <c r="CT3015" s="39"/>
      <c r="CU3015" s="39"/>
      <c r="CV3015" s="39"/>
      <c r="CW3015" s="39"/>
      <c r="CX3015" s="39"/>
      <c r="CY3015" s="39"/>
      <c r="CZ3015" s="39"/>
      <c r="DA3015" s="39"/>
      <c r="DB3015" s="39"/>
      <c r="DC3015" s="39"/>
      <c r="DD3015" s="39"/>
      <c r="DE3015" s="39"/>
    </row>
    <row r="3016" spans="1:109" s="38" customFormat="1" ht="12">
      <c r="A3016" s="298"/>
      <c r="B3016" s="298"/>
      <c r="C3016" s="298"/>
      <c r="D3016" s="298"/>
      <c r="E3016" s="298"/>
      <c r="F3016" s="298"/>
      <c r="G3016" s="298"/>
      <c r="H3016" s="298"/>
      <c r="I3016" s="298"/>
      <c r="J3016" s="298"/>
      <c r="K3016" s="298"/>
      <c r="L3016" s="299"/>
      <c r="M3016" s="302"/>
      <c r="N3016" s="298"/>
      <c r="O3016" s="238"/>
      <c r="P3016" s="238"/>
      <c r="Q3016" s="238"/>
      <c r="T3016" s="39"/>
      <c r="U3016" s="39"/>
      <c r="V3016" s="39"/>
      <c r="W3016" s="39"/>
      <c r="X3016" s="39"/>
      <c r="Y3016" s="39"/>
      <c r="Z3016" s="39"/>
      <c r="AA3016" s="39"/>
      <c r="AB3016" s="39"/>
      <c r="AC3016" s="39"/>
      <c r="AD3016" s="39"/>
      <c r="AE3016" s="39"/>
      <c r="AF3016" s="39"/>
      <c r="AG3016" s="39"/>
      <c r="AH3016" s="39"/>
      <c r="AI3016" s="39"/>
      <c r="AJ3016" s="39"/>
      <c r="AK3016" s="39"/>
      <c r="AL3016" s="39"/>
      <c r="AM3016" s="39"/>
      <c r="AN3016" s="39"/>
      <c r="AO3016" s="39"/>
      <c r="AP3016" s="39"/>
      <c r="AQ3016" s="39"/>
      <c r="AR3016" s="39"/>
      <c r="AS3016" s="39"/>
      <c r="AT3016" s="39"/>
      <c r="AU3016" s="39"/>
      <c r="AV3016" s="39"/>
      <c r="AW3016" s="39"/>
      <c r="AX3016" s="39"/>
      <c r="AY3016" s="39"/>
      <c r="AZ3016" s="39"/>
      <c r="BA3016" s="39"/>
      <c r="BB3016" s="39"/>
      <c r="BC3016" s="39"/>
      <c r="BD3016" s="39"/>
      <c r="BE3016" s="39"/>
      <c r="BF3016" s="39"/>
      <c r="BG3016" s="39"/>
      <c r="BH3016" s="39"/>
      <c r="BI3016" s="39"/>
      <c r="BJ3016" s="39"/>
      <c r="BK3016" s="39"/>
      <c r="BL3016" s="39"/>
      <c r="BM3016" s="39"/>
      <c r="BN3016" s="39"/>
      <c r="BO3016" s="39"/>
      <c r="BP3016" s="39"/>
      <c r="BQ3016" s="39"/>
      <c r="BR3016" s="39"/>
      <c r="BS3016" s="39"/>
      <c r="BT3016" s="39"/>
      <c r="BU3016" s="39"/>
      <c r="BV3016" s="39"/>
      <c r="BW3016" s="39"/>
      <c r="BX3016" s="39"/>
      <c r="BY3016" s="39"/>
      <c r="BZ3016" s="39"/>
      <c r="CA3016" s="39"/>
      <c r="CB3016" s="39"/>
      <c r="CC3016" s="39"/>
      <c r="CD3016" s="39"/>
      <c r="CE3016" s="39"/>
      <c r="CF3016" s="39"/>
      <c r="CG3016" s="39"/>
      <c r="CH3016" s="39"/>
      <c r="CI3016" s="39"/>
      <c r="CJ3016" s="39"/>
      <c r="CK3016" s="39"/>
      <c r="CL3016" s="39"/>
      <c r="CM3016" s="39"/>
      <c r="CN3016" s="39"/>
      <c r="CO3016" s="39"/>
      <c r="CP3016" s="39"/>
      <c r="CQ3016" s="39"/>
      <c r="CR3016" s="39"/>
      <c r="CS3016" s="39"/>
      <c r="CT3016" s="39"/>
      <c r="CU3016" s="39"/>
      <c r="CV3016" s="39"/>
      <c r="CW3016" s="39"/>
      <c r="CX3016" s="39"/>
      <c r="CY3016" s="39"/>
      <c r="CZ3016" s="39"/>
      <c r="DA3016" s="39"/>
      <c r="DB3016" s="39"/>
      <c r="DC3016" s="39"/>
      <c r="DD3016" s="39"/>
      <c r="DE3016" s="39"/>
    </row>
    <row r="3017" spans="1:109" s="38" customFormat="1" ht="12">
      <c r="A3017" s="298"/>
      <c r="B3017" s="298"/>
      <c r="C3017" s="298"/>
      <c r="D3017" s="298"/>
      <c r="E3017" s="298"/>
      <c r="F3017" s="298"/>
      <c r="G3017" s="298"/>
      <c r="H3017" s="298"/>
      <c r="I3017" s="298"/>
      <c r="J3017" s="298"/>
      <c r="K3017" s="298"/>
      <c r="L3017" s="299"/>
      <c r="M3017" s="302"/>
      <c r="N3017" s="298"/>
      <c r="O3017" s="238"/>
      <c r="P3017" s="238"/>
      <c r="Q3017" s="238"/>
      <c r="T3017" s="39"/>
      <c r="U3017" s="39"/>
      <c r="V3017" s="39"/>
      <c r="W3017" s="39"/>
      <c r="X3017" s="39"/>
      <c r="Y3017" s="39"/>
      <c r="Z3017" s="39"/>
      <c r="AA3017" s="39"/>
      <c r="AB3017" s="39"/>
      <c r="AC3017" s="39"/>
      <c r="AD3017" s="39"/>
      <c r="AE3017" s="39"/>
      <c r="AF3017" s="39"/>
      <c r="AG3017" s="39"/>
      <c r="AH3017" s="39"/>
      <c r="AI3017" s="39"/>
      <c r="AJ3017" s="39"/>
      <c r="AK3017" s="39"/>
      <c r="AL3017" s="39"/>
      <c r="AM3017" s="39"/>
      <c r="AN3017" s="39"/>
      <c r="AO3017" s="39"/>
      <c r="AP3017" s="39"/>
      <c r="AQ3017" s="39"/>
      <c r="AR3017" s="39"/>
      <c r="AS3017" s="39"/>
      <c r="AT3017" s="39"/>
      <c r="AU3017" s="39"/>
      <c r="AV3017" s="39"/>
      <c r="AW3017" s="39"/>
      <c r="AX3017" s="39"/>
      <c r="AY3017" s="39"/>
      <c r="AZ3017" s="39"/>
      <c r="BA3017" s="39"/>
      <c r="BB3017" s="39"/>
      <c r="BC3017" s="39"/>
      <c r="BD3017" s="39"/>
      <c r="BE3017" s="39"/>
      <c r="BF3017" s="39"/>
      <c r="BG3017" s="39"/>
      <c r="BH3017" s="39"/>
      <c r="BI3017" s="39"/>
      <c r="BJ3017" s="39"/>
      <c r="BK3017" s="39"/>
      <c r="BL3017" s="39"/>
      <c r="BM3017" s="39"/>
      <c r="BN3017" s="39"/>
      <c r="BO3017" s="39"/>
      <c r="BP3017" s="39"/>
      <c r="BQ3017" s="39"/>
      <c r="BR3017" s="39"/>
      <c r="BS3017" s="39"/>
      <c r="BT3017" s="39"/>
      <c r="BU3017" s="39"/>
      <c r="BV3017" s="39"/>
      <c r="BW3017" s="39"/>
      <c r="BX3017" s="39"/>
      <c r="BY3017" s="39"/>
      <c r="BZ3017" s="39"/>
      <c r="CA3017" s="39"/>
      <c r="CB3017" s="39"/>
      <c r="CC3017" s="39"/>
      <c r="CD3017" s="39"/>
      <c r="CE3017" s="39"/>
      <c r="CF3017" s="39"/>
      <c r="CG3017" s="39"/>
      <c r="CH3017" s="39"/>
      <c r="CI3017" s="39"/>
      <c r="CJ3017" s="39"/>
      <c r="CK3017" s="39"/>
      <c r="CL3017" s="39"/>
      <c r="CM3017" s="39"/>
      <c r="CN3017" s="39"/>
      <c r="CO3017" s="39"/>
      <c r="CP3017" s="39"/>
      <c r="CQ3017" s="39"/>
      <c r="CR3017" s="39"/>
      <c r="CS3017" s="39"/>
      <c r="CT3017" s="39"/>
      <c r="CU3017" s="39"/>
      <c r="CV3017" s="39"/>
      <c r="CW3017" s="39"/>
      <c r="CX3017" s="39"/>
      <c r="CY3017" s="39"/>
      <c r="CZ3017" s="39"/>
      <c r="DA3017" s="39"/>
      <c r="DB3017" s="39"/>
      <c r="DC3017" s="39"/>
      <c r="DD3017" s="39"/>
      <c r="DE3017" s="39"/>
    </row>
    <row r="3018" spans="1:109" s="38" customFormat="1" ht="12">
      <c r="A3018" s="298"/>
      <c r="B3018" s="298"/>
      <c r="C3018" s="298"/>
      <c r="D3018" s="298"/>
      <c r="E3018" s="298"/>
      <c r="F3018" s="298"/>
      <c r="G3018" s="298"/>
      <c r="H3018" s="298"/>
      <c r="I3018" s="298"/>
      <c r="J3018" s="298"/>
      <c r="K3018" s="298"/>
      <c r="L3018" s="299"/>
      <c r="M3018" s="302"/>
      <c r="N3018" s="298"/>
      <c r="O3018" s="238"/>
      <c r="P3018" s="238"/>
      <c r="Q3018" s="238"/>
      <c r="T3018" s="39"/>
      <c r="U3018" s="39"/>
      <c r="V3018" s="39"/>
      <c r="W3018" s="39"/>
      <c r="X3018" s="39"/>
      <c r="Y3018" s="39"/>
      <c r="Z3018" s="39"/>
      <c r="AA3018" s="39"/>
      <c r="AB3018" s="39"/>
      <c r="AC3018" s="39"/>
      <c r="AD3018" s="39"/>
      <c r="AE3018" s="39"/>
      <c r="AF3018" s="39"/>
      <c r="AG3018" s="39"/>
      <c r="AH3018" s="39"/>
      <c r="AI3018" s="39"/>
      <c r="AJ3018" s="39"/>
      <c r="AK3018" s="39"/>
      <c r="AL3018" s="39"/>
      <c r="AM3018" s="39"/>
      <c r="AN3018" s="39"/>
      <c r="AO3018" s="39"/>
      <c r="AP3018" s="39"/>
      <c r="AQ3018" s="39"/>
      <c r="AR3018" s="39"/>
      <c r="AS3018" s="39"/>
      <c r="AT3018" s="39"/>
      <c r="AU3018" s="39"/>
      <c r="AV3018" s="39"/>
      <c r="AW3018" s="39"/>
      <c r="AX3018" s="39"/>
      <c r="AY3018" s="39"/>
      <c r="AZ3018" s="39"/>
      <c r="BA3018" s="39"/>
      <c r="BB3018" s="39"/>
      <c r="BC3018" s="39"/>
      <c r="BD3018" s="39"/>
      <c r="BE3018" s="39"/>
      <c r="BF3018" s="39"/>
      <c r="BG3018" s="39"/>
      <c r="BH3018" s="39"/>
      <c r="BI3018" s="39"/>
      <c r="BJ3018" s="39"/>
      <c r="BK3018" s="39"/>
      <c r="BL3018" s="39"/>
      <c r="BM3018" s="39"/>
      <c r="BN3018" s="39"/>
      <c r="BO3018" s="39"/>
      <c r="BP3018" s="39"/>
      <c r="BQ3018" s="39"/>
      <c r="BR3018" s="39"/>
      <c r="BS3018" s="39"/>
      <c r="BT3018" s="39"/>
      <c r="BU3018" s="39"/>
      <c r="BV3018" s="39"/>
      <c r="BW3018" s="39"/>
      <c r="BX3018" s="39"/>
      <c r="BY3018" s="39"/>
      <c r="BZ3018" s="39"/>
      <c r="CA3018" s="39"/>
      <c r="CB3018" s="39"/>
      <c r="CC3018" s="39"/>
      <c r="CD3018" s="39"/>
      <c r="CE3018" s="39"/>
      <c r="CF3018" s="39"/>
      <c r="CG3018" s="39"/>
      <c r="CH3018" s="39"/>
      <c r="CI3018" s="39"/>
      <c r="CJ3018" s="39"/>
      <c r="CK3018" s="39"/>
      <c r="CL3018" s="39"/>
      <c r="CM3018" s="39"/>
      <c r="CN3018" s="39"/>
      <c r="CO3018" s="39"/>
      <c r="CP3018" s="39"/>
      <c r="CQ3018" s="39"/>
      <c r="CR3018" s="39"/>
      <c r="CS3018" s="39"/>
      <c r="CT3018" s="39"/>
      <c r="CU3018" s="39"/>
      <c r="CV3018" s="39"/>
      <c r="CW3018" s="39"/>
      <c r="CX3018" s="39"/>
      <c r="CY3018" s="39"/>
      <c r="CZ3018" s="39"/>
      <c r="DA3018" s="39"/>
      <c r="DB3018" s="39"/>
      <c r="DC3018" s="39"/>
      <c r="DD3018" s="39"/>
      <c r="DE3018" s="39"/>
    </row>
    <row r="3019" spans="1:109" s="38" customFormat="1" ht="12">
      <c r="A3019" s="298"/>
      <c r="B3019" s="298"/>
      <c r="C3019" s="298"/>
      <c r="D3019" s="298"/>
      <c r="E3019" s="298"/>
      <c r="F3019" s="298"/>
      <c r="G3019" s="298"/>
      <c r="H3019" s="298"/>
      <c r="I3019" s="298"/>
      <c r="J3019" s="298"/>
      <c r="K3019" s="298"/>
      <c r="L3019" s="299"/>
      <c r="M3019" s="302"/>
      <c r="N3019" s="298"/>
      <c r="O3019" s="238"/>
      <c r="P3019" s="238"/>
      <c r="Q3019" s="238"/>
      <c r="T3019" s="39"/>
      <c r="U3019" s="39"/>
      <c r="V3019" s="39"/>
      <c r="W3019" s="39"/>
      <c r="X3019" s="39"/>
      <c r="Y3019" s="39"/>
      <c r="Z3019" s="39"/>
      <c r="AA3019" s="39"/>
      <c r="AB3019" s="39"/>
      <c r="AC3019" s="39"/>
      <c r="AD3019" s="39"/>
      <c r="AE3019" s="39"/>
      <c r="AF3019" s="39"/>
      <c r="AG3019" s="39"/>
      <c r="AH3019" s="39"/>
      <c r="AI3019" s="39"/>
      <c r="AJ3019" s="39"/>
      <c r="AK3019" s="39"/>
      <c r="AL3019" s="39"/>
      <c r="AM3019" s="39"/>
      <c r="AN3019" s="39"/>
      <c r="AO3019" s="39"/>
      <c r="AP3019" s="39"/>
      <c r="AQ3019" s="39"/>
      <c r="AR3019" s="39"/>
      <c r="AS3019" s="39"/>
      <c r="AT3019" s="39"/>
      <c r="AU3019" s="39"/>
      <c r="AV3019" s="39"/>
      <c r="AW3019" s="39"/>
      <c r="AX3019" s="39"/>
      <c r="AY3019" s="39"/>
      <c r="AZ3019" s="39"/>
      <c r="BA3019" s="39"/>
      <c r="BB3019" s="39"/>
      <c r="BC3019" s="39"/>
      <c r="BD3019" s="39"/>
      <c r="BE3019" s="39"/>
      <c r="BF3019" s="39"/>
      <c r="BG3019" s="39"/>
      <c r="BH3019" s="39"/>
      <c r="BI3019" s="39"/>
      <c r="BJ3019" s="39"/>
      <c r="BK3019" s="39"/>
      <c r="BL3019" s="39"/>
      <c r="BM3019" s="39"/>
      <c r="BN3019" s="39"/>
      <c r="BO3019" s="39"/>
      <c r="BP3019" s="39"/>
      <c r="BQ3019" s="39"/>
      <c r="BR3019" s="39"/>
      <c r="BS3019" s="39"/>
      <c r="BT3019" s="39"/>
      <c r="BU3019" s="39"/>
      <c r="BV3019" s="39"/>
      <c r="BW3019" s="39"/>
      <c r="BX3019" s="39"/>
      <c r="BY3019" s="39"/>
      <c r="BZ3019" s="39"/>
      <c r="CA3019" s="39"/>
      <c r="CB3019" s="39"/>
      <c r="CC3019" s="39"/>
      <c r="CD3019" s="39"/>
      <c r="CE3019" s="39"/>
      <c r="CF3019" s="39"/>
      <c r="CG3019" s="39"/>
      <c r="CH3019" s="39"/>
      <c r="CI3019" s="39"/>
      <c r="CJ3019" s="39"/>
      <c r="CK3019" s="39"/>
      <c r="CL3019" s="39"/>
      <c r="CM3019" s="39"/>
      <c r="CN3019" s="39"/>
      <c r="CO3019" s="39"/>
      <c r="CP3019" s="39"/>
      <c r="CQ3019" s="39"/>
      <c r="CR3019" s="39"/>
      <c r="CS3019" s="39"/>
      <c r="CT3019" s="39"/>
      <c r="CU3019" s="39"/>
      <c r="CV3019" s="39"/>
      <c r="CW3019" s="39"/>
      <c r="CX3019" s="39"/>
      <c r="CY3019" s="39"/>
      <c r="CZ3019" s="39"/>
      <c r="DA3019" s="39"/>
      <c r="DB3019" s="39"/>
      <c r="DC3019" s="39"/>
      <c r="DD3019" s="39"/>
      <c r="DE3019" s="39"/>
    </row>
    <row r="3020" spans="1:109" s="38" customFormat="1" ht="12">
      <c r="A3020" s="298"/>
      <c r="B3020" s="298"/>
      <c r="C3020" s="298"/>
      <c r="D3020" s="298"/>
      <c r="E3020" s="298"/>
      <c r="F3020" s="298"/>
      <c r="G3020" s="298"/>
      <c r="H3020" s="298"/>
      <c r="I3020" s="298"/>
      <c r="J3020" s="298"/>
      <c r="K3020" s="298"/>
      <c r="L3020" s="299"/>
      <c r="M3020" s="302"/>
      <c r="N3020" s="298"/>
      <c r="O3020" s="238"/>
      <c r="P3020" s="238"/>
      <c r="Q3020" s="238"/>
      <c r="T3020" s="39"/>
      <c r="U3020" s="39"/>
      <c r="V3020" s="39"/>
      <c r="W3020" s="39"/>
      <c r="X3020" s="39"/>
      <c r="Y3020" s="39"/>
      <c r="Z3020" s="39"/>
      <c r="AA3020" s="39"/>
      <c r="AB3020" s="39"/>
      <c r="AC3020" s="39"/>
      <c r="AD3020" s="39"/>
      <c r="AE3020" s="39"/>
      <c r="AF3020" s="39"/>
      <c r="AG3020" s="39"/>
      <c r="AH3020" s="39"/>
      <c r="AI3020" s="39"/>
      <c r="AJ3020" s="39"/>
      <c r="AK3020" s="39"/>
      <c r="AL3020" s="39"/>
      <c r="AM3020" s="39"/>
      <c r="AN3020" s="39"/>
      <c r="AO3020" s="39"/>
      <c r="AP3020" s="39"/>
      <c r="AQ3020" s="39"/>
      <c r="AR3020" s="39"/>
      <c r="AS3020" s="39"/>
      <c r="AT3020" s="39"/>
      <c r="AU3020" s="39"/>
      <c r="AV3020" s="39"/>
      <c r="AW3020" s="39"/>
      <c r="AX3020" s="39"/>
      <c r="AY3020" s="39"/>
      <c r="AZ3020" s="39"/>
      <c r="BA3020" s="39"/>
      <c r="BB3020" s="39"/>
      <c r="BC3020" s="39"/>
      <c r="BD3020" s="39"/>
      <c r="BE3020" s="39"/>
      <c r="BF3020" s="39"/>
      <c r="BG3020" s="39"/>
      <c r="BH3020" s="39"/>
      <c r="BI3020" s="39"/>
      <c r="BJ3020" s="39"/>
      <c r="BK3020" s="39"/>
      <c r="BL3020" s="39"/>
      <c r="BM3020" s="39"/>
      <c r="BN3020" s="39"/>
      <c r="BO3020" s="39"/>
      <c r="BP3020" s="39"/>
      <c r="BQ3020" s="39"/>
      <c r="BR3020" s="39"/>
      <c r="BS3020" s="39"/>
      <c r="BT3020" s="39"/>
      <c r="BU3020" s="39"/>
      <c r="BV3020" s="39"/>
      <c r="BW3020" s="39"/>
      <c r="BX3020" s="39"/>
      <c r="BY3020" s="39"/>
      <c r="BZ3020" s="39"/>
      <c r="CA3020" s="39"/>
      <c r="CB3020" s="39"/>
      <c r="CC3020" s="39"/>
      <c r="CD3020" s="39"/>
      <c r="CE3020" s="39"/>
      <c r="CF3020" s="39"/>
      <c r="CG3020" s="39"/>
      <c r="CH3020" s="39"/>
      <c r="CI3020" s="39"/>
      <c r="CJ3020" s="39"/>
      <c r="CK3020" s="39"/>
      <c r="CL3020" s="39"/>
      <c r="CM3020" s="39"/>
      <c r="CN3020" s="39"/>
      <c r="CO3020" s="39"/>
      <c r="CP3020" s="39"/>
      <c r="CQ3020" s="39"/>
      <c r="CR3020" s="39"/>
      <c r="CS3020" s="39"/>
      <c r="CT3020" s="39"/>
      <c r="CU3020" s="39"/>
      <c r="CV3020" s="39"/>
      <c r="CW3020" s="39"/>
      <c r="CX3020" s="39"/>
      <c r="CY3020" s="39"/>
      <c r="CZ3020" s="39"/>
      <c r="DA3020" s="39"/>
      <c r="DB3020" s="39"/>
      <c r="DC3020" s="39"/>
      <c r="DD3020" s="39"/>
      <c r="DE3020" s="39"/>
    </row>
    <row r="3021" spans="1:109" s="38" customFormat="1" ht="12">
      <c r="A3021" s="298"/>
      <c r="B3021" s="298"/>
      <c r="C3021" s="298"/>
      <c r="D3021" s="298"/>
      <c r="E3021" s="298"/>
      <c r="F3021" s="298"/>
      <c r="G3021" s="298"/>
      <c r="H3021" s="298"/>
      <c r="I3021" s="298"/>
      <c r="J3021" s="298"/>
      <c r="K3021" s="298"/>
      <c r="L3021" s="299"/>
      <c r="M3021" s="302"/>
      <c r="N3021" s="298"/>
      <c r="O3021" s="238"/>
      <c r="P3021" s="238"/>
      <c r="Q3021" s="238"/>
      <c r="T3021" s="39"/>
      <c r="U3021" s="39"/>
      <c r="V3021" s="39"/>
      <c r="W3021" s="39"/>
      <c r="X3021" s="39"/>
      <c r="Y3021" s="39"/>
      <c r="Z3021" s="39"/>
      <c r="AA3021" s="39"/>
      <c r="AB3021" s="39"/>
      <c r="AC3021" s="39"/>
      <c r="AD3021" s="39"/>
      <c r="AE3021" s="39"/>
      <c r="AF3021" s="39"/>
      <c r="AG3021" s="39"/>
      <c r="AH3021" s="39"/>
      <c r="AI3021" s="39"/>
      <c r="AJ3021" s="39"/>
      <c r="AK3021" s="39"/>
      <c r="AL3021" s="39"/>
      <c r="AM3021" s="39"/>
      <c r="AN3021" s="39"/>
      <c r="AO3021" s="39"/>
      <c r="AP3021" s="39"/>
      <c r="AQ3021" s="39"/>
      <c r="AR3021" s="39"/>
      <c r="AS3021" s="39"/>
      <c r="AT3021" s="39"/>
      <c r="AU3021" s="39"/>
      <c r="AV3021" s="39"/>
      <c r="AW3021" s="39"/>
      <c r="AX3021" s="39"/>
      <c r="AY3021" s="39"/>
      <c r="AZ3021" s="39"/>
      <c r="BA3021" s="39"/>
      <c r="BB3021" s="39"/>
      <c r="BC3021" s="39"/>
      <c r="BD3021" s="39"/>
      <c r="BE3021" s="39"/>
      <c r="BF3021" s="39"/>
      <c r="BG3021" s="39"/>
      <c r="BH3021" s="39"/>
      <c r="BI3021" s="39"/>
      <c r="BJ3021" s="39"/>
      <c r="BK3021" s="39"/>
      <c r="BL3021" s="39"/>
      <c r="BM3021" s="39"/>
      <c r="BN3021" s="39"/>
      <c r="BO3021" s="39"/>
      <c r="BP3021" s="39"/>
      <c r="BQ3021" s="39"/>
      <c r="BR3021" s="39"/>
      <c r="BS3021" s="39"/>
      <c r="BT3021" s="39"/>
      <c r="BU3021" s="39"/>
      <c r="BV3021" s="39"/>
      <c r="BW3021" s="39"/>
      <c r="BX3021" s="39"/>
      <c r="BY3021" s="39"/>
      <c r="BZ3021" s="39"/>
      <c r="CA3021" s="39"/>
      <c r="CB3021" s="39"/>
      <c r="CC3021" s="39"/>
      <c r="CD3021" s="39"/>
      <c r="CE3021" s="39"/>
      <c r="CF3021" s="39"/>
      <c r="CG3021" s="39"/>
      <c r="CH3021" s="39"/>
      <c r="CI3021" s="39"/>
      <c r="CJ3021" s="39"/>
      <c r="CK3021" s="39"/>
      <c r="CL3021" s="39"/>
      <c r="CM3021" s="39"/>
      <c r="CN3021" s="39"/>
      <c r="CO3021" s="39"/>
      <c r="CP3021" s="39"/>
      <c r="CQ3021" s="39"/>
      <c r="CR3021" s="39"/>
      <c r="CS3021" s="39"/>
      <c r="CT3021" s="39"/>
      <c r="CU3021" s="39"/>
      <c r="CV3021" s="39"/>
      <c r="CW3021" s="39"/>
      <c r="CX3021" s="39"/>
      <c r="CY3021" s="39"/>
      <c r="CZ3021" s="39"/>
      <c r="DA3021" s="39"/>
      <c r="DB3021" s="39"/>
      <c r="DC3021" s="39"/>
      <c r="DD3021" s="39"/>
      <c r="DE3021" s="39"/>
    </row>
    <row r="3022" spans="1:109" s="38" customFormat="1" ht="12">
      <c r="A3022" s="298"/>
      <c r="B3022" s="298"/>
      <c r="C3022" s="298"/>
      <c r="D3022" s="298"/>
      <c r="E3022" s="298"/>
      <c r="F3022" s="298"/>
      <c r="G3022" s="298"/>
      <c r="H3022" s="298"/>
      <c r="I3022" s="298"/>
      <c r="J3022" s="298"/>
      <c r="K3022" s="298"/>
      <c r="L3022" s="299"/>
      <c r="M3022" s="302"/>
      <c r="N3022" s="298"/>
      <c r="O3022" s="238"/>
      <c r="P3022" s="238"/>
      <c r="Q3022" s="238"/>
      <c r="T3022" s="39"/>
      <c r="U3022" s="39"/>
      <c r="V3022" s="39"/>
      <c r="W3022" s="39"/>
      <c r="X3022" s="39"/>
      <c r="Y3022" s="39"/>
      <c r="Z3022" s="39"/>
      <c r="AA3022" s="39"/>
      <c r="AB3022" s="39"/>
      <c r="AC3022" s="39"/>
      <c r="AD3022" s="39"/>
      <c r="AE3022" s="39"/>
      <c r="AF3022" s="39"/>
      <c r="AG3022" s="39"/>
      <c r="AH3022" s="39"/>
      <c r="AI3022" s="39"/>
      <c r="AJ3022" s="39"/>
      <c r="AK3022" s="39"/>
      <c r="AL3022" s="39"/>
      <c r="AM3022" s="39"/>
      <c r="AN3022" s="39"/>
      <c r="AO3022" s="39"/>
      <c r="AP3022" s="39"/>
      <c r="AQ3022" s="39"/>
      <c r="AR3022" s="39"/>
      <c r="AS3022" s="39"/>
      <c r="AT3022" s="39"/>
      <c r="AU3022" s="39"/>
      <c r="AV3022" s="39"/>
      <c r="AW3022" s="39"/>
      <c r="AX3022" s="39"/>
      <c r="AY3022" s="39"/>
      <c r="AZ3022" s="39"/>
      <c r="BA3022" s="39"/>
      <c r="BB3022" s="39"/>
      <c r="BC3022" s="39"/>
      <c r="BD3022" s="39"/>
      <c r="BE3022" s="39"/>
      <c r="BF3022" s="39"/>
      <c r="BG3022" s="39"/>
      <c r="BH3022" s="39"/>
      <c r="BI3022" s="39"/>
      <c r="BJ3022" s="39"/>
      <c r="BK3022" s="39"/>
      <c r="BL3022" s="39"/>
      <c r="BM3022" s="39"/>
      <c r="BN3022" s="39"/>
      <c r="BO3022" s="39"/>
      <c r="BP3022" s="39"/>
      <c r="BQ3022" s="39"/>
      <c r="BR3022" s="39"/>
      <c r="BS3022" s="39"/>
      <c r="BT3022" s="39"/>
      <c r="BU3022" s="39"/>
      <c r="BV3022" s="39"/>
      <c r="BW3022" s="39"/>
      <c r="BX3022" s="39"/>
      <c r="BY3022" s="39"/>
      <c r="BZ3022" s="39"/>
      <c r="CA3022" s="39"/>
      <c r="CB3022" s="39"/>
      <c r="CC3022" s="39"/>
      <c r="CD3022" s="39"/>
      <c r="CE3022" s="39"/>
      <c r="CF3022" s="39"/>
      <c r="CG3022" s="39"/>
      <c r="CH3022" s="39"/>
      <c r="CI3022" s="39"/>
      <c r="CJ3022" s="39"/>
      <c r="CK3022" s="39"/>
      <c r="CL3022" s="39"/>
      <c r="CM3022" s="39"/>
      <c r="CN3022" s="39"/>
      <c r="CO3022" s="39"/>
      <c r="CP3022" s="39"/>
      <c r="CQ3022" s="39"/>
      <c r="CR3022" s="39"/>
      <c r="CS3022" s="39"/>
      <c r="CT3022" s="39"/>
      <c r="CU3022" s="39"/>
      <c r="CV3022" s="39"/>
      <c r="CW3022" s="39"/>
      <c r="CX3022" s="39"/>
      <c r="CY3022" s="39"/>
      <c r="CZ3022" s="39"/>
      <c r="DA3022" s="39"/>
      <c r="DB3022" s="39"/>
      <c r="DC3022" s="39"/>
      <c r="DD3022" s="39"/>
      <c r="DE3022" s="39"/>
    </row>
    <row r="3023" spans="1:109" s="38" customFormat="1" ht="12">
      <c r="A3023" s="298"/>
      <c r="B3023" s="298"/>
      <c r="C3023" s="298"/>
      <c r="D3023" s="298"/>
      <c r="E3023" s="298"/>
      <c r="F3023" s="298"/>
      <c r="G3023" s="298"/>
      <c r="H3023" s="298"/>
      <c r="I3023" s="298"/>
      <c r="J3023" s="298"/>
      <c r="K3023" s="298"/>
      <c r="L3023" s="299"/>
      <c r="M3023" s="302"/>
      <c r="N3023" s="298"/>
      <c r="O3023" s="238"/>
      <c r="P3023" s="238"/>
      <c r="Q3023" s="238"/>
      <c r="T3023" s="39"/>
      <c r="U3023" s="39"/>
      <c r="V3023" s="39"/>
      <c r="W3023" s="39"/>
      <c r="X3023" s="39"/>
      <c r="Y3023" s="39"/>
      <c r="Z3023" s="39"/>
      <c r="AA3023" s="39"/>
      <c r="AB3023" s="39"/>
      <c r="AC3023" s="39"/>
      <c r="AD3023" s="39"/>
      <c r="AE3023" s="39"/>
      <c r="AF3023" s="39"/>
      <c r="AG3023" s="39"/>
      <c r="AH3023" s="39"/>
      <c r="AI3023" s="39"/>
      <c r="AJ3023" s="39"/>
      <c r="AK3023" s="39"/>
      <c r="AL3023" s="39"/>
      <c r="AM3023" s="39"/>
      <c r="AN3023" s="39"/>
      <c r="AO3023" s="39"/>
      <c r="AP3023" s="39"/>
      <c r="AQ3023" s="39"/>
      <c r="AR3023" s="39"/>
      <c r="AS3023" s="39"/>
      <c r="AT3023" s="39"/>
      <c r="AU3023" s="39"/>
      <c r="AV3023" s="39"/>
      <c r="AW3023" s="39"/>
      <c r="AX3023" s="39"/>
      <c r="AY3023" s="39"/>
      <c r="AZ3023" s="39"/>
      <c r="BA3023" s="39"/>
      <c r="BB3023" s="39"/>
      <c r="BC3023" s="39"/>
      <c r="BD3023" s="39"/>
      <c r="BE3023" s="39"/>
      <c r="BF3023" s="39"/>
      <c r="BG3023" s="39"/>
      <c r="BH3023" s="39"/>
      <c r="BI3023" s="39"/>
      <c r="BJ3023" s="39"/>
      <c r="BK3023" s="39"/>
      <c r="BL3023" s="39"/>
      <c r="BM3023" s="39"/>
      <c r="BN3023" s="39"/>
      <c r="BO3023" s="39"/>
      <c r="BP3023" s="39"/>
      <c r="BQ3023" s="39"/>
      <c r="BR3023" s="39"/>
      <c r="BS3023" s="39"/>
      <c r="BT3023" s="39"/>
      <c r="BU3023" s="39"/>
      <c r="BV3023" s="39"/>
      <c r="BW3023" s="39"/>
      <c r="BX3023" s="39"/>
      <c r="BY3023" s="39"/>
      <c r="BZ3023" s="39"/>
      <c r="CA3023" s="39"/>
      <c r="CB3023" s="39"/>
      <c r="CC3023" s="39"/>
      <c r="CD3023" s="39"/>
      <c r="CE3023" s="39"/>
      <c r="CF3023" s="39"/>
      <c r="CG3023" s="39"/>
      <c r="CH3023" s="39"/>
      <c r="CI3023" s="39"/>
      <c r="CJ3023" s="39"/>
      <c r="CK3023" s="39"/>
      <c r="CL3023" s="39"/>
      <c r="CM3023" s="39"/>
      <c r="CN3023" s="39"/>
      <c r="CO3023" s="39"/>
      <c r="CP3023" s="39"/>
      <c r="CQ3023" s="39"/>
      <c r="CR3023" s="39"/>
      <c r="CS3023" s="39"/>
      <c r="CT3023" s="39"/>
      <c r="CU3023" s="39"/>
      <c r="CV3023" s="39"/>
      <c r="CW3023" s="39"/>
      <c r="CX3023" s="39"/>
      <c r="CY3023" s="39"/>
      <c r="CZ3023" s="39"/>
      <c r="DA3023" s="39"/>
      <c r="DB3023" s="39"/>
      <c r="DC3023" s="39"/>
      <c r="DD3023" s="39"/>
      <c r="DE3023" s="39"/>
    </row>
    <row r="3024" spans="1:109" s="38" customFormat="1" ht="12">
      <c r="A3024" s="298"/>
      <c r="B3024" s="298"/>
      <c r="C3024" s="298"/>
      <c r="D3024" s="298"/>
      <c r="E3024" s="298"/>
      <c r="F3024" s="298"/>
      <c r="G3024" s="298"/>
      <c r="H3024" s="298"/>
      <c r="I3024" s="298"/>
      <c r="J3024" s="298"/>
      <c r="K3024" s="298"/>
      <c r="L3024" s="299"/>
      <c r="M3024" s="302"/>
      <c r="N3024" s="298"/>
      <c r="O3024" s="238"/>
      <c r="P3024" s="238"/>
      <c r="Q3024" s="238"/>
      <c r="T3024" s="39"/>
      <c r="U3024" s="39"/>
      <c r="V3024" s="39"/>
      <c r="W3024" s="39"/>
      <c r="X3024" s="39"/>
      <c r="Y3024" s="39"/>
      <c r="Z3024" s="39"/>
      <c r="AA3024" s="39"/>
      <c r="AB3024" s="39"/>
      <c r="AC3024" s="39"/>
      <c r="AD3024" s="39"/>
      <c r="AE3024" s="39"/>
      <c r="AF3024" s="39"/>
      <c r="AG3024" s="39"/>
      <c r="AH3024" s="39"/>
      <c r="AI3024" s="39"/>
      <c r="AJ3024" s="39"/>
      <c r="AK3024" s="39"/>
      <c r="AL3024" s="39"/>
      <c r="AM3024" s="39"/>
      <c r="AN3024" s="39"/>
      <c r="AO3024" s="39"/>
      <c r="AP3024" s="39"/>
      <c r="AQ3024" s="39"/>
      <c r="AR3024" s="39"/>
      <c r="AS3024" s="39"/>
      <c r="AT3024" s="39"/>
      <c r="AU3024" s="39"/>
      <c r="AV3024" s="39"/>
      <c r="AW3024" s="39"/>
      <c r="AX3024" s="39"/>
      <c r="AY3024" s="39"/>
      <c r="AZ3024" s="39"/>
      <c r="BA3024" s="39"/>
      <c r="BB3024" s="39"/>
      <c r="BC3024" s="39"/>
      <c r="BD3024" s="39"/>
      <c r="BE3024" s="39"/>
      <c r="BF3024" s="39"/>
      <c r="BG3024" s="39"/>
      <c r="BH3024" s="39"/>
      <c r="BI3024" s="39"/>
      <c r="BJ3024" s="39"/>
      <c r="BK3024" s="39"/>
      <c r="BL3024" s="39"/>
      <c r="BM3024" s="39"/>
      <c r="BN3024" s="39"/>
      <c r="BO3024" s="39"/>
      <c r="BP3024" s="39"/>
      <c r="BQ3024" s="39"/>
      <c r="BR3024" s="39"/>
      <c r="BS3024" s="39"/>
      <c r="BT3024" s="39"/>
      <c r="BU3024" s="39"/>
      <c r="BV3024" s="39"/>
      <c r="BW3024" s="39"/>
      <c r="BX3024" s="39"/>
      <c r="BY3024" s="39"/>
      <c r="BZ3024" s="39"/>
      <c r="CA3024" s="39"/>
      <c r="CB3024" s="39"/>
      <c r="CC3024" s="39"/>
      <c r="CD3024" s="39"/>
      <c r="CE3024" s="39"/>
      <c r="CF3024" s="39"/>
      <c r="CG3024" s="39"/>
      <c r="CH3024" s="39"/>
      <c r="CI3024" s="39"/>
      <c r="CJ3024" s="39"/>
      <c r="CK3024" s="39"/>
      <c r="CL3024" s="39"/>
      <c r="CM3024" s="39"/>
      <c r="CN3024" s="39"/>
      <c r="CO3024" s="39"/>
      <c r="CP3024" s="39"/>
      <c r="CQ3024" s="39"/>
      <c r="CR3024" s="39"/>
      <c r="CS3024" s="39"/>
      <c r="CT3024" s="39"/>
      <c r="CU3024" s="39"/>
      <c r="CV3024" s="39"/>
      <c r="CW3024" s="39"/>
      <c r="CX3024" s="39"/>
      <c r="CY3024" s="39"/>
      <c r="CZ3024" s="39"/>
      <c r="DA3024" s="39"/>
      <c r="DB3024" s="39"/>
      <c r="DC3024" s="39"/>
      <c r="DD3024" s="39"/>
      <c r="DE3024" s="39"/>
    </row>
    <row r="3025" spans="1:109" s="38" customFormat="1" ht="12">
      <c r="A3025" s="298"/>
      <c r="B3025" s="298"/>
      <c r="C3025" s="298"/>
      <c r="D3025" s="298"/>
      <c r="E3025" s="298"/>
      <c r="F3025" s="298"/>
      <c r="G3025" s="298"/>
      <c r="H3025" s="298"/>
      <c r="I3025" s="298"/>
      <c r="J3025" s="298"/>
      <c r="K3025" s="298"/>
      <c r="L3025" s="299"/>
      <c r="M3025" s="302"/>
      <c r="N3025" s="298"/>
      <c r="O3025" s="238"/>
      <c r="P3025" s="238"/>
      <c r="Q3025" s="238"/>
      <c r="T3025" s="39"/>
      <c r="U3025" s="39"/>
      <c r="V3025" s="39"/>
      <c r="W3025" s="39"/>
      <c r="X3025" s="39"/>
      <c r="Y3025" s="39"/>
      <c r="Z3025" s="39"/>
      <c r="AA3025" s="39"/>
      <c r="AB3025" s="39"/>
      <c r="AC3025" s="39"/>
      <c r="AD3025" s="39"/>
      <c r="AE3025" s="39"/>
      <c r="AF3025" s="39"/>
      <c r="AG3025" s="39"/>
      <c r="AH3025" s="39"/>
      <c r="AI3025" s="39"/>
      <c r="AJ3025" s="39"/>
      <c r="AK3025" s="39"/>
      <c r="AL3025" s="39"/>
      <c r="AM3025" s="39"/>
      <c r="AN3025" s="39"/>
      <c r="AO3025" s="39"/>
      <c r="AP3025" s="39"/>
      <c r="AQ3025" s="39"/>
      <c r="AR3025" s="39"/>
      <c r="AS3025" s="39"/>
      <c r="AT3025" s="39"/>
      <c r="AU3025" s="39"/>
      <c r="AV3025" s="39"/>
      <c r="AW3025" s="39"/>
      <c r="AX3025" s="39"/>
      <c r="AY3025" s="39"/>
      <c r="AZ3025" s="39"/>
      <c r="BA3025" s="39"/>
      <c r="BB3025" s="39"/>
      <c r="BC3025" s="39"/>
      <c r="BD3025" s="39"/>
      <c r="BE3025" s="39"/>
      <c r="BF3025" s="39"/>
      <c r="BG3025" s="39"/>
      <c r="BH3025" s="39"/>
      <c r="BI3025" s="39"/>
      <c r="BJ3025" s="39"/>
      <c r="BK3025" s="39"/>
      <c r="BL3025" s="39"/>
      <c r="BM3025" s="39"/>
      <c r="BN3025" s="39"/>
      <c r="BO3025" s="39"/>
      <c r="BP3025" s="39"/>
      <c r="BQ3025" s="39"/>
      <c r="BR3025" s="39"/>
      <c r="BS3025" s="39"/>
      <c r="BT3025" s="39"/>
      <c r="BU3025" s="39"/>
      <c r="BV3025" s="39"/>
      <c r="BW3025" s="39"/>
      <c r="BX3025" s="39"/>
      <c r="BY3025" s="39"/>
      <c r="BZ3025" s="39"/>
      <c r="CA3025" s="39"/>
      <c r="CB3025" s="39"/>
      <c r="CC3025" s="39"/>
      <c r="CD3025" s="39"/>
      <c r="CE3025" s="39"/>
      <c r="CF3025" s="39"/>
      <c r="CG3025" s="39"/>
      <c r="CH3025" s="39"/>
      <c r="CI3025" s="39"/>
      <c r="CJ3025" s="39"/>
      <c r="CK3025" s="39"/>
      <c r="CL3025" s="39"/>
      <c r="CM3025" s="39"/>
      <c r="CN3025" s="39"/>
      <c r="CO3025" s="39"/>
      <c r="CP3025" s="39"/>
      <c r="CQ3025" s="39"/>
      <c r="CR3025" s="39"/>
      <c r="CS3025" s="39"/>
      <c r="CT3025" s="39"/>
      <c r="CU3025" s="39"/>
      <c r="CV3025" s="39"/>
      <c r="CW3025" s="39"/>
      <c r="CX3025" s="39"/>
      <c r="CY3025" s="39"/>
      <c r="CZ3025" s="39"/>
      <c r="DA3025" s="39"/>
      <c r="DB3025" s="39"/>
      <c r="DC3025" s="39"/>
      <c r="DD3025" s="39"/>
      <c r="DE3025" s="39"/>
    </row>
    <row r="3026" spans="1:109" s="38" customFormat="1" ht="12">
      <c r="A3026" s="298"/>
      <c r="B3026" s="298"/>
      <c r="C3026" s="298"/>
      <c r="D3026" s="298"/>
      <c r="E3026" s="298"/>
      <c r="F3026" s="298"/>
      <c r="G3026" s="298"/>
      <c r="H3026" s="298"/>
      <c r="I3026" s="298"/>
      <c r="J3026" s="298"/>
      <c r="K3026" s="298"/>
      <c r="L3026" s="299"/>
      <c r="M3026" s="302"/>
      <c r="N3026" s="298"/>
      <c r="O3026" s="238"/>
      <c r="P3026" s="238"/>
      <c r="Q3026" s="238"/>
      <c r="T3026" s="39"/>
      <c r="U3026" s="39"/>
      <c r="V3026" s="39"/>
      <c r="W3026" s="39"/>
      <c r="X3026" s="39"/>
      <c r="Y3026" s="39"/>
      <c r="Z3026" s="39"/>
      <c r="AA3026" s="39"/>
      <c r="AB3026" s="39"/>
      <c r="AC3026" s="39"/>
      <c r="AD3026" s="39"/>
      <c r="AE3026" s="39"/>
      <c r="AF3026" s="39"/>
      <c r="AG3026" s="39"/>
      <c r="AH3026" s="39"/>
      <c r="AI3026" s="39"/>
      <c r="AJ3026" s="39"/>
      <c r="AK3026" s="39"/>
      <c r="AL3026" s="39"/>
      <c r="AM3026" s="39"/>
      <c r="AN3026" s="39"/>
      <c r="AO3026" s="39"/>
      <c r="AP3026" s="39"/>
      <c r="AQ3026" s="39"/>
      <c r="AR3026" s="39"/>
      <c r="AS3026" s="39"/>
      <c r="AT3026" s="39"/>
      <c r="AU3026" s="39"/>
      <c r="AV3026" s="39"/>
      <c r="AW3026" s="39"/>
      <c r="AX3026" s="39"/>
      <c r="AY3026" s="39"/>
      <c r="AZ3026" s="39"/>
      <c r="BA3026" s="39"/>
      <c r="BB3026" s="39"/>
      <c r="BC3026" s="39"/>
      <c r="BD3026" s="39"/>
      <c r="BE3026" s="39"/>
      <c r="BF3026" s="39"/>
      <c r="BG3026" s="39"/>
      <c r="BH3026" s="39"/>
      <c r="BI3026" s="39"/>
      <c r="BJ3026" s="39"/>
      <c r="BK3026" s="39"/>
      <c r="BL3026" s="39"/>
      <c r="BM3026" s="39"/>
      <c r="BN3026" s="39"/>
      <c r="BO3026" s="39"/>
      <c r="BP3026" s="39"/>
      <c r="BQ3026" s="39"/>
      <c r="BR3026" s="39"/>
      <c r="BS3026" s="39"/>
      <c r="BT3026" s="39"/>
      <c r="BU3026" s="39"/>
      <c r="BV3026" s="39"/>
      <c r="BW3026" s="39"/>
      <c r="BX3026" s="39"/>
      <c r="BY3026" s="39"/>
      <c r="BZ3026" s="39"/>
      <c r="CA3026" s="39"/>
      <c r="CB3026" s="39"/>
      <c r="CC3026" s="39"/>
      <c r="CD3026" s="39"/>
      <c r="CE3026" s="39"/>
      <c r="CF3026" s="39"/>
      <c r="CG3026" s="39"/>
      <c r="CH3026" s="39"/>
      <c r="CI3026" s="39"/>
      <c r="CJ3026" s="39"/>
      <c r="CK3026" s="39"/>
      <c r="CL3026" s="39"/>
      <c r="CM3026" s="39"/>
      <c r="CN3026" s="39"/>
      <c r="CO3026" s="39"/>
      <c r="CP3026" s="39"/>
      <c r="CQ3026" s="39"/>
      <c r="CR3026" s="39"/>
      <c r="CS3026" s="39"/>
      <c r="CT3026" s="39"/>
      <c r="CU3026" s="39"/>
      <c r="CV3026" s="39"/>
      <c r="CW3026" s="39"/>
      <c r="CX3026" s="39"/>
      <c r="CY3026" s="39"/>
      <c r="CZ3026" s="39"/>
      <c r="DA3026" s="39"/>
      <c r="DB3026" s="39"/>
      <c r="DC3026" s="39"/>
      <c r="DD3026" s="39"/>
      <c r="DE3026" s="39"/>
    </row>
    <row r="3027" spans="1:109" s="38" customFormat="1" ht="12">
      <c r="A3027" s="298"/>
      <c r="B3027" s="298"/>
      <c r="C3027" s="298"/>
      <c r="D3027" s="298"/>
      <c r="E3027" s="298"/>
      <c r="F3027" s="298"/>
      <c r="G3027" s="298"/>
      <c r="H3027" s="298"/>
      <c r="I3027" s="298"/>
      <c r="J3027" s="298"/>
      <c r="K3027" s="298"/>
      <c r="L3027" s="299"/>
      <c r="M3027" s="302"/>
      <c r="N3027" s="298"/>
      <c r="O3027" s="238"/>
      <c r="P3027" s="238"/>
      <c r="Q3027" s="238"/>
      <c r="T3027" s="39"/>
      <c r="U3027" s="39"/>
      <c r="V3027" s="39"/>
      <c r="W3027" s="39"/>
      <c r="X3027" s="39"/>
      <c r="Y3027" s="39"/>
      <c r="Z3027" s="39"/>
      <c r="AA3027" s="39"/>
      <c r="AB3027" s="39"/>
      <c r="AC3027" s="39"/>
      <c r="AD3027" s="39"/>
      <c r="AE3027" s="39"/>
      <c r="AF3027" s="39"/>
      <c r="AG3027" s="39"/>
      <c r="AH3027" s="39"/>
      <c r="AI3027" s="39"/>
      <c r="AJ3027" s="39"/>
      <c r="AK3027" s="39"/>
      <c r="AL3027" s="39"/>
      <c r="AM3027" s="39"/>
      <c r="AN3027" s="39"/>
      <c r="AO3027" s="39"/>
      <c r="AP3027" s="39"/>
      <c r="AQ3027" s="39"/>
      <c r="AR3027" s="39"/>
      <c r="AS3027" s="39"/>
      <c r="AT3027" s="39"/>
      <c r="AU3027" s="39"/>
      <c r="AV3027" s="39"/>
      <c r="AW3027" s="39"/>
      <c r="AX3027" s="39"/>
      <c r="AY3027" s="39"/>
      <c r="AZ3027" s="39"/>
      <c r="BA3027" s="39"/>
      <c r="BB3027" s="39"/>
      <c r="BC3027" s="39"/>
      <c r="BD3027" s="39"/>
      <c r="BE3027" s="39"/>
      <c r="BF3027" s="39"/>
      <c r="BG3027" s="39"/>
      <c r="BH3027" s="39"/>
      <c r="BI3027" s="39"/>
      <c r="BJ3027" s="39"/>
      <c r="BK3027" s="39"/>
      <c r="BL3027" s="39"/>
      <c r="BM3027" s="39"/>
      <c r="BN3027" s="39"/>
      <c r="BO3027" s="39"/>
      <c r="BP3027" s="39"/>
      <c r="BQ3027" s="39"/>
      <c r="BR3027" s="39"/>
      <c r="BS3027" s="39"/>
      <c r="BT3027" s="39"/>
      <c r="BU3027" s="39"/>
      <c r="BV3027" s="39"/>
      <c r="BW3027" s="39"/>
      <c r="BX3027" s="39"/>
      <c r="BY3027" s="39"/>
      <c r="BZ3027" s="39"/>
      <c r="CA3027" s="39"/>
      <c r="CB3027" s="39"/>
      <c r="CC3027" s="39"/>
      <c r="CD3027" s="39"/>
      <c r="CE3027" s="39"/>
      <c r="CF3027" s="39"/>
      <c r="CG3027" s="39"/>
      <c r="CH3027" s="39"/>
      <c r="CI3027" s="39"/>
      <c r="CJ3027" s="39"/>
      <c r="CK3027" s="39"/>
      <c r="CL3027" s="39"/>
      <c r="CM3027" s="39"/>
      <c r="CN3027" s="39"/>
      <c r="CO3027" s="39"/>
      <c r="CP3027" s="39"/>
      <c r="CQ3027" s="39"/>
      <c r="CR3027" s="39"/>
      <c r="CS3027" s="39"/>
      <c r="CT3027" s="39"/>
      <c r="CU3027" s="39"/>
      <c r="CV3027" s="39"/>
      <c r="CW3027" s="39"/>
      <c r="CX3027" s="39"/>
      <c r="CY3027" s="39"/>
      <c r="CZ3027" s="39"/>
      <c r="DA3027" s="39"/>
      <c r="DB3027" s="39"/>
      <c r="DC3027" s="39"/>
      <c r="DD3027" s="39"/>
      <c r="DE3027" s="39"/>
    </row>
    <row r="3028" spans="1:109" s="38" customFormat="1" ht="12">
      <c r="A3028" s="298"/>
      <c r="B3028" s="298"/>
      <c r="C3028" s="298"/>
      <c r="D3028" s="298"/>
      <c r="E3028" s="298"/>
      <c r="F3028" s="298"/>
      <c r="G3028" s="298"/>
      <c r="H3028" s="298"/>
      <c r="I3028" s="298"/>
      <c r="J3028" s="298"/>
      <c r="K3028" s="298"/>
      <c r="L3028" s="299"/>
      <c r="M3028" s="302"/>
      <c r="N3028" s="298"/>
      <c r="O3028" s="238"/>
      <c r="P3028" s="238"/>
      <c r="Q3028" s="238"/>
      <c r="T3028" s="39"/>
      <c r="U3028" s="39"/>
      <c r="V3028" s="39"/>
      <c r="W3028" s="39"/>
      <c r="X3028" s="39"/>
      <c r="Y3028" s="39"/>
      <c r="Z3028" s="39"/>
      <c r="AA3028" s="39"/>
      <c r="AB3028" s="39"/>
      <c r="AC3028" s="39"/>
      <c r="AD3028" s="39"/>
      <c r="AE3028" s="39"/>
      <c r="AF3028" s="39"/>
      <c r="AG3028" s="39"/>
      <c r="AH3028" s="39"/>
      <c r="AI3028" s="39"/>
      <c r="AJ3028" s="39"/>
      <c r="AK3028" s="39"/>
      <c r="AL3028" s="39"/>
      <c r="AM3028" s="39"/>
      <c r="AN3028" s="39"/>
      <c r="AO3028" s="39"/>
      <c r="AP3028" s="39"/>
      <c r="AQ3028" s="39"/>
      <c r="AR3028" s="39"/>
      <c r="AS3028" s="39"/>
      <c r="AT3028" s="39"/>
      <c r="AU3028" s="39"/>
      <c r="AV3028" s="39"/>
      <c r="AW3028" s="39"/>
      <c r="AX3028" s="39"/>
      <c r="AY3028" s="39"/>
      <c r="AZ3028" s="39"/>
      <c r="BA3028" s="39"/>
      <c r="BB3028" s="39"/>
      <c r="BC3028" s="39"/>
      <c r="BD3028" s="39"/>
      <c r="BE3028" s="39"/>
      <c r="BF3028" s="39"/>
      <c r="BG3028" s="39"/>
      <c r="BH3028" s="39"/>
      <c r="BI3028" s="39"/>
      <c r="BJ3028" s="39"/>
      <c r="BK3028" s="39"/>
      <c r="BL3028" s="39"/>
      <c r="BM3028" s="39"/>
      <c r="BN3028" s="39"/>
      <c r="BO3028" s="39"/>
      <c r="BP3028" s="39"/>
      <c r="BQ3028" s="39"/>
      <c r="BR3028" s="39"/>
      <c r="BS3028" s="39"/>
      <c r="BT3028" s="39"/>
      <c r="BU3028" s="39"/>
      <c r="BV3028" s="39"/>
      <c r="BW3028" s="39"/>
      <c r="BX3028" s="39"/>
      <c r="BY3028" s="39"/>
      <c r="BZ3028" s="39"/>
      <c r="CA3028" s="39"/>
      <c r="CB3028" s="39"/>
      <c r="CC3028" s="39"/>
      <c r="CD3028" s="39"/>
      <c r="CE3028" s="39"/>
      <c r="CF3028" s="39"/>
      <c r="CG3028" s="39"/>
      <c r="CH3028" s="39"/>
      <c r="CI3028" s="39"/>
      <c r="CJ3028" s="39"/>
      <c r="CK3028" s="39"/>
      <c r="CL3028" s="39"/>
      <c r="CM3028" s="39"/>
      <c r="CN3028" s="39"/>
      <c r="CO3028" s="39"/>
      <c r="CP3028" s="39"/>
      <c r="CQ3028" s="39"/>
      <c r="CR3028" s="39"/>
      <c r="CS3028" s="39"/>
      <c r="CT3028" s="39"/>
      <c r="CU3028" s="39"/>
      <c r="CV3028" s="39"/>
      <c r="CW3028" s="39"/>
      <c r="CX3028" s="39"/>
      <c r="CY3028" s="39"/>
      <c r="CZ3028" s="39"/>
      <c r="DA3028" s="39"/>
      <c r="DB3028" s="39"/>
      <c r="DC3028" s="39"/>
      <c r="DD3028" s="39"/>
      <c r="DE3028" s="39"/>
    </row>
    <row r="3029" spans="1:109" s="38" customFormat="1" ht="12">
      <c r="A3029" s="298"/>
      <c r="B3029" s="298"/>
      <c r="C3029" s="298"/>
      <c r="D3029" s="298"/>
      <c r="E3029" s="298"/>
      <c r="F3029" s="298"/>
      <c r="G3029" s="298"/>
      <c r="H3029" s="298"/>
      <c r="I3029" s="298"/>
      <c r="J3029" s="298"/>
      <c r="K3029" s="298"/>
      <c r="L3029" s="299"/>
      <c r="M3029" s="302"/>
      <c r="N3029" s="298"/>
      <c r="O3029" s="238"/>
      <c r="P3029" s="238"/>
      <c r="Q3029" s="238"/>
      <c r="T3029" s="39"/>
      <c r="U3029" s="39"/>
      <c r="V3029" s="39"/>
      <c r="W3029" s="39"/>
      <c r="X3029" s="39"/>
      <c r="Y3029" s="39"/>
      <c r="Z3029" s="39"/>
      <c r="AA3029" s="39"/>
      <c r="AB3029" s="39"/>
      <c r="AC3029" s="39"/>
      <c r="AD3029" s="39"/>
      <c r="AE3029" s="39"/>
      <c r="AF3029" s="39"/>
      <c r="AG3029" s="39"/>
      <c r="AH3029" s="39"/>
      <c r="AI3029" s="39"/>
      <c r="AJ3029" s="39"/>
      <c r="AK3029" s="39"/>
      <c r="AL3029" s="39"/>
      <c r="AM3029" s="39"/>
      <c r="AN3029" s="39"/>
      <c r="AO3029" s="39"/>
      <c r="AP3029" s="39"/>
      <c r="AQ3029" s="39"/>
      <c r="AR3029" s="39"/>
      <c r="AS3029" s="39"/>
      <c r="AT3029" s="39"/>
      <c r="AU3029" s="39"/>
      <c r="AV3029" s="39"/>
      <c r="AW3029" s="39"/>
      <c r="AX3029" s="39"/>
      <c r="AY3029" s="39"/>
      <c r="AZ3029" s="39"/>
      <c r="BA3029" s="39"/>
      <c r="BB3029" s="39"/>
      <c r="BC3029" s="39"/>
      <c r="BD3029" s="39"/>
      <c r="BE3029" s="39"/>
      <c r="BF3029" s="39"/>
      <c r="BG3029" s="39"/>
      <c r="BH3029" s="39"/>
      <c r="BI3029" s="39"/>
      <c r="BJ3029" s="39"/>
      <c r="BK3029" s="39"/>
      <c r="BL3029" s="39"/>
      <c r="BM3029" s="39"/>
      <c r="BN3029" s="39"/>
      <c r="BO3029" s="39"/>
      <c r="BP3029" s="39"/>
      <c r="BQ3029" s="39"/>
      <c r="BR3029" s="39"/>
      <c r="BS3029" s="39"/>
      <c r="BT3029" s="39"/>
      <c r="BU3029" s="39"/>
      <c r="BV3029" s="39"/>
      <c r="BW3029" s="39"/>
      <c r="BX3029" s="39"/>
      <c r="BY3029" s="39"/>
      <c r="BZ3029" s="39"/>
      <c r="CA3029" s="39"/>
      <c r="CB3029" s="39"/>
      <c r="CC3029" s="39"/>
      <c r="CD3029" s="39"/>
      <c r="CE3029" s="39"/>
      <c r="CF3029" s="39"/>
      <c r="CG3029" s="39"/>
      <c r="CH3029" s="39"/>
      <c r="CI3029" s="39"/>
      <c r="CJ3029" s="39"/>
      <c r="CK3029" s="39"/>
      <c r="CL3029" s="39"/>
      <c r="CM3029" s="39"/>
      <c r="CN3029" s="39"/>
      <c r="CO3029" s="39"/>
      <c r="CP3029" s="39"/>
      <c r="CQ3029" s="39"/>
      <c r="CR3029" s="39"/>
      <c r="CS3029" s="39"/>
      <c r="CT3029" s="39"/>
      <c r="CU3029" s="39"/>
      <c r="CV3029" s="39"/>
      <c r="CW3029" s="39"/>
      <c r="CX3029" s="39"/>
      <c r="CY3029" s="39"/>
      <c r="CZ3029" s="39"/>
      <c r="DA3029" s="39"/>
      <c r="DB3029" s="39"/>
      <c r="DC3029" s="39"/>
      <c r="DD3029" s="39"/>
      <c r="DE3029" s="39"/>
    </row>
    <row r="3030" spans="1:109" s="38" customFormat="1" ht="12">
      <c r="A3030" s="298"/>
      <c r="B3030" s="298"/>
      <c r="C3030" s="298"/>
      <c r="D3030" s="298"/>
      <c r="E3030" s="298"/>
      <c r="F3030" s="298"/>
      <c r="G3030" s="298"/>
      <c r="H3030" s="298"/>
      <c r="I3030" s="298"/>
      <c r="J3030" s="298"/>
      <c r="K3030" s="298"/>
      <c r="L3030" s="299"/>
      <c r="M3030" s="302"/>
      <c r="N3030" s="298"/>
      <c r="O3030" s="238"/>
      <c r="P3030" s="238"/>
      <c r="Q3030" s="238"/>
      <c r="T3030" s="39"/>
      <c r="U3030" s="39"/>
      <c r="V3030" s="39"/>
      <c r="W3030" s="39"/>
      <c r="X3030" s="39"/>
      <c r="Y3030" s="39"/>
      <c r="Z3030" s="39"/>
      <c r="AA3030" s="39"/>
      <c r="AB3030" s="39"/>
      <c r="AC3030" s="39"/>
      <c r="AD3030" s="39"/>
      <c r="AE3030" s="39"/>
      <c r="AF3030" s="39"/>
      <c r="AG3030" s="39"/>
      <c r="AH3030" s="39"/>
      <c r="AI3030" s="39"/>
      <c r="AJ3030" s="39"/>
      <c r="AK3030" s="39"/>
      <c r="AL3030" s="39"/>
      <c r="AM3030" s="39"/>
      <c r="AN3030" s="39"/>
      <c r="AO3030" s="39"/>
      <c r="AP3030" s="39"/>
      <c r="AQ3030" s="39"/>
      <c r="AR3030" s="39"/>
      <c r="AS3030" s="39"/>
      <c r="AT3030" s="39"/>
      <c r="AU3030" s="39"/>
      <c r="AV3030" s="39"/>
      <c r="AW3030" s="39"/>
      <c r="AX3030" s="39"/>
      <c r="AY3030" s="39"/>
      <c r="AZ3030" s="39"/>
      <c r="BA3030" s="39"/>
      <c r="BB3030" s="39"/>
      <c r="BC3030" s="39"/>
      <c r="BD3030" s="39"/>
      <c r="BE3030" s="39"/>
      <c r="BF3030" s="39"/>
      <c r="BG3030" s="39"/>
      <c r="BH3030" s="39"/>
      <c r="BI3030" s="39"/>
      <c r="BJ3030" s="39"/>
      <c r="BK3030" s="39"/>
      <c r="BL3030" s="39"/>
      <c r="BM3030" s="39"/>
      <c r="BN3030" s="39"/>
      <c r="BO3030" s="39"/>
      <c r="BP3030" s="39"/>
      <c r="BQ3030" s="39"/>
      <c r="BR3030" s="39"/>
      <c r="BS3030" s="39"/>
      <c r="BT3030" s="39"/>
      <c r="BU3030" s="39"/>
      <c r="BV3030" s="39"/>
      <c r="BW3030" s="39"/>
      <c r="BX3030" s="39"/>
      <c r="BY3030" s="39"/>
      <c r="BZ3030" s="39"/>
      <c r="CA3030" s="39"/>
      <c r="CB3030" s="39"/>
      <c r="CC3030" s="39"/>
      <c r="CD3030" s="39"/>
      <c r="CE3030" s="39"/>
      <c r="CF3030" s="39"/>
      <c r="CG3030" s="39"/>
      <c r="CH3030" s="39"/>
      <c r="CI3030" s="39"/>
      <c r="CJ3030" s="39"/>
      <c r="CK3030" s="39"/>
      <c r="CL3030" s="39"/>
      <c r="CM3030" s="39"/>
      <c r="CN3030" s="39"/>
      <c r="CO3030" s="39"/>
      <c r="CP3030" s="39"/>
      <c r="CQ3030" s="39"/>
      <c r="CR3030" s="39"/>
      <c r="CS3030" s="39"/>
      <c r="CT3030" s="39"/>
      <c r="CU3030" s="39"/>
      <c r="CV3030" s="39"/>
      <c r="CW3030" s="39"/>
      <c r="CX3030" s="39"/>
      <c r="CY3030" s="39"/>
      <c r="CZ3030" s="39"/>
      <c r="DA3030" s="39"/>
      <c r="DB3030" s="39"/>
      <c r="DC3030" s="39"/>
      <c r="DD3030" s="39"/>
      <c r="DE3030" s="39"/>
    </row>
    <row r="3031" spans="1:109" s="38" customFormat="1" ht="12">
      <c r="A3031" s="298"/>
      <c r="B3031" s="298"/>
      <c r="C3031" s="298"/>
      <c r="D3031" s="298"/>
      <c r="E3031" s="298"/>
      <c r="F3031" s="298"/>
      <c r="G3031" s="298"/>
      <c r="H3031" s="298"/>
      <c r="I3031" s="298"/>
      <c r="J3031" s="298"/>
      <c r="K3031" s="298"/>
      <c r="L3031" s="299"/>
      <c r="M3031" s="302"/>
      <c r="N3031" s="298"/>
      <c r="O3031" s="238"/>
      <c r="P3031" s="238"/>
      <c r="Q3031" s="238"/>
      <c r="T3031" s="39"/>
      <c r="U3031" s="39"/>
      <c r="V3031" s="39"/>
      <c r="W3031" s="39"/>
      <c r="X3031" s="39"/>
      <c r="Y3031" s="39"/>
      <c r="Z3031" s="39"/>
      <c r="AA3031" s="39"/>
      <c r="AB3031" s="39"/>
      <c r="AC3031" s="39"/>
      <c r="AD3031" s="39"/>
      <c r="AE3031" s="39"/>
      <c r="AF3031" s="39"/>
      <c r="AG3031" s="39"/>
      <c r="AH3031" s="39"/>
      <c r="AI3031" s="39"/>
      <c r="AJ3031" s="39"/>
      <c r="AK3031" s="39"/>
      <c r="AL3031" s="39"/>
      <c r="AM3031" s="39"/>
      <c r="AN3031" s="39"/>
      <c r="AO3031" s="39"/>
      <c r="AP3031" s="39"/>
      <c r="AQ3031" s="39"/>
      <c r="AR3031" s="39"/>
      <c r="AS3031" s="39"/>
      <c r="AT3031" s="39"/>
      <c r="AU3031" s="39"/>
      <c r="AV3031" s="39"/>
      <c r="AW3031" s="39"/>
      <c r="AX3031" s="39"/>
      <c r="AY3031" s="39"/>
      <c r="AZ3031" s="39"/>
      <c r="BA3031" s="39"/>
      <c r="BB3031" s="39"/>
      <c r="BC3031" s="39"/>
      <c r="BD3031" s="39"/>
      <c r="BE3031" s="39"/>
      <c r="BF3031" s="39"/>
      <c r="BG3031" s="39"/>
      <c r="BH3031" s="39"/>
      <c r="BI3031" s="39"/>
      <c r="BJ3031" s="39"/>
      <c r="BK3031" s="39"/>
      <c r="BL3031" s="39"/>
      <c r="BM3031" s="39"/>
      <c r="BN3031" s="39"/>
      <c r="BO3031" s="39"/>
      <c r="BP3031" s="39"/>
      <c r="BQ3031" s="39"/>
      <c r="BR3031" s="39"/>
      <c r="BS3031" s="39"/>
      <c r="BT3031" s="39"/>
      <c r="BU3031" s="39"/>
      <c r="BV3031" s="39"/>
      <c r="BW3031" s="39"/>
      <c r="BX3031" s="39"/>
      <c r="BY3031" s="39"/>
      <c r="BZ3031" s="39"/>
      <c r="CA3031" s="39"/>
      <c r="CB3031" s="39"/>
      <c r="CC3031" s="39"/>
      <c r="CD3031" s="39"/>
      <c r="CE3031" s="39"/>
      <c r="CF3031" s="39"/>
      <c r="CG3031" s="39"/>
      <c r="CH3031" s="39"/>
      <c r="CI3031" s="39"/>
      <c r="CJ3031" s="39"/>
      <c r="CK3031" s="39"/>
      <c r="CL3031" s="39"/>
      <c r="CM3031" s="39"/>
      <c r="CN3031" s="39"/>
      <c r="CO3031" s="39"/>
      <c r="CP3031" s="39"/>
      <c r="CQ3031" s="39"/>
      <c r="CR3031" s="39"/>
      <c r="CS3031" s="39"/>
      <c r="CT3031" s="39"/>
      <c r="CU3031" s="39"/>
      <c r="CV3031" s="39"/>
      <c r="CW3031" s="39"/>
      <c r="CX3031" s="39"/>
      <c r="CY3031" s="39"/>
      <c r="CZ3031" s="39"/>
      <c r="DA3031" s="39"/>
      <c r="DB3031" s="39"/>
      <c r="DC3031" s="39"/>
      <c r="DD3031" s="39"/>
      <c r="DE3031" s="39"/>
    </row>
    <row r="3032" spans="1:109" s="38" customFormat="1" ht="12">
      <c r="A3032" s="298"/>
      <c r="B3032" s="298"/>
      <c r="C3032" s="298"/>
      <c r="D3032" s="298"/>
      <c r="E3032" s="298"/>
      <c r="F3032" s="298"/>
      <c r="G3032" s="298"/>
      <c r="H3032" s="298"/>
      <c r="I3032" s="298"/>
      <c r="J3032" s="298"/>
      <c r="K3032" s="298"/>
      <c r="L3032" s="299"/>
      <c r="M3032" s="302"/>
      <c r="N3032" s="298"/>
      <c r="O3032" s="238"/>
      <c r="P3032" s="238"/>
      <c r="Q3032" s="238"/>
      <c r="T3032" s="39"/>
      <c r="U3032" s="39"/>
      <c r="V3032" s="39"/>
      <c r="W3032" s="39"/>
      <c r="X3032" s="39"/>
      <c r="Y3032" s="39"/>
      <c r="Z3032" s="39"/>
      <c r="AA3032" s="39"/>
      <c r="AB3032" s="39"/>
      <c r="AC3032" s="39"/>
      <c r="AD3032" s="39"/>
      <c r="AE3032" s="39"/>
      <c r="AF3032" s="39"/>
      <c r="AG3032" s="39"/>
      <c r="AH3032" s="39"/>
      <c r="AI3032" s="39"/>
      <c r="AJ3032" s="39"/>
      <c r="AK3032" s="39"/>
      <c r="AL3032" s="39"/>
      <c r="AM3032" s="39"/>
      <c r="AN3032" s="39"/>
      <c r="AO3032" s="39"/>
      <c r="AP3032" s="39"/>
      <c r="AQ3032" s="39"/>
      <c r="AR3032" s="39"/>
      <c r="AS3032" s="39"/>
      <c r="AT3032" s="39"/>
      <c r="AU3032" s="39"/>
      <c r="AV3032" s="39"/>
      <c r="AW3032" s="39"/>
      <c r="AX3032" s="39"/>
      <c r="AY3032" s="39"/>
      <c r="AZ3032" s="39"/>
      <c r="BA3032" s="39"/>
      <c r="BB3032" s="39"/>
      <c r="BC3032" s="39"/>
      <c r="BD3032" s="39"/>
      <c r="BE3032" s="39"/>
      <c r="BF3032" s="39"/>
      <c r="BG3032" s="39"/>
      <c r="BH3032" s="39"/>
      <c r="BI3032" s="39"/>
      <c r="BJ3032" s="39"/>
      <c r="BK3032" s="39"/>
      <c r="BL3032" s="39"/>
      <c r="BM3032" s="39"/>
      <c r="BN3032" s="39"/>
      <c r="BO3032" s="39"/>
      <c r="BP3032" s="39"/>
      <c r="BQ3032" s="39"/>
      <c r="BR3032" s="39"/>
      <c r="BS3032" s="39"/>
      <c r="BT3032" s="39"/>
      <c r="BU3032" s="39"/>
      <c r="BV3032" s="39"/>
      <c r="BW3032" s="39"/>
      <c r="BX3032" s="39"/>
      <c r="BY3032" s="39"/>
      <c r="BZ3032" s="39"/>
      <c r="CA3032" s="39"/>
      <c r="CB3032" s="39"/>
      <c r="CC3032" s="39"/>
      <c r="CD3032" s="39"/>
      <c r="CE3032" s="39"/>
      <c r="CF3032" s="39"/>
      <c r="CG3032" s="39"/>
      <c r="CH3032" s="39"/>
      <c r="CI3032" s="39"/>
      <c r="CJ3032" s="39"/>
      <c r="CK3032" s="39"/>
      <c r="CL3032" s="39"/>
      <c r="CM3032" s="39"/>
      <c r="CN3032" s="39"/>
      <c r="CO3032" s="39"/>
      <c r="CP3032" s="39"/>
      <c r="CQ3032" s="39"/>
      <c r="CR3032" s="39"/>
      <c r="CS3032" s="39"/>
      <c r="CT3032" s="39"/>
      <c r="CU3032" s="39"/>
      <c r="CV3032" s="39"/>
      <c r="CW3032" s="39"/>
      <c r="CX3032" s="39"/>
      <c r="CY3032" s="39"/>
      <c r="CZ3032" s="39"/>
      <c r="DA3032" s="39"/>
      <c r="DB3032" s="39"/>
      <c r="DC3032" s="39"/>
      <c r="DD3032" s="39"/>
      <c r="DE3032" s="39"/>
    </row>
    <row r="3033" spans="1:109" s="38" customFormat="1" ht="12">
      <c r="A3033" s="298"/>
      <c r="B3033" s="298"/>
      <c r="C3033" s="298"/>
      <c r="D3033" s="298"/>
      <c r="E3033" s="298"/>
      <c r="F3033" s="298"/>
      <c r="G3033" s="298"/>
      <c r="H3033" s="298"/>
      <c r="I3033" s="298"/>
      <c r="J3033" s="298"/>
      <c r="K3033" s="298"/>
      <c r="L3033" s="299"/>
      <c r="M3033" s="302"/>
      <c r="N3033" s="298"/>
      <c r="O3033" s="238"/>
      <c r="P3033" s="238"/>
      <c r="Q3033" s="238"/>
      <c r="T3033" s="39"/>
      <c r="U3033" s="39"/>
      <c r="V3033" s="39"/>
      <c r="W3033" s="39"/>
      <c r="X3033" s="39"/>
      <c r="Y3033" s="39"/>
      <c r="Z3033" s="39"/>
      <c r="AA3033" s="39"/>
      <c r="AB3033" s="39"/>
      <c r="AC3033" s="39"/>
      <c r="AD3033" s="39"/>
      <c r="AE3033" s="39"/>
      <c r="AF3033" s="39"/>
      <c r="AG3033" s="39"/>
      <c r="AH3033" s="39"/>
      <c r="AI3033" s="39"/>
      <c r="AJ3033" s="39"/>
      <c r="AK3033" s="39"/>
      <c r="AL3033" s="39"/>
      <c r="AM3033" s="39"/>
      <c r="AN3033" s="39"/>
      <c r="AO3033" s="39"/>
      <c r="AP3033" s="39"/>
      <c r="AQ3033" s="39"/>
      <c r="AR3033" s="39"/>
      <c r="AS3033" s="39"/>
      <c r="AT3033" s="39"/>
      <c r="AU3033" s="39"/>
      <c r="AV3033" s="39"/>
      <c r="AW3033" s="39"/>
      <c r="AX3033" s="39"/>
      <c r="AY3033" s="39"/>
      <c r="AZ3033" s="39"/>
      <c r="BA3033" s="39"/>
      <c r="BB3033" s="39"/>
      <c r="BC3033" s="39"/>
      <c r="BD3033" s="39"/>
      <c r="BE3033" s="39"/>
      <c r="BF3033" s="39"/>
      <c r="BG3033" s="39"/>
      <c r="BH3033" s="39"/>
      <c r="BI3033" s="39"/>
      <c r="BJ3033" s="39"/>
      <c r="BK3033" s="39"/>
      <c r="BL3033" s="39"/>
      <c r="BM3033" s="39"/>
      <c r="BN3033" s="39"/>
      <c r="BO3033" s="39"/>
      <c r="BP3033" s="39"/>
      <c r="BQ3033" s="39"/>
      <c r="BR3033" s="39"/>
      <c r="BS3033" s="39"/>
      <c r="BT3033" s="39"/>
      <c r="BU3033" s="39"/>
      <c r="BV3033" s="39"/>
      <c r="BW3033" s="39"/>
      <c r="BX3033" s="39"/>
      <c r="BY3033" s="39"/>
      <c r="BZ3033" s="39"/>
      <c r="CA3033" s="39"/>
      <c r="CB3033" s="39"/>
      <c r="CC3033" s="39"/>
      <c r="CD3033" s="39"/>
      <c r="CE3033" s="39"/>
      <c r="CF3033" s="39"/>
      <c r="CG3033" s="39"/>
      <c r="CH3033" s="39"/>
      <c r="CI3033" s="39"/>
      <c r="CJ3033" s="39"/>
      <c r="CK3033" s="39"/>
      <c r="CL3033" s="39"/>
      <c r="CM3033" s="39"/>
      <c r="CN3033" s="39"/>
      <c r="CO3033" s="39"/>
      <c r="CP3033" s="39"/>
      <c r="CQ3033" s="39"/>
      <c r="CR3033" s="39"/>
      <c r="CS3033" s="39"/>
      <c r="CT3033" s="39"/>
      <c r="CU3033" s="39"/>
      <c r="CV3033" s="39"/>
      <c r="CW3033" s="39"/>
      <c r="CX3033" s="39"/>
      <c r="CY3033" s="39"/>
      <c r="CZ3033" s="39"/>
      <c r="DA3033" s="39"/>
      <c r="DB3033" s="39"/>
      <c r="DC3033" s="39"/>
      <c r="DD3033" s="39"/>
      <c r="DE3033" s="39"/>
    </row>
    <row r="3034" spans="1:109" s="38" customFormat="1" ht="12">
      <c r="A3034" s="298"/>
      <c r="B3034" s="298"/>
      <c r="C3034" s="298"/>
      <c r="D3034" s="298"/>
      <c r="E3034" s="298"/>
      <c r="F3034" s="298"/>
      <c r="G3034" s="298"/>
      <c r="H3034" s="298"/>
      <c r="I3034" s="298"/>
      <c r="J3034" s="298"/>
      <c r="K3034" s="298"/>
      <c r="L3034" s="299"/>
      <c r="M3034" s="302"/>
      <c r="N3034" s="298"/>
      <c r="O3034" s="238"/>
      <c r="P3034" s="238"/>
      <c r="Q3034" s="238"/>
      <c r="T3034" s="39"/>
      <c r="U3034" s="39"/>
      <c r="V3034" s="39"/>
      <c r="W3034" s="39"/>
      <c r="X3034" s="39"/>
      <c r="Y3034" s="39"/>
      <c r="Z3034" s="39"/>
      <c r="AA3034" s="39"/>
      <c r="AB3034" s="39"/>
      <c r="AC3034" s="39"/>
      <c r="AD3034" s="39"/>
      <c r="AE3034" s="39"/>
      <c r="AF3034" s="39"/>
      <c r="AG3034" s="39"/>
      <c r="AH3034" s="39"/>
      <c r="AI3034" s="39"/>
      <c r="AJ3034" s="39"/>
      <c r="AK3034" s="39"/>
      <c r="AL3034" s="39"/>
      <c r="AM3034" s="39"/>
      <c r="AN3034" s="39"/>
      <c r="AO3034" s="39"/>
      <c r="AP3034" s="39"/>
      <c r="AQ3034" s="39"/>
      <c r="AR3034" s="39"/>
      <c r="AS3034" s="39"/>
      <c r="AT3034" s="39"/>
      <c r="AU3034" s="39"/>
      <c r="AV3034" s="39"/>
      <c r="AW3034" s="39"/>
      <c r="AX3034" s="39"/>
      <c r="AY3034" s="39"/>
      <c r="AZ3034" s="39"/>
      <c r="BA3034" s="39"/>
      <c r="BB3034" s="39"/>
      <c r="BC3034" s="39"/>
      <c r="BD3034" s="39"/>
      <c r="BE3034" s="39"/>
      <c r="BF3034" s="39"/>
      <c r="BG3034" s="39"/>
      <c r="BH3034" s="39"/>
      <c r="BI3034" s="39"/>
      <c r="BJ3034" s="39"/>
      <c r="BK3034" s="39"/>
      <c r="BL3034" s="39"/>
      <c r="BM3034" s="39"/>
      <c r="BN3034" s="39"/>
      <c r="BO3034" s="39"/>
      <c r="BP3034" s="39"/>
      <c r="BQ3034" s="39"/>
      <c r="BR3034" s="39"/>
      <c r="BS3034" s="39"/>
      <c r="BT3034" s="39"/>
      <c r="BU3034" s="39"/>
      <c r="BV3034" s="39"/>
      <c r="BW3034" s="39"/>
      <c r="BX3034" s="39"/>
      <c r="BY3034" s="39"/>
      <c r="BZ3034" s="39"/>
      <c r="CA3034" s="39"/>
      <c r="CB3034" s="39"/>
      <c r="CC3034" s="39"/>
      <c r="CD3034" s="39"/>
      <c r="CE3034" s="39"/>
      <c r="CF3034" s="39"/>
      <c r="CG3034" s="39"/>
      <c r="CH3034" s="39"/>
      <c r="CI3034" s="39"/>
      <c r="CJ3034" s="39"/>
      <c r="CK3034" s="39"/>
      <c r="CL3034" s="39"/>
      <c r="CM3034" s="39"/>
      <c r="CN3034" s="39"/>
      <c r="CO3034" s="39"/>
      <c r="CP3034" s="39"/>
      <c r="CQ3034" s="39"/>
      <c r="CR3034" s="39"/>
      <c r="CS3034" s="39"/>
      <c r="CT3034" s="39"/>
      <c r="CU3034" s="39"/>
      <c r="CV3034" s="39"/>
      <c r="CW3034" s="39"/>
      <c r="CX3034" s="39"/>
      <c r="CY3034" s="39"/>
      <c r="CZ3034" s="39"/>
      <c r="DA3034" s="39"/>
      <c r="DB3034" s="39"/>
      <c r="DC3034" s="39"/>
      <c r="DD3034" s="39"/>
      <c r="DE3034" s="39"/>
    </row>
    <row r="3035" spans="1:109" s="38" customFormat="1" ht="12">
      <c r="A3035" s="298"/>
      <c r="B3035" s="298"/>
      <c r="C3035" s="298"/>
      <c r="D3035" s="298"/>
      <c r="E3035" s="298"/>
      <c r="F3035" s="298"/>
      <c r="G3035" s="298"/>
      <c r="H3035" s="298"/>
      <c r="I3035" s="298"/>
      <c r="J3035" s="298"/>
      <c r="K3035" s="298"/>
      <c r="L3035" s="299"/>
      <c r="M3035" s="302"/>
      <c r="N3035" s="298"/>
      <c r="O3035" s="238"/>
      <c r="P3035" s="238"/>
      <c r="Q3035" s="238"/>
      <c r="T3035" s="39"/>
      <c r="U3035" s="39"/>
      <c r="V3035" s="39"/>
      <c r="W3035" s="39"/>
      <c r="X3035" s="39"/>
      <c r="Y3035" s="39"/>
      <c r="Z3035" s="39"/>
      <c r="AA3035" s="39"/>
      <c r="AB3035" s="39"/>
      <c r="AC3035" s="39"/>
      <c r="AD3035" s="39"/>
      <c r="AE3035" s="39"/>
      <c r="AF3035" s="39"/>
      <c r="AG3035" s="39"/>
      <c r="AH3035" s="39"/>
      <c r="AI3035" s="39"/>
      <c r="AJ3035" s="39"/>
      <c r="AK3035" s="39"/>
      <c r="AL3035" s="39"/>
      <c r="AM3035" s="39"/>
      <c r="AN3035" s="39"/>
      <c r="AO3035" s="39"/>
      <c r="AP3035" s="39"/>
      <c r="AQ3035" s="39"/>
      <c r="AR3035" s="39"/>
      <c r="AS3035" s="39"/>
      <c r="AT3035" s="39"/>
      <c r="AU3035" s="39"/>
      <c r="AV3035" s="39"/>
      <c r="AW3035" s="39"/>
      <c r="AX3035" s="39"/>
      <c r="AY3035" s="39"/>
      <c r="AZ3035" s="39"/>
      <c r="BA3035" s="39"/>
      <c r="BB3035" s="39"/>
      <c r="BC3035" s="39"/>
      <c r="BD3035" s="39"/>
      <c r="BE3035" s="39"/>
      <c r="BF3035" s="39"/>
      <c r="BG3035" s="39"/>
      <c r="BH3035" s="39"/>
      <c r="BI3035" s="39"/>
      <c r="BJ3035" s="39"/>
      <c r="BK3035" s="39"/>
      <c r="BL3035" s="39"/>
      <c r="BM3035" s="39"/>
      <c r="BN3035" s="39"/>
      <c r="BO3035" s="39"/>
      <c r="BP3035" s="39"/>
      <c r="BQ3035" s="39"/>
      <c r="BR3035" s="39"/>
      <c r="BS3035" s="39"/>
      <c r="BT3035" s="39"/>
      <c r="BU3035" s="39"/>
      <c r="BV3035" s="39"/>
      <c r="BW3035" s="39"/>
      <c r="BX3035" s="39"/>
      <c r="BY3035" s="39"/>
      <c r="BZ3035" s="39"/>
      <c r="CA3035" s="39"/>
      <c r="CB3035" s="39"/>
      <c r="CC3035" s="39"/>
      <c r="CD3035" s="39"/>
      <c r="CE3035" s="39"/>
      <c r="CF3035" s="39"/>
      <c r="CG3035" s="39"/>
      <c r="CH3035" s="39"/>
      <c r="CI3035" s="39"/>
      <c r="CJ3035" s="39"/>
      <c r="CK3035" s="39"/>
      <c r="CL3035" s="39"/>
      <c r="CM3035" s="39"/>
      <c r="CN3035" s="39"/>
      <c r="CO3035" s="39"/>
      <c r="CP3035" s="39"/>
      <c r="CQ3035" s="39"/>
      <c r="CR3035" s="39"/>
      <c r="CS3035" s="39"/>
      <c r="CT3035" s="39"/>
      <c r="CU3035" s="39"/>
      <c r="CV3035" s="39"/>
      <c r="CW3035" s="39"/>
      <c r="CX3035" s="39"/>
      <c r="CY3035" s="39"/>
      <c r="CZ3035" s="39"/>
      <c r="DA3035" s="39"/>
      <c r="DB3035" s="39"/>
      <c r="DC3035" s="39"/>
      <c r="DD3035" s="39"/>
      <c r="DE3035" s="39"/>
    </row>
    <row r="3036" spans="1:109" s="38" customFormat="1" ht="12">
      <c r="A3036" s="298"/>
      <c r="B3036" s="298"/>
      <c r="C3036" s="298"/>
      <c r="D3036" s="298"/>
      <c r="E3036" s="298"/>
      <c r="F3036" s="298"/>
      <c r="G3036" s="298"/>
      <c r="H3036" s="298"/>
      <c r="I3036" s="298"/>
      <c r="J3036" s="298"/>
      <c r="K3036" s="298"/>
      <c r="L3036" s="299"/>
      <c r="M3036" s="302"/>
      <c r="N3036" s="298"/>
      <c r="O3036" s="238"/>
      <c r="P3036" s="238"/>
      <c r="Q3036" s="238"/>
      <c r="T3036" s="39"/>
      <c r="U3036" s="39"/>
      <c r="V3036" s="39"/>
      <c r="W3036" s="39"/>
      <c r="X3036" s="39"/>
      <c r="Y3036" s="39"/>
      <c r="Z3036" s="39"/>
      <c r="AA3036" s="39"/>
      <c r="AB3036" s="39"/>
      <c r="AC3036" s="39"/>
      <c r="AD3036" s="39"/>
      <c r="AE3036" s="39"/>
      <c r="AF3036" s="39"/>
      <c r="AG3036" s="39"/>
      <c r="AH3036" s="39"/>
      <c r="AI3036" s="39"/>
      <c r="AJ3036" s="39"/>
      <c r="AK3036" s="39"/>
      <c r="AL3036" s="39"/>
      <c r="AM3036" s="39"/>
      <c r="AN3036" s="39"/>
      <c r="AO3036" s="39"/>
      <c r="AP3036" s="39"/>
      <c r="AQ3036" s="39"/>
      <c r="AR3036" s="39"/>
      <c r="AS3036" s="39"/>
      <c r="AT3036" s="39"/>
      <c r="AU3036" s="39"/>
      <c r="AV3036" s="39"/>
      <c r="AW3036" s="39"/>
      <c r="AX3036" s="39"/>
      <c r="AY3036" s="39"/>
      <c r="AZ3036" s="39"/>
      <c r="BA3036" s="39"/>
      <c r="BB3036" s="39"/>
      <c r="BC3036" s="39"/>
      <c r="BD3036" s="39"/>
      <c r="BE3036" s="39"/>
      <c r="BF3036" s="39"/>
      <c r="BG3036" s="39"/>
      <c r="BH3036" s="39"/>
      <c r="BI3036" s="39"/>
      <c r="BJ3036" s="39"/>
      <c r="BK3036" s="39"/>
      <c r="BL3036" s="39"/>
      <c r="BM3036" s="39"/>
      <c r="BN3036" s="39"/>
      <c r="BO3036" s="39"/>
      <c r="BP3036" s="39"/>
      <c r="BQ3036" s="39"/>
      <c r="BR3036" s="39"/>
      <c r="BS3036" s="39"/>
      <c r="BT3036" s="39"/>
      <c r="BU3036" s="39"/>
      <c r="BV3036" s="39"/>
      <c r="BW3036" s="39"/>
      <c r="BX3036" s="39"/>
      <c r="BY3036" s="39"/>
      <c r="BZ3036" s="39"/>
      <c r="CA3036" s="39"/>
      <c r="CB3036" s="39"/>
      <c r="CC3036" s="39"/>
      <c r="CD3036" s="39"/>
      <c r="CE3036" s="39"/>
      <c r="CF3036" s="39"/>
      <c r="CG3036" s="39"/>
      <c r="CH3036" s="39"/>
      <c r="CI3036" s="39"/>
      <c r="CJ3036" s="39"/>
      <c r="CK3036" s="39"/>
      <c r="CL3036" s="39"/>
      <c r="CM3036" s="39"/>
      <c r="CN3036" s="39"/>
      <c r="CO3036" s="39"/>
      <c r="CP3036" s="39"/>
      <c r="CQ3036" s="39"/>
      <c r="CR3036" s="39"/>
      <c r="CS3036" s="39"/>
      <c r="CT3036" s="39"/>
      <c r="CU3036" s="39"/>
      <c r="CV3036" s="39"/>
      <c r="CW3036" s="39"/>
      <c r="CX3036" s="39"/>
      <c r="CY3036" s="39"/>
      <c r="CZ3036" s="39"/>
      <c r="DA3036" s="39"/>
      <c r="DB3036" s="39"/>
      <c r="DC3036" s="39"/>
      <c r="DD3036" s="39"/>
      <c r="DE3036" s="39"/>
    </row>
    <row r="3037" spans="1:109" s="38" customFormat="1" ht="12">
      <c r="A3037" s="298"/>
      <c r="B3037" s="298"/>
      <c r="C3037" s="298"/>
      <c r="D3037" s="298"/>
      <c r="E3037" s="298"/>
      <c r="F3037" s="298"/>
      <c r="G3037" s="298"/>
      <c r="H3037" s="298"/>
      <c r="I3037" s="298"/>
      <c r="J3037" s="298"/>
      <c r="K3037" s="298"/>
      <c r="L3037" s="299"/>
      <c r="M3037" s="302"/>
      <c r="N3037" s="298"/>
      <c r="O3037" s="238"/>
      <c r="P3037" s="238"/>
      <c r="Q3037" s="238"/>
      <c r="T3037" s="39"/>
      <c r="U3037" s="39"/>
      <c r="V3037" s="39"/>
      <c r="W3037" s="39"/>
      <c r="X3037" s="39"/>
      <c r="Y3037" s="39"/>
      <c r="Z3037" s="39"/>
      <c r="AA3037" s="39"/>
      <c r="AB3037" s="39"/>
      <c r="AC3037" s="39"/>
      <c r="AD3037" s="39"/>
      <c r="AE3037" s="39"/>
      <c r="AF3037" s="39"/>
      <c r="AG3037" s="39"/>
      <c r="AH3037" s="39"/>
      <c r="AI3037" s="39"/>
      <c r="AJ3037" s="39"/>
      <c r="AK3037" s="39"/>
      <c r="AL3037" s="39"/>
      <c r="AM3037" s="39"/>
      <c r="AN3037" s="39"/>
      <c r="AO3037" s="39"/>
      <c r="AP3037" s="39"/>
      <c r="AQ3037" s="39"/>
      <c r="AR3037" s="39"/>
      <c r="AS3037" s="39"/>
      <c r="AT3037" s="39"/>
      <c r="AU3037" s="39"/>
      <c r="AV3037" s="39"/>
      <c r="AW3037" s="39"/>
      <c r="AX3037" s="39"/>
      <c r="AY3037" s="39"/>
      <c r="AZ3037" s="39"/>
      <c r="BA3037" s="39"/>
      <c r="BB3037" s="39"/>
      <c r="BC3037" s="39"/>
      <c r="BD3037" s="39"/>
      <c r="BE3037" s="39"/>
      <c r="BF3037" s="39"/>
      <c r="BG3037" s="39"/>
      <c r="BH3037" s="39"/>
      <c r="BI3037" s="39"/>
      <c r="BJ3037" s="39"/>
      <c r="BK3037" s="39"/>
      <c r="BL3037" s="39"/>
      <c r="BM3037" s="39"/>
      <c r="BN3037" s="39"/>
      <c r="BO3037" s="39"/>
      <c r="BP3037" s="39"/>
      <c r="BQ3037" s="39"/>
      <c r="BR3037" s="39"/>
      <c r="BS3037" s="39"/>
      <c r="BT3037" s="39"/>
      <c r="BU3037" s="39"/>
      <c r="BV3037" s="39"/>
      <c r="BW3037" s="39"/>
      <c r="BX3037" s="39"/>
      <c r="BY3037" s="39"/>
      <c r="BZ3037" s="39"/>
      <c r="CA3037" s="39"/>
      <c r="CB3037" s="39"/>
      <c r="CC3037" s="39"/>
      <c r="CD3037" s="39"/>
      <c r="CE3037" s="39"/>
      <c r="CF3037" s="39"/>
      <c r="CG3037" s="39"/>
      <c r="CH3037" s="39"/>
      <c r="CI3037" s="39"/>
      <c r="CJ3037" s="39"/>
      <c r="CK3037" s="39"/>
      <c r="CL3037" s="39"/>
      <c r="CM3037" s="39"/>
      <c r="CN3037" s="39"/>
      <c r="CO3037" s="39"/>
      <c r="CP3037" s="39"/>
      <c r="CQ3037" s="39"/>
      <c r="CR3037" s="39"/>
      <c r="CS3037" s="39"/>
      <c r="CT3037" s="39"/>
      <c r="CU3037" s="39"/>
      <c r="CV3037" s="39"/>
      <c r="CW3037" s="39"/>
      <c r="CX3037" s="39"/>
      <c r="CY3037" s="39"/>
      <c r="CZ3037" s="39"/>
      <c r="DA3037" s="39"/>
      <c r="DB3037" s="39"/>
      <c r="DC3037" s="39"/>
      <c r="DD3037" s="39"/>
      <c r="DE3037" s="39"/>
    </row>
    <row r="3038" spans="1:109" s="38" customFormat="1" ht="12">
      <c r="A3038" s="298"/>
      <c r="B3038" s="298"/>
      <c r="C3038" s="298"/>
      <c r="D3038" s="298"/>
      <c r="E3038" s="298"/>
      <c r="F3038" s="298"/>
      <c r="G3038" s="298"/>
      <c r="H3038" s="298"/>
      <c r="I3038" s="298"/>
      <c r="J3038" s="298"/>
      <c r="K3038" s="298"/>
      <c r="L3038" s="299"/>
      <c r="M3038" s="302"/>
      <c r="N3038" s="298"/>
      <c r="O3038" s="238"/>
      <c r="P3038" s="238"/>
      <c r="Q3038" s="238"/>
      <c r="T3038" s="39"/>
      <c r="U3038" s="39"/>
      <c r="V3038" s="39"/>
      <c r="W3038" s="39"/>
      <c r="X3038" s="39"/>
      <c r="Y3038" s="39"/>
      <c r="Z3038" s="39"/>
      <c r="AA3038" s="39"/>
      <c r="AB3038" s="39"/>
      <c r="AC3038" s="39"/>
      <c r="AD3038" s="39"/>
      <c r="AE3038" s="39"/>
      <c r="AF3038" s="39"/>
      <c r="AG3038" s="39"/>
      <c r="AH3038" s="39"/>
      <c r="AI3038" s="39"/>
      <c r="AJ3038" s="39"/>
      <c r="AK3038" s="39"/>
      <c r="AL3038" s="39"/>
      <c r="AM3038" s="39"/>
      <c r="AN3038" s="39"/>
      <c r="AO3038" s="39"/>
      <c r="AP3038" s="39"/>
      <c r="AQ3038" s="39"/>
      <c r="AR3038" s="39"/>
      <c r="AS3038" s="39"/>
      <c r="AT3038" s="39"/>
      <c r="AU3038" s="39"/>
      <c r="AV3038" s="39"/>
      <c r="AW3038" s="39"/>
      <c r="AX3038" s="39"/>
      <c r="AY3038" s="39"/>
      <c r="AZ3038" s="39"/>
      <c r="BA3038" s="39"/>
      <c r="BB3038" s="39"/>
      <c r="BC3038" s="39"/>
      <c r="BD3038" s="39"/>
      <c r="BE3038" s="39"/>
      <c r="BF3038" s="39"/>
      <c r="BG3038" s="39"/>
      <c r="BH3038" s="39"/>
      <c r="BI3038" s="39"/>
      <c r="BJ3038" s="39"/>
      <c r="BK3038" s="39"/>
      <c r="BL3038" s="39"/>
      <c r="BM3038" s="39"/>
      <c r="BN3038" s="39"/>
      <c r="BO3038" s="39"/>
      <c r="BP3038" s="39"/>
      <c r="BQ3038" s="39"/>
      <c r="BR3038" s="39"/>
      <c r="BS3038" s="39"/>
      <c r="BT3038" s="39"/>
      <c r="BU3038" s="39"/>
      <c r="BV3038" s="39"/>
      <c r="BW3038" s="39"/>
      <c r="BX3038" s="39"/>
      <c r="BY3038" s="39"/>
      <c r="BZ3038" s="39"/>
      <c r="CA3038" s="39"/>
      <c r="CB3038" s="39"/>
      <c r="CC3038" s="39"/>
      <c r="CD3038" s="39"/>
      <c r="CE3038" s="39"/>
      <c r="CF3038" s="39"/>
      <c r="CG3038" s="39"/>
      <c r="CH3038" s="39"/>
      <c r="CI3038" s="39"/>
      <c r="CJ3038" s="39"/>
      <c r="CK3038" s="39"/>
      <c r="CL3038" s="39"/>
      <c r="CM3038" s="39"/>
      <c r="CN3038" s="39"/>
      <c r="CO3038" s="39"/>
      <c r="CP3038" s="39"/>
      <c r="CQ3038" s="39"/>
      <c r="CR3038" s="39"/>
      <c r="CS3038" s="39"/>
      <c r="CT3038" s="39"/>
      <c r="CU3038" s="39"/>
      <c r="CV3038" s="39"/>
      <c r="CW3038" s="39"/>
      <c r="CX3038" s="39"/>
      <c r="CY3038" s="39"/>
      <c r="CZ3038" s="39"/>
      <c r="DA3038" s="39"/>
      <c r="DB3038" s="39"/>
      <c r="DC3038" s="39"/>
      <c r="DD3038" s="39"/>
      <c r="DE3038" s="39"/>
    </row>
    <row r="3039" spans="1:109" s="38" customFormat="1" ht="12">
      <c r="A3039" s="298"/>
      <c r="B3039" s="298"/>
      <c r="C3039" s="298"/>
      <c r="D3039" s="298"/>
      <c r="E3039" s="298"/>
      <c r="F3039" s="298"/>
      <c r="G3039" s="298"/>
      <c r="H3039" s="298"/>
      <c r="I3039" s="298"/>
      <c r="J3039" s="298"/>
      <c r="K3039" s="298"/>
      <c r="L3039" s="299"/>
      <c r="M3039" s="302"/>
      <c r="N3039" s="298"/>
      <c r="O3039" s="238"/>
      <c r="P3039" s="238"/>
      <c r="Q3039" s="238"/>
      <c r="T3039" s="39"/>
      <c r="U3039" s="39"/>
      <c r="V3039" s="39"/>
      <c r="W3039" s="39"/>
      <c r="X3039" s="39"/>
      <c r="Y3039" s="39"/>
      <c r="Z3039" s="39"/>
      <c r="AA3039" s="39"/>
      <c r="AB3039" s="39"/>
      <c r="AC3039" s="39"/>
      <c r="AD3039" s="39"/>
      <c r="AE3039" s="39"/>
      <c r="AF3039" s="39"/>
      <c r="AG3039" s="39"/>
      <c r="AH3039" s="39"/>
      <c r="AI3039" s="39"/>
      <c r="AJ3039" s="39"/>
      <c r="AK3039" s="39"/>
      <c r="AL3039" s="39"/>
      <c r="AM3039" s="39"/>
      <c r="AN3039" s="39"/>
      <c r="AO3039" s="39"/>
      <c r="AP3039" s="39"/>
      <c r="AQ3039" s="39"/>
      <c r="AR3039" s="39"/>
      <c r="AS3039" s="39"/>
      <c r="AT3039" s="39"/>
      <c r="AU3039" s="39"/>
      <c r="AV3039" s="39"/>
      <c r="AW3039" s="39"/>
      <c r="AX3039" s="39"/>
      <c r="AY3039" s="39"/>
      <c r="AZ3039" s="39"/>
      <c r="BA3039" s="39"/>
      <c r="BB3039" s="39"/>
      <c r="BC3039" s="39"/>
      <c r="BD3039" s="39"/>
      <c r="BE3039" s="39"/>
      <c r="BF3039" s="39"/>
      <c r="BG3039" s="39"/>
      <c r="BH3039" s="39"/>
      <c r="BI3039" s="39"/>
      <c r="BJ3039" s="39"/>
      <c r="BK3039" s="39"/>
      <c r="BL3039" s="39"/>
      <c r="BM3039" s="39"/>
      <c r="BN3039" s="39"/>
      <c r="BO3039" s="39"/>
      <c r="BP3039" s="39"/>
      <c r="BQ3039" s="39"/>
      <c r="BR3039" s="39"/>
      <c r="BS3039" s="39"/>
      <c r="BT3039" s="39"/>
      <c r="BU3039" s="39"/>
      <c r="BV3039" s="39"/>
      <c r="BW3039" s="39"/>
      <c r="BX3039" s="39"/>
      <c r="BY3039" s="39"/>
      <c r="BZ3039" s="39"/>
      <c r="CA3039" s="39"/>
      <c r="CB3039" s="39"/>
      <c r="CC3039" s="39"/>
      <c r="CD3039" s="39"/>
      <c r="CE3039" s="39"/>
      <c r="CF3039" s="39"/>
      <c r="CG3039" s="39"/>
      <c r="CH3039" s="39"/>
      <c r="CI3039" s="39"/>
      <c r="CJ3039" s="39"/>
      <c r="CK3039" s="39"/>
      <c r="CL3039" s="39"/>
      <c r="CM3039" s="39"/>
      <c r="CN3039" s="39"/>
      <c r="CO3039" s="39"/>
      <c r="CP3039" s="39"/>
      <c r="CQ3039" s="39"/>
      <c r="CR3039" s="39"/>
      <c r="CS3039" s="39"/>
      <c r="CT3039" s="39"/>
      <c r="CU3039" s="39"/>
      <c r="CV3039" s="39"/>
      <c r="CW3039" s="39"/>
      <c r="CX3039" s="39"/>
      <c r="CY3039" s="39"/>
      <c r="CZ3039" s="39"/>
      <c r="DA3039" s="39"/>
      <c r="DB3039" s="39"/>
      <c r="DC3039" s="39"/>
      <c r="DD3039" s="39"/>
      <c r="DE3039" s="39"/>
    </row>
    <row r="3040" spans="1:109" s="38" customFormat="1" ht="12">
      <c r="A3040" s="298"/>
      <c r="B3040" s="298"/>
      <c r="C3040" s="298"/>
      <c r="D3040" s="298"/>
      <c r="E3040" s="298"/>
      <c r="F3040" s="298"/>
      <c r="G3040" s="298"/>
      <c r="H3040" s="298"/>
      <c r="I3040" s="298"/>
      <c r="J3040" s="298"/>
      <c r="K3040" s="298"/>
      <c r="L3040" s="299"/>
      <c r="M3040" s="302"/>
      <c r="N3040" s="298"/>
      <c r="O3040" s="238"/>
      <c r="P3040" s="238"/>
      <c r="Q3040" s="238"/>
      <c r="T3040" s="39"/>
      <c r="U3040" s="39"/>
      <c r="V3040" s="39"/>
      <c r="W3040" s="39"/>
      <c r="X3040" s="39"/>
      <c r="Y3040" s="39"/>
      <c r="Z3040" s="39"/>
      <c r="AA3040" s="39"/>
      <c r="AB3040" s="39"/>
      <c r="AC3040" s="39"/>
      <c r="AD3040" s="39"/>
      <c r="AE3040" s="39"/>
      <c r="AF3040" s="39"/>
      <c r="AG3040" s="39"/>
      <c r="AH3040" s="39"/>
      <c r="AI3040" s="39"/>
      <c r="AJ3040" s="39"/>
      <c r="AK3040" s="39"/>
      <c r="AL3040" s="39"/>
      <c r="AM3040" s="39"/>
      <c r="AN3040" s="39"/>
      <c r="AO3040" s="39"/>
      <c r="AP3040" s="39"/>
      <c r="AQ3040" s="39"/>
      <c r="AR3040" s="39"/>
      <c r="AS3040" s="39"/>
      <c r="AT3040" s="39"/>
      <c r="AU3040" s="39"/>
      <c r="AV3040" s="39"/>
      <c r="AW3040" s="39"/>
      <c r="AX3040" s="39"/>
      <c r="AY3040" s="39"/>
      <c r="AZ3040" s="39"/>
      <c r="BA3040" s="39"/>
      <c r="BB3040" s="39"/>
      <c r="BC3040" s="39"/>
      <c r="BD3040" s="39"/>
      <c r="BE3040" s="39"/>
      <c r="BF3040" s="39"/>
      <c r="BG3040" s="39"/>
      <c r="BH3040" s="39"/>
      <c r="BI3040" s="39"/>
      <c r="BJ3040" s="39"/>
      <c r="BK3040" s="39"/>
      <c r="BL3040" s="39"/>
      <c r="BM3040" s="39"/>
      <c r="BN3040" s="39"/>
      <c r="BO3040" s="39"/>
      <c r="BP3040" s="39"/>
      <c r="BQ3040" s="39"/>
      <c r="BR3040" s="39"/>
      <c r="BS3040" s="39"/>
      <c r="BT3040" s="39"/>
      <c r="BU3040" s="39"/>
      <c r="BV3040" s="39"/>
      <c r="BW3040" s="39"/>
      <c r="BX3040" s="39"/>
      <c r="BY3040" s="39"/>
      <c r="BZ3040" s="39"/>
      <c r="CA3040" s="39"/>
      <c r="CB3040" s="39"/>
      <c r="CC3040" s="39"/>
      <c r="CD3040" s="39"/>
      <c r="CE3040" s="39"/>
      <c r="CF3040" s="39"/>
      <c r="CG3040" s="39"/>
      <c r="CH3040" s="39"/>
      <c r="CI3040" s="39"/>
      <c r="CJ3040" s="39"/>
      <c r="CK3040" s="39"/>
      <c r="CL3040" s="39"/>
      <c r="CM3040" s="39"/>
      <c r="CN3040" s="39"/>
      <c r="CO3040" s="39"/>
      <c r="CP3040" s="39"/>
      <c r="CQ3040" s="39"/>
      <c r="CR3040" s="39"/>
      <c r="CS3040" s="39"/>
      <c r="CT3040" s="39"/>
      <c r="CU3040" s="39"/>
      <c r="CV3040" s="39"/>
      <c r="CW3040" s="39"/>
      <c r="CX3040" s="39"/>
      <c r="CY3040" s="39"/>
      <c r="CZ3040" s="39"/>
      <c r="DA3040" s="39"/>
      <c r="DB3040" s="39"/>
      <c r="DC3040" s="39"/>
      <c r="DD3040" s="39"/>
      <c r="DE3040" s="39"/>
    </row>
    <row r="3041" spans="1:109" s="38" customFormat="1" ht="12">
      <c r="A3041" s="298"/>
      <c r="B3041" s="298"/>
      <c r="C3041" s="298"/>
      <c r="D3041" s="298"/>
      <c r="E3041" s="298"/>
      <c r="F3041" s="298"/>
      <c r="G3041" s="298"/>
      <c r="H3041" s="298"/>
      <c r="I3041" s="298"/>
      <c r="J3041" s="298"/>
      <c r="K3041" s="298"/>
      <c r="L3041" s="299"/>
      <c r="M3041" s="302"/>
      <c r="N3041" s="298"/>
      <c r="O3041" s="238"/>
      <c r="P3041" s="238"/>
      <c r="Q3041" s="238"/>
      <c r="T3041" s="39"/>
      <c r="U3041" s="39"/>
      <c r="V3041" s="39"/>
      <c r="W3041" s="39"/>
      <c r="X3041" s="39"/>
      <c r="Y3041" s="39"/>
      <c r="Z3041" s="39"/>
      <c r="AA3041" s="39"/>
      <c r="AB3041" s="39"/>
      <c r="AC3041" s="39"/>
      <c r="AD3041" s="39"/>
      <c r="AE3041" s="39"/>
      <c r="AF3041" s="39"/>
      <c r="AG3041" s="39"/>
      <c r="AH3041" s="39"/>
      <c r="AI3041" s="39"/>
      <c r="AJ3041" s="39"/>
      <c r="AK3041" s="39"/>
      <c r="AL3041" s="39"/>
      <c r="AM3041" s="39"/>
      <c r="AN3041" s="39"/>
      <c r="AO3041" s="39"/>
      <c r="AP3041" s="39"/>
      <c r="AQ3041" s="39"/>
      <c r="AR3041" s="39"/>
      <c r="AS3041" s="39"/>
      <c r="AT3041" s="39"/>
      <c r="AU3041" s="39"/>
      <c r="AV3041" s="39"/>
      <c r="AW3041" s="39"/>
      <c r="AX3041" s="39"/>
      <c r="AY3041" s="39"/>
      <c r="AZ3041" s="39"/>
      <c r="BA3041" s="39"/>
      <c r="BB3041" s="39"/>
      <c r="BC3041" s="39"/>
      <c r="BD3041" s="39"/>
      <c r="BE3041" s="39"/>
      <c r="BF3041" s="39"/>
      <c r="BG3041" s="39"/>
      <c r="BH3041" s="39"/>
      <c r="BI3041" s="39"/>
      <c r="BJ3041" s="39"/>
      <c r="BK3041" s="39"/>
      <c r="BL3041" s="39"/>
      <c r="BM3041" s="39"/>
      <c r="BN3041" s="39"/>
      <c r="BO3041" s="39"/>
      <c r="BP3041" s="39"/>
      <c r="BQ3041" s="39"/>
      <c r="BR3041" s="39"/>
      <c r="BS3041" s="39"/>
      <c r="BT3041" s="39"/>
      <c r="BU3041" s="39"/>
      <c r="BV3041" s="39"/>
      <c r="BW3041" s="39"/>
      <c r="BX3041" s="39"/>
      <c r="BY3041" s="39"/>
      <c r="BZ3041" s="39"/>
      <c r="CA3041" s="39"/>
      <c r="CB3041" s="39"/>
      <c r="CC3041" s="39"/>
      <c r="CD3041" s="39"/>
      <c r="CE3041" s="39"/>
      <c r="CF3041" s="39"/>
      <c r="CG3041" s="39"/>
      <c r="CH3041" s="39"/>
      <c r="CI3041" s="39"/>
      <c r="CJ3041" s="39"/>
      <c r="CK3041" s="39"/>
      <c r="CL3041" s="39"/>
      <c r="CM3041" s="39"/>
      <c r="CN3041" s="39"/>
      <c r="CO3041" s="39"/>
      <c r="CP3041" s="39"/>
      <c r="CQ3041" s="39"/>
      <c r="CR3041" s="39"/>
      <c r="CS3041" s="39"/>
      <c r="CT3041" s="39"/>
      <c r="CU3041" s="39"/>
      <c r="CV3041" s="39"/>
      <c r="CW3041" s="39"/>
      <c r="CX3041" s="39"/>
      <c r="CY3041" s="39"/>
      <c r="CZ3041" s="39"/>
      <c r="DA3041" s="39"/>
      <c r="DB3041" s="39"/>
      <c r="DC3041" s="39"/>
      <c r="DD3041" s="39"/>
      <c r="DE3041" s="39"/>
    </row>
    <row r="3042" spans="1:109" s="38" customFormat="1" ht="12">
      <c r="A3042" s="298"/>
      <c r="B3042" s="298"/>
      <c r="C3042" s="298"/>
      <c r="D3042" s="298"/>
      <c r="E3042" s="298"/>
      <c r="F3042" s="298"/>
      <c r="G3042" s="298"/>
      <c r="H3042" s="298"/>
      <c r="I3042" s="298"/>
      <c r="J3042" s="298"/>
      <c r="K3042" s="298"/>
      <c r="L3042" s="299"/>
      <c r="M3042" s="302"/>
      <c r="N3042" s="298"/>
      <c r="O3042" s="238"/>
      <c r="P3042" s="238"/>
      <c r="Q3042" s="238"/>
      <c r="T3042" s="39"/>
      <c r="U3042" s="39"/>
      <c r="V3042" s="39"/>
      <c r="W3042" s="39"/>
      <c r="X3042" s="39"/>
      <c r="Y3042" s="39"/>
      <c r="Z3042" s="39"/>
      <c r="AA3042" s="39"/>
      <c r="AB3042" s="39"/>
      <c r="AC3042" s="39"/>
      <c r="AD3042" s="39"/>
      <c r="AE3042" s="39"/>
      <c r="AF3042" s="39"/>
      <c r="AG3042" s="39"/>
      <c r="AH3042" s="39"/>
      <c r="AI3042" s="39"/>
      <c r="AJ3042" s="39"/>
      <c r="AK3042" s="39"/>
      <c r="AL3042" s="39"/>
      <c r="AM3042" s="39"/>
      <c r="AN3042" s="39"/>
      <c r="AO3042" s="39"/>
      <c r="AP3042" s="39"/>
      <c r="AQ3042" s="39"/>
      <c r="AR3042" s="39"/>
      <c r="AS3042" s="39"/>
      <c r="AT3042" s="39"/>
      <c r="AU3042" s="39"/>
      <c r="AV3042" s="39"/>
      <c r="AW3042" s="39"/>
      <c r="AX3042" s="39"/>
      <c r="AY3042" s="39"/>
      <c r="AZ3042" s="39"/>
      <c r="BA3042" s="39"/>
      <c r="BB3042" s="39"/>
      <c r="BC3042" s="39"/>
      <c r="BD3042" s="39"/>
      <c r="BE3042" s="39"/>
      <c r="BF3042" s="39"/>
      <c r="BG3042" s="39"/>
      <c r="BH3042" s="39"/>
      <c r="BI3042" s="39"/>
      <c r="BJ3042" s="39"/>
      <c r="BK3042" s="39"/>
      <c r="BL3042" s="39"/>
      <c r="BM3042" s="39"/>
      <c r="BN3042" s="39"/>
      <c r="BO3042" s="39"/>
      <c r="BP3042" s="39"/>
      <c r="BQ3042" s="39"/>
      <c r="BR3042" s="39"/>
      <c r="BS3042" s="39"/>
      <c r="BT3042" s="39"/>
      <c r="BU3042" s="39"/>
      <c r="BV3042" s="39"/>
      <c r="BW3042" s="39"/>
      <c r="BX3042" s="39"/>
      <c r="BY3042" s="39"/>
      <c r="BZ3042" s="39"/>
      <c r="CA3042" s="39"/>
      <c r="CB3042" s="39"/>
      <c r="CC3042" s="39"/>
      <c r="CD3042" s="39"/>
      <c r="CE3042" s="39"/>
      <c r="CF3042" s="39"/>
      <c r="CG3042" s="39"/>
      <c r="CH3042" s="39"/>
      <c r="CI3042" s="39"/>
      <c r="CJ3042" s="39"/>
      <c r="CK3042" s="39"/>
      <c r="CL3042" s="39"/>
      <c r="CM3042" s="39"/>
      <c r="CN3042" s="39"/>
      <c r="CO3042" s="39"/>
      <c r="CP3042" s="39"/>
      <c r="CQ3042" s="39"/>
      <c r="CR3042" s="39"/>
      <c r="CS3042" s="39"/>
      <c r="CT3042" s="39"/>
      <c r="CU3042" s="39"/>
      <c r="CV3042" s="39"/>
      <c r="CW3042" s="39"/>
      <c r="CX3042" s="39"/>
      <c r="CY3042" s="39"/>
      <c r="CZ3042" s="39"/>
      <c r="DA3042" s="39"/>
      <c r="DB3042" s="39"/>
      <c r="DC3042" s="39"/>
      <c r="DD3042" s="39"/>
      <c r="DE3042" s="39"/>
    </row>
    <row r="3043" spans="1:109" s="38" customFormat="1" ht="12">
      <c r="A3043" s="298"/>
      <c r="B3043" s="298"/>
      <c r="C3043" s="298"/>
      <c r="D3043" s="298"/>
      <c r="E3043" s="298"/>
      <c r="F3043" s="298"/>
      <c r="G3043" s="298"/>
      <c r="H3043" s="298"/>
      <c r="I3043" s="298"/>
      <c r="J3043" s="298"/>
      <c r="K3043" s="298"/>
      <c r="L3043" s="299"/>
      <c r="M3043" s="302"/>
      <c r="N3043" s="298"/>
      <c r="O3043" s="238"/>
      <c r="P3043" s="238"/>
      <c r="Q3043" s="238"/>
      <c r="T3043" s="39"/>
      <c r="U3043" s="39"/>
      <c r="V3043" s="39"/>
      <c r="W3043" s="39"/>
      <c r="X3043" s="39"/>
      <c r="Y3043" s="39"/>
      <c r="Z3043" s="39"/>
      <c r="AA3043" s="39"/>
      <c r="AB3043" s="39"/>
      <c r="AC3043" s="39"/>
      <c r="AD3043" s="39"/>
      <c r="AE3043" s="39"/>
      <c r="AF3043" s="39"/>
      <c r="AG3043" s="39"/>
      <c r="AH3043" s="39"/>
      <c r="AI3043" s="39"/>
      <c r="AJ3043" s="39"/>
      <c r="AK3043" s="39"/>
      <c r="AL3043" s="39"/>
      <c r="AM3043" s="39"/>
      <c r="AN3043" s="39"/>
      <c r="AO3043" s="39"/>
      <c r="AP3043" s="39"/>
      <c r="AQ3043" s="39"/>
      <c r="AR3043" s="39"/>
      <c r="AS3043" s="39"/>
      <c r="AT3043" s="39"/>
      <c r="AU3043" s="39"/>
      <c r="AV3043" s="39"/>
      <c r="AW3043" s="39"/>
      <c r="AX3043" s="39"/>
      <c r="AY3043" s="39"/>
      <c r="AZ3043" s="39"/>
      <c r="BA3043" s="39"/>
      <c r="BB3043" s="39"/>
      <c r="BC3043" s="39"/>
      <c r="BD3043" s="39"/>
      <c r="BE3043" s="39"/>
      <c r="BF3043" s="39"/>
      <c r="BG3043" s="39"/>
      <c r="BH3043" s="39"/>
      <c r="BI3043" s="39"/>
      <c r="BJ3043" s="39"/>
      <c r="BK3043" s="39"/>
      <c r="BL3043" s="39"/>
      <c r="BM3043" s="39"/>
      <c r="BN3043" s="39"/>
      <c r="BO3043" s="39"/>
      <c r="BP3043" s="39"/>
      <c r="BQ3043" s="39"/>
      <c r="BR3043" s="39"/>
      <c r="BS3043" s="39"/>
      <c r="BT3043" s="39"/>
      <c r="BU3043" s="39"/>
      <c r="BV3043" s="39"/>
      <c r="BW3043" s="39"/>
      <c r="BX3043" s="39"/>
      <c r="BY3043" s="39"/>
      <c r="BZ3043" s="39"/>
      <c r="CA3043" s="39"/>
      <c r="CB3043" s="39"/>
      <c r="CC3043" s="39"/>
      <c r="CD3043" s="39"/>
      <c r="CE3043" s="39"/>
      <c r="CF3043" s="39"/>
      <c r="CG3043" s="39"/>
      <c r="CH3043" s="39"/>
      <c r="CI3043" s="39"/>
      <c r="CJ3043" s="39"/>
      <c r="CK3043" s="39"/>
      <c r="CL3043" s="39"/>
      <c r="CM3043" s="39"/>
      <c r="CN3043" s="39"/>
      <c r="CO3043" s="39"/>
      <c r="CP3043" s="39"/>
      <c r="CQ3043" s="39"/>
      <c r="CR3043" s="39"/>
      <c r="CS3043" s="39"/>
      <c r="CT3043" s="39"/>
      <c r="CU3043" s="39"/>
      <c r="CV3043" s="39"/>
      <c r="CW3043" s="39"/>
      <c r="CX3043" s="39"/>
      <c r="CY3043" s="39"/>
      <c r="CZ3043" s="39"/>
      <c r="DA3043" s="39"/>
      <c r="DB3043" s="39"/>
      <c r="DC3043" s="39"/>
      <c r="DD3043" s="39"/>
      <c r="DE3043" s="39"/>
    </row>
    <row r="3044" spans="1:109" s="38" customFormat="1" ht="12">
      <c r="A3044" s="298"/>
      <c r="B3044" s="298"/>
      <c r="C3044" s="298"/>
      <c r="D3044" s="298"/>
      <c r="E3044" s="298"/>
      <c r="F3044" s="298"/>
      <c r="G3044" s="298"/>
      <c r="H3044" s="298"/>
      <c r="I3044" s="298"/>
      <c r="J3044" s="298"/>
      <c r="K3044" s="298"/>
      <c r="L3044" s="299"/>
      <c r="M3044" s="302"/>
      <c r="N3044" s="298"/>
      <c r="O3044" s="238"/>
      <c r="P3044" s="238"/>
      <c r="Q3044" s="238"/>
      <c r="T3044" s="39"/>
      <c r="U3044" s="39"/>
      <c r="V3044" s="39"/>
      <c r="W3044" s="39"/>
      <c r="X3044" s="39"/>
      <c r="Y3044" s="39"/>
      <c r="Z3044" s="39"/>
      <c r="AA3044" s="39"/>
      <c r="AB3044" s="39"/>
      <c r="AC3044" s="39"/>
      <c r="AD3044" s="39"/>
      <c r="AE3044" s="39"/>
      <c r="AF3044" s="39"/>
      <c r="AG3044" s="39"/>
      <c r="AH3044" s="39"/>
      <c r="AI3044" s="39"/>
      <c r="AJ3044" s="39"/>
      <c r="AK3044" s="39"/>
      <c r="AL3044" s="39"/>
      <c r="AM3044" s="39"/>
      <c r="AN3044" s="39"/>
      <c r="AO3044" s="39"/>
      <c r="AP3044" s="39"/>
      <c r="AQ3044" s="39"/>
      <c r="AR3044" s="39"/>
      <c r="AS3044" s="39"/>
      <c r="AT3044" s="39"/>
      <c r="AU3044" s="39"/>
      <c r="AV3044" s="39"/>
      <c r="AW3044" s="39"/>
      <c r="AX3044" s="39"/>
      <c r="AY3044" s="39"/>
      <c r="AZ3044" s="39"/>
      <c r="BA3044" s="39"/>
      <c r="BB3044" s="39"/>
      <c r="BC3044" s="39"/>
      <c r="BD3044" s="39"/>
      <c r="BE3044" s="39"/>
      <c r="BF3044" s="39"/>
      <c r="BG3044" s="39"/>
      <c r="BH3044" s="39"/>
      <c r="BI3044" s="39"/>
      <c r="BJ3044" s="39"/>
      <c r="BK3044" s="39"/>
      <c r="BL3044" s="39"/>
      <c r="BM3044" s="39"/>
      <c r="BN3044" s="39"/>
      <c r="BO3044" s="39"/>
      <c r="BP3044" s="39"/>
      <c r="BQ3044" s="39"/>
      <c r="BR3044" s="39"/>
      <c r="BS3044" s="39"/>
      <c r="BT3044" s="39"/>
      <c r="BU3044" s="39"/>
      <c r="BV3044" s="39"/>
      <c r="BW3044" s="39"/>
      <c r="BX3044" s="39"/>
      <c r="BY3044" s="39"/>
      <c r="BZ3044" s="39"/>
      <c r="CA3044" s="39"/>
      <c r="CB3044" s="39"/>
      <c r="CC3044" s="39"/>
      <c r="CD3044" s="39"/>
      <c r="CE3044" s="39"/>
      <c r="CF3044" s="39"/>
      <c r="CG3044" s="39"/>
      <c r="CH3044" s="39"/>
      <c r="CI3044" s="39"/>
      <c r="CJ3044" s="39"/>
      <c r="CK3044" s="39"/>
      <c r="CL3044" s="39"/>
      <c r="CM3044" s="39"/>
      <c r="CN3044" s="39"/>
      <c r="CO3044" s="39"/>
      <c r="CP3044" s="39"/>
      <c r="CQ3044" s="39"/>
      <c r="CR3044" s="39"/>
      <c r="CS3044" s="39"/>
      <c r="CT3044" s="39"/>
      <c r="CU3044" s="39"/>
      <c r="CV3044" s="39"/>
      <c r="CW3044" s="39"/>
      <c r="CX3044" s="39"/>
      <c r="CY3044" s="39"/>
      <c r="CZ3044" s="39"/>
      <c r="DA3044" s="39"/>
      <c r="DB3044" s="39"/>
      <c r="DC3044" s="39"/>
      <c r="DD3044" s="39"/>
      <c r="DE3044" s="39"/>
    </row>
    <row r="3045" spans="1:109" s="38" customFormat="1" ht="12">
      <c r="A3045" s="298"/>
      <c r="B3045" s="298"/>
      <c r="C3045" s="298"/>
      <c r="D3045" s="298"/>
      <c r="E3045" s="298"/>
      <c r="F3045" s="298"/>
      <c r="G3045" s="298"/>
      <c r="H3045" s="298"/>
      <c r="I3045" s="298"/>
      <c r="J3045" s="298"/>
      <c r="K3045" s="298"/>
      <c r="L3045" s="299"/>
      <c r="M3045" s="302"/>
      <c r="N3045" s="298"/>
      <c r="O3045" s="238"/>
      <c r="P3045" s="238"/>
      <c r="Q3045" s="238"/>
      <c r="T3045" s="39"/>
      <c r="U3045" s="39"/>
      <c r="V3045" s="39"/>
      <c r="W3045" s="39"/>
      <c r="X3045" s="39"/>
      <c r="Y3045" s="39"/>
      <c r="Z3045" s="39"/>
      <c r="AA3045" s="39"/>
      <c r="AB3045" s="39"/>
      <c r="AC3045" s="39"/>
      <c r="AD3045" s="39"/>
      <c r="AE3045" s="39"/>
      <c r="AF3045" s="39"/>
      <c r="AG3045" s="39"/>
      <c r="AH3045" s="39"/>
      <c r="AI3045" s="39"/>
      <c r="AJ3045" s="39"/>
      <c r="AK3045" s="39"/>
      <c r="AL3045" s="39"/>
      <c r="AM3045" s="39"/>
      <c r="AN3045" s="39"/>
      <c r="AO3045" s="39"/>
      <c r="AP3045" s="39"/>
      <c r="AQ3045" s="39"/>
      <c r="AR3045" s="39"/>
      <c r="AS3045" s="39"/>
      <c r="AT3045" s="39"/>
      <c r="AU3045" s="39"/>
      <c r="AV3045" s="39"/>
      <c r="AW3045" s="39"/>
      <c r="AX3045" s="39"/>
      <c r="AY3045" s="39"/>
      <c r="AZ3045" s="39"/>
      <c r="BA3045" s="39"/>
      <c r="BB3045" s="39"/>
      <c r="BC3045" s="39"/>
      <c r="BD3045" s="39"/>
      <c r="BE3045" s="39"/>
      <c r="BF3045" s="39"/>
      <c r="BG3045" s="39"/>
      <c r="BH3045" s="39"/>
      <c r="BI3045" s="39"/>
      <c r="BJ3045" s="39"/>
      <c r="BK3045" s="39"/>
      <c r="BL3045" s="39"/>
      <c r="BM3045" s="39"/>
      <c r="BN3045" s="39"/>
      <c r="BO3045" s="39"/>
      <c r="BP3045" s="39"/>
      <c r="BQ3045" s="39"/>
      <c r="BR3045" s="39"/>
      <c r="BS3045" s="39"/>
      <c r="BT3045" s="39"/>
      <c r="BU3045" s="39"/>
      <c r="BV3045" s="39"/>
      <c r="BW3045" s="39"/>
      <c r="BX3045" s="39"/>
      <c r="BY3045" s="39"/>
      <c r="BZ3045" s="39"/>
      <c r="CA3045" s="39"/>
      <c r="CB3045" s="39"/>
      <c r="CC3045" s="39"/>
      <c r="CD3045" s="39"/>
      <c r="CE3045" s="39"/>
      <c r="CF3045" s="39"/>
      <c r="CG3045" s="39"/>
      <c r="CH3045" s="39"/>
      <c r="CI3045" s="39"/>
      <c r="CJ3045" s="39"/>
      <c r="CK3045" s="39"/>
      <c r="CL3045" s="39"/>
      <c r="CM3045" s="39"/>
      <c r="CN3045" s="39"/>
      <c r="CO3045" s="39"/>
      <c r="CP3045" s="39"/>
      <c r="CQ3045" s="39"/>
      <c r="CR3045" s="39"/>
      <c r="CS3045" s="39"/>
      <c r="CT3045" s="39"/>
      <c r="CU3045" s="39"/>
      <c r="CV3045" s="39"/>
      <c r="CW3045" s="39"/>
      <c r="CX3045" s="39"/>
      <c r="CY3045" s="39"/>
      <c r="CZ3045" s="39"/>
      <c r="DA3045" s="39"/>
      <c r="DB3045" s="39"/>
      <c r="DC3045" s="39"/>
      <c r="DD3045" s="39"/>
      <c r="DE3045" s="39"/>
    </row>
    <row r="3046" spans="1:109" s="38" customFormat="1" ht="12">
      <c r="A3046" s="298"/>
      <c r="B3046" s="298"/>
      <c r="C3046" s="298"/>
      <c r="D3046" s="298"/>
      <c r="E3046" s="298"/>
      <c r="F3046" s="298"/>
      <c r="G3046" s="298"/>
      <c r="H3046" s="298"/>
      <c r="I3046" s="298"/>
      <c r="J3046" s="298"/>
      <c r="K3046" s="298"/>
      <c r="L3046" s="299"/>
      <c r="M3046" s="302"/>
      <c r="N3046" s="298"/>
      <c r="O3046" s="238"/>
      <c r="P3046" s="238"/>
      <c r="Q3046" s="238"/>
      <c r="T3046" s="39"/>
      <c r="U3046" s="39"/>
      <c r="V3046" s="39"/>
      <c r="W3046" s="39"/>
      <c r="X3046" s="39"/>
      <c r="Y3046" s="39"/>
      <c r="Z3046" s="39"/>
      <c r="AA3046" s="39"/>
      <c r="AB3046" s="39"/>
      <c r="AC3046" s="39"/>
      <c r="AD3046" s="39"/>
      <c r="AE3046" s="39"/>
      <c r="AF3046" s="39"/>
      <c r="AG3046" s="39"/>
      <c r="AH3046" s="39"/>
      <c r="AI3046" s="39"/>
      <c r="AJ3046" s="39"/>
      <c r="AK3046" s="39"/>
      <c r="AL3046" s="39"/>
      <c r="AM3046" s="39"/>
      <c r="AN3046" s="39"/>
      <c r="AO3046" s="39"/>
      <c r="AP3046" s="39"/>
      <c r="AQ3046" s="39"/>
      <c r="AR3046" s="39"/>
      <c r="AS3046" s="39"/>
      <c r="AT3046" s="39"/>
      <c r="AU3046" s="39"/>
      <c r="AV3046" s="39"/>
      <c r="AW3046" s="39"/>
      <c r="AX3046" s="39"/>
      <c r="AY3046" s="39"/>
      <c r="AZ3046" s="39"/>
      <c r="BA3046" s="39"/>
      <c r="BB3046" s="39"/>
      <c r="BC3046" s="39"/>
      <c r="BD3046" s="39"/>
      <c r="BE3046" s="39"/>
      <c r="BF3046" s="39"/>
      <c r="BG3046" s="39"/>
      <c r="BH3046" s="39"/>
      <c r="BI3046" s="39"/>
      <c r="BJ3046" s="39"/>
      <c r="BK3046" s="39"/>
      <c r="BL3046" s="39"/>
      <c r="BM3046" s="39"/>
      <c r="BN3046" s="39"/>
      <c r="BO3046" s="39"/>
      <c r="BP3046" s="39"/>
      <c r="BQ3046" s="39"/>
      <c r="BR3046" s="39"/>
      <c r="BS3046" s="39"/>
      <c r="BT3046" s="39"/>
      <c r="BU3046" s="39"/>
      <c r="BV3046" s="39"/>
      <c r="BW3046" s="39"/>
      <c r="BX3046" s="39"/>
      <c r="BY3046" s="39"/>
      <c r="BZ3046" s="39"/>
      <c r="CA3046" s="39"/>
      <c r="CB3046" s="39"/>
      <c r="CC3046" s="39"/>
      <c r="CD3046" s="39"/>
      <c r="CE3046" s="39"/>
      <c r="CF3046" s="39"/>
      <c r="CG3046" s="39"/>
      <c r="CH3046" s="39"/>
      <c r="CI3046" s="39"/>
      <c r="CJ3046" s="39"/>
      <c r="CK3046" s="39"/>
      <c r="CL3046" s="39"/>
      <c r="CM3046" s="39"/>
      <c r="CN3046" s="39"/>
      <c r="CO3046" s="39"/>
      <c r="CP3046" s="39"/>
      <c r="CQ3046" s="39"/>
      <c r="CR3046" s="39"/>
      <c r="CS3046" s="39"/>
      <c r="CT3046" s="39"/>
      <c r="CU3046" s="39"/>
      <c r="CV3046" s="39"/>
      <c r="CW3046" s="39"/>
      <c r="CX3046" s="39"/>
      <c r="CY3046" s="39"/>
      <c r="CZ3046" s="39"/>
      <c r="DA3046" s="39"/>
      <c r="DB3046" s="39"/>
      <c r="DC3046" s="39"/>
      <c r="DD3046" s="39"/>
      <c r="DE3046" s="39"/>
    </row>
    <row r="3047" spans="1:109" s="38" customFormat="1" ht="12">
      <c r="A3047" s="298"/>
      <c r="B3047" s="298"/>
      <c r="C3047" s="298"/>
      <c r="D3047" s="298"/>
      <c r="E3047" s="298"/>
      <c r="F3047" s="298"/>
      <c r="G3047" s="298"/>
      <c r="H3047" s="298"/>
      <c r="I3047" s="298"/>
      <c r="J3047" s="298"/>
      <c r="K3047" s="298"/>
      <c r="L3047" s="299"/>
      <c r="M3047" s="302"/>
      <c r="N3047" s="298"/>
      <c r="O3047" s="238"/>
      <c r="P3047" s="238"/>
      <c r="Q3047" s="238"/>
      <c r="T3047" s="39"/>
      <c r="U3047" s="39"/>
      <c r="V3047" s="39"/>
      <c r="W3047" s="39"/>
      <c r="X3047" s="39"/>
      <c r="Y3047" s="39"/>
      <c r="Z3047" s="39"/>
      <c r="AA3047" s="39"/>
      <c r="AB3047" s="39"/>
      <c r="AC3047" s="39"/>
      <c r="AD3047" s="39"/>
      <c r="AE3047" s="39"/>
      <c r="AF3047" s="39"/>
      <c r="AG3047" s="39"/>
      <c r="AH3047" s="39"/>
      <c r="AI3047" s="39"/>
      <c r="AJ3047" s="39"/>
      <c r="AK3047" s="39"/>
      <c r="AL3047" s="39"/>
      <c r="AM3047" s="39"/>
      <c r="AN3047" s="39"/>
      <c r="AO3047" s="39"/>
      <c r="AP3047" s="39"/>
      <c r="AQ3047" s="39"/>
      <c r="AR3047" s="39"/>
      <c r="AS3047" s="39"/>
      <c r="AT3047" s="39"/>
      <c r="AU3047" s="39"/>
      <c r="AV3047" s="39"/>
      <c r="AW3047" s="39"/>
      <c r="AX3047" s="39"/>
      <c r="AY3047" s="39"/>
      <c r="AZ3047" s="39"/>
      <c r="BA3047" s="39"/>
      <c r="BB3047" s="39"/>
      <c r="BC3047" s="39"/>
      <c r="BD3047" s="39"/>
      <c r="BE3047" s="39"/>
      <c r="BF3047" s="39"/>
      <c r="BG3047" s="39"/>
      <c r="BH3047" s="39"/>
      <c r="BI3047" s="39"/>
      <c r="BJ3047" s="39"/>
      <c r="BK3047" s="39"/>
      <c r="BL3047" s="39"/>
      <c r="BM3047" s="39"/>
      <c r="BN3047" s="39"/>
      <c r="BO3047" s="39"/>
      <c r="BP3047" s="39"/>
      <c r="BQ3047" s="39"/>
      <c r="BR3047" s="39"/>
      <c r="BS3047" s="39"/>
      <c r="BT3047" s="39"/>
      <c r="BU3047" s="39"/>
      <c r="BV3047" s="39"/>
      <c r="BW3047" s="39"/>
      <c r="BX3047" s="39"/>
      <c r="BY3047" s="39"/>
      <c r="BZ3047" s="39"/>
      <c r="CA3047" s="39"/>
      <c r="CB3047" s="39"/>
      <c r="CC3047" s="39"/>
      <c r="CD3047" s="39"/>
      <c r="CE3047" s="39"/>
      <c r="CF3047" s="39"/>
      <c r="CG3047" s="39"/>
      <c r="CH3047" s="39"/>
      <c r="CI3047" s="39"/>
      <c r="CJ3047" s="39"/>
      <c r="CK3047" s="39"/>
      <c r="CL3047" s="39"/>
      <c r="CM3047" s="39"/>
      <c r="CN3047" s="39"/>
      <c r="CO3047" s="39"/>
      <c r="CP3047" s="39"/>
      <c r="CQ3047" s="39"/>
      <c r="CR3047" s="39"/>
      <c r="CS3047" s="39"/>
      <c r="CT3047" s="39"/>
      <c r="CU3047" s="39"/>
      <c r="CV3047" s="39"/>
      <c r="CW3047" s="39"/>
      <c r="CX3047" s="39"/>
      <c r="CY3047" s="39"/>
      <c r="CZ3047" s="39"/>
      <c r="DA3047" s="39"/>
      <c r="DB3047" s="39"/>
      <c r="DC3047" s="39"/>
      <c r="DD3047" s="39"/>
      <c r="DE3047" s="39"/>
    </row>
    <row r="3048" spans="1:109" s="38" customFormat="1" ht="12">
      <c r="A3048" s="298"/>
      <c r="B3048" s="298"/>
      <c r="C3048" s="298"/>
      <c r="D3048" s="298"/>
      <c r="E3048" s="298"/>
      <c r="F3048" s="298"/>
      <c r="G3048" s="298"/>
      <c r="H3048" s="298"/>
      <c r="I3048" s="298"/>
      <c r="J3048" s="298"/>
      <c r="K3048" s="298"/>
      <c r="L3048" s="299"/>
      <c r="M3048" s="302"/>
      <c r="N3048" s="298"/>
      <c r="O3048" s="238"/>
      <c r="P3048" s="238"/>
      <c r="Q3048" s="238"/>
      <c r="T3048" s="39"/>
      <c r="U3048" s="39"/>
      <c r="V3048" s="39"/>
      <c r="W3048" s="39"/>
      <c r="X3048" s="39"/>
      <c r="Y3048" s="39"/>
      <c r="Z3048" s="39"/>
      <c r="AA3048" s="39"/>
      <c r="AB3048" s="39"/>
      <c r="AC3048" s="39"/>
      <c r="AD3048" s="39"/>
      <c r="AE3048" s="39"/>
      <c r="AF3048" s="39"/>
      <c r="AG3048" s="39"/>
      <c r="AH3048" s="39"/>
      <c r="AI3048" s="39"/>
      <c r="AJ3048" s="39"/>
      <c r="AK3048" s="39"/>
      <c r="AL3048" s="39"/>
      <c r="AM3048" s="39"/>
      <c r="AN3048" s="39"/>
      <c r="AO3048" s="39"/>
      <c r="AP3048" s="39"/>
      <c r="AQ3048" s="39"/>
      <c r="AR3048" s="39"/>
      <c r="AS3048" s="39"/>
      <c r="AT3048" s="39"/>
      <c r="AU3048" s="39"/>
      <c r="AV3048" s="39"/>
      <c r="AW3048" s="39"/>
      <c r="AX3048" s="39"/>
      <c r="AY3048" s="39"/>
      <c r="AZ3048" s="39"/>
      <c r="BA3048" s="39"/>
      <c r="BB3048" s="39"/>
      <c r="BC3048" s="39"/>
      <c r="BD3048" s="39"/>
      <c r="BE3048" s="39"/>
      <c r="BF3048" s="39"/>
      <c r="BG3048" s="39"/>
      <c r="BH3048" s="39"/>
      <c r="BI3048" s="39"/>
      <c r="BJ3048" s="39"/>
      <c r="BK3048" s="39"/>
      <c r="BL3048" s="39"/>
      <c r="BM3048" s="39"/>
      <c r="BN3048" s="39"/>
      <c r="BO3048" s="39"/>
      <c r="BP3048" s="39"/>
      <c r="BQ3048" s="39"/>
      <c r="BR3048" s="39"/>
      <c r="BS3048" s="39"/>
      <c r="BT3048" s="39"/>
      <c r="BU3048" s="39"/>
      <c r="BV3048" s="39"/>
      <c r="BW3048" s="39"/>
      <c r="BX3048" s="39"/>
      <c r="BY3048" s="39"/>
      <c r="BZ3048" s="39"/>
      <c r="CA3048" s="39"/>
      <c r="CB3048" s="39"/>
      <c r="CC3048" s="39"/>
      <c r="CD3048" s="39"/>
      <c r="CE3048" s="39"/>
      <c r="CF3048" s="39"/>
      <c r="CG3048" s="39"/>
      <c r="CH3048" s="39"/>
      <c r="CI3048" s="39"/>
      <c r="CJ3048" s="39"/>
      <c r="CK3048" s="39"/>
      <c r="CL3048" s="39"/>
      <c r="CM3048" s="39"/>
      <c r="CN3048" s="39"/>
      <c r="CO3048" s="39"/>
      <c r="CP3048" s="39"/>
      <c r="CQ3048" s="39"/>
      <c r="CR3048" s="39"/>
      <c r="CS3048" s="39"/>
      <c r="CT3048" s="39"/>
      <c r="CU3048" s="39"/>
      <c r="CV3048" s="39"/>
      <c r="CW3048" s="39"/>
      <c r="CX3048" s="39"/>
      <c r="CY3048" s="39"/>
      <c r="CZ3048" s="39"/>
      <c r="DA3048" s="39"/>
      <c r="DB3048" s="39"/>
      <c r="DC3048" s="39"/>
      <c r="DD3048" s="39"/>
      <c r="DE3048" s="39"/>
    </row>
    <row r="3049" spans="1:109" s="38" customFormat="1" ht="12">
      <c r="A3049" s="298"/>
      <c r="B3049" s="298"/>
      <c r="C3049" s="298"/>
      <c r="D3049" s="298"/>
      <c r="E3049" s="298"/>
      <c r="F3049" s="298"/>
      <c r="G3049" s="298"/>
      <c r="H3049" s="298"/>
      <c r="I3049" s="298"/>
      <c r="J3049" s="298"/>
      <c r="K3049" s="298"/>
      <c r="L3049" s="299"/>
      <c r="M3049" s="302"/>
      <c r="N3049" s="298"/>
      <c r="O3049" s="238"/>
      <c r="P3049" s="238"/>
      <c r="Q3049" s="238"/>
      <c r="T3049" s="39"/>
      <c r="U3049" s="39"/>
      <c r="V3049" s="39"/>
      <c r="W3049" s="39"/>
      <c r="X3049" s="39"/>
      <c r="Y3049" s="39"/>
      <c r="Z3049" s="39"/>
      <c r="AA3049" s="39"/>
      <c r="AB3049" s="39"/>
      <c r="AC3049" s="39"/>
      <c r="AD3049" s="39"/>
      <c r="AE3049" s="39"/>
      <c r="AF3049" s="39"/>
      <c r="AG3049" s="39"/>
      <c r="AH3049" s="39"/>
      <c r="AI3049" s="39"/>
      <c r="AJ3049" s="39"/>
      <c r="AK3049" s="39"/>
      <c r="AL3049" s="39"/>
      <c r="AM3049" s="39"/>
      <c r="AN3049" s="39"/>
      <c r="AO3049" s="39"/>
      <c r="AP3049" s="39"/>
      <c r="AQ3049" s="39"/>
      <c r="AR3049" s="39"/>
      <c r="AS3049" s="39"/>
      <c r="AT3049" s="39"/>
      <c r="AU3049" s="39"/>
      <c r="AV3049" s="39"/>
      <c r="AW3049" s="39"/>
      <c r="AX3049" s="39"/>
      <c r="AY3049" s="39"/>
      <c r="AZ3049" s="39"/>
      <c r="BA3049" s="39"/>
      <c r="BB3049" s="39"/>
      <c r="BC3049" s="39"/>
      <c r="BD3049" s="39"/>
      <c r="BE3049" s="39"/>
      <c r="BF3049" s="39"/>
      <c r="BG3049" s="39"/>
      <c r="BH3049" s="39"/>
      <c r="BI3049" s="39"/>
      <c r="BJ3049" s="39"/>
      <c r="BK3049" s="39"/>
      <c r="BL3049" s="39"/>
      <c r="BM3049" s="39"/>
      <c r="BN3049" s="39"/>
      <c r="BO3049" s="39"/>
      <c r="BP3049" s="39"/>
      <c r="BQ3049" s="39"/>
      <c r="BR3049" s="39"/>
      <c r="BS3049" s="39"/>
      <c r="BT3049" s="39"/>
      <c r="BU3049" s="39"/>
      <c r="BV3049" s="39"/>
      <c r="BW3049" s="39"/>
      <c r="BX3049" s="39"/>
      <c r="BY3049" s="39"/>
      <c r="BZ3049" s="39"/>
      <c r="CA3049" s="39"/>
      <c r="CB3049" s="39"/>
      <c r="CC3049" s="39"/>
      <c r="CD3049" s="39"/>
      <c r="CE3049" s="39"/>
      <c r="CF3049" s="39"/>
      <c r="CG3049" s="39"/>
      <c r="CH3049" s="39"/>
      <c r="CI3049" s="39"/>
      <c r="CJ3049" s="39"/>
      <c r="CK3049" s="39"/>
      <c r="CL3049" s="39"/>
      <c r="CM3049" s="39"/>
      <c r="CN3049" s="39"/>
      <c r="CO3049" s="39"/>
      <c r="CP3049" s="39"/>
      <c r="CQ3049" s="39"/>
      <c r="CR3049" s="39"/>
      <c r="CS3049" s="39"/>
      <c r="CT3049" s="39"/>
      <c r="CU3049" s="39"/>
      <c r="CV3049" s="39"/>
      <c r="CW3049" s="39"/>
      <c r="CX3049" s="39"/>
      <c r="CY3049" s="39"/>
      <c r="CZ3049" s="39"/>
      <c r="DA3049" s="39"/>
      <c r="DB3049" s="39"/>
      <c r="DC3049" s="39"/>
      <c r="DD3049" s="39"/>
      <c r="DE3049" s="39"/>
    </row>
    <row r="3050" spans="1:109" s="38" customFormat="1" ht="12">
      <c r="A3050" s="298"/>
      <c r="B3050" s="298"/>
      <c r="C3050" s="298"/>
      <c r="D3050" s="298"/>
      <c r="E3050" s="298"/>
      <c r="F3050" s="298"/>
      <c r="G3050" s="298"/>
      <c r="H3050" s="298"/>
      <c r="I3050" s="298"/>
      <c r="J3050" s="298"/>
      <c r="K3050" s="298"/>
      <c r="L3050" s="299"/>
      <c r="M3050" s="302"/>
      <c r="N3050" s="298"/>
      <c r="O3050" s="238"/>
      <c r="P3050" s="238"/>
      <c r="Q3050" s="238"/>
      <c r="T3050" s="39"/>
      <c r="U3050" s="39"/>
      <c r="V3050" s="39"/>
      <c r="W3050" s="39"/>
      <c r="X3050" s="39"/>
      <c r="Y3050" s="39"/>
      <c r="Z3050" s="39"/>
      <c r="AA3050" s="39"/>
      <c r="AB3050" s="39"/>
      <c r="AC3050" s="39"/>
      <c r="AD3050" s="39"/>
      <c r="AE3050" s="39"/>
      <c r="AF3050" s="39"/>
      <c r="AG3050" s="39"/>
      <c r="AH3050" s="39"/>
      <c r="AI3050" s="39"/>
      <c r="AJ3050" s="39"/>
      <c r="AK3050" s="39"/>
      <c r="AL3050" s="39"/>
      <c r="AM3050" s="39"/>
      <c r="AN3050" s="39"/>
      <c r="AO3050" s="39"/>
      <c r="AP3050" s="39"/>
      <c r="AQ3050" s="39"/>
      <c r="AR3050" s="39"/>
      <c r="AS3050" s="39"/>
      <c r="AT3050" s="39"/>
      <c r="AU3050" s="39"/>
      <c r="AV3050" s="39"/>
      <c r="AW3050" s="39"/>
      <c r="AX3050" s="39"/>
      <c r="AY3050" s="39"/>
      <c r="AZ3050" s="39"/>
      <c r="BA3050" s="39"/>
      <c r="BB3050" s="39"/>
      <c r="BC3050" s="39"/>
      <c r="BD3050" s="39"/>
      <c r="BE3050" s="39"/>
      <c r="BF3050" s="39"/>
      <c r="BG3050" s="39"/>
      <c r="BH3050" s="39"/>
      <c r="BI3050" s="39"/>
      <c r="BJ3050" s="39"/>
      <c r="BK3050" s="39"/>
      <c r="BL3050" s="39"/>
      <c r="BM3050" s="39"/>
      <c r="BN3050" s="39"/>
      <c r="BO3050" s="39"/>
      <c r="BP3050" s="39"/>
      <c r="BQ3050" s="39"/>
      <c r="BR3050" s="39"/>
      <c r="BS3050" s="39"/>
      <c r="BT3050" s="39"/>
      <c r="BU3050" s="39"/>
      <c r="BV3050" s="39"/>
      <c r="BW3050" s="39"/>
      <c r="BX3050" s="39"/>
      <c r="BY3050" s="39"/>
      <c r="BZ3050" s="39"/>
      <c r="CA3050" s="39"/>
      <c r="CB3050" s="39"/>
      <c r="CC3050" s="39"/>
      <c r="CD3050" s="39"/>
      <c r="CE3050" s="39"/>
      <c r="CF3050" s="39"/>
      <c r="CG3050" s="39"/>
      <c r="CH3050" s="39"/>
      <c r="CI3050" s="39"/>
      <c r="CJ3050" s="39"/>
      <c r="CK3050" s="39"/>
      <c r="CL3050" s="39"/>
      <c r="CM3050" s="39"/>
      <c r="CN3050" s="39"/>
      <c r="CO3050" s="39"/>
      <c r="CP3050" s="39"/>
      <c r="CQ3050" s="39"/>
      <c r="CR3050" s="39"/>
      <c r="CS3050" s="39"/>
      <c r="CT3050" s="39"/>
      <c r="CU3050" s="39"/>
      <c r="CV3050" s="39"/>
      <c r="CW3050" s="39"/>
      <c r="CX3050" s="39"/>
      <c r="CY3050" s="39"/>
      <c r="CZ3050" s="39"/>
      <c r="DA3050" s="39"/>
      <c r="DB3050" s="39"/>
      <c r="DC3050" s="39"/>
      <c r="DD3050" s="39"/>
      <c r="DE3050" s="39"/>
    </row>
    <row r="3051" spans="1:109" s="38" customFormat="1" ht="12">
      <c r="A3051" s="298"/>
      <c r="B3051" s="298"/>
      <c r="C3051" s="298"/>
      <c r="D3051" s="298"/>
      <c r="E3051" s="298"/>
      <c r="F3051" s="298"/>
      <c r="G3051" s="298"/>
      <c r="H3051" s="298"/>
      <c r="I3051" s="298"/>
      <c r="J3051" s="298"/>
      <c r="K3051" s="298"/>
      <c r="L3051" s="299"/>
      <c r="M3051" s="302"/>
      <c r="N3051" s="298"/>
      <c r="O3051" s="238"/>
      <c r="P3051" s="238"/>
      <c r="Q3051" s="238"/>
      <c r="T3051" s="39"/>
      <c r="U3051" s="39"/>
      <c r="V3051" s="39"/>
      <c r="W3051" s="39"/>
      <c r="X3051" s="39"/>
      <c r="Y3051" s="39"/>
      <c r="Z3051" s="39"/>
      <c r="AA3051" s="39"/>
      <c r="AB3051" s="39"/>
      <c r="AC3051" s="39"/>
      <c r="AD3051" s="39"/>
      <c r="AE3051" s="39"/>
      <c r="AF3051" s="39"/>
      <c r="AG3051" s="39"/>
      <c r="AH3051" s="39"/>
      <c r="AI3051" s="39"/>
      <c r="AJ3051" s="39"/>
      <c r="AK3051" s="39"/>
      <c r="AL3051" s="39"/>
      <c r="AM3051" s="39"/>
      <c r="AN3051" s="39"/>
      <c r="AO3051" s="39"/>
      <c r="AP3051" s="39"/>
      <c r="AQ3051" s="39"/>
      <c r="AR3051" s="39"/>
      <c r="AS3051" s="39"/>
      <c r="AT3051" s="39"/>
      <c r="AU3051" s="39"/>
      <c r="AV3051" s="39"/>
      <c r="AW3051" s="39"/>
      <c r="AX3051" s="39"/>
      <c r="AY3051" s="39"/>
      <c r="AZ3051" s="39"/>
      <c r="BA3051" s="39"/>
      <c r="BB3051" s="39"/>
      <c r="BC3051" s="39"/>
      <c r="BD3051" s="39"/>
      <c r="BE3051" s="39"/>
      <c r="BF3051" s="39"/>
      <c r="BG3051" s="39"/>
      <c r="BH3051" s="39"/>
      <c r="BI3051" s="39"/>
      <c r="BJ3051" s="39"/>
      <c r="BK3051" s="39"/>
      <c r="BL3051" s="39"/>
      <c r="BM3051" s="39"/>
      <c r="BN3051" s="39"/>
      <c r="BO3051" s="39"/>
      <c r="BP3051" s="39"/>
      <c r="BQ3051" s="39"/>
      <c r="BR3051" s="39"/>
      <c r="BS3051" s="39"/>
      <c r="BT3051" s="39"/>
      <c r="BU3051" s="39"/>
      <c r="BV3051" s="39"/>
      <c r="BW3051" s="39"/>
      <c r="BX3051" s="39"/>
      <c r="BY3051" s="39"/>
      <c r="BZ3051" s="39"/>
      <c r="CA3051" s="39"/>
      <c r="CB3051" s="39"/>
      <c r="CC3051" s="39"/>
      <c r="CD3051" s="39"/>
      <c r="CE3051" s="39"/>
      <c r="CF3051" s="39"/>
      <c r="CG3051" s="39"/>
      <c r="CH3051" s="39"/>
      <c r="CI3051" s="39"/>
      <c r="CJ3051" s="39"/>
      <c r="CK3051" s="39"/>
      <c r="CL3051" s="39"/>
      <c r="CM3051" s="39"/>
      <c r="CN3051" s="39"/>
      <c r="CO3051" s="39"/>
      <c r="CP3051" s="39"/>
      <c r="CQ3051" s="39"/>
      <c r="CR3051" s="39"/>
      <c r="CS3051" s="39"/>
      <c r="CT3051" s="39"/>
      <c r="CU3051" s="39"/>
      <c r="CV3051" s="39"/>
      <c r="CW3051" s="39"/>
      <c r="CX3051" s="39"/>
      <c r="CY3051" s="39"/>
      <c r="CZ3051" s="39"/>
      <c r="DA3051" s="39"/>
      <c r="DB3051" s="39"/>
      <c r="DC3051" s="39"/>
      <c r="DD3051" s="39"/>
      <c r="DE3051" s="39"/>
    </row>
    <row r="3052" spans="1:109" s="38" customFormat="1" ht="12">
      <c r="A3052" s="298"/>
      <c r="B3052" s="298"/>
      <c r="C3052" s="298"/>
      <c r="D3052" s="298"/>
      <c r="E3052" s="298"/>
      <c r="F3052" s="298"/>
      <c r="G3052" s="298"/>
      <c r="H3052" s="298"/>
      <c r="I3052" s="298"/>
      <c r="J3052" s="298"/>
      <c r="K3052" s="298"/>
      <c r="L3052" s="299"/>
      <c r="M3052" s="302"/>
      <c r="N3052" s="298"/>
      <c r="O3052" s="238"/>
      <c r="P3052" s="238"/>
      <c r="Q3052" s="238"/>
      <c r="T3052" s="39"/>
      <c r="U3052" s="39"/>
      <c r="V3052" s="39"/>
      <c r="W3052" s="39"/>
      <c r="X3052" s="39"/>
      <c r="Y3052" s="39"/>
      <c r="Z3052" s="39"/>
      <c r="AA3052" s="39"/>
      <c r="AB3052" s="39"/>
      <c r="AC3052" s="39"/>
      <c r="AD3052" s="39"/>
      <c r="AE3052" s="39"/>
      <c r="AF3052" s="39"/>
      <c r="AG3052" s="39"/>
      <c r="AH3052" s="39"/>
      <c r="AI3052" s="39"/>
      <c r="AJ3052" s="39"/>
      <c r="AK3052" s="39"/>
      <c r="AL3052" s="39"/>
      <c r="AM3052" s="39"/>
      <c r="AN3052" s="39"/>
      <c r="AO3052" s="39"/>
      <c r="AP3052" s="39"/>
      <c r="AQ3052" s="39"/>
      <c r="AR3052" s="39"/>
      <c r="AS3052" s="39"/>
      <c r="AT3052" s="39"/>
      <c r="AU3052" s="39"/>
      <c r="AV3052" s="39"/>
      <c r="AW3052" s="39"/>
      <c r="AX3052" s="39"/>
      <c r="AY3052" s="39"/>
      <c r="AZ3052" s="39"/>
      <c r="BA3052" s="39"/>
      <c r="BB3052" s="39"/>
      <c r="BC3052" s="39"/>
      <c r="BD3052" s="39"/>
      <c r="BE3052" s="39"/>
      <c r="BF3052" s="39"/>
      <c r="BG3052" s="39"/>
      <c r="BH3052" s="39"/>
      <c r="BI3052" s="39"/>
      <c r="BJ3052" s="39"/>
      <c r="BK3052" s="39"/>
      <c r="BL3052" s="39"/>
      <c r="BM3052" s="39"/>
      <c r="BN3052" s="39"/>
      <c r="BO3052" s="39"/>
      <c r="BP3052" s="39"/>
      <c r="BQ3052" s="39"/>
      <c r="BR3052" s="39"/>
      <c r="BS3052" s="39"/>
      <c r="BT3052" s="39"/>
      <c r="BU3052" s="39"/>
      <c r="BV3052" s="39"/>
      <c r="BW3052" s="39"/>
      <c r="BX3052" s="39"/>
      <c r="BY3052" s="39"/>
      <c r="BZ3052" s="39"/>
      <c r="CA3052" s="39"/>
      <c r="CB3052" s="39"/>
      <c r="CC3052" s="39"/>
      <c r="CD3052" s="39"/>
      <c r="CE3052" s="39"/>
      <c r="CF3052" s="39"/>
      <c r="CG3052" s="39"/>
      <c r="CH3052" s="39"/>
      <c r="CI3052" s="39"/>
      <c r="CJ3052" s="39"/>
      <c r="CK3052" s="39"/>
      <c r="CL3052" s="39"/>
      <c r="CM3052" s="39"/>
      <c r="CN3052" s="39"/>
      <c r="CO3052" s="39"/>
      <c r="CP3052" s="39"/>
      <c r="CQ3052" s="39"/>
      <c r="CR3052" s="39"/>
      <c r="CS3052" s="39"/>
      <c r="CT3052" s="39"/>
      <c r="CU3052" s="39"/>
      <c r="CV3052" s="39"/>
      <c r="CW3052" s="39"/>
      <c r="CX3052" s="39"/>
      <c r="CY3052" s="39"/>
      <c r="CZ3052" s="39"/>
      <c r="DA3052" s="39"/>
      <c r="DB3052" s="39"/>
      <c r="DC3052" s="39"/>
      <c r="DD3052" s="39"/>
      <c r="DE3052" s="39"/>
    </row>
    <row r="3053" spans="1:109" s="38" customFormat="1" ht="12">
      <c r="A3053" s="298"/>
      <c r="B3053" s="298"/>
      <c r="C3053" s="298"/>
      <c r="D3053" s="298"/>
      <c r="E3053" s="298"/>
      <c r="F3053" s="298"/>
      <c r="G3053" s="298"/>
      <c r="H3053" s="298"/>
      <c r="I3053" s="298"/>
      <c r="J3053" s="298"/>
      <c r="K3053" s="298"/>
      <c r="L3053" s="299"/>
      <c r="M3053" s="302"/>
      <c r="N3053" s="298"/>
      <c r="O3053" s="238"/>
      <c r="P3053" s="238"/>
      <c r="Q3053" s="238"/>
      <c r="T3053" s="39"/>
      <c r="U3053" s="39"/>
      <c r="V3053" s="39"/>
      <c r="W3053" s="39"/>
      <c r="X3053" s="39"/>
      <c r="Y3053" s="39"/>
      <c r="Z3053" s="39"/>
      <c r="AA3053" s="39"/>
      <c r="AB3053" s="39"/>
      <c r="AC3053" s="39"/>
      <c r="AD3053" s="39"/>
      <c r="AE3053" s="39"/>
      <c r="AF3053" s="39"/>
      <c r="AG3053" s="39"/>
      <c r="AH3053" s="39"/>
      <c r="AI3053" s="39"/>
      <c r="AJ3053" s="39"/>
      <c r="AK3053" s="39"/>
      <c r="AL3053" s="39"/>
      <c r="AM3053" s="39"/>
      <c r="AN3053" s="39"/>
      <c r="AO3053" s="39"/>
      <c r="AP3053" s="39"/>
      <c r="AQ3053" s="39"/>
      <c r="AR3053" s="39"/>
      <c r="AS3053" s="39"/>
      <c r="AT3053" s="39"/>
      <c r="AU3053" s="39"/>
      <c r="AV3053" s="39"/>
      <c r="AW3053" s="39"/>
      <c r="AX3053" s="39"/>
      <c r="AY3053" s="39"/>
      <c r="AZ3053" s="39"/>
      <c r="BA3053" s="39"/>
      <c r="BB3053" s="39"/>
      <c r="BC3053" s="39"/>
      <c r="BD3053" s="39"/>
      <c r="BE3053" s="39"/>
      <c r="BF3053" s="39"/>
      <c r="BG3053" s="39"/>
      <c r="BH3053" s="39"/>
      <c r="BI3053" s="39"/>
      <c r="BJ3053" s="39"/>
      <c r="BK3053" s="39"/>
      <c r="BL3053" s="39"/>
      <c r="BM3053" s="39"/>
      <c r="BN3053" s="39"/>
      <c r="BO3053" s="39"/>
      <c r="BP3053" s="39"/>
      <c r="BQ3053" s="39"/>
      <c r="BR3053" s="39"/>
      <c r="BS3053" s="39"/>
      <c r="BT3053" s="39"/>
      <c r="BU3053" s="39"/>
      <c r="BV3053" s="39"/>
      <c r="BW3053" s="39"/>
      <c r="BX3053" s="39"/>
      <c r="BY3053" s="39"/>
      <c r="BZ3053" s="39"/>
      <c r="CA3053" s="39"/>
      <c r="CB3053" s="39"/>
      <c r="CC3053" s="39"/>
      <c r="CD3053" s="39"/>
      <c r="CE3053" s="39"/>
      <c r="CF3053" s="39"/>
      <c r="CG3053" s="39"/>
      <c r="CH3053" s="39"/>
      <c r="CI3053" s="39"/>
      <c r="CJ3053" s="39"/>
      <c r="CK3053" s="39"/>
      <c r="CL3053" s="39"/>
      <c r="CM3053" s="39"/>
      <c r="CN3053" s="39"/>
      <c r="CO3053" s="39"/>
      <c r="CP3053" s="39"/>
      <c r="CQ3053" s="39"/>
      <c r="CR3053" s="39"/>
      <c r="CS3053" s="39"/>
      <c r="CT3053" s="39"/>
      <c r="CU3053" s="39"/>
      <c r="CV3053" s="39"/>
      <c r="CW3053" s="39"/>
      <c r="CX3053" s="39"/>
      <c r="CY3053" s="39"/>
      <c r="CZ3053" s="39"/>
      <c r="DA3053" s="39"/>
      <c r="DB3053" s="39"/>
      <c r="DC3053" s="39"/>
      <c r="DD3053" s="39"/>
      <c r="DE3053" s="39"/>
    </row>
    <row r="3054" spans="1:109" s="38" customFormat="1" ht="12">
      <c r="A3054" s="298"/>
      <c r="B3054" s="298"/>
      <c r="C3054" s="298"/>
      <c r="D3054" s="298"/>
      <c r="E3054" s="298"/>
      <c r="F3054" s="298"/>
      <c r="G3054" s="298"/>
      <c r="H3054" s="298"/>
      <c r="I3054" s="298"/>
      <c r="J3054" s="298"/>
      <c r="K3054" s="298"/>
      <c r="L3054" s="299"/>
      <c r="M3054" s="302"/>
      <c r="N3054" s="298"/>
      <c r="O3054" s="238"/>
      <c r="P3054" s="238"/>
      <c r="Q3054" s="238"/>
      <c r="T3054" s="39"/>
      <c r="U3054" s="39"/>
      <c r="V3054" s="39"/>
      <c r="W3054" s="39"/>
      <c r="X3054" s="39"/>
      <c r="Y3054" s="39"/>
      <c r="Z3054" s="39"/>
      <c r="AA3054" s="39"/>
      <c r="AB3054" s="39"/>
      <c r="AC3054" s="39"/>
      <c r="AD3054" s="39"/>
      <c r="AE3054" s="39"/>
      <c r="AF3054" s="39"/>
      <c r="AG3054" s="39"/>
      <c r="AH3054" s="39"/>
      <c r="AI3054" s="39"/>
      <c r="AJ3054" s="39"/>
      <c r="AK3054" s="39"/>
      <c r="AL3054" s="39"/>
      <c r="AM3054" s="39"/>
      <c r="AN3054" s="39"/>
      <c r="AO3054" s="39"/>
      <c r="AP3054" s="39"/>
      <c r="AQ3054" s="39"/>
      <c r="AR3054" s="39"/>
      <c r="AS3054" s="39"/>
      <c r="AT3054" s="39"/>
      <c r="AU3054" s="39"/>
      <c r="AV3054" s="39"/>
      <c r="AW3054" s="39"/>
      <c r="AX3054" s="39"/>
      <c r="AY3054" s="39"/>
      <c r="AZ3054" s="39"/>
      <c r="BA3054" s="39"/>
      <c r="BB3054" s="39"/>
      <c r="BC3054" s="39"/>
      <c r="BD3054" s="39"/>
      <c r="BE3054" s="39"/>
      <c r="BF3054" s="39"/>
      <c r="BG3054" s="39"/>
      <c r="BH3054" s="39"/>
      <c r="BI3054" s="39"/>
      <c r="BJ3054" s="39"/>
      <c r="BK3054" s="39"/>
      <c r="BL3054" s="39"/>
      <c r="BM3054" s="39"/>
      <c r="BN3054" s="39"/>
      <c r="BO3054" s="39"/>
      <c r="BP3054" s="39"/>
      <c r="BQ3054" s="39"/>
      <c r="BR3054" s="39"/>
      <c r="BS3054" s="39"/>
      <c r="BT3054" s="39"/>
      <c r="BU3054" s="39"/>
      <c r="BV3054" s="39"/>
      <c r="BW3054" s="39"/>
      <c r="BX3054" s="39"/>
      <c r="BY3054" s="39"/>
      <c r="BZ3054" s="39"/>
      <c r="CA3054" s="39"/>
      <c r="CB3054" s="39"/>
      <c r="CC3054" s="39"/>
      <c r="CD3054" s="39"/>
      <c r="CE3054" s="39"/>
      <c r="CF3054" s="39"/>
      <c r="CG3054" s="39"/>
      <c r="CH3054" s="39"/>
      <c r="CI3054" s="39"/>
      <c r="CJ3054" s="39"/>
      <c r="CK3054" s="39"/>
      <c r="CL3054" s="39"/>
      <c r="CM3054" s="39"/>
      <c r="CN3054" s="39"/>
      <c r="CO3054" s="39"/>
      <c r="CP3054" s="39"/>
      <c r="CQ3054" s="39"/>
      <c r="CR3054" s="39"/>
      <c r="CS3054" s="39"/>
      <c r="CT3054" s="39"/>
      <c r="CU3054" s="39"/>
      <c r="CV3054" s="39"/>
      <c r="CW3054" s="39"/>
      <c r="CX3054" s="39"/>
      <c r="CY3054" s="39"/>
      <c r="CZ3054" s="39"/>
      <c r="DA3054" s="39"/>
      <c r="DB3054" s="39"/>
      <c r="DC3054" s="39"/>
      <c r="DD3054" s="39"/>
      <c r="DE3054" s="39"/>
    </row>
    <row r="3055" spans="1:109" s="38" customFormat="1" ht="12">
      <c r="A3055" s="298"/>
      <c r="B3055" s="298"/>
      <c r="C3055" s="298"/>
      <c r="D3055" s="298"/>
      <c r="E3055" s="298"/>
      <c r="F3055" s="298"/>
      <c r="G3055" s="298"/>
      <c r="H3055" s="298"/>
      <c r="I3055" s="298"/>
      <c r="J3055" s="298"/>
      <c r="K3055" s="298"/>
      <c r="L3055" s="299"/>
      <c r="M3055" s="302"/>
      <c r="N3055" s="298"/>
      <c r="O3055" s="238"/>
      <c r="P3055" s="238"/>
      <c r="Q3055" s="238"/>
      <c r="T3055" s="39"/>
      <c r="U3055" s="39"/>
      <c r="V3055" s="39"/>
      <c r="W3055" s="39"/>
      <c r="X3055" s="39"/>
      <c r="Y3055" s="39"/>
      <c r="Z3055" s="39"/>
      <c r="AA3055" s="39"/>
      <c r="AB3055" s="39"/>
      <c r="AC3055" s="39"/>
      <c r="AD3055" s="39"/>
      <c r="AE3055" s="39"/>
      <c r="AF3055" s="39"/>
      <c r="AG3055" s="39"/>
      <c r="AH3055" s="39"/>
      <c r="AI3055" s="39"/>
      <c r="AJ3055" s="39"/>
      <c r="AK3055" s="39"/>
      <c r="AL3055" s="39"/>
      <c r="AM3055" s="39"/>
      <c r="AN3055" s="39"/>
      <c r="AO3055" s="39"/>
      <c r="AP3055" s="39"/>
      <c r="AQ3055" s="39"/>
      <c r="AR3055" s="39"/>
      <c r="AS3055" s="39"/>
      <c r="AT3055" s="39"/>
      <c r="AU3055" s="39"/>
      <c r="AV3055" s="39"/>
      <c r="AW3055" s="39"/>
      <c r="AX3055" s="39"/>
      <c r="AY3055" s="39"/>
      <c r="AZ3055" s="39"/>
      <c r="BA3055" s="39"/>
      <c r="BB3055" s="39"/>
      <c r="BC3055" s="39"/>
      <c r="BD3055" s="39"/>
      <c r="BE3055" s="39"/>
      <c r="BF3055" s="39"/>
      <c r="BG3055" s="39"/>
      <c r="BH3055" s="39"/>
      <c r="BI3055" s="39"/>
      <c r="BJ3055" s="39"/>
      <c r="BK3055" s="39"/>
      <c r="BL3055" s="39"/>
      <c r="BM3055" s="39"/>
      <c r="BN3055" s="39"/>
      <c r="BO3055" s="39"/>
      <c r="BP3055" s="39"/>
      <c r="BQ3055" s="39"/>
      <c r="BR3055" s="39"/>
      <c r="BS3055" s="39"/>
      <c r="BT3055" s="39"/>
      <c r="BU3055" s="39"/>
      <c r="BV3055" s="39"/>
      <c r="BW3055" s="39"/>
      <c r="BX3055" s="39"/>
      <c r="BY3055" s="39"/>
      <c r="BZ3055" s="39"/>
      <c r="CA3055" s="39"/>
      <c r="CB3055" s="39"/>
      <c r="CC3055" s="39"/>
      <c r="CD3055" s="39"/>
      <c r="CE3055" s="39"/>
      <c r="CF3055" s="39"/>
      <c r="CG3055" s="39"/>
      <c r="CH3055" s="39"/>
      <c r="CI3055" s="39"/>
      <c r="CJ3055" s="39"/>
      <c r="CK3055" s="39"/>
      <c r="CL3055" s="39"/>
      <c r="CM3055" s="39"/>
      <c r="CN3055" s="39"/>
      <c r="CO3055" s="39"/>
      <c r="CP3055" s="39"/>
      <c r="CQ3055" s="39"/>
      <c r="CR3055" s="39"/>
      <c r="CS3055" s="39"/>
      <c r="CT3055" s="39"/>
      <c r="CU3055" s="39"/>
      <c r="CV3055" s="39"/>
      <c r="CW3055" s="39"/>
      <c r="CX3055" s="39"/>
      <c r="CY3055" s="39"/>
      <c r="CZ3055" s="39"/>
      <c r="DA3055" s="39"/>
      <c r="DB3055" s="39"/>
      <c r="DC3055" s="39"/>
      <c r="DD3055" s="39"/>
      <c r="DE3055" s="39"/>
    </row>
    <row r="3056" spans="1:109" s="38" customFormat="1" ht="12">
      <c r="A3056" s="298"/>
      <c r="B3056" s="298"/>
      <c r="C3056" s="298"/>
      <c r="D3056" s="298"/>
      <c r="E3056" s="298"/>
      <c r="F3056" s="298"/>
      <c r="G3056" s="298"/>
      <c r="H3056" s="298"/>
      <c r="I3056" s="298"/>
      <c r="J3056" s="298"/>
      <c r="K3056" s="298"/>
      <c r="L3056" s="299"/>
      <c r="M3056" s="302"/>
      <c r="N3056" s="298"/>
      <c r="O3056" s="238"/>
      <c r="P3056" s="238"/>
      <c r="Q3056" s="238"/>
      <c r="T3056" s="39"/>
      <c r="U3056" s="39"/>
      <c r="V3056" s="39"/>
      <c r="W3056" s="39"/>
      <c r="X3056" s="39"/>
      <c r="Y3056" s="39"/>
      <c r="Z3056" s="39"/>
      <c r="AA3056" s="39"/>
      <c r="AB3056" s="39"/>
      <c r="AC3056" s="39"/>
      <c r="AD3056" s="39"/>
      <c r="AE3056" s="39"/>
      <c r="AF3056" s="39"/>
      <c r="AG3056" s="39"/>
      <c r="AH3056" s="39"/>
      <c r="AI3056" s="39"/>
      <c r="AJ3056" s="39"/>
      <c r="AK3056" s="39"/>
      <c r="AL3056" s="39"/>
      <c r="AM3056" s="39"/>
      <c r="AN3056" s="39"/>
      <c r="AO3056" s="39"/>
      <c r="AP3056" s="39"/>
      <c r="AQ3056" s="39"/>
      <c r="AR3056" s="39"/>
      <c r="AS3056" s="39"/>
      <c r="AT3056" s="39"/>
      <c r="AU3056" s="39"/>
      <c r="AV3056" s="39"/>
      <c r="AW3056" s="39"/>
      <c r="AX3056" s="39"/>
      <c r="AY3056" s="39"/>
      <c r="AZ3056" s="39"/>
      <c r="BA3056" s="39"/>
      <c r="BB3056" s="39"/>
      <c r="BC3056" s="39"/>
      <c r="BD3056" s="39"/>
      <c r="BE3056" s="39"/>
      <c r="BF3056" s="39"/>
      <c r="BG3056" s="39"/>
      <c r="BH3056" s="39"/>
      <c r="BI3056" s="39"/>
      <c r="BJ3056" s="39"/>
      <c r="BK3056" s="39"/>
      <c r="BL3056" s="39"/>
      <c r="BM3056" s="39"/>
      <c r="BN3056" s="39"/>
      <c r="BO3056" s="39"/>
      <c r="BP3056" s="39"/>
      <c r="BQ3056" s="39"/>
      <c r="BR3056" s="39"/>
      <c r="BS3056" s="39"/>
      <c r="BT3056" s="39"/>
      <c r="BU3056" s="39"/>
      <c r="BV3056" s="39"/>
      <c r="BW3056" s="39"/>
      <c r="BX3056" s="39"/>
      <c r="BY3056" s="39"/>
      <c r="BZ3056" s="39"/>
      <c r="CA3056" s="39"/>
      <c r="CB3056" s="39"/>
      <c r="CC3056" s="39"/>
      <c r="CD3056" s="39"/>
      <c r="CE3056" s="39"/>
      <c r="CF3056" s="39"/>
      <c r="CG3056" s="39"/>
      <c r="CH3056" s="39"/>
      <c r="CI3056" s="39"/>
      <c r="CJ3056" s="39"/>
      <c r="CK3056" s="39"/>
      <c r="CL3056" s="39"/>
      <c r="CM3056" s="39"/>
      <c r="CN3056" s="39"/>
      <c r="CO3056" s="39"/>
      <c r="CP3056" s="39"/>
      <c r="CQ3056" s="39"/>
      <c r="CR3056" s="39"/>
      <c r="CS3056" s="39"/>
      <c r="CT3056" s="39"/>
      <c r="CU3056" s="39"/>
      <c r="CV3056" s="39"/>
      <c r="CW3056" s="39"/>
      <c r="CX3056" s="39"/>
      <c r="CY3056" s="39"/>
      <c r="CZ3056" s="39"/>
      <c r="DA3056" s="39"/>
      <c r="DB3056" s="39"/>
      <c r="DC3056" s="39"/>
      <c r="DD3056" s="39"/>
      <c r="DE3056" s="39"/>
    </row>
    <row r="3057" spans="1:109" s="38" customFormat="1" ht="12">
      <c r="A3057" s="298"/>
      <c r="B3057" s="298"/>
      <c r="C3057" s="298"/>
      <c r="D3057" s="298"/>
      <c r="E3057" s="298"/>
      <c r="F3057" s="298"/>
      <c r="G3057" s="298"/>
      <c r="H3057" s="298"/>
      <c r="I3057" s="298"/>
      <c r="J3057" s="298"/>
      <c r="K3057" s="298"/>
      <c r="L3057" s="299"/>
      <c r="M3057" s="302"/>
      <c r="N3057" s="298"/>
      <c r="O3057" s="238"/>
      <c r="P3057" s="238"/>
      <c r="Q3057" s="238"/>
      <c r="T3057" s="39"/>
      <c r="U3057" s="39"/>
      <c r="V3057" s="39"/>
      <c r="W3057" s="39"/>
      <c r="X3057" s="39"/>
      <c r="Y3057" s="39"/>
      <c r="Z3057" s="39"/>
      <c r="AA3057" s="39"/>
      <c r="AB3057" s="39"/>
      <c r="AC3057" s="39"/>
      <c r="AD3057" s="39"/>
      <c r="AE3057" s="39"/>
      <c r="AF3057" s="39"/>
      <c r="AG3057" s="39"/>
      <c r="AH3057" s="39"/>
      <c r="AI3057" s="39"/>
      <c r="AJ3057" s="39"/>
      <c r="AK3057" s="39"/>
      <c r="AL3057" s="39"/>
      <c r="AM3057" s="39"/>
      <c r="AN3057" s="39"/>
      <c r="AO3057" s="39"/>
      <c r="AP3057" s="39"/>
      <c r="AQ3057" s="39"/>
      <c r="AR3057" s="39"/>
      <c r="AS3057" s="39"/>
      <c r="AT3057" s="39"/>
      <c r="AU3057" s="39"/>
      <c r="AV3057" s="39"/>
      <c r="AW3057" s="39"/>
      <c r="AX3057" s="39"/>
      <c r="AY3057" s="39"/>
      <c r="AZ3057" s="39"/>
      <c r="BA3057" s="39"/>
      <c r="BB3057" s="39"/>
      <c r="BC3057" s="39"/>
      <c r="BD3057" s="39"/>
      <c r="BE3057" s="39"/>
      <c r="BF3057" s="39"/>
      <c r="BG3057" s="39"/>
      <c r="BH3057" s="39"/>
      <c r="BI3057" s="39"/>
      <c r="BJ3057" s="39"/>
      <c r="BK3057" s="39"/>
      <c r="BL3057" s="39"/>
      <c r="BM3057" s="39"/>
      <c r="BN3057" s="39"/>
      <c r="BO3057" s="39"/>
      <c r="BP3057" s="39"/>
      <c r="BQ3057" s="39"/>
      <c r="BR3057" s="39"/>
      <c r="BS3057" s="39"/>
      <c r="BT3057" s="39"/>
      <c r="BU3057" s="39"/>
      <c r="BV3057" s="39"/>
      <c r="BW3057" s="39"/>
      <c r="BX3057" s="39"/>
      <c r="BY3057" s="39"/>
      <c r="BZ3057" s="39"/>
      <c r="CA3057" s="39"/>
      <c r="CB3057" s="39"/>
      <c r="CC3057" s="39"/>
      <c r="CD3057" s="39"/>
      <c r="CE3057" s="39"/>
      <c r="CF3057" s="39"/>
      <c r="CG3057" s="39"/>
      <c r="CH3057" s="39"/>
      <c r="CI3057" s="39"/>
      <c r="CJ3057" s="39"/>
      <c r="CK3057" s="39"/>
      <c r="CL3057" s="39"/>
      <c r="CM3057" s="39"/>
      <c r="CN3057" s="39"/>
      <c r="CO3057" s="39"/>
      <c r="CP3057" s="39"/>
      <c r="CQ3057" s="39"/>
      <c r="CR3057" s="39"/>
      <c r="CS3057" s="39"/>
      <c r="CT3057" s="39"/>
      <c r="CU3057" s="39"/>
      <c r="CV3057" s="39"/>
      <c r="CW3057" s="39"/>
      <c r="CX3057" s="39"/>
      <c r="CY3057" s="39"/>
      <c r="CZ3057" s="39"/>
      <c r="DA3057" s="39"/>
      <c r="DB3057" s="39"/>
      <c r="DC3057" s="39"/>
      <c r="DD3057" s="39"/>
      <c r="DE3057" s="39"/>
    </row>
    <row r="3058" spans="1:109" s="38" customFormat="1" ht="12">
      <c r="A3058" s="298"/>
      <c r="B3058" s="298"/>
      <c r="C3058" s="298"/>
      <c r="D3058" s="298"/>
      <c r="E3058" s="298"/>
      <c r="F3058" s="298"/>
      <c r="G3058" s="298"/>
      <c r="H3058" s="298"/>
      <c r="I3058" s="298"/>
      <c r="J3058" s="298"/>
      <c r="K3058" s="298"/>
      <c r="L3058" s="299"/>
      <c r="M3058" s="302"/>
      <c r="N3058" s="298"/>
      <c r="O3058" s="238"/>
      <c r="P3058" s="238"/>
      <c r="Q3058" s="238"/>
      <c r="T3058" s="39"/>
      <c r="U3058" s="39"/>
      <c r="V3058" s="39"/>
      <c r="W3058" s="39"/>
      <c r="X3058" s="39"/>
      <c r="Y3058" s="39"/>
      <c r="Z3058" s="39"/>
      <c r="AA3058" s="39"/>
      <c r="AB3058" s="39"/>
      <c r="AC3058" s="39"/>
      <c r="AD3058" s="39"/>
      <c r="AE3058" s="39"/>
      <c r="AF3058" s="39"/>
      <c r="AG3058" s="39"/>
      <c r="AH3058" s="39"/>
      <c r="AI3058" s="39"/>
      <c r="AJ3058" s="39"/>
      <c r="AK3058" s="39"/>
      <c r="AL3058" s="39"/>
      <c r="AM3058" s="39"/>
      <c r="AN3058" s="39"/>
      <c r="AO3058" s="39"/>
      <c r="AP3058" s="39"/>
      <c r="AQ3058" s="39"/>
      <c r="AR3058" s="39"/>
      <c r="AS3058" s="39"/>
      <c r="AT3058" s="39"/>
      <c r="AU3058" s="39"/>
      <c r="AV3058" s="39"/>
      <c r="AW3058" s="39"/>
      <c r="AX3058" s="39"/>
      <c r="AY3058" s="39"/>
      <c r="AZ3058" s="39"/>
      <c r="BA3058" s="39"/>
      <c r="BB3058" s="39"/>
      <c r="BC3058" s="39"/>
      <c r="BD3058" s="39"/>
      <c r="BE3058" s="39"/>
      <c r="BF3058" s="39"/>
      <c r="BG3058" s="39"/>
      <c r="BH3058" s="39"/>
      <c r="BI3058" s="39"/>
      <c r="BJ3058" s="39"/>
      <c r="BK3058" s="39"/>
      <c r="BL3058" s="39"/>
      <c r="BM3058" s="39"/>
      <c r="BN3058" s="39"/>
      <c r="BO3058" s="39"/>
      <c r="BP3058" s="39"/>
      <c r="BQ3058" s="39"/>
      <c r="BR3058" s="39"/>
      <c r="BS3058" s="39"/>
      <c r="BT3058" s="39"/>
      <c r="BU3058" s="39"/>
      <c r="BV3058" s="39"/>
      <c r="BW3058" s="39"/>
      <c r="BX3058" s="39"/>
      <c r="BY3058" s="39"/>
      <c r="BZ3058" s="39"/>
      <c r="CA3058" s="39"/>
      <c r="CB3058" s="39"/>
      <c r="CC3058" s="39"/>
      <c r="CD3058" s="39"/>
      <c r="CE3058" s="39"/>
      <c r="CF3058" s="39"/>
      <c r="CG3058" s="39"/>
      <c r="CH3058" s="39"/>
      <c r="CI3058" s="39"/>
      <c r="CJ3058" s="39"/>
      <c r="CK3058" s="39"/>
      <c r="CL3058" s="39"/>
      <c r="CM3058" s="39"/>
      <c r="CN3058" s="39"/>
      <c r="CO3058" s="39"/>
      <c r="CP3058" s="39"/>
      <c r="CQ3058" s="39"/>
      <c r="CR3058" s="39"/>
      <c r="CS3058" s="39"/>
      <c r="CT3058" s="39"/>
      <c r="CU3058" s="39"/>
      <c r="CV3058" s="39"/>
      <c r="CW3058" s="39"/>
      <c r="CX3058" s="39"/>
      <c r="CY3058" s="39"/>
      <c r="CZ3058" s="39"/>
      <c r="DA3058" s="39"/>
      <c r="DB3058" s="39"/>
      <c r="DC3058" s="39"/>
      <c r="DD3058" s="39"/>
      <c r="DE3058" s="39"/>
    </row>
    <row r="3059" spans="1:109" s="38" customFormat="1" ht="12">
      <c r="A3059" s="298"/>
      <c r="B3059" s="298"/>
      <c r="C3059" s="298"/>
      <c r="D3059" s="298"/>
      <c r="E3059" s="298"/>
      <c r="F3059" s="298"/>
      <c r="G3059" s="298"/>
      <c r="H3059" s="298"/>
      <c r="I3059" s="298"/>
      <c r="J3059" s="298"/>
      <c r="K3059" s="298"/>
      <c r="L3059" s="299"/>
      <c r="M3059" s="302"/>
      <c r="N3059" s="298"/>
      <c r="O3059" s="238"/>
      <c r="P3059" s="238"/>
      <c r="Q3059" s="238"/>
      <c r="T3059" s="39"/>
      <c r="U3059" s="39"/>
      <c r="V3059" s="39"/>
      <c r="W3059" s="39"/>
      <c r="X3059" s="39"/>
      <c r="Y3059" s="39"/>
      <c r="Z3059" s="39"/>
      <c r="AA3059" s="39"/>
      <c r="AB3059" s="39"/>
      <c r="AC3059" s="39"/>
      <c r="AD3059" s="39"/>
      <c r="AE3059" s="39"/>
      <c r="AF3059" s="39"/>
      <c r="AG3059" s="39"/>
      <c r="AH3059" s="39"/>
      <c r="AI3059" s="39"/>
      <c r="AJ3059" s="39"/>
      <c r="AK3059" s="39"/>
      <c r="AL3059" s="39"/>
      <c r="AM3059" s="39"/>
      <c r="AN3059" s="39"/>
      <c r="AO3059" s="39"/>
      <c r="AP3059" s="39"/>
      <c r="AQ3059" s="39"/>
      <c r="AR3059" s="39"/>
      <c r="AS3059" s="39"/>
      <c r="AT3059" s="39"/>
      <c r="AU3059" s="39"/>
      <c r="AV3059" s="39"/>
      <c r="AW3059" s="39"/>
      <c r="AX3059" s="39"/>
      <c r="AY3059" s="39"/>
      <c r="AZ3059" s="39"/>
      <c r="BA3059" s="39"/>
      <c r="BB3059" s="39"/>
      <c r="BC3059" s="39"/>
      <c r="BD3059" s="39"/>
      <c r="BE3059" s="39"/>
      <c r="BF3059" s="39"/>
      <c r="BG3059" s="39"/>
      <c r="BH3059" s="39"/>
      <c r="BI3059" s="39"/>
      <c r="BJ3059" s="39"/>
      <c r="BK3059" s="39"/>
      <c r="BL3059" s="39"/>
      <c r="BM3059" s="39"/>
      <c r="BN3059" s="39"/>
      <c r="BO3059" s="39"/>
      <c r="BP3059" s="39"/>
      <c r="BQ3059" s="39"/>
      <c r="BR3059" s="39"/>
      <c r="BS3059" s="39"/>
      <c r="BT3059" s="39"/>
      <c r="BU3059" s="39"/>
      <c r="BV3059" s="39"/>
      <c r="BW3059" s="39"/>
      <c r="BX3059" s="39"/>
      <c r="BY3059" s="39"/>
      <c r="BZ3059" s="39"/>
      <c r="CA3059" s="39"/>
      <c r="CB3059" s="39"/>
      <c r="CC3059" s="39"/>
      <c r="CD3059" s="39"/>
      <c r="CE3059" s="39"/>
      <c r="CF3059" s="39"/>
      <c r="CG3059" s="39"/>
      <c r="CH3059" s="39"/>
      <c r="CI3059" s="39"/>
      <c r="CJ3059" s="39"/>
      <c r="CK3059" s="39"/>
      <c r="CL3059" s="39"/>
      <c r="CM3059" s="39"/>
      <c r="CN3059" s="39"/>
      <c r="CO3059" s="39"/>
      <c r="CP3059" s="39"/>
      <c r="CQ3059" s="39"/>
      <c r="CR3059" s="39"/>
      <c r="CS3059" s="39"/>
      <c r="CT3059" s="39"/>
      <c r="CU3059" s="39"/>
      <c r="CV3059" s="39"/>
      <c r="CW3059" s="39"/>
      <c r="CX3059" s="39"/>
      <c r="CY3059" s="39"/>
      <c r="CZ3059" s="39"/>
      <c r="DA3059" s="39"/>
      <c r="DB3059" s="39"/>
      <c r="DC3059" s="39"/>
      <c r="DD3059" s="39"/>
      <c r="DE3059" s="39"/>
    </row>
    <row r="3060" spans="1:109" s="38" customFormat="1" ht="12">
      <c r="A3060" s="298"/>
      <c r="B3060" s="298"/>
      <c r="C3060" s="298"/>
      <c r="D3060" s="298"/>
      <c r="E3060" s="298"/>
      <c r="F3060" s="298"/>
      <c r="G3060" s="298"/>
      <c r="H3060" s="298"/>
      <c r="I3060" s="298"/>
      <c r="J3060" s="298"/>
      <c r="K3060" s="298"/>
      <c r="L3060" s="299"/>
      <c r="M3060" s="302"/>
      <c r="N3060" s="298"/>
      <c r="O3060" s="238"/>
      <c r="P3060" s="238"/>
      <c r="Q3060" s="238"/>
      <c r="T3060" s="39"/>
      <c r="U3060" s="39"/>
      <c r="V3060" s="39"/>
      <c r="W3060" s="39"/>
      <c r="X3060" s="39"/>
      <c r="Y3060" s="39"/>
      <c r="Z3060" s="39"/>
      <c r="AA3060" s="39"/>
      <c r="AB3060" s="39"/>
      <c r="AC3060" s="39"/>
      <c r="AD3060" s="39"/>
      <c r="AE3060" s="39"/>
      <c r="AF3060" s="39"/>
      <c r="AG3060" s="39"/>
      <c r="AH3060" s="39"/>
      <c r="AI3060" s="39"/>
      <c r="AJ3060" s="39"/>
      <c r="AK3060" s="39"/>
      <c r="AL3060" s="39"/>
      <c r="AM3060" s="39"/>
      <c r="AN3060" s="39"/>
      <c r="AO3060" s="39"/>
      <c r="AP3060" s="39"/>
      <c r="AQ3060" s="39"/>
      <c r="AR3060" s="39"/>
      <c r="AS3060" s="39"/>
      <c r="AT3060" s="39"/>
      <c r="AU3060" s="39"/>
      <c r="AV3060" s="39"/>
      <c r="AW3060" s="39"/>
      <c r="AX3060" s="39"/>
      <c r="AY3060" s="39"/>
      <c r="AZ3060" s="39"/>
      <c r="BA3060" s="39"/>
      <c r="BB3060" s="39"/>
      <c r="BC3060" s="39"/>
      <c r="BD3060" s="39"/>
      <c r="BE3060" s="39"/>
      <c r="BF3060" s="39"/>
      <c r="BG3060" s="39"/>
      <c r="BH3060" s="39"/>
      <c r="BI3060" s="39"/>
      <c r="BJ3060" s="39"/>
      <c r="BK3060" s="39"/>
      <c r="BL3060" s="39"/>
      <c r="BM3060" s="39"/>
      <c r="BN3060" s="39"/>
      <c r="BO3060" s="39"/>
      <c r="BP3060" s="39"/>
      <c r="BQ3060" s="39"/>
      <c r="BR3060" s="39"/>
      <c r="BS3060" s="39"/>
      <c r="BT3060" s="39"/>
      <c r="BU3060" s="39"/>
      <c r="BV3060" s="39"/>
      <c r="BW3060" s="39"/>
      <c r="BX3060" s="39"/>
      <c r="BY3060" s="39"/>
      <c r="BZ3060" s="39"/>
      <c r="CA3060" s="39"/>
      <c r="CB3060" s="39"/>
      <c r="CC3060" s="39"/>
      <c r="CD3060" s="39"/>
      <c r="CE3060" s="39"/>
      <c r="CF3060" s="39"/>
      <c r="CG3060" s="39"/>
      <c r="CH3060" s="39"/>
      <c r="CI3060" s="39"/>
      <c r="CJ3060" s="39"/>
      <c r="CK3060" s="39"/>
      <c r="CL3060" s="39"/>
      <c r="CM3060" s="39"/>
      <c r="CN3060" s="39"/>
      <c r="CO3060" s="39"/>
      <c r="CP3060" s="39"/>
      <c r="CQ3060" s="39"/>
      <c r="CR3060" s="39"/>
      <c r="CS3060" s="39"/>
      <c r="CT3060" s="39"/>
      <c r="CU3060" s="39"/>
      <c r="CV3060" s="39"/>
      <c r="CW3060" s="39"/>
      <c r="CX3060" s="39"/>
      <c r="CY3060" s="39"/>
      <c r="CZ3060" s="39"/>
      <c r="DA3060" s="39"/>
      <c r="DB3060" s="39"/>
      <c r="DC3060" s="39"/>
      <c r="DD3060" s="39"/>
      <c r="DE3060" s="39"/>
    </row>
    <row r="3061" spans="1:109" s="38" customFormat="1" ht="12">
      <c r="A3061" s="298"/>
      <c r="B3061" s="298"/>
      <c r="C3061" s="298"/>
      <c r="D3061" s="298"/>
      <c r="E3061" s="298"/>
      <c r="F3061" s="298"/>
      <c r="G3061" s="298"/>
      <c r="H3061" s="298"/>
      <c r="I3061" s="298"/>
      <c r="J3061" s="298"/>
      <c r="K3061" s="298"/>
      <c r="L3061" s="299"/>
      <c r="M3061" s="302"/>
      <c r="N3061" s="298"/>
      <c r="O3061" s="238"/>
      <c r="P3061" s="238"/>
      <c r="Q3061" s="238"/>
      <c r="T3061" s="39"/>
      <c r="U3061" s="39"/>
      <c r="V3061" s="39"/>
      <c r="W3061" s="39"/>
      <c r="X3061" s="39"/>
      <c r="Y3061" s="39"/>
      <c r="Z3061" s="39"/>
      <c r="AA3061" s="39"/>
      <c r="AB3061" s="39"/>
      <c r="AC3061" s="39"/>
      <c r="AD3061" s="39"/>
      <c r="AE3061" s="39"/>
      <c r="AF3061" s="39"/>
      <c r="AG3061" s="39"/>
      <c r="AH3061" s="39"/>
      <c r="AI3061" s="39"/>
      <c r="AJ3061" s="39"/>
      <c r="AK3061" s="39"/>
      <c r="AL3061" s="39"/>
      <c r="AM3061" s="39"/>
      <c r="AN3061" s="39"/>
      <c r="AO3061" s="39"/>
      <c r="AP3061" s="39"/>
      <c r="AQ3061" s="39"/>
      <c r="AR3061" s="39"/>
      <c r="AS3061" s="39"/>
      <c r="AT3061" s="39"/>
      <c r="AU3061" s="39"/>
      <c r="AV3061" s="39"/>
      <c r="AW3061" s="39"/>
      <c r="AX3061" s="39"/>
      <c r="AY3061" s="39"/>
      <c r="AZ3061" s="39"/>
      <c r="BA3061" s="39"/>
      <c r="BB3061" s="39"/>
      <c r="BC3061" s="39"/>
      <c r="BD3061" s="39"/>
      <c r="BE3061" s="39"/>
      <c r="BF3061" s="39"/>
      <c r="BG3061" s="39"/>
      <c r="BH3061" s="39"/>
      <c r="BI3061" s="39"/>
      <c r="BJ3061" s="39"/>
      <c r="BK3061" s="39"/>
      <c r="BL3061" s="39"/>
      <c r="BM3061" s="39"/>
      <c r="BN3061" s="39"/>
      <c r="BO3061" s="39"/>
      <c r="BP3061" s="39"/>
      <c r="BQ3061" s="39"/>
      <c r="BR3061" s="39"/>
      <c r="BS3061" s="39"/>
      <c r="BT3061" s="39"/>
      <c r="BU3061" s="39"/>
      <c r="BV3061" s="39"/>
      <c r="BW3061" s="39"/>
      <c r="BX3061" s="39"/>
      <c r="BY3061" s="39"/>
      <c r="BZ3061" s="39"/>
      <c r="CA3061" s="39"/>
      <c r="CB3061" s="39"/>
      <c r="CC3061" s="39"/>
      <c r="CD3061" s="39"/>
      <c r="CE3061" s="39"/>
      <c r="CF3061" s="39"/>
      <c r="CG3061" s="39"/>
      <c r="CH3061" s="39"/>
      <c r="CI3061" s="39"/>
      <c r="CJ3061" s="39"/>
      <c r="CK3061" s="39"/>
      <c r="CL3061" s="39"/>
      <c r="CM3061" s="39"/>
      <c r="CN3061" s="39"/>
      <c r="CO3061" s="39"/>
      <c r="CP3061" s="39"/>
      <c r="CQ3061" s="39"/>
      <c r="CR3061" s="39"/>
      <c r="CS3061" s="39"/>
      <c r="CT3061" s="39"/>
      <c r="CU3061" s="39"/>
      <c r="CV3061" s="39"/>
      <c r="CW3061" s="39"/>
      <c r="CX3061" s="39"/>
      <c r="CY3061" s="39"/>
      <c r="CZ3061" s="39"/>
      <c r="DA3061" s="39"/>
      <c r="DB3061" s="39"/>
      <c r="DC3061" s="39"/>
      <c r="DD3061" s="39"/>
      <c r="DE3061" s="39"/>
    </row>
    <row r="3062" spans="1:109" s="38" customFormat="1" ht="12">
      <c r="A3062" s="298"/>
      <c r="B3062" s="298"/>
      <c r="C3062" s="298"/>
      <c r="D3062" s="298"/>
      <c r="E3062" s="298"/>
      <c r="F3062" s="298"/>
      <c r="G3062" s="298"/>
      <c r="H3062" s="298"/>
      <c r="I3062" s="298"/>
      <c r="J3062" s="298"/>
      <c r="K3062" s="298"/>
      <c r="L3062" s="299"/>
      <c r="M3062" s="302"/>
      <c r="N3062" s="298"/>
      <c r="O3062" s="238"/>
      <c r="P3062" s="238"/>
      <c r="Q3062" s="238"/>
      <c r="T3062" s="39"/>
      <c r="U3062" s="39"/>
      <c r="V3062" s="39"/>
      <c r="W3062" s="39"/>
      <c r="X3062" s="39"/>
      <c r="Y3062" s="39"/>
      <c r="Z3062" s="39"/>
      <c r="AA3062" s="39"/>
      <c r="AB3062" s="39"/>
      <c r="AC3062" s="39"/>
      <c r="AD3062" s="39"/>
      <c r="AE3062" s="39"/>
      <c r="AF3062" s="39"/>
      <c r="AG3062" s="39"/>
      <c r="AH3062" s="39"/>
      <c r="AI3062" s="39"/>
      <c r="AJ3062" s="39"/>
      <c r="AK3062" s="39"/>
      <c r="AL3062" s="39"/>
      <c r="AM3062" s="39"/>
      <c r="AN3062" s="39"/>
      <c r="AO3062" s="39"/>
      <c r="AP3062" s="39"/>
      <c r="AQ3062" s="39"/>
      <c r="AR3062" s="39"/>
      <c r="AS3062" s="39"/>
      <c r="AT3062" s="39"/>
      <c r="AU3062" s="39"/>
      <c r="AV3062" s="39"/>
      <c r="AW3062" s="39"/>
      <c r="AX3062" s="39"/>
      <c r="AY3062" s="39"/>
      <c r="AZ3062" s="39"/>
      <c r="BA3062" s="39"/>
      <c r="BB3062" s="39"/>
      <c r="BC3062" s="39"/>
      <c r="BD3062" s="39"/>
      <c r="BE3062" s="39"/>
      <c r="BF3062" s="39"/>
      <c r="BG3062" s="39"/>
      <c r="BH3062" s="39"/>
      <c r="BI3062" s="39"/>
      <c r="BJ3062" s="39"/>
      <c r="BK3062" s="39"/>
      <c r="BL3062" s="39"/>
      <c r="BM3062" s="39"/>
      <c r="BN3062" s="39"/>
      <c r="BO3062" s="39"/>
      <c r="BP3062" s="39"/>
      <c r="BQ3062" s="39"/>
      <c r="BR3062" s="39"/>
      <c r="BS3062" s="39"/>
      <c r="BT3062" s="39"/>
      <c r="BU3062" s="39"/>
      <c r="BV3062" s="39"/>
      <c r="BW3062" s="39"/>
      <c r="BX3062" s="39"/>
      <c r="BY3062" s="39"/>
      <c r="BZ3062" s="39"/>
      <c r="CA3062" s="39"/>
      <c r="CB3062" s="39"/>
      <c r="CC3062" s="39"/>
      <c r="CD3062" s="39"/>
      <c r="CE3062" s="39"/>
      <c r="CF3062" s="39"/>
      <c r="CG3062" s="39"/>
      <c r="CH3062" s="39"/>
      <c r="CI3062" s="39"/>
      <c r="CJ3062" s="39"/>
      <c r="CK3062" s="39"/>
      <c r="CL3062" s="39"/>
      <c r="CM3062" s="39"/>
      <c r="CN3062" s="39"/>
      <c r="CO3062" s="39"/>
      <c r="CP3062" s="39"/>
      <c r="CQ3062" s="39"/>
      <c r="CR3062" s="39"/>
      <c r="CS3062" s="39"/>
      <c r="CT3062" s="39"/>
      <c r="CU3062" s="39"/>
      <c r="CV3062" s="39"/>
      <c r="CW3062" s="39"/>
      <c r="CX3062" s="39"/>
      <c r="CY3062" s="39"/>
      <c r="CZ3062" s="39"/>
      <c r="DA3062" s="39"/>
      <c r="DB3062" s="39"/>
      <c r="DC3062" s="39"/>
      <c r="DD3062" s="39"/>
      <c r="DE3062" s="39"/>
    </row>
    <row r="3063" spans="1:109" s="38" customFormat="1" ht="12">
      <c r="A3063" s="298"/>
      <c r="B3063" s="298"/>
      <c r="C3063" s="298"/>
      <c r="D3063" s="298"/>
      <c r="E3063" s="298"/>
      <c r="F3063" s="298"/>
      <c r="G3063" s="298"/>
      <c r="H3063" s="298"/>
      <c r="I3063" s="298"/>
      <c r="J3063" s="298"/>
      <c r="K3063" s="298"/>
      <c r="L3063" s="299"/>
      <c r="M3063" s="302"/>
      <c r="N3063" s="298"/>
      <c r="O3063" s="238"/>
      <c r="P3063" s="238"/>
      <c r="Q3063" s="238"/>
      <c r="T3063" s="39"/>
      <c r="U3063" s="39"/>
      <c r="V3063" s="39"/>
      <c r="W3063" s="39"/>
      <c r="X3063" s="39"/>
      <c r="Y3063" s="39"/>
      <c r="Z3063" s="39"/>
      <c r="AA3063" s="39"/>
      <c r="AB3063" s="39"/>
      <c r="AC3063" s="39"/>
      <c r="AD3063" s="39"/>
      <c r="AE3063" s="39"/>
      <c r="AF3063" s="39"/>
      <c r="AG3063" s="39"/>
      <c r="AH3063" s="39"/>
      <c r="AI3063" s="39"/>
      <c r="AJ3063" s="39"/>
      <c r="AK3063" s="39"/>
      <c r="AL3063" s="39"/>
      <c r="AM3063" s="39"/>
      <c r="AN3063" s="39"/>
      <c r="AO3063" s="39"/>
      <c r="AP3063" s="39"/>
      <c r="AQ3063" s="39"/>
      <c r="AR3063" s="39"/>
      <c r="AS3063" s="39"/>
      <c r="AT3063" s="39"/>
      <c r="AU3063" s="39"/>
      <c r="AV3063" s="39"/>
      <c r="AW3063" s="39"/>
      <c r="AX3063" s="39"/>
      <c r="AY3063" s="39"/>
      <c r="AZ3063" s="39"/>
      <c r="BA3063" s="39"/>
      <c r="BB3063" s="39"/>
      <c r="BC3063" s="39"/>
      <c r="BD3063" s="39"/>
      <c r="BE3063" s="39"/>
      <c r="BF3063" s="39"/>
      <c r="BG3063" s="39"/>
      <c r="BH3063" s="39"/>
      <c r="BI3063" s="39"/>
      <c r="BJ3063" s="39"/>
      <c r="BK3063" s="39"/>
      <c r="BL3063" s="39"/>
      <c r="BM3063" s="39"/>
      <c r="BN3063" s="39"/>
      <c r="BO3063" s="39"/>
      <c r="BP3063" s="39"/>
      <c r="BQ3063" s="39"/>
      <c r="BR3063" s="39"/>
      <c r="BS3063" s="39"/>
      <c r="BT3063" s="39"/>
      <c r="BU3063" s="39"/>
      <c r="BV3063" s="39"/>
      <c r="BW3063" s="39"/>
      <c r="BX3063" s="39"/>
      <c r="BY3063" s="39"/>
      <c r="BZ3063" s="39"/>
      <c r="CA3063" s="39"/>
      <c r="CB3063" s="39"/>
      <c r="CC3063" s="39"/>
      <c r="CD3063" s="39"/>
      <c r="CE3063" s="39"/>
      <c r="CF3063" s="39"/>
      <c r="CG3063" s="39"/>
      <c r="CH3063" s="39"/>
      <c r="CI3063" s="39"/>
      <c r="CJ3063" s="39"/>
      <c r="CK3063" s="39"/>
      <c r="CL3063" s="39"/>
      <c r="CM3063" s="39"/>
      <c r="CN3063" s="39"/>
      <c r="CO3063" s="39"/>
      <c r="CP3063" s="39"/>
      <c r="CQ3063" s="39"/>
      <c r="CR3063" s="39"/>
      <c r="CS3063" s="39"/>
      <c r="CT3063" s="39"/>
      <c r="CU3063" s="39"/>
      <c r="CV3063" s="39"/>
      <c r="CW3063" s="39"/>
      <c r="CX3063" s="39"/>
      <c r="CY3063" s="39"/>
      <c r="CZ3063" s="39"/>
      <c r="DA3063" s="39"/>
      <c r="DB3063" s="39"/>
      <c r="DC3063" s="39"/>
      <c r="DD3063" s="39"/>
      <c r="DE3063" s="39"/>
    </row>
    <row r="3064" spans="1:109" s="38" customFormat="1" ht="12">
      <c r="A3064" s="298"/>
      <c r="B3064" s="298"/>
      <c r="C3064" s="298"/>
      <c r="D3064" s="298"/>
      <c r="E3064" s="298"/>
      <c r="F3064" s="298"/>
      <c r="G3064" s="298"/>
      <c r="H3064" s="298"/>
      <c r="I3064" s="298"/>
      <c r="J3064" s="298"/>
      <c r="K3064" s="298"/>
      <c r="L3064" s="299"/>
      <c r="M3064" s="302"/>
      <c r="N3064" s="298"/>
      <c r="O3064" s="238"/>
      <c r="P3064" s="238"/>
      <c r="Q3064" s="238"/>
      <c r="T3064" s="39"/>
      <c r="U3064" s="39"/>
      <c r="V3064" s="39"/>
      <c r="W3064" s="39"/>
      <c r="X3064" s="39"/>
      <c r="Y3064" s="39"/>
      <c r="Z3064" s="39"/>
      <c r="AA3064" s="39"/>
      <c r="AB3064" s="39"/>
      <c r="AC3064" s="39"/>
      <c r="AD3064" s="39"/>
      <c r="AE3064" s="39"/>
      <c r="AF3064" s="39"/>
      <c r="AG3064" s="39"/>
      <c r="AH3064" s="39"/>
      <c r="AI3064" s="39"/>
      <c r="AJ3064" s="39"/>
      <c r="AK3064" s="39"/>
      <c r="AL3064" s="39"/>
      <c r="AM3064" s="39"/>
      <c r="AN3064" s="39"/>
      <c r="AO3064" s="39"/>
      <c r="AP3064" s="39"/>
      <c r="AQ3064" s="39"/>
      <c r="AR3064" s="39"/>
      <c r="AS3064" s="39"/>
      <c r="AT3064" s="39"/>
      <c r="AU3064" s="39"/>
      <c r="AV3064" s="39"/>
      <c r="AW3064" s="39"/>
      <c r="AX3064" s="39"/>
      <c r="AY3064" s="39"/>
      <c r="AZ3064" s="39"/>
      <c r="BA3064" s="39"/>
      <c r="BB3064" s="39"/>
      <c r="BC3064" s="39"/>
      <c r="BD3064" s="39"/>
      <c r="BE3064" s="39"/>
      <c r="BF3064" s="39"/>
      <c r="BG3064" s="39"/>
      <c r="BH3064" s="39"/>
      <c r="BI3064" s="39"/>
      <c r="BJ3064" s="39"/>
      <c r="BK3064" s="39"/>
      <c r="BL3064" s="39"/>
      <c r="BM3064" s="39"/>
      <c r="BN3064" s="39"/>
      <c r="BO3064" s="39"/>
      <c r="BP3064" s="39"/>
      <c r="BQ3064" s="39"/>
      <c r="BR3064" s="39"/>
      <c r="BS3064" s="39"/>
      <c r="BT3064" s="39"/>
      <c r="BU3064" s="39"/>
      <c r="BV3064" s="39"/>
      <c r="BW3064" s="39"/>
      <c r="BX3064" s="39"/>
      <c r="BY3064" s="39"/>
      <c r="BZ3064" s="39"/>
      <c r="CA3064" s="39"/>
      <c r="CB3064" s="39"/>
      <c r="CC3064" s="39"/>
      <c r="CD3064" s="39"/>
      <c r="CE3064" s="39"/>
      <c r="CF3064" s="39"/>
      <c r="CG3064" s="39"/>
      <c r="CH3064" s="39"/>
      <c r="CI3064" s="39"/>
      <c r="CJ3064" s="39"/>
      <c r="CK3064" s="39"/>
      <c r="CL3064" s="39"/>
      <c r="CM3064" s="39"/>
      <c r="CN3064" s="39"/>
      <c r="CO3064" s="39"/>
      <c r="CP3064" s="39"/>
      <c r="CQ3064" s="39"/>
      <c r="CR3064" s="39"/>
      <c r="CS3064" s="39"/>
      <c r="CT3064" s="39"/>
      <c r="CU3064" s="39"/>
      <c r="CV3064" s="39"/>
      <c r="CW3064" s="39"/>
      <c r="CX3064" s="39"/>
      <c r="CY3064" s="39"/>
      <c r="CZ3064" s="39"/>
      <c r="DA3064" s="39"/>
      <c r="DB3064" s="39"/>
      <c r="DC3064" s="39"/>
      <c r="DD3064" s="39"/>
      <c r="DE3064" s="39"/>
    </row>
    <row r="3065" spans="1:109" s="38" customFormat="1" ht="12">
      <c r="A3065" s="298"/>
      <c r="B3065" s="298"/>
      <c r="C3065" s="298"/>
      <c r="D3065" s="298"/>
      <c r="E3065" s="298"/>
      <c r="F3065" s="298"/>
      <c r="G3065" s="298"/>
      <c r="H3065" s="298"/>
      <c r="I3065" s="298"/>
      <c r="J3065" s="298"/>
      <c r="K3065" s="298"/>
      <c r="L3065" s="299"/>
      <c r="M3065" s="302"/>
      <c r="N3065" s="298"/>
      <c r="O3065" s="238"/>
      <c r="P3065" s="238"/>
      <c r="Q3065" s="238"/>
      <c r="T3065" s="39"/>
      <c r="U3065" s="39"/>
      <c r="V3065" s="39"/>
      <c r="W3065" s="39"/>
      <c r="X3065" s="39"/>
      <c r="Y3065" s="39"/>
      <c r="Z3065" s="39"/>
      <c r="AA3065" s="39"/>
      <c r="AB3065" s="39"/>
      <c r="AC3065" s="39"/>
      <c r="AD3065" s="39"/>
      <c r="AE3065" s="39"/>
      <c r="AF3065" s="39"/>
      <c r="AG3065" s="39"/>
      <c r="AH3065" s="39"/>
      <c r="AI3065" s="39"/>
      <c r="AJ3065" s="39"/>
      <c r="AK3065" s="39"/>
      <c r="AL3065" s="39"/>
      <c r="AM3065" s="39"/>
      <c r="AN3065" s="39"/>
      <c r="AO3065" s="39"/>
      <c r="AP3065" s="39"/>
      <c r="AQ3065" s="39"/>
      <c r="AR3065" s="39"/>
      <c r="AS3065" s="39"/>
      <c r="AT3065" s="39"/>
      <c r="AU3065" s="39"/>
      <c r="AV3065" s="39"/>
      <c r="AW3065" s="39"/>
      <c r="AX3065" s="39"/>
      <c r="AY3065" s="39"/>
      <c r="AZ3065" s="39"/>
      <c r="BA3065" s="39"/>
      <c r="BB3065" s="39"/>
      <c r="BC3065" s="39"/>
      <c r="BD3065" s="39"/>
      <c r="BE3065" s="39"/>
      <c r="BF3065" s="39"/>
      <c r="BG3065" s="39"/>
      <c r="BH3065" s="39"/>
      <c r="BI3065" s="39"/>
      <c r="BJ3065" s="39"/>
      <c r="BK3065" s="39"/>
      <c r="BL3065" s="39"/>
      <c r="BM3065" s="39"/>
      <c r="BN3065" s="39"/>
      <c r="BO3065" s="39"/>
      <c r="BP3065" s="39"/>
      <c r="BQ3065" s="39"/>
      <c r="BR3065" s="39"/>
      <c r="BS3065" s="39"/>
      <c r="BT3065" s="39"/>
      <c r="BU3065" s="39"/>
      <c r="BV3065" s="39"/>
      <c r="BW3065" s="39"/>
      <c r="BX3065" s="39"/>
      <c r="BY3065" s="39"/>
      <c r="BZ3065" s="39"/>
      <c r="CA3065" s="39"/>
      <c r="CB3065" s="39"/>
      <c r="CC3065" s="39"/>
      <c r="CD3065" s="39"/>
      <c r="CE3065" s="39"/>
      <c r="CF3065" s="39"/>
      <c r="CG3065" s="39"/>
      <c r="CH3065" s="39"/>
      <c r="CI3065" s="39"/>
      <c r="CJ3065" s="39"/>
      <c r="CK3065" s="39"/>
      <c r="CL3065" s="39"/>
      <c r="CM3065" s="39"/>
      <c r="CN3065" s="39"/>
      <c r="CO3065" s="39"/>
      <c r="CP3065" s="39"/>
      <c r="CQ3065" s="39"/>
      <c r="CR3065" s="39"/>
      <c r="CS3065" s="39"/>
      <c r="CT3065" s="39"/>
      <c r="CU3065" s="39"/>
      <c r="CV3065" s="39"/>
      <c r="CW3065" s="39"/>
      <c r="CX3065" s="39"/>
      <c r="CY3065" s="39"/>
      <c r="CZ3065" s="39"/>
      <c r="DA3065" s="39"/>
      <c r="DB3065" s="39"/>
      <c r="DC3065" s="39"/>
      <c r="DD3065" s="39"/>
      <c r="DE3065" s="39"/>
    </row>
    <row r="3066" spans="1:109" s="38" customFormat="1" ht="12">
      <c r="A3066" s="298"/>
      <c r="B3066" s="298"/>
      <c r="C3066" s="298"/>
      <c r="D3066" s="298"/>
      <c r="E3066" s="298"/>
      <c r="F3066" s="298"/>
      <c r="G3066" s="298"/>
      <c r="H3066" s="298"/>
      <c r="I3066" s="298"/>
      <c r="J3066" s="298"/>
      <c r="K3066" s="298"/>
      <c r="L3066" s="299"/>
      <c r="M3066" s="302"/>
      <c r="N3066" s="298"/>
      <c r="O3066" s="238"/>
      <c r="P3066" s="238"/>
      <c r="Q3066" s="238"/>
      <c r="T3066" s="39"/>
      <c r="U3066" s="39"/>
      <c r="V3066" s="39"/>
      <c r="W3066" s="39"/>
      <c r="X3066" s="39"/>
      <c r="Y3066" s="39"/>
      <c r="Z3066" s="39"/>
      <c r="AA3066" s="39"/>
      <c r="AB3066" s="39"/>
      <c r="AC3066" s="39"/>
      <c r="AD3066" s="39"/>
      <c r="AE3066" s="39"/>
      <c r="AF3066" s="39"/>
      <c r="AG3066" s="39"/>
      <c r="AH3066" s="39"/>
      <c r="AI3066" s="39"/>
      <c r="AJ3066" s="39"/>
      <c r="AK3066" s="39"/>
      <c r="AL3066" s="39"/>
      <c r="AM3066" s="39"/>
      <c r="AN3066" s="39"/>
      <c r="AO3066" s="39"/>
      <c r="AP3066" s="39"/>
      <c r="AQ3066" s="39"/>
      <c r="AR3066" s="39"/>
      <c r="AS3066" s="39"/>
      <c r="AT3066" s="39"/>
      <c r="AU3066" s="39"/>
      <c r="AV3066" s="39"/>
      <c r="AW3066" s="39"/>
      <c r="AX3066" s="39"/>
      <c r="AY3066" s="39"/>
      <c r="AZ3066" s="39"/>
      <c r="BA3066" s="39"/>
      <c r="BB3066" s="39"/>
      <c r="BC3066" s="39"/>
      <c r="BD3066" s="39"/>
      <c r="BE3066" s="39"/>
      <c r="BF3066" s="39"/>
      <c r="BG3066" s="39"/>
      <c r="BH3066" s="39"/>
      <c r="BI3066" s="39"/>
      <c r="BJ3066" s="39"/>
      <c r="BK3066" s="39"/>
      <c r="BL3066" s="39"/>
      <c r="BM3066" s="39"/>
      <c r="BN3066" s="39"/>
      <c r="BO3066" s="39"/>
      <c r="BP3066" s="39"/>
      <c r="BQ3066" s="39"/>
      <c r="BR3066" s="39"/>
      <c r="BS3066" s="39"/>
      <c r="BT3066" s="39"/>
      <c r="BU3066" s="39"/>
      <c r="BV3066" s="39"/>
      <c r="BW3066" s="39"/>
      <c r="BX3066" s="39"/>
      <c r="BY3066" s="39"/>
      <c r="BZ3066" s="39"/>
      <c r="CA3066" s="39"/>
      <c r="CB3066" s="39"/>
      <c r="CC3066" s="39"/>
      <c r="CD3066" s="39"/>
      <c r="CE3066" s="39"/>
      <c r="CF3066" s="39"/>
      <c r="CG3066" s="39"/>
      <c r="CH3066" s="39"/>
      <c r="CI3066" s="39"/>
      <c r="CJ3066" s="39"/>
      <c r="CK3066" s="39"/>
      <c r="CL3066" s="39"/>
      <c r="CM3066" s="39"/>
      <c r="CN3066" s="39"/>
      <c r="CO3066" s="39"/>
      <c r="CP3066" s="39"/>
      <c r="CQ3066" s="39"/>
      <c r="CR3066" s="39"/>
      <c r="CS3066" s="39"/>
      <c r="CT3066" s="39"/>
      <c r="CU3066" s="39"/>
      <c r="CV3066" s="39"/>
      <c r="CW3066" s="39"/>
      <c r="CX3066" s="39"/>
      <c r="CY3066" s="39"/>
      <c r="CZ3066" s="39"/>
      <c r="DA3066" s="39"/>
      <c r="DB3066" s="39"/>
      <c r="DC3066" s="39"/>
      <c r="DD3066" s="39"/>
      <c r="DE3066" s="39"/>
    </row>
    <row r="3067" spans="1:109" s="38" customFormat="1" ht="12">
      <c r="A3067" s="298"/>
      <c r="B3067" s="298"/>
      <c r="C3067" s="298"/>
      <c r="D3067" s="298"/>
      <c r="E3067" s="298"/>
      <c r="F3067" s="298"/>
      <c r="G3067" s="298"/>
      <c r="H3067" s="298"/>
      <c r="I3067" s="298"/>
      <c r="J3067" s="298"/>
      <c r="K3067" s="298"/>
      <c r="L3067" s="299"/>
      <c r="M3067" s="302"/>
      <c r="N3067" s="298"/>
      <c r="O3067" s="238"/>
      <c r="P3067" s="238"/>
      <c r="Q3067" s="238"/>
      <c r="T3067" s="39"/>
      <c r="U3067" s="39"/>
      <c r="V3067" s="39"/>
      <c r="W3067" s="39"/>
      <c r="X3067" s="39"/>
      <c r="Y3067" s="39"/>
      <c r="Z3067" s="39"/>
      <c r="AA3067" s="39"/>
      <c r="AB3067" s="39"/>
      <c r="AC3067" s="39"/>
      <c r="AD3067" s="39"/>
      <c r="AE3067" s="39"/>
      <c r="AF3067" s="39"/>
      <c r="AG3067" s="39"/>
      <c r="AH3067" s="39"/>
      <c r="AI3067" s="39"/>
      <c r="AJ3067" s="39"/>
      <c r="AK3067" s="39"/>
      <c r="AL3067" s="39"/>
      <c r="AM3067" s="39"/>
      <c r="AN3067" s="39"/>
      <c r="AO3067" s="39"/>
      <c r="AP3067" s="39"/>
      <c r="AQ3067" s="39"/>
      <c r="AR3067" s="39"/>
      <c r="AS3067" s="39"/>
      <c r="AT3067" s="39"/>
      <c r="AU3067" s="39"/>
      <c r="AV3067" s="39"/>
      <c r="AW3067" s="39"/>
      <c r="AX3067" s="39"/>
      <c r="AY3067" s="39"/>
      <c r="AZ3067" s="39"/>
      <c r="BA3067" s="39"/>
      <c r="BB3067" s="39"/>
      <c r="BC3067" s="39"/>
      <c r="BD3067" s="39"/>
      <c r="BE3067" s="39"/>
      <c r="BF3067" s="39"/>
      <c r="BG3067" s="39"/>
      <c r="BH3067" s="39"/>
      <c r="BI3067" s="39"/>
      <c r="BJ3067" s="39"/>
      <c r="BK3067" s="39"/>
      <c r="BL3067" s="39"/>
      <c r="BM3067" s="39"/>
      <c r="BN3067" s="39"/>
      <c r="BO3067" s="39"/>
      <c r="BP3067" s="39"/>
      <c r="BQ3067" s="39"/>
      <c r="BR3067" s="39"/>
      <c r="BS3067" s="39"/>
      <c r="BT3067" s="39"/>
      <c r="BU3067" s="39"/>
      <c r="BV3067" s="39"/>
      <c r="BW3067" s="39"/>
      <c r="BX3067" s="39"/>
      <c r="BY3067" s="39"/>
      <c r="BZ3067" s="39"/>
      <c r="CA3067" s="39"/>
      <c r="CB3067" s="39"/>
      <c r="CC3067" s="39"/>
      <c r="CD3067" s="39"/>
      <c r="CE3067" s="39"/>
      <c r="CF3067" s="39"/>
      <c r="CG3067" s="39"/>
      <c r="CH3067" s="39"/>
      <c r="CI3067" s="39"/>
      <c r="CJ3067" s="39"/>
      <c r="CK3067" s="39"/>
      <c r="CL3067" s="39"/>
      <c r="CM3067" s="39"/>
      <c r="CN3067" s="39"/>
      <c r="CO3067" s="39"/>
      <c r="CP3067" s="39"/>
      <c r="CQ3067" s="39"/>
      <c r="CR3067" s="39"/>
      <c r="CS3067" s="39"/>
      <c r="CT3067" s="39"/>
      <c r="CU3067" s="39"/>
      <c r="CV3067" s="39"/>
      <c r="CW3067" s="39"/>
      <c r="CX3067" s="39"/>
      <c r="CY3067" s="39"/>
      <c r="CZ3067" s="39"/>
      <c r="DA3067" s="39"/>
      <c r="DB3067" s="39"/>
      <c r="DC3067" s="39"/>
      <c r="DD3067" s="39"/>
      <c r="DE3067" s="39"/>
    </row>
    <row r="3068" spans="1:109" s="38" customFormat="1" ht="12">
      <c r="A3068" s="298"/>
      <c r="B3068" s="298"/>
      <c r="C3068" s="298"/>
      <c r="D3068" s="298"/>
      <c r="E3068" s="298"/>
      <c r="F3068" s="298"/>
      <c r="G3068" s="298"/>
      <c r="H3068" s="298"/>
      <c r="I3068" s="298"/>
      <c r="J3068" s="298"/>
      <c r="K3068" s="298"/>
      <c r="L3068" s="299"/>
      <c r="M3068" s="302"/>
      <c r="N3068" s="298"/>
      <c r="O3068" s="238"/>
      <c r="P3068" s="238"/>
      <c r="Q3068" s="238"/>
      <c r="T3068" s="39"/>
      <c r="U3068" s="39"/>
      <c r="V3068" s="39"/>
      <c r="W3068" s="39"/>
      <c r="X3068" s="39"/>
      <c r="Y3068" s="39"/>
      <c r="Z3068" s="39"/>
      <c r="AA3068" s="39"/>
      <c r="AB3068" s="39"/>
      <c r="AC3068" s="39"/>
      <c r="AD3068" s="39"/>
      <c r="AE3068" s="39"/>
      <c r="AF3068" s="39"/>
      <c r="AG3068" s="39"/>
      <c r="AH3068" s="39"/>
      <c r="AI3068" s="39"/>
      <c r="AJ3068" s="39"/>
      <c r="AK3068" s="39"/>
      <c r="AL3068" s="39"/>
      <c r="AM3068" s="39"/>
      <c r="AN3068" s="39"/>
      <c r="AO3068" s="39"/>
      <c r="AP3068" s="39"/>
      <c r="AQ3068" s="39"/>
      <c r="AR3068" s="39"/>
      <c r="AS3068" s="39"/>
      <c r="AT3068" s="39"/>
      <c r="AU3068" s="39"/>
      <c r="AV3068" s="39"/>
      <c r="AW3068" s="39"/>
      <c r="AX3068" s="39"/>
      <c r="AY3068" s="39"/>
      <c r="AZ3068" s="39"/>
      <c r="BA3068" s="39"/>
      <c r="BB3068" s="39"/>
      <c r="BC3068" s="39"/>
      <c r="BD3068" s="39"/>
      <c r="BE3068" s="39"/>
      <c r="BF3068" s="39"/>
      <c r="BG3068" s="39"/>
      <c r="BH3068" s="39"/>
      <c r="BI3068" s="39"/>
      <c r="BJ3068" s="39"/>
      <c r="BK3068" s="39"/>
      <c r="BL3068" s="39"/>
      <c r="BM3068" s="39"/>
      <c r="BN3068" s="39"/>
      <c r="BO3068" s="39"/>
      <c r="BP3068" s="39"/>
      <c r="BQ3068" s="39"/>
      <c r="BR3068" s="39"/>
      <c r="BS3068" s="39"/>
      <c r="BT3068" s="39"/>
      <c r="BU3068" s="39"/>
      <c r="BV3068" s="39"/>
      <c r="BW3068" s="39"/>
      <c r="BX3068" s="39"/>
      <c r="BY3068" s="39"/>
      <c r="BZ3068" s="39"/>
      <c r="CA3068" s="39"/>
      <c r="CB3068" s="39"/>
      <c r="CC3068" s="39"/>
      <c r="CD3068" s="39"/>
      <c r="CE3068" s="39"/>
      <c r="CF3068" s="39"/>
      <c r="CG3068" s="39"/>
      <c r="CH3068" s="39"/>
      <c r="CI3068" s="39"/>
      <c r="CJ3068" s="39"/>
      <c r="CK3068" s="39"/>
      <c r="CL3068" s="39"/>
      <c r="CM3068" s="39"/>
      <c r="CN3068" s="39"/>
      <c r="CO3068" s="39"/>
      <c r="CP3068" s="39"/>
      <c r="CQ3068" s="39"/>
      <c r="CR3068" s="39"/>
      <c r="CS3068" s="39"/>
      <c r="CT3068" s="39"/>
      <c r="CU3068" s="39"/>
      <c r="CV3068" s="39"/>
      <c r="CW3068" s="39"/>
      <c r="CX3068" s="39"/>
      <c r="CY3068" s="39"/>
      <c r="CZ3068" s="39"/>
      <c r="DA3068" s="39"/>
      <c r="DB3068" s="39"/>
      <c r="DC3068" s="39"/>
      <c r="DD3068" s="39"/>
      <c r="DE3068" s="39"/>
    </row>
    <row r="3069" spans="1:109" s="38" customFormat="1" ht="12">
      <c r="A3069" s="298"/>
      <c r="B3069" s="298"/>
      <c r="C3069" s="298"/>
      <c r="D3069" s="298"/>
      <c r="E3069" s="298"/>
      <c r="F3069" s="298"/>
      <c r="G3069" s="298"/>
      <c r="H3069" s="298"/>
      <c r="I3069" s="298"/>
      <c r="J3069" s="298"/>
      <c r="K3069" s="298"/>
      <c r="L3069" s="299"/>
      <c r="M3069" s="302"/>
      <c r="N3069" s="298"/>
      <c r="O3069" s="238"/>
      <c r="P3069" s="238"/>
      <c r="Q3069" s="238"/>
      <c r="T3069" s="39"/>
      <c r="U3069" s="39"/>
      <c r="V3069" s="39"/>
      <c r="W3069" s="39"/>
      <c r="X3069" s="39"/>
      <c r="Y3069" s="39"/>
      <c r="Z3069" s="39"/>
      <c r="AA3069" s="39"/>
      <c r="AB3069" s="39"/>
      <c r="AC3069" s="39"/>
      <c r="AD3069" s="39"/>
      <c r="AE3069" s="39"/>
      <c r="AF3069" s="39"/>
      <c r="AG3069" s="39"/>
      <c r="AH3069" s="39"/>
      <c r="AI3069" s="39"/>
      <c r="AJ3069" s="39"/>
      <c r="AK3069" s="39"/>
      <c r="AL3069" s="39"/>
      <c r="AM3069" s="39"/>
      <c r="AN3069" s="39"/>
      <c r="AO3069" s="39"/>
      <c r="AP3069" s="39"/>
      <c r="AQ3069" s="39"/>
      <c r="AR3069" s="39"/>
      <c r="AS3069" s="39"/>
      <c r="AT3069" s="39"/>
      <c r="AU3069" s="39"/>
      <c r="AV3069" s="39"/>
      <c r="AW3069" s="39"/>
      <c r="AX3069" s="39"/>
      <c r="AY3069" s="39"/>
      <c r="AZ3069" s="39"/>
      <c r="BA3069" s="39"/>
      <c r="BB3069" s="39"/>
      <c r="BC3069" s="39"/>
      <c r="BD3069" s="39"/>
      <c r="BE3069" s="39"/>
      <c r="BF3069" s="39"/>
      <c r="BG3069" s="39"/>
      <c r="BH3069" s="39"/>
      <c r="BI3069" s="39"/>
      <c r="BJ3069" s="39"/>
      <c r="BK3069" s="39"/>
      <c r="BL3069" s="39"/>
      <c r="BM3069" s="39"/>
      <c r="BN3069" s="39"/>
      <c r="BO3069" s="39"/>
      <c r="BP3069" s="39"/>
      <c r="BQ3069" s="39"/>
      <c r="BR3069" s="39"/>
      <c r="BS3069" s="39"/>
      <c r="BT3069" s="39"/>
      <c r="BU3069" s="39"/>
      <c r="BV3069" s="39"/>
      <c r="BW3069" s="39"/>
      <c r="BX3069" s="39"/>
      <c r="BY3069" s="39"/>
      <c r="BZ3069" s="39"/>
      <c r="CA3069" s="39"/>
      <c r="CB3069" s="39"/>
      <c r="CC3069" s="39"/>
      <c r="CD3069" s="39"/>
      <c r="CE3069" s="39"/>
      <c r="CF3069" s="39"/>
      <c r="CG3069" s="39"/>
      <c r="CH3069" s="39"/>
      <c r="CI3069" s="39"/>
      <c r="CJ3069" s="39"/>
      <c r="CK3069" s="39"/>
      <c r="CL3069" s="39"/>
      <c r="CM3069" s="39"/>
      <c r="CN3069" s="39"/>
      <c r="CO3069" s="39"/>
      <c r="CP3069" s="39"/>
      <c r="CQ3069" s="39"/>
      <c r="CR3069" s="39"/>
      <c r="CS3069" s="39"/>
      <c r="CT3069" s="39"/>
      <c r="CU3069" s="39"/>
      <c r="CV3069" s="39"/>
      <c r="CW3069" s="39"/>
      <c r="CX3069" s="39"/>
      <c r="CY3069" s="39"/>
      <c r="CZ3069" s="39"/>
      <c r="DA3069" s="39"/>
      <c r="DB3069" s="39"/>
      <c r="DC3069" s="39"/>
      <c r="DD3069" s="39"/>
      <c r="DE3069" s="39"/>
    </row>
    <row r="3070" spans="1:109" s="38" customFormat="1" ht="12">
      <c r="A3070" s="298"/>
      <c r="B3070" s="298"/>
      <c r="C3070" s="298"/>
      <c r="D3070" s="298"/>
      <c r="E3070" s="298"/>
      <c r="F3070" s="298"/>
      <c r="G3070" s="298"/>
      <c r="H3070" s="298"/>
      <c r="I3070" s="298"/>
      <c r="J3070" s="298"/>
      <c r="K3070" s="298"/>
      <c r="L3070" s="299"/>
      <c r="M3070" s="302"/>
      <c r="N3070" s="298"/>
      <c r="O3070" s="238"/>
      <c r="P3070" s="238"/>
      <c r="Q3070" s="238"/>
      <c r="T3070" s="39"/>
      <c r="U3070" s="39"/>
      <c r="V3070" s="39"/>
      <c r="W3070" s="39"/>
      <c r="X3070" s="39"/>
      <c r="Y3070" s="39"/>
      <c r="Z3070" s="39"/>
      <c r="AA3070" s="39"/>
      <c r="AB3070" s="39"/>
      <c r="AC3070" s="39"/>
      <c r="AD3070" s="39"/>
      <c r="AE3070" s="39"/>
      <c r="AF3070" s="39"/>
      <c r="AG3070" s="39"/>
      <c r="AH3070" s="39"/>
      <c r="AI3070" s="39"/>
      <c r="AJ3070" s="39"/>
      <c r="AK3070" s="39"/>
      <c r="AL3070" s="39"/>
      <c r="AM3070" s="39"/>
      <c r="AN3070" s="39"/>
      <c r="AO3070" s="39"/>
      <c r="AP3070" s="39"/>
      <c r="AQ3070" s="39"/>
      <c r="AR3070" s="39"/>
      <c r="AS3070" s="39"/>
      <c r="AT3070" s="39"/>
      <c r="AU3070" s="39"/>
      <c r="AV3070" s="39"/>
      <c r="AW3070" s="39"/>
      <c r="AX3070" s="39"/>
      <c r="AY3070" s="39"/>
      <c r="AZ3070" s="39"/>
      <c r="BA3070" s="39"/>
      <c r="BB3070" s="39"/>
      <c r="BC3070" s="39"/>
      <c r="BD3070" s="39"/>
      <c r="BE3070" s="39"/>
      <c r="BF3070" s="39"/>
      <c r="BG3070" s="39"/>
      <c r="BH3070" s="39"/>
      <c r="BI3070" s="39"/>
      <c r="BJ3070" s="39"/>
      <c r="BK3070" s="39"/>
      <c r="BL3070" s="39"/>
      <c r="BM3070" s="39"/>
      <c r="BN3070" s="39"/>
      <c r="BO3070" s="39"/>
      <c r="BP3070" s="39"/>
      <c r="BQ3070" s="39"/>
      <c r="BR3070" s="39"/>
      <c r="BS3070" s="39"/>
      <c r="BT3070" s="39"/>
      <c r="BU3070" s="39"/>
      <c r="BV3070" s="39"/>
      <c r="BW3070" s="39"/>
      <c r="BX3070" s="39"/>
      <c r="BY3070" s="39"/>
      <c r="BZ3070" s="39"/>
      <c r="CA3070" s="39"/>
      <c r="CB3070" s="39"/>
      <c r="CC3070" s="39"/>
      <c r="CD3070" s="39"/>
      <c r="CE3070" s="39"/>
      <c r="CF3070" s="39"/>
      <c r="CG3070" s="39"/>
      <c r="CH3070" s="39"/>
      <c r="CI3070" s="39"/>
      <c r="CJ3070" s="39"/>
      <c r="CK3070" s="39"/>
      <c r="CL3070" s="39"/>
      <c r="CM3070" s="39"/>
      <c r="CN3070" s="39"/>
      <c r="CO3070" s="39"/>
      <c r="CP3070" s="39"/>
      <c r="CQ3070" s="39"/>
      <c r="CR3070" s="39"/>
      <c r="CS3070" s="39"/>
      <c r="CT3070" s="39"/>
      <c r="CU3070" s="39"/>
      <c r="CV3070" s="39"/>
      <c r="CW3070" s="39"/>
      <c r="CX3070" s="39"/>
      <c r="CY3070" s="39"/>
      <c r="CZ3070" s="39"/>
      <c r="DA3070" s="39"/>
      <c r="DB3070" s="39"/>
      <c r="DC3070" s="39"/>
      <c r="DD3070" s="39"/>
      <c r="DE3070" s="39"/>
    </row>
    <row r="3071" spans="1:109" s="38" customFormat="1" ht="12">
      <c r="A3071" s="298"/>
      <c r="B3071" s="298"/>
      <c r="C3071" s="298"/>
      <c r="D3071" s="298"/>
      <c r="E3071" s="298"/>
      <c r="F3071" s="298"/>
      <c r="G3071" s="298"/>
      <c r="H3071" s="298"/>
      <c r="I3071" s="298"/>
      <c r="J3071" s="298"/>
      <c r="K3071" s="298"/>
      <c r="L3071" s="299"/>
      <c r="M3071" s="302"/>
      <c r="N3071" s="298"/>
      <c r="O3071" s="238"/>
      <c r="P3071" s="238"/>
      <c r="Q3071" s="238"/>
      <c r="T3071" s="39"/>
      <c r="U3071" s="39"/>
      <c r="V3071" s="39"/>
      <c r="W3071" s="39"/>
      <c r="X3071" s="39"/>
      <c r="Y3071" s="39"/>
      <c r="Z3071" s="39"/>
      <c r="AA3071" s="39"/>
      <c r="AB3071" s="39"/>
      <c r="AC3071" s="39"/>
      <c r="AD3071" s="39"/>
      <c r="AE3071" s="39"/>
      <c r="AF3071" s="39"/>
      <c r="AG3071" s="39"/>
      <c r="AH3071" s="39"/>
      <c r="AI3071" s="39"/>
      <c r="AJ3071" s="39"/>
      <c r="AK3071" s="39"/>
      <c r="AL3071" s="39"/>
      <c r="AM3071" s="39"/>
      <c r="AN3071" s="39"/>
      <c r="AO3071" s="39"/>
      <c r="AP3071" s="39"/>
      <c r="AQ3071" s="39"/>
      <c r="AR3071" s="39"/>
      <c r="AS3071" s="39"/>
      <c r="AT3071" s="39"/>
      <c r="AU3071" s="39"/>
      <c r="AV3071" s="39"/>
      <c r="AW3071" s="39"/>
      <c r="AX3071" s="39"/>
      <c r="AY3071" s="39"/>
      <c r="AZ3071" s="39"/>
      <c r="BA3071" s="39"/>
      <c r="BB3071" s="39"/>
      <c r="BC3071" s="39"/>
      <c r="BD3071" s="39"/>
      <c r="BE3071" s="39"/>
      <c r="BF3071" s="39"/>
      <c r="BG3071" s="39"/>
      <c r="BH3071" s="39"/>
      <c r="BI3071" s="39"/>
      <c r="BJ3071" s="39"/>
      <c r="BK3071" s="39"/>
      <c r="BL3071" s="39"/>
      <c r="BM3071" s="39"/>
      <c r="BN3071" s="39"/>
      <c r="BO3071" s="39"/>
      <c r="BP3071" s="39"/>
      <c r="BQ3071" s="39"/>
      <c r="BR3071" s="39"/>
      <c r="BS3071" s="39"/>
      <c r="BT3071" s="39"/>
      <c r="BU3071" s="39"/>
      <c r="BV3071" s="39"/>
      <c r="BW3071" s="39"/>
      <c r="BX3071" s="39"/>
      <c r="BY3071" s="39"/>
      <c r="BZ3071" s="39"/>
      <c r="CA3071" s="39"/>
      <c r="CB3071" s="39"/>
      <c r="CC3071" s="39"/>
      <c r="CD3071" s="39"/>
      <c r="CE3071" s="39"/>
      <c r="CF3071" s="39"/>
      <c r="CG3071" s="39"/>
      <c r="CH3071" s="39"/>
      <c r="CI3071" s="39"/>
      <c r="CJ3071" s="39"/>
      <c r="CK3071" s="39"/>
      <c r="CL3071" s="39"/>
      <c r="CM3071" s="39"/>
      <c r="CN3071" s="39"/>
      <c r="CO3071" s="39"/>
      <c r="CP3071" s="39"/>
      <c r="CQ3071" s="39"/>
      <c r="CR3071" s="39"/>
      <c r="CS3071" s="39"/>
      <c r="CT3071" s="39"/>
      <c r="CU3071" s="39"/>
      <c r="CV3071" s="39"/>
      <c r="CW3071" s="39"/>
      <c r="CX3071" s="39"/>
      <c r="CY3071" s="39"/>
      <c r="CZ3071" s="39"/>
      <c r="DA3071" s="39"/>
      <c r="DB3071" s="39"/>
      <c r="DC3071" s="39"/>
      <c r="DD3071" s="39"/>
      <c r="DE3071" s="39"/>
    </row>
    <row r="3072" spans="1:109" s="38" customFormat="1" ht="12">
      <c r="A3072" s="298"/>
      <c r="B3072" s="298"/>
      <c r="C3072" s="298"/>
      <c r="D3072" s="298"/>
      <c r="E3072" s="298"/>
      <c r="F3072" s="298"/>
      <c r="G3072" s="298"/>
      <c r="H3072" s="298"/>
      <c r="I3072" s="298"/>
      <c r="J3072" s="298"/>
      <c r="K3072" s="298"/>
      <c r="L3072" s="299"/>
      <c r="M3072" s="302"/>
      <c r="N3072" s="298"/>
      <c r="O3072" s="238"/>
      <c r="P3072" s="238"/>
      <c r="Q3072" s="238"/>
      <c r="T3072" s="39"/>
      <c r="U3072" s="39"/>
      <c r="V3072" s="39"/>
      <c r="W3072" s="39"/>
      <c r="X3072" s="39"/>
      <c r="Y3072" s="39"/>
      <c r="Z3072" s="39"/>
      <c r="AA3072" s="39"/>
      <c r="AB3072" s="39"/>
      <c r="AC3072" s="39"/>
      <c r="AD3072" s="39"/>
      <c r="AE3072" s="39"/>
      <c r="AF3072" s="39"/>
      <c r="AG3072" s="39"/>
      <c r="AH3072" s="39"/>
      <c r="AI3072" s="39"/>
      <c r="AJ3072" s="39"/>
      <c r="AK3072" s="39"/>
      <c r="AL3072" s="39"/>
      <c r="AM3072" s="39"/>
      <c r="AN3072" s="39"/>
      <c r="AO3072" s="39"/>
      <c r="AP3072" s="39"/>
      <c r="AQ3072" s="39"/>
      <c r="AR3072" s="39"/>
      <c r="AS3072" s="39"/>
      <c r="AT3072" s="39"/>
      <c r="AU3072" s="39"/>
      <c r="AV3072" s="39"/>
      <c r="AW3072" s="39"/>
      <c r="AX3072" s="39"/>
      <c r="AY3072" s="39"/>
      <c r="AZ3072" s="39"/>
      <c r="BA3072" s="39"/>
      <c r="BB3072" s="39"/>
      <c r="BC3072" s="39"/>
      <c r="BD3072" s="39"/>
      <c r="BE3072" s="39"/>
      <c r="BF3072" s="39"/>
      <c r="BG3072" s="39"/>
      <c r="BH3072" s="39"/>
      <c r="BI3072" s="39"/>
      <c r="BJ3072" s="39"/>
      <c r="BK3072" s="39"/>
      <c r="BL3072" s="39"/>
      <c r="BM3072" s="39"/>
      <c r="BN3072" s="39"/>
      <c r="BO3072" s="39"/>
      <c r="BP3072" s="39"/>
      <c r="BQ3072" s="39"/>
      <c r="BR3072" s="39"/>
      <c r="BS3072" s="39"/>
      <c r="BT3072" s="39"/>
      <c r="BU3072" s="39"/>
      <c r="BV3072" s="39"/>
      <c r="BW3072" s="39"/>
      <c r="BX3072" s="39"/>
      <c r="BY3072" s="39"/>
      <c r="BZ3072" s="39"/>
      <c r="CA3072" s="39"/>
      <c r="CB3072" s="39"/>
      <c r="CC3072" s="39"/>
      <c r="CD3072" s="39"/>
      <c r="CE3072" s="39"/>
      <c r="CF3072" s="39"/>
      <c r="CG3072" s="39"/>
      <c r="CH3072" s="39"/>
      <c r="CI3072" s="39"/>
      <c r="CJ3072" s="39"/>
      <c r="CK3072" s="39"/>
      <c r="CL3072" s="39"/>
      <c r="CM3072" s="39"/>
      <c r="CN3072" s="39"/>
      <c r="CO3072" s="39"/>
      <c r="CP3072" s="39"/>
      <c r="CQ3072" s="39"/>
      <c r="CR3072" s="39"/>
      <c r="CS3072" s="39"/>
      <c r="CT3072" s="39"/>
      <c r="CU3072" s="39"/>
      <c r="CV3072" s="39"/>
      <c r="CW3072" s="39"/>
      <c r="CX3072" s="39"/>
      <c r="CY3072" s="39"/>
      <c r="CZ3072" s="39"/>
      <c r="DA3072" s="39"/>
      <c r="DB3072" s="39"/>
      <c r="DC3072" s="39"/>
      <c r="DD3072" s="39"/>
      <c r="DE3072" s="39"/>
    </row>
    <row r="3073" spans="1:109" s="38" customFormat="1" ht="12">
      <c r="A3073" s="298"/>
      <c r="B3073" s="298"/>
      <c r="C3073" s="298"/>
      <c r="D3073" s="298"/>
      <c r="E3073" s="298"/>
      <c r="F3073" s="298"/>
      <c r="G3073" s="298"/>
      <c r="H3073" s="298"/>
      <c r="I3073" s="298"/>
      <c r="J3073" s="298"/>
      <c r="K3073" s="298"/>
      <c r="L3073" s="299"/>
      <c r="M3073" s="302"/>
      <c r="N3073" s="298"/>
      <c r="O3073" s="238"/>
      <c r="P3073" s="238"/>
      <c r="Q3073" s="238"/>
      <c r="T3073" s="39"/>
      <c r="U3073" s="39"/>
      <c r="V3073" s="39"/>
      <c r="W3073" s="39"/>
      <c r="X3073" s="39"/>
      <c r="Y3073" s="39"/>
      <c r="Z3073" s="39"/>
      <c r="AA3073" s="39"/>
      <c r="AB3073" s="39"/>
      <c r="AC3073" s="39"/>
      <c r="AD3073" s="39"/>
      <c r="AE3073" s="39"/>
      <c r="AF3073" s="39"/>
      <c r="AG3073" s="39"/>
      <c r="AH3073" s="39"/>
      <c r="AI3073" s="39"/>
      <c r="AJ3073" s="39"/>
      <c r="AK3073" s="39"/>
      <c r="AL3073" s="39"/>
      <c r="AM3073" s="39"/>
      <c r="AN3073" s="39"/>
      <c r="AO3073" s="39"/>
      <c r="AP3073" s="39"/>
      <c r="AQ3073" s="39"/>
      <c r="AR3073" s="39"/>
      <c r="AS3073" s="39"/>
      <c r="AT3073" s="39"/>
      <c r="AU3073" s="39"/>
      <c r="AV3073" s="39"/>
      <c r="AW3073" s="39"/>
      <c r="AX3073" s="39"/>
      <c r="AY3073" s="39"/>
      <c r="AZ3073" s="39"/>
      <c r="BA3073" s="39"/>
      <c r="BB3073" s="39"/>
      <c r="BC3073" s="39"/>
      <c r="BD3073" s="39"/>
      <c r="BE3073" s="39"/>
      <c r="BF3073" s="39"/>
      <c r="BG3073" s="39"/>
      <c r="BH3073" s="39"/>
      <c r="BI3073" s="39"/>
      <c r="BJ3073" s="39"/>
      <c r="BK3073" s="39"/>
      <c r="BL3073" s="39"/>
      <c r="BM3073" s="39"/>
      <c r="BN3073" s="39"/>
      <c r="BO3073" s="39"/>
      <c r="BP3073" s="39"/>
      <c r="BQ3073" s="39"/>
      <c r="BR3073" s="39"/>
      <c r="BS3073" s="39"/>
      <c r="BT3073" s="39"/>
      <c r="BU3073" s="39"/>
      <c r="BV3073" s="39"/>
      <c r="BW3073" s="39"/>
      <c r="BX3073" s="39"/>
      <c r="BY3073" s="39"/>
      <c r="BZ3073" s="39"/>
      <c r="CA3073" s="39"/>
      <c r="CB3073" s="39"/>
      <c r="CC3073" s="39"/>
      <c r="CD3073" s="39"/>
      <c r="CE3073" s="39"/>
      <c r="CF3073" s="39"/>
      <c r="CG3073" s="39"/>
      <c r="CH3073" s="39"/>
      <c r="CI3073" s="39"/>
      <c r="CJ3073" s="39"/>
      <c r="CK3073" s="39"/>
      <c r="CL3073" s="39"/>
      <c r="CM3073" s="39"/>
      <c r="CN3073" s="39"/>
      <c r="CO3073" s="39"/>
      <c r="CP3073" s="39"/>
      <c r="CQ3073" s="39"/>
      <c r="CR3073" s="39"/>
      <c r="CS3073" s="39"/>
      <c r="CT3073" s="39"/>
      <c r="CU3073" s="39"/>
      <c r="CV3073" s="39"/>
      <c r="CW3073" s="39"/>
      <c r="CX3073" s="39"/>
      <c r="CY3073" s="39"/>
      <c r="CZ3073" s="39"/>
      <c r="DA3073" s="39"/>
      <c r="DB3073" s="39"/>
      <c r="DC3073" s="39"/>
      <c r="DD3073" s="39"/>
      <c r="DE3073" s="39"/>
    </row>
    <row r="3074" spans="1:109" s="38" customFormat="1" ht="12">
      <c r="A3074" s="298"/>
      <c r="B3074" s="298"/>
      <c r="C3074" s="298"/>
      <c r="D3074" s="298"/>
      <c r="E3074" s="298"/>
      <c r="F3074" s="298"/>
      <c r="G3074" s="298"/>
      <c r="H3074" s="298"/>
      <c r="I3074" s="298"/>
      <c r="J3074" s="298"/>
      <c r="K3074" s="298"/>
      <c r="L3074" s="299"/>
      <c r="M3074" s="302"/>
      <c r="N3074" s="298"/>
      <c r="O3074" s="238"/>
      <c r="P3074" s="238"/>
      <c r="Q3074" s="238"/>
      <c r="T3074" s="39"/>
      <c r="U3074" s="39"/>
      <c r="V3074" s="39"/>
      <c r="W3074" s="39"/>
      <c r="X3074" s="39"/>
      <c r="Y3074" s="39"/>
      <c r="Z3074" s="39"/>
      <c r="AA3074" s="39"/>
      <c r="AB3074" s="39"/>
      <c r="AC3074" s="39"/>
      <c r="AD3074" s="39"/>
      <c r="AE3074" s="39"/>
      <c r="AF3074" s="39"/>
      <c r="AG3074" s="39"/>
      <c r="AH3074" s="39"/>
      <c r="AI3074" s="39"/>
      <c r="AJ3074" s="39"/>
      <c r="AK3074" s="39"/>
      <c r="AL3074" s="39"/>
      <c r="AM3074" s="39"/>
      <c r="AN3074" s="39"/>
      <c r="AO3074" s="39"/>
      <c r="AP3074" s="39"/>
      <c r="AQ3074" s="39"/>
      <c r="AR3074" s="39"/>
      <c r="AS3074" s="39"/>
      <c r="AT3074" s="39"/>
      <c r="AU3074" s="39"/>
      <c r="AV3074" s="39"/>
      <c r="AW3074" s="39"/>
      <c r="AX3074" s="39"/>
      <c r="AY3074" s="39"/>
      <c r="AZ3074" s="39"/>
      <c r="BA3074" s="39"/>
      <c r="BB3074" s="39"/>
      <c r="BC3074" s="39"/>
      <c r="BD3074" s="39"/>
      <c r="BE3074" s="39"/>
      <c r="BF3074" s="39"/>
      <c r="BG3074" s="39"/>
      <c r="BH3074" s="39"/>
      <c r="BI3074" s="39"/>
      <c r="BJ3074" s="39"/>
      <c r="BK3074" s="39"/>
      <c r="BL3074" s="39"/>
      <c r="BM3074" s="39"/>
      <c r="BN3074" s="39"/>
      <c r="BO3074" s="39"/>
      <c r="BP3074" s="39"/>
      <c r="BQ3074" s="39"/>
      <c r="BR3074" s="39"/>
      <c r="BS3074" s="39"/>
      <c r="BT3074" s="39"/>
      <c r="BU3074" s="39"/>
      <c r="BV3074" s="39"/>
      <c r="BW3074" s="39"/>
      <c r="BX3074" s="39"/>
      <c r="BY3074" s="39"/>
      <c r="BZ3074" s="39"/>
      <c r="CA3074" s="39"/>
      <c r="CB3074" s="39"/>
      <c r="CC3074" s="39"/>
      <c r="CD3074" s="39"/>
      <c r="CE3074" s="39"/>
      <c r="CF3074" s="39"/>
      <c r="CG3074" s="39"/>
      <c r="CH3074" s="39"/>
      <c r="CI3074" s="39"/>
      <c r="CJ3074" s="39"/>
      <c r="CK3074" s="39"/>
      <c r="CL3074" s="39"/>
      <c r="CM3074" s="39"/>
      <c r="CN3074" s="39"/>
      <c r="CO3074" s="39"/>
      <c r="CP3074" s="39"/>
      <c r="CQ3074" s="39"/>
      <c r="CR3074" s="39"/>
      <c r="CS3074" s="39"/>
      <c r="CT3074" s="39"/>
      <c r="CU3074" s="39"/>
      <c r="CV3074" s="39"/>
      <c r="CW3074" s="39"/>
      <c r="CX3074" s="39"/>
      <c r="CY3074" s="39"/>
      <c r="CZ3074" s="39"/>
      <c r="DA3074" s="39"/>
      <c r="DB3074" s="39"/>
      <c r="DC3074" s="39"/>
      <c r="DD3074" s="39"/>
      <c r="DE3074" s="39"/>
    </row>
    <row r="3075" spans="1:109" s="38" customFormat="1" ht="12">
      <c r="A3075" s="298"/>
      <c r="B3075" s="298"/>
      <c r="C3075" s="298"/>
      <c r="D3075" s="298"/>
      <c r="E3075" s="298"/>
      <c r="F3075" s="298"/>
      <c r="G3075" s="298"/>
      <c r="H3075" s="298"/>
      <c r="I3075" s="298"/>
      <c r="J3075" s="298"/>
      <c r="K3075" s="298"/>
      <c r="L3075" s="299"/>
      <c r="M3075" s="302"/>
      <c r="N3075" s="298"/>
      <c r="O3075" s="238"/>
      <c r="P3075" s="238"/>
      <c r="Q3075" s="238"/>
      <c r="T3075" s="39"/>
      <c r="U3075" s="39"/>
      <c r="V3075" s="39"/>
      <c r="W3075" s="39"/>
      <c r="X3075" s="39"/>
      <c r="Y3075" s="39"/>
      <c r="Z3075" s="39"/>
      <c r="AA3075" s="39"/>
      <c r="AB3075" s="39"/>
      <c r="AC3075" s="39"/>
      <c r="AD3075" s="39"/>
      <c r="AE3075" s="39"/>
      <c r="AF3075" s="39"/>
      <c r="AG3075" s="39"/>
      <c r="AH3075" s="39"/>
      <c r="AI3075" s="39"/>
      <c r="AJ3075" s="39"/>
      <c r="AK3075" s="39"/>
      <c r="AL3075" s="39"/>
      <c r="AM3075" s="39"/>
      <c r="AN3075" s="39"/>
      <c r="AO3075" s="39"/>
      <c r="AP3075" s="39"/>
      <c r="AQ3075" s="39"/>
      <c r="AR3075" s="39"/>
      <c r="AS3075" s="39"/>
      <c r="AT3075" s="39"/>
      <c r="AU3075" s="39"/>
      <c r="AV3075" s="39"/>
      <c r="AW3075" s="39"/>
      <c r="AX3075" s="39"/>
      <c r="AY3075" s="39"/>
      <c r="AZ3075" s="39"/>
      <c r="BA3075" s="39"/>
      <c r="BB3075" s="39"/>
      <c r="BC3075" s="39"/>
      <c r="BD3075" s="39"/>
      <c r="BE3075" s="39"/>
      <c r="BF3075" s="39"/>
      <c r="BG3075" s="39"/>
      <c r="BH3075" s="39"/>
      <c r="BI3075" s="39"/>
      <c r="BJ3075" s="39"/>
      <c r="BK3075" s="39"/>
      <c r="BL3075" s="39"/>
      <c r="BM3075" s="39"/>
      <c r="BN3075" s="39"/>
      <c r="BO3075" s="39"/>
      <c r="BP3075" s="39"/>
      <c r="BQ3075" s="39"/>
      <c r="BR3075" s="39"/>
      <c r="BS3075" s="39"/>
      <c r="BT3075" s="39"/>
      <c r="BU3075" s="39"/>
      <c r="BV3075" s="39"/>
      <c r="BW3075" s="39"/>
      <c r="BX3075" s="39"/>
      <c r="BY3075" s="39"/>
      <c r="BZ3075" s="39"/>
      <c r="CA3075" s="39"/>
      <c r="CB3075" s="39"/>
      <c r="CC3075" s="39"/>
      <c r="CD3075" s="39"/>
      <c r="CE3075" s="39"/>
      <c r="CF3075" s="39"/>
      <c r="CG3075" s="39"/>
      <c r="CH3075" s="39"/>
      <c r="CI3075" s="39"/>
      <c r="CJ3075" s="39"/>
      <c r="CK3075" s="39"/>
      <c r="CL3075" s="39"/>
      <c r="CM3075" s="39"/>
      <c r="CN3075" s="39"/>
      <c r="CO3075" s="39"/>
      <c r="CP3075" s="39"/>
      <c r="CQ3075" s="39"/>
      <c r="CR3075" s="39"/>
      <c r="CS3075" s="39"/>
      <c r="CT3075" s="39"/>
      <c r="CU3075" s="39"/>
      <c r="CV3075" s="39"/>
      <c r="CW3075" s="39"/>
      <c r="CX3075" s="39"/>
      <c r="CY3075" s="39"/>
      <c r="CZ3075" s="39"/>
      <c r="DA3075" s="39"/>
      <c r="DB3075" s="39"/>
      <c r="DC3075" s="39"/>
      <c r="DD3075" s="39"/>
      <c r="DE3075" s="39"/>
    </row>
    <row r="3076" spans="1:109" s="38" customFormat="1" ht="12">
      <c r="A3076" s="298"/>
      <c r="B3076" s="298"/>
      <c r="C3076" s="298"/>
      <c r="D3076" s="298"/>
      <c r="E3076" s="298"/>
      <c r="F3076" s="298"/>
      <c r="G3076" s="298"/>
      <c r="H3076" s="298"/>
      <c r="I3076" s="298"/>
      <c r="J3076" s="298"/>
      <c r="K3076" s="298"/>
      <c r="L3076" s="299"/>
      <c r="M3076" s="302"/>
      <c r="N3076" s="298"/>
      <c r="O3076" s="238"/>
      <c r="P3076" s="238"/>
      <c r="Q3076" s="238"/>
      <c r="T3076" s="39"/>
      <c r="U3076" s="39"/>
      <c r="V3076" s="39"/>
      <c r="W3076" s="39"/>
      <c r="X3076" s="39"/>
      <c r="Y3076" s="39"/>
      <c r="Z3076" s="39"/>
      <c r="AA3076" s="39"/>
      <c r="AB3076" s="39"/>
      <c r="AC3076" s="39"/>
      <c r="AD3076" s="39"/>
      <c r="AE3076" s="39"/>
      <c r="AF3076" s="39"/>
      <c r="AG3076" s="39"/>
      <c r="AH3076" s="39"/>
      <c r="AI3076" s="39"/>
      <c r="AJ3076" s="39"/>
      <c r="AK3076" s="39"/>
      <c r="AL3076" s="39"/>
      <c r="AM3076" s="39"/>
      <c r="AN3076" s="39"/>
      <c r="AO3076" s="39"/>
      <c r="AP3076" s="39"/>
      <c r="AQ3076" s="39"/>
      <c r="AR3076" s="39"/>
      <c r="AS3076" s="39"/>
      <c r="AT3076" s="39"/>
      <c r="AU3076" s="39"/>
      <c r="AV3076" s="39"/>
      <c r="AW3076" s="39"/>
      <c r="AX3076" s="39"/>
      <c r="AY3076" s="39"/>
      <c r="AZ3076" s="39"/>
      <c r="BA3076" s="39"/>
      <c r="BB3076" s="39"/>
      <c r="BC3076" s="39"/>
      <c r="BD3076" s="39"/>
      <c r="BE3076" s="39"/>
      <c r="BF3076" s="39"/>
      <c r="BG3076" s="39"/>
      <c r="BH3076" s="39"/>
      <c r="BI3076" s="39"/>
      <c r="BJ3076" s="39"/>
      <c r="BK3076" s="39"/>
      <c r="BL3076" s="39"/>
      <c r="BM3076" s="39"/>
      <c r="BN3076" s="39"/>
      <c r="BO3076" s="39"/>
      <c r="BP3076" s="39"/>
      <c r="BQ3076" s="39"/>
      <c r="BR3076" s="39"/>
      <c r="BS3076" s="39"/>
      <c r="BT3076" s="39"/>
      <c r="BU3076" s="39"/>
      <c r="BV3076" s="39"/>
      <c r="BW3076" s="39"/>
      <c r="BX3076" s="39"/>
      <c r="BY3076" s="39"/>
      <c r="BZ3076" s="39"/>
      <c r="CA3076" s="39"/>
      <c r="CB3076" s="39"/>
      <c r="CC3076" s="39"/>
      <c r="CD3076" s="39"/>
      <c r="CE3076" s="39"/>
      <c r="CF3076" s="39"/>
      <c r="CG3076" s="39"/>
      <c r="CH3076" s="39"/>
      <c r="CI3076" s="39"/>
      <c r="CJ3076" s="39"/>
      <c r="CK3076" s="39"/>
      <c r="CL3076" s="39"/>
      <c r="CM3076" s="39"/>
      <c r="CN3076" s="39"/>
      <c r="CO3076" s="39"/>
      <c r="CP3076" s="39"/>
      <c r="CQ3076" s="39"/>
      <c r="CR3076" s="39"/>
      <c r="CS3076" s="39"/>
      <c r="CT3076" s="39"/>
      <c r="CU3076" s="39"/>
      <c r="CV3076" s="39"/>
      <c r="CW3076" s="39"/>
      <c r="CX3076" s="39"/>
      <c r="CY3076" s="39"/>
      <c r="CZ3076" s="39"/>
      <c r="DA3076" s="39"/>
      <c r="DB3076" s="39"/>
      <c r="DC3076" s="39"/>
      <c r="DD3076" s="39"/>
      <c r="DE3076" s="39"/>
    </row>
    <row r="3077" spans="1:109" s="38" customFormat="1" ht="12">
      <c r="A3077" s="298"/>
      <c r="B3077" s="298"/>
      <c r="C3077" s="298"/>
      <c r="D3077" s="298"/>
      <c r="E3077" s="298"/>
      <c r="F3077" s="298"/>
      <c r="G3077" s="298"/>
      <c r="H3077" s="298"/>
      <c r="I3077" s="298"/>
      <c r="J3077" s="298"/>
      <c r="K3077" s="298"/>
      <c r="L3077" s="299"/>
      <c r="M3077" s="302"/>
      <c r="N3077" s="298"/>
      <c r="O3077" s="238"/>
      <c r="P3077" s="238"/>
      <c r="Q3077" s="238"/>
      <c r="T3077" s="39"/>
      <c r="U3077" s="39"/>
      <c r="V3077" s="39"/>
      <c r="W3077" s="39"/>
      <c r="X3077" s="39"/>
      <c r="Y3077" s="39"/>
      <c r="Z3077" s="39"/>
      <c r="AA3077" s="39"/>
      <c r="AB3077" s="39"/>
      <c r="AC3077" s="39"/>
      <c r="AD3077" s="39"/>
      <c r="AE3077" s="39"/>
      <c r="AF3077" s="39"/>
      <c r="AG3077" s="39"/>
      <c r="AH3077" s="39"/>
      <c r="AI3077" s="39"/>
      <c r="AJ3077" s="39"/>
      <c r="AK3077" s="39"/>
      <c r="AL3077" s="39"/>
      <c r="AM3077" s="39"/>
      <c r="AN3077" s="39"/>
      <c r="AO3077" s="39"/>
      <c r="AP3077" s="39"/>
      <c r="AQ3077" s="39"/>
      <c r="AR3077" s="39"/>
      <c r="AS3077" s="39"/>
      <c r="AT3077" s="39"/>
      <c r="AU3077" s="39"/>
      <c r="AV3077" s="39"/>
      <c r="AW3077" s="39"/>
      <c r="AX3077" s="39"/>
      <c r="AY3077" s="39"/>
      <c r="AZ3077" s="39"/>
      <c r="BA3077" s="39"/>
      <c r="BB3077" s="39"/>
      <c r="BC3077" s="39"/>
      <c r="BD3077" s="39"/>
      <c r="BE3077" s="39"/>
      <c r="BF3077" s="39"/>
      <c r="BG3077" s="39"/>
      <c r="BH3077" s="39"/>
      <c r="BI3077" s="39"/>
      <c r="BJ3077" s="39"/>
      <c r="BK3077" s="39"/>
      <c r="BL3077" s="39"/>
      <c r="BM3077" s="39"/>
      <c r="BN3077" s="39"/>
      <c r="BO3077" s="39"/>
      <c r="BP3077" s="39"/>
      <c r="BQ3077" s="39"/>
      <c r="BR3077" s="39"/>
      <c r="BS3077" s="39"/>
      <c r="BT3077" s="39"/>
      <c r="BU3077" s="39"/>
      <c r="BV3077" s="39"/>
      <c r="BW3077" s="39"/>
      <c r="BX3077" s="39"/>
      <c r="BY3077" s="39"/>
      <c r="BZ3077" s="39"/>
      <c r="CA3077" s="39"/>
      <c r="CB3077" s="39"/>
      <c r="CC3077" s="39"/>
      <c r="CD3077" s="39"/>
      <c r="CE3077" s="39"/>
      <c r="CF3077" s="39"/>
      <c r="CG3077" s="39"/>
      <c r="CH3077" s="39"/>
      <c r="CI3077" s="39"/>
      <c r="CJ3077" s="39"/>
      <c r="CK3077" s="39"/>
      <c r="CL3077" s="39"/>
      <c r="CM3077" s="39"/>
      <c r="CN3077" s="39"/>
      <c r="CO3077" s="39"/>
      <c r="CP3077" s="39"/>
      <c r="CQ3077" s="39"/>
      <c r="CR3077" s="39"/>
      <c r="CS3077" s="39"/>
      <c r="CT3077" s="39"/>
      <c r="CU3077" s="39"/>
      <c r="CV3077" s="39"/>
      <c r="CW3077" s="39"/>
      <c r="CX3077" s="39"/>
      <c r="CY3077" s="39"/>
      <c r="CZ3077" s="39"/>
      <c r="DA3077" s="39"/>
      <c r="DB3077" s="39"/>
      <c r="DC3077" s="39"/>
      <c r="DD3077" s="39"/>
      <c r="DE3077" s="39"/>
    </row>
    <row r="3078" spans="1:109" s="38" customFormat="1" ht="12">
      <c r="A3078" s="298"/>
      <c r="B3078" s="298"/>
      <c r="C3078" s="298"/>
      <c r="D3078" s="298"/>
      <c r="E3078" s="298"/>
      <c r="F3078" s="298"/>
      <c r="G3078" s="298"/>
      <c r="H3078" s="298"/>
      <c r="I3078" s="298"/>
      <c r="J3078" s="298"/>
      <c r="K3078" s="298"/>
      <c r="L3078" s="299"/>
      <c r="M3078" s="302"/>
      <c r="N3078" s="298"/>
      <c r="O3078" s="238"/>
      <c r="P3078" s="238"/>
      <c r="Q3078" s="238"/>
      <c r="T3078" s="39"/>
      <c r="U3078" s="39"/>
      <c r="V3078" s="39"/>
      <c r="W3078" s="39"/>
      <c r="X3078" s="39"/>
      <c r="Y3078" s="39"/>
      <c r="Z3078" s="39"/>
      <c r="AA3078" s="39"/>
      <c r="AB3078" s="39"/>
      <c r="AC3078" s="39"/>
      <c r="AD3078" s="39"/>
      <c r="AE3078" s="39"/>
      <c r="AF3078" s="39"/>
      <c r="AG3078" s="39"/>
      <c r="AH3078" s="39"/>
      <c r="AI3078" s="39"/>
      <c r="AJ3078" s="39"/>
      <c r="AK3078" s="39"/>
      <c r="AL3078" s="39"/>
      <c r="AM3078" s="39"/>
      <c r="AN3078" s="39"/>
      <c r="AO3078" s="39"/>
      <c r="AP3078" s="39"/>
      <c r="AQ3078" s="39"/>
      <c r="AR3078" s="39"/>
      <c r="AS3078" s="39"/>
      <c r="AT3078" s="39"/>
      <c r="AU3078" s="39"/>
      <c r="AV3078" s="39"/>
      <c r="AW3078" s="39"/>
      <c r="AX3078" s="39"/>
      <c r="AY3078" s="39"/>
      <c r="AZ3078" s="39"/>
      <c r="BA3078" s="39"/>
      <c r="BB3078" s="39"/>
      <c r="BC3078" s="39"/>
      <c r="BD3078" s="39"/>
      <c r="BE3078" s="39"/>
      <c r="BF3078" s="39"/>
      <c r="BG3078" s="39"/>
      <c r="BH3078" s="39"/>
      <c r="BI3078" s="39"/>
      <c r="BJ3078" s="39"/>
      <c r="BK3078" s="39"/>
      <c r="BL3078" s="39"/>
      <c r="BM3078" s="39"/>
      <c r="BN3078" s="39"/>
      <c r="BO3078" s="39"/>
      <c r="BP3078" s="39"/>
      <c r="BQ3078" s="39"/>
      <c r="BR3078" s="39"/>
      <c r="BS3078" s="39"/>
      <c r="BT3078" s="39"/>
      <c r="BU3078" s="39"/>
      <c r="BV3078" s="39"/>
      <c r="BW3078" s="39"/>
      <c r="BX3078" s="39"/>
      <c r="BY3078" s="39"/>
      <c r="BZ3078" s="39"/>
      <c r="CA3078" s="39"/>
      <c r="CB3078" s="39"/>
      <c r="CC3078" s="39"/>
      <c r="CD3078" s="39"/>
      <c r="CE3078" s="39"/>
      <c r="CF3078" s="39"/>
      <c r="CG3078" s="39"/>
      <c r="CH3078" s="39"/>
      <c r="CI3078" s="39"/>
      <c r="CJ3078" s="39"/>
      <c r="CK3078" s="39"/>
      <c r="CL3078" s="39"/>
      <c r="CM3078" s="39"/>
      <c r="CN3078" s="39"/>
      <c r="CO3078" s="39"/>
      <c r="CP3078" s="39"/>
      <c r="CQ3078" s="39"/>
      <c r="CR3078" s="39"/>
      <c r="CS3078" s="39"/>
      <c r="CT3078" s="39"/>
      <c r="CU3078" s="39"/>
      <c r="CV3078" s="39"/>
      <c r="CW3078" s="39"/>
      <c r="CX3078" s="39"/>
      <c r="CY3078" s="39"/>
      <c r="CZ3078" s="39"/>
      <c r="DA3078" s="39"/>
      <c r="DB3078" s="39"/>
      <c r="DC3078" s="39"/>
      <c r="DD3078" s="39"/>
      <c r="DE3078" s="39"/>
    </row>
    <row r="3079" spans="1:109" s="38" customFormat="1" ht="12">
      <c r="A3079" s="298"/>
      <c r="B3079" s="298"/>
      <c r="C3079" s="298"/>
      <c r="D3079" s="298"/>
      <c r="E3079" s="298"/>
      <c r="F3079" s="298"/>
      <c r="G3079" s="298"/>
      <c r="H3079" s="298"/>
      <c r="I3079" s="298"/>
      <c r="J3079" s="298"/>
      <c r="K3079" s="298"/>
      <c r="L3079" s="299"/>
      <c r="M3079" s="302"/>
      <c r="N3079" s="298"/>
      <c r="O3079" s="238"/>
      <c r="P3079" s="238"/>
      <c r="Q3079" s="238"/>
      <c r="T3079" s="39"/>
      <c r="U3079" s="39"/>
      <c r="V3079" s="39"/>
      <c r="W3079" s="39"/>
      <c r="X3079" s="39"/>
      <c r="Y3079" s="39"/>
      <c r="Z3079" s="39"/>
      <c r="AA3079" s="39"/>
      <c r="AB3079" s="39"/>
      <c r="AC3079" s="39"/>
      <c r="AD3079" s="39"/>
      <c r="AE3079" s="39"/>
      <c r="AF3079" s="39"/>
      <c r="AG3079" s="39"/>
      <c r="AH3079" s="39"/>
      <c r="AI3079" s="39"/>
      <c r="AJ3079" s="39"/>
      <c r="AK3079" s="39"/>
      <c r="AL3079" s="39"/>
      <c r="AM3079" s="39"/>
      <c r="AN3079" s="39"/>
      <c r="AO3079" s="39"/>
      <c r="AP3079" s="39"/>
      <c r="AQ3079" s="39"/>
      <c r="AR3079" s="39"/>
      <c r="AS3079" s="39"/>
      <c r="AT3079" s="39"/>
      <c r="AU3079" s="39"/>
      <c r="AV3079" s="39"/>
      <c r="AW3079" s="39"/>
      <c r="AX3079" s="39"/>
      <c r="AY3079" s="39"/>
      <c r="AZ3079" s="39"/>
      <c r="BA3079" s="39"/>
      <c r="BB3079" s="39"/>
      <c r="BC3079" s="39"/>
      <c r="BD3079" s="39"/>
      <c r="BE3079" s="39"/>
      <c r="BF3079" s="39"/>
      <c r="BG3079" s="39"/>
      <c r="BH3079" s="39"/>
      <c r="BI3079" s="39"/>
      <c r="BJ3079" s="39"/>
      <c r="BK3079" s="39"/>
      <c r="BL3079" s="39"/>
      <c r="BM3079" s="39"/>
      <c r="BN3079" s="39"/>
      <c r="BO3079" s="39"/>
      <c r="BP3079" s="39"/>
      <c r="BQ3079" s="39"/>
      <c r="BR3079" s="39"/>
      <c r="BS3079" s="39"/>
      <c r="BT3079" s="39"/>
      <c r="BU3079" s="39"/>
      <c r="BV3079" s="39"/>
      <c r="BW3079" s="39"/>
      <c r="BX3079" s="39"/>
      <c r="BY3079" s="39"/>
      <c r="BZ3079" s="39"/>
      <c r="CA3079" s="39"/>
      <c r="CB3079" s="39"/>
      <c r="CC3079" s="39"/>
      <c r="CD3079" s="39"/>
      <c r="CE3079" s="39"/>
      <c r="CF3079" s="39"/>
      <c r="CG3079" s="39"/>
      <c r="CH3079" s="39"/>
      <c r="CI3079" s="39"/>
      <c r="CJ3079" s="39"/>
      <c r="CK3079" s="39"/>
      <c r="CL3079" s="39"/>
      <c r="CM3079" s="39"/>
      <c r="CN3079" s="39"/>
      <c r="CO3079" s="39"/>
      <c r="CP3079" s="39"/>
      <c r="CQ3079" s="39"/>
      <c r="CR3079" s="39"/>
      <c r="CS3079" s="39"/>
      <c r="CT3079" s="39"/>
      <c r="CU3079" s="39"/>
      <c r="CV3079" s="39"/>
      <c r="CW3079" s="39"/>
      <c r="CX3079" s="39"/>
      <c r="CY3079" s="39"/>
      <c r="CZ3079" s="39"/>
      <c r="DA3079" s="39"/>
      <c r="DB3079" s="39"/>
      <c r="DC3079" s="39"/>
      <c r="DD3079" s="39"/>
      <c r="DE3079" s="39"/>
    </row>
    <row r="3080" spans="1:109" s="38" customFormat="1" ht="12">
      <c r="A3080" s="298"/>
      <c r="B3080" s="298"/>
      <c r="C3080" s="298"/>
      <c r="D3080" s="298"/>
      <c r="E3080" s="298"/>
      <c r="F3080" s="298"/>
      <c r="G3080" s="298"/>
      <c r="H3080" s="298"/>
      <c r="I3080" s="298"/>
      <c r="J3080" s="298"/>
      <c r="K3080" s="298"/>
      <c r="L3080" s="299"/>
      <c r="M3080" s="302"/>
      <c r="N3080" s="298"/>
      <c r="O3080" s="238"/>
      <c r="P3080" s="238"/>
      <c r="Q3080" s="238"/>
      <c r="T3080" s="39"/>
      <c r="U3080" s="39"/>
      <c r="V3080" s="39"/>
      <c r="W3080" s="39"/>
      <c r="X3080" s="39"/>
      <c r="Y3080" s="39"/>
      <c r="Z3080" s="39"/>
      <c r="AA3080" s="39"/>
      <c r="AB3080" s="39"/>
      <c r="AC3080" s="39"/>
      <c r="AD3080" s="39"/>
      <c r="AE3080" s="39"/>
      <c r="AF3080" s="39"/>
      <c r="AG3080" s="39"/>
      <c r="AH3080" s="39"/>
      <c r="AI3080" s="39"/>
      <c r="AJ3080" s="39"/>
      <c r="AK3080" s="39"/>
      <c r="AL3080" s="39"/>
      <c r="AM3080" s="39"/>
      <c r="AN3080" s="39"/>
      <c r="AO3080" s="39"/>
      <c r="AP3080" s="39"/>
      <c r="AQ3080" s="39"/>
      <c r="AR3080" s="39"/>
      <c r="AS3080" s="39"/>
      <c r="AT3080" s="39"/>
      <c r="AU3080" s="39"/>
      <c r="AV3080" s="39"/>
      <c r="AW3080" s="39"/>
      <c r="AX3080" s="39"/>
      <c r="AY3080" s="39"/>
      <c r="AZ3080" s="39"/>
      <c r="BA3080" s="39"/>
      <c r="BB3080" s="39"/>
      <c r="BC3080" s="39"/>
      <c r="BD3080" s="39"/>
      <c r="BE3080" s="39"/>
      <c r="BF3080" s="39"/>
      <c r="BG3080" s="39"/>
      <c r="BH3080" s="39"/>
      <c r="BI3080" s="39"/>
      <c r="BJ3080" s="39"/>
      <c r="BK3080" s="39"/>
      <c r="BL3080" s="39"/>
      <c r="BM3080" s="39"/>
      <c r="BN3080" s="39"/>
      <c r="BO3080" s="39"/>
      <c r="BP3080" s="39"/>
      <c r="BQ3080" s="39"/>
      <c r="BR3080" s="39"/>
      <c r="BS3080" s="39"/>
      <c r="BT3080" s="39"/>
      <c r="BU3080" s="39"/>
      <c r="BV3080" s="39"/>
      <c r="BW3080" s="39"/>
      <c r="BX3080" s="39"/>
      <c r="BY3080" s="39"/>
      <c r="BZ3080" s="39"/>
      <c r="CA3080" s="39"/>
      <c r="CB3080" s="39"/>
      <c r="CC3080" s="39"/>
      <c r="CD3080" s="39"/>
      <c r="CE3080" s="39"/>
      <c r="CF3080" s="39"/>
      <c r="CG3080" s="39"/>
      <c r="CH3080" s="39"/>
      <c r="CI3080" s="39"/>
      <c r="CJ3080" s="39"/>
      <c r="CK3080" s="39"/>
      <c r="CL3080" s="39"/>
      <c r="CM3080" s="39"/>
      <c r="CN3080" s="39"/>
      <c r="CO3080" s="39"/>
      <c r="CP3080" s="39"/>
      <c r="CQ3080" s="39"/>
      <c r="CR3080" s="39"/>
      <c r="CS3080" s="39"/>
      <c r="CT3080" s="39"/>
      <c r="CU3080" s="39"/>
      <c r="CV3080" s="39"/>
      <c r="CW3080" s="39"/>
      <c r="CX3080" s="39"/>
      <c r="CY3080" s="39"/>
      <c r="CZ3080" s="39"/>
      <c r="DA3080" s="39"/>
      <c r="DB3080" s="39"/>
      <c r="DC3080" s="39"/>
      <c r="DD3080" s="39"/>
      <c r="DE3080" s="39"/>
    </row>
    <row r="3081" spans="1:109" s="38" customFormat="1" ht="12">
      <c r="A3081" s="298"/>
      <c r="B3081" s="298"/>
      <c r="C3081" s="298"/>
      <c r="D3081" s="298"/>
      <c r="E3081" s="298"/>
      <c r="F3081" s="298"/>
      <c r="G3081" s="298"/>
      <c r="H3081" s="298"/>
      <c r="I3081" s="298"/>
      <c r="J3081" s="298"/>
      <c r="K3081" s="298"/>
      <c r="L3081" s="299"/>
      <c r="M3081" s="302"/>
      <c r="N3081" s="298"/>
      <c r="O3081" s="238"/>
      <c r="P3081" s="238"/>
      <c r="Q3081" s="238"/>
      <c r="T3081" s="39"/>
      <c r="U3081" s="39"/>
      <c r="V3081" s="39"/>
      <c r="W3081" s="39"/>
      <c r="X3081" s="39"/>
      <c r="Y3081" s="39"/>
      <c r="Z3081" s="39"/>
      <c r="AA3081" s="39"/>
      <c r="AB3081" s="39"/>
      <c r="AC3081" s="39"/>
      <c r="AD3081" s="39"/>
      <c r="AE3081" s="39"/>
      <c r="AF3081" s="39"/>
      <c r="AG3081" s="39"/>
      <c r="AH3081" s="39"/>
      <c r="AI3081" s="39"/>
      <c r="AJ3081" s="39"/>
      <c r="AK3081" s="39"/>
      <c r="AL3081" s="39"/>
      <c r="AM3081" s="39"/>
      <c r="AN3081" s="39"/>
      <c r="AO3081" s="39"/>
      <c r="AP3081" s="39"/>
      <c r="AQ3081" s="39"/>
      <c r="AR3081" s="39"/>
      <c r="AS3081" s="39"/>
      <c r="AT3081" s="39"/>
      <c r="AU3081" s="39"/>
      <c r="AV3081" s="39"/>
      <c r="AW3081" s="39"/>
      <c r="AX3081" s="39"/>
      <c r="AY3081" s="39"/>
      <c r="AZ3081" s="39"/>
      <c r="BA3081" s="39"/>
      <c r="BB3081" s="39"/>
      <c r="BC3081" s="39"/>
      <c r="BD3081" s="39"/>
      <c r="BE3081" s="39"/>
      <c r="BF3081" s="39"/>
      <c r="BG3081" s="39"/>
      <c r="BH3081" s="39"/>
      <c r="BI3081" s="39"/>
      <c r="BJ3081" s="39"/>
      <c r="BK3081" s="39"/>
      <c r="BL3081" s="39"/>
      <c r="BM3081" s="39"/>
      <c r="BN3081" s="39"/>
      <c r="BO3081" s="39"/>
      <c r="BP3081" s="39"/>
      <c r="BQ3081" s="39"/>
      <c r="BR3081" s="39"/>
      <c r="BS3081" s="39"/>
      <c r="BT3081" s="39"/>
      <c r="BU3081" s="39"/>
      <c r="BV3081" s="39"/>
      <c r="BW3081" s="39"/>
      <c r="BX3081" s="39"/>
      <c r="BY3081" s="39"/>
      <c r="BZ3081" s="39"/>
      <c r="CA3081" s="39"/>
      <c r="CB3081" s="39"/>
      <c r="CC3081" s="39"/>
      <c r="CD3081" s="39"/>
      <c r="CE3081" s="39"/>
      <c r="CF3081" s="39"/>
      <c r="CG3081" s="39"/>
      <c r="CH3081" s="39"/>
      <c r="CI3081" s="39"/>
      <c r="CJ3081" s="39"/>
      <c r="CK3081" s="39"/>
      <c r="CL3081" s="39"/>
      <c r="CM3081" s="39"/>
      <c r="CN3081" s="39"/>
      <c r="CO3081" s="39"/>
      <c r="CP3081" s="39"/>
      <c r="CQ3081" s="39"/>
      <c r="CR3081" s="39"/>
      <c r="CS3081" s="39"/>
      <c r="CT3081" s="39"/>
      <c r="CU3081" s="39"/>
      <c r="CV3081" s="39"/>
      <c r="CW3081" s="39"/>
      <c r="CX3081" s="39"/>
      <c r="CY3081" s="39"/>
      <c r="CZ3081" s="39"/>
      <c r="DA3081" s="39"/>
      <c r="DB3081" s="39"/>
      <c r="DC3081" s="39"/>
      <c r="DD3081" s="39"/>
      <c r="DE3081" s="39"/>
    </row>
    <row r="3082" spans="1:109" s="38" customFormat="1" ht="12">
      <c r="A3082" s="298"/>
      <c r="B3082" s="298"/>
      <c r="C3082" s="298"/>
      <c r="D3082" s="298"/>
      <c r="E3082" s="298"/>
      <c r="F3082" s="298"/>
      <c r="G3082" s="298"/>
      <c r="H3082" s="298"/>
      <c r="I3082" s="298"/>
      <c r="J3082" s="298"/>
      <c r="K3082" s="298"/>
      <c r="L3082" s="299"/>
      <c r="M3082" s="302"/>
      <c r="N3082" s="298"/>
      <c r="O3082" s="238"/>
      <c r="P3082" s="238"/>
      <c r="Q3082" s="238"/>
      <c r="T3082" s="39"/>
      <c r="U3082" s="39"/>
      <c r="V3082" s="39"/>
      <c r="W3082" s="39"/>
      <c r="X3082" s="39"/>
      <c r="Y3082" s="39"/>
      <c r="Z3082" s="39"/>
      <c r="AA3082" s="39"/>
      <c r="AB3082" s="39"/>
      <c r="AC3082" s="39"/>
      <c r="AD3082" s="39"/>
      <c r="AE3082" s="39"/>
      <c r="AF3082" s="39"/>
      <c r="AG3082" s="39"/>
      <c r="AH3082" s="39"/>
      <c r="AI3082" s="39"/>
      <c r="AJ3082" s="39"/>
      <c r="AK3082" s="39"/>
      <c r="AL3082" s="39"/>
      <c r="AM3082" s="39"/>
      <c r="AN3082" s="39"/>
      <c r="AO3082" s="39"/>
      <c r="AP3082" s="39"/>
      <c r="AQ3082" s="39"/>
      <c r="AR3082" s="39"/>
      <c r="AS3082" s="39"/>
      <c r="AT3082" s="39"/>
      <c r="AU3082" s="39"/>
      <c r="AV3082" s="39"/>
      <c r="AW3082" s="39"/>
      <c r="AX3082" s="39"/>
      <c r="AY3082" s="39"/>
      <c r="AZ3082" s="39"/>
      <c r="BA3082" s="39"/>
      <c r="BB3082" s="39"/>
      <c r="BC3082" s="39"/>
      <c r="BD3082" s="39"/>
      <c r="BE3082" s="39"/>
      <c r="BF3082" s="39"/>
      <c r="BG3082" s="39"/>
      <c r="BH3082" s="39"/>
      <c r="BI3082" s="39"/>
      <c r="BJ3082" s="39"/>
      <c r="BK3082" s="39"/>
      <c r="BL3082" s="39"/>
      <c r="BM3082" s="39"/>
      <c r="BN3082" s="39"/>
      <c r="BO3082" s="39"/>
      <c r="BP3082" s="39"/>
      <c r="BQ3082" s="39"/>
      <c r="BR3082" s="39"/>
      <c r="BS3082" s="39"/>
      <c r="BT3082" s="39"/>
      <c r="BU3082" s="39"/>
      <c r="BV3082" s="39"/>
      <c r="BW3082" s="39"/>
      <c r="BX3082" s="39"/>
      <c r="BY3082" s="39"/>
      <c r="BZ3082" s="39"/>
      <c r="CA3082" s="39"/>
      <c r="CB3082" s="39"/>
      <c r="CC3082" s="39"/>
      <c r="CD3082" s="39"/>
      <c r="CE3082" s="39"/>
      <c r="CF3082" s="39"/>
      <c r="CG3082" s="39"/>
      <c r="CH3082" s="39"/>
      <c r="CI3082" s="39"/>
      <c r="CJ3082" s="39"/>
      <c r="CK3082" s="39"/>
      <c r="CL3082" s="39"/>
      <c r="CM3082" s="39"/>
      <c r="CN3082" s="39"/>
      <c r="CO3082" s="39"/>
      <c r="CP3082" s="39"/>
      <c r="CQ3082" s="39"/>
      <c r="CR3082" s="39"/>
      <c r="CS3082" s="39"/>
      <c r="CT3082" s="39"/>
      <c r="CU3082" s="39"/>
      <c r="CV3082" s="39"/>
      <c r="CW3082" s="39"/>
      <c r="CX3082" s="39"/>
      <c r="CY3082" s="39"/>
      <c r="CZ3082" s="39"/>
      <c r="DA3082" s="39"/>
      <c r="DB3082" s="39"/>
      <c r="DC3082" s="39"/>
      <c r="DD3082" s="39"/>
      <c r="DE3082" s="39"/>
    </row>
    <row r="3083" spans="1:109" s="38" customFormat="1" ht="12">
      <c r="A3083" s="298"/>
      <c r="B3083" s="298"/>
      <c r="C3083" s="298"/>
      <c r="D3083" s="298"/>
      <c r="E3083" s="298"/>
      <c r="F3083" s="298"/>
      <c r="G3083" s="298"/>
      <c r="H3083" s="298"/>
      <c r="I3083" s="298"/>
      <c r="J3083" s="298"/>
      <c r="K3083" s="298"/>
      <c r="L3083" s="299"/>
      <c r="M3083" s="302"/>
      <c r="N3083" s="298"/>
      <c r="O3083" s="238"/>
      <c r="P3083" s="238"/>
      <c r="Q3083" s="238"/>
      <c r="T3083" s="39"/>
      <c r="U3083" s="39"/>
      <c r="V3083" s="39"/>
      <c r="W3083" s="39"/>
      <c r="X3083" s="39"/>
      <c r="Y3083" s="39"/>
      <c r="Z3083" s="39"/>
      <c r="AA3083" s="39"/>
      <c r="AB3083" s="39"/>
      <c r="AC3083" s="39"/>
      <c r="AD3083" s="39"/>
      <c r="AE3083" s="39"/>
      <c r="AF3083" s="39"/>
      <c r="AG3083" s="39"/>
      <c r="AH3083" s="39"/>
      <c r="AI3083" s="39"/>
      <c r="AJ3083" s="39"/>
      <c r="AK3083" s="39"/>
      <c r="AL3083" s="39"/>
      <c r="AM3083" s="39"/>
      <c r="AN3083" s="39"/>
      <c r="AO3083" s="39"/>
      <c r="AP3083" s="39"/>
      <c r="AQ3083" s="39"/>
      <c r="AR3083" s="39"/>
      <c r="AS3083" s="39"/>
      <c r="AT3083" s="39"/>
      <c r="AU3083" s="39"/>
      <c r="AV3083" s="39"/>
      <c r="AW3083" s="39"/>
      <c r="AX3083" s="39"/>
      <c r="AY3083" s="39"/>
      <c r="AZ3083" s="39"/>
      <c r="BA3083" s="39"/>
      <c r="BB3083" s="39"/>
      <c r="BC3083" s="39"/>
      <c r="BD3083" s="39"/>
      <c r="BE3083" s="39"/>
      <c r="BF3083" s="39"/>
      <c r="BG3083" s="39"/>
      <c r="BH3083" s="39"/>
      <c r="BI3083" s="39"/>
      <c r="BJ3083" s="39"/>
      <c r="BK3083" s="39"/>
      <c r="BL3083" s="39"/>
      <c r="BM3083" s="39"/>
      <c r="BN3083" s="39"/>
      <c r="BO3083" s="39"/>
      <c r="BP3083" s="39"/>
      <c r="BQ3083" s="39"/>
      <c r="BR3083" s="39"/>
      <c r="BS3083" s="39"/>
      <c r="BT3083" s="39"/>
      <c r="BU3083" s="39"/>
      <c r="BV3083" s="39"/>
      <c r="BW3083" s="39"/>
      <c r="BX3083" s="39"/>
      <c r="BY3083" s="39"/>
      <c r="BZ3083" s="39"/>
      <c r="CA3083" s="39"/>
      <c r="CB3083" s="39"/>
      <c r="CC3083" s="39"/>
      <c r="CD3083" s="39"/>
      <c r="CE3083" s="39"/>
      <c r="CF3083" s="39"/>
      <c r="CG3083" s="39"/>
      <c r="CH3083" s="39"/>
      <c r="CI3083" s="39"/>
      <c r="CJ3083" s="39"/>
      <c r="CK3083" s="39"/>
      <c r="CL3083" s="39"/>
      <c r="CM3083" s="39"/>
      <c r="CN3083" s="39"/>
      <c r="CO3083" s="39"/>
      <c r="CP3083" s="39"/>
      <c r="CQ3083" s="39"/>
      <c r="CR3083" s="39"/>
      <c r="CS3083" s="39"/>
      <c r="CT3083" s="39"/>
      <c r="CU3083" s="39"/>
      <c r="CV3083" s="39"/>
      <c r="CW3083" s="39"/>
      <c r="CX3083" s="39"/>
      <c r="CY3083" s="39"/>
      <c r="CZ3083" s="39"/>
      <c r="DA3083" s="39"/>
      <c r="DB3083" s="39"/>
      <c r="DC3083" s="39"/>
      <c r="DD3083" s="39"/>
      <c r="DE3083" s="39"/>
    </row>
    <row r="3084" spans="1:109" s="38" customFormat="1" ht="12">
      <c r="A3084" s="298"/>
      <c r="B3084" s="298"/>
      <c r="C3084" s="298"/>
      <c r="D3084" s="298"/>
      <c r="E3084" s="298"/>
      <c r="F3084" s="298"/>
      <c r="G3084" s="298"/>
      <c r="H3084" s="298"/>
      <c r="I3084" s="298"/>
      <c r="J3084" s="298"/>
      <c r="K3084" s="298"/>
      <c r="L3084" s="299"/>
      <c r="M3084" s="302"/>
      <c r="N3084" s="298"/>
      <c r="O3084" s="238"/>
      <c r="P3084" s="238"/>
      <c r="Q3084" s="238"/>
      <c r="T3084" s="39"/>
      <c r="U3084" s="39"/>
      <c r="V3084" s="39"/>
      <c r="W3084" s="39"/>
      <c r="X3084" s="39"/>
      <c r="Y3084" s="39"/>
      <c r="Z3084" s="39"/>
      <c r="AA3084" s="39"/>
      <c r="AB3084" s="39"/>
      <c r="AC3084" s="39"/>
      <c r="AD3084" s="39"/>
      <c r="AE3084" s="39"/>
      <c r="AF3084" s="39"/>
      <c r="AG3084" s="39"/>
      <c r="AH3084" s="39"/>
      <c r="AI3084" s="39"/>
      <c r="AJ3084" s="39"/>
      <c r="AK3084" s="39"/>
      <c r="AL3084" s="39"/>
      <c r="AM3084" s="39"/>
      <c r="AN3084" s="39"/>
      <c r="AO3084" s="39"/>
      <c r="AP3084" s="39"/>
      <c r="AQ3084" s="39"/>
      <c r="AR3084" s="39"/>
      <c r="AS3084" s="39"/>
      <c r="AT3084" s="39"/>
      <c r="AU3084" s="39"/>
      <c r="AV3084" s="39"/>
      <c r="AW3084" s="39"/>
      <c r="AX3084" s="39"/>
      <c r="AY3084" s="39"/>
      <c r="AZ3084" s="39"/>
      <c r="BA3084" s="39"/>
      <c r="BB3084" s="39"/>
      <c r="BC3084" s="39"/>
      <c r="BD3084" s="39"/>
      <c r="BE3084" s="39"/>
      <c r="BF3084" s="39"/>
      <c r="BG3084" s="39"/>
      <c r="BH3084" s="39"/>
      <c r="BI3084" s="39"/>
      <c r="BJ3084" s="39"/>
      <c r="BK3084" s="39"/>
      <c r="BL3084" s="39"/>
      <c r="BM3084" s="39"/>
      <c r="BN3084" s="39"/>
      <c r="BO3084" s="39"/>
      <c r="BP3084" s="39"/>
      <c r="BQ3084" s="39"/>
      <c r="BR3084" s="39"/>
      <c r="BS3084" s="39"/>
      <c r="BT3084" s="39"/>
      <c r="BU3084" s="39"/>
      <c r="BV3084" s="39"/>
      <c r="BW3084" s="39"/>
      <c r="BX3084" s="39"/>
      <c r="BY3084" s="39"/>
      <c r="BZ3084" s="39"/>
      <c r="CA3084" s="39"/>
      <c r="CB3084" s="39"/>
      <c r="CC3084" s="39"/>
      <c r="CD3084" s="39"/>
      <c r="CE3084" s="39"/>
      <c r="CF3084" s="39"/>
      <c r="CG3084" s="39"/>
      <c r="CH3084" s="39"/>
      <c r="CI3084" s="39"/>
      <c r="CJ3084" s="39"/>
      <c r="CK3084" s="39"/>
      <c r="CL3084" s="39"/>
      <c r="CM3084" s="39"/>
      <c r="CN3084" s="39"/>
      <c r="CO3084" s="39"/>
      <c r="CP3084" s="39"/>
      <c r="CQ3084" s="39"/>
      <c r="CR3084" s="39"/>
      <c r="CS3084" s="39"/>
      <c r="CT3084" s="39"/>
      <c r="CU3084" s="39"/>
      <c r="CV3084" s="39"/>
      <c r="CW3084" s="39"/>
      <c r="CX3084" s="39"/>
      <c r="CY3084" s="39"/>
      <c r="CZ3084" s="39"/>
      <c r="DA3084" s="39"/>
      <c r="DB3084" s="39"/>
      <c r="DC3084" s="39"/>
      <c r="DD3084" s="39"/>
      <c r="DE3084" s="39"/>
    </row>
    <row r="3085" spans="1:109" s="38" customFormat="1" ht="12">
      <c r="A3085" s="298"/>
      <c r="B3085" s="298"/>
      <c r="C3085" s="298"/>
      <c r="D3085" s="298"/>
      <c r="E3085" s="298"/>
      <c r="F3085" s="298"/>
      <c r="G3085" s="298"/>
      <c r="H3085" s="298"/>
      <c r="I3085" s="298"/>
      <c r="J3085" s="298"/>
      <c r="K3085" s="298"/>
      <c r="L3085" s="299"/>
      <c r="M3085" s="302"/>
      <c r="N3085" s="298"/>
      <c r="O3085" s="238"/>
      <c r="P3085" s="238"/>
      <c r="Q3085" s="238"/>
      <c r="T3085" s="39"/>
      <c r="U3085" s="39"/>
      <c r="V3085" s="39"/>
      <c r="W3085" s="39"/>
      <c r="X3085" s="39"/>
      <c r="Y3085" s="39"/>
      <c r="Z3085" s="39"/>
      <c r="AA3085" s="39"/>
      <c r="AB3085" s="39"/>
      <c r="AC3085" s="39"/>
      <c r="AD3085" s="39"/>
      <c r="AE3085" s="39"/>
      <c r="AF3085" s="39"/>
      <c r="AG3085" s="39"/>
      <c r="AH3085" s="39"/>
      <c r="AI3085" s="39"/>
      <c r="AJ3085" s="39"/>
      <c r="AK3085" s="39"/>
      <c r="AL3085" s="39"/>
      <c r="AM3085" s="39"/>
      <c r="AN3085" s="39"/>
      <c r="AO3085" s="39"/>
      <c r="AP3085" s="39"/>
      <c r="AQ3085" s="39"/>
      <c r="AR3085" s="39"/>
      <c r="AS3085" s="39"/>
      <c r="AT3085" s="39"/>
      <c r="AU3085" s="39"/>
      <c r="AV3085" s="39"/>
      <c r="AW3085" s="39"/>
      <c r="AX3085" s="39"/>
      <c r="AY3085" s="39"/>
      <c r="AZ3085" s="39"/>
      <c r="BA3085" s="39"/>
      <c r="BB3085" s="39"/>
      <c r="BC3085" s="39"/>
      <c r="BD3085" s="39"/>
      <c r="BE3085" s="39"/>
      <c r="BF3085" s="39"/>
      <c r="BG3085" s="39"/>
      <c r="BH3085" s="39"/>
      <c r="BI3085" s="39"/>
      <c r="BJ3085" s="39"/>
      <c r="BK3085" s="39"/>
      <c r="BL3085" s="39"/>
      <c r="BM3085" s="39"/>
      <c r="BN3085" s="39"/>
      <c r="BO3085" s="39"/>
      <c r="BP3085" s="39"/>
      <c r="BQ3085" s="39"/>
      <c r="BR3085" s="39"/>
      <c r="BS3085" s="39"/>
      <c r="BT3085" s="39"/>
      <c r="BU3085" s="39"/>
      <c r="BV3085" s="39"/>
      <c r="BW3085" s="39"/>
      <c r="BX3085" s="39"/>
      <c r="BY3085" s="39"/>
      <c r="BZ3085" s="39"/>
      <c r="CA3085" s="39"/>
      <c r="CB3085" s="39"/>
      <c r="CC3085" s="39"/>
      <c r="CD3085" s="39"/>
      <c r="CE3085" s="39"/>
      <c r="CF3085" s="39"/>
      <c r="CG3085" s="39"/>
      <c r="CH3085" s="39"/>
      <c r="CI3085" s="39"/>
      <c r="CJ3085" s="39"/>
      <c r="CK3085" s="39"/>
      <c r="CL3085" s="39"/>
      <c r="CM3085" s="39"/>
      <c r="CN3085" s="39"/>
      <c r="CO3085" s="39"/>
      <c r="CP3085" s="39"/>
      <c r="CQ3085" s="39"/>
      <c r="CR3085" s="39"/>
      <c r="CS3085" s="39"/>
      <c r="CT3085" s="39"/>
      <c r="CU3085" s="39"/>
      <c r="CV3085" s="39"/>
      <c r="CW3085" s="39"/>
      <c r="CX3085" s="39"/>
      <c r="CY3085" s="39"/>
      <c r="CZ3085" s="39"/>
      <c r="DA3085" s="39"/>
      <c r="DB3085" s="39"/>
      <c r="DC3085" s="39"/>
      <c r="DD3085" s="39"/>
      <c r="DE3085" s="39"/>
    </row>
    <row r="3086" spans="1:109" s="38" customFormat="1" ht="12">
      <c r="A3086" s="298"/>
      <c r="B3086" s="298"/>
      <c r="C3086" s="298"/>
      <c r="D3086" s="298"/>
      <c r="E3086" s="298"/>
      <c r="F3086" s="298"/>
      <c r="G3086" s="298"/>
      <c r="H3086" s="298"/>
      <c r="I3086" s="298"/>
      <c r="J3086" s="298"/>
      <c r="K3086" s="298"/>
      <c r="L3086" s="299"/>
      <c r="M3086" s="302"/>
      <c r="N3086" s="298"/>
      <c r="O3086" s="238"/>
      <c r="P3086" s="238"/>
      <c r="Q3086" s="238"/>
      <c r="T3086" s="39"/>
      <c r="U3086" s="39"/>
      <c r="V3086" s="39"/>
      <c r="W3086" s="39"/>
      <c r="X3086" s="39"/>
      <c r="Y3086" s="39"/>
      <c r="Z3086" s="39"/>
      <c r="AA3086" s="39"/>
      <c r="AB3086" s="39"/>
      <c r="AC3086" s="39"/>
      <c r="AD3086" s="39"/>
      <c r="AE3086" s="39"/>
      <c r="AF3086" s="39"/>
      <c r="AG3086" s="39"/>
      <c r="AH3086" s="39"/>
      <c r="AI3086" s="39"/>
      <c r="AJ3086" s="39"/>
      <c r="AK3086" s="39"/>
      <c r="AL3086" s="39"/>
      <c r="AM3086" s="39"/>
      <c r="AN3086" s="39"/>
      <c r="AO3086" s="39"/>
      <c r="AP3086" s="39"/>
      <c r="AQ3086" s="39"/>
      <c r="AR3086" s="39"/>
      <c r="AS3086" s="39"/>
      <c r="AT3086" s="39"/>
      <c r="AU3086" s="39"/>
      <c r="AV3086" s="39"/>
      <c r="AW3086" s="39"/>
      <c r="AX3086" s="39"/>
      <c r="AY3086" s="39"/>
      <c r="AZ3086" s="39"/>
      <c r="BA3086" s="39"/>
      <c r="BB3086" s="39"/>
      <c r="BC3086" s="39"/>
      <c r="BD3086" s="39"/>
      <c r="BE3086" s="39"/>
      <c r="BF3086" s="39"/>
      <c r="BG3086" s="39"/>
      <c r="BH3086" s="39"/>
      <c r="BI3086" s="39"/>
      <c r="BJ3086" s="39"/>
      <c r="BK3086" s="39"/>
      <c r="BL3086" s="39"/>
      <c r="BM3086" s="39"/>
      <c r="BN3086" s="39"/>
      <c r="BO3086" s="39"/>
      <c r="BP3086" s="39"/>
      <c r="BQ3086" s="39"/>
      <c r="BR3086" s="39"/>
      <c r="BS3086" s="39"/>
      <c r="BT3086" s="39"/>
      <c r="BU3086" s="39"/>
      <c r="BV3086" s="39"/>
      <c r="BW3086" s="39"/>
      <c r="BX3086" s="39"/>
      <c r="BY3086" s="39"/>
      <c r="BZ3086" s="39"/>
      <c r="CA3086" s="39"/>
      <c r="CB3086" s="39"/>
      <c r="CC3086" s="39"/>
      <c r="CD3086" s="39"/>
      <c r="CE3086" s="39"/>
      <c r="CF3086" s="39"/>
      <c r="CG3086" s="39"/>
      <c r="CH3086" s="39"/>
      <c r="CI3086" s="39"/>
      <c r="CJ3086" s="39"/>
      <c r="CK3086" s="39"/>
      <c r="CL3086" s="39"/>
      <c r="CM3086" s="39"/>
      <c r="CN3086" s="39"/>
      <c r="CO3086" s="39"/>
      <c r="CP3086" s="39"/>
      <c r="CQ3086" s="39"/>
      <c r="CR3086" s="39"/>
      <c r="CS3086" s="39"/>
      <c r="CT3086" s="39"/>
      <c r="CU3086" s="39"/>
      <c r="CV3086" s="39"/>
      <c r="CW3086" s="39"/>
      <c r="CX3086" s="39"/>
      <c r="CY3086" s="39"/>
      <c r="CZ3086" s="39"/>
      <c r="DA3086" s="39"/>
      <c r="DB3086" s="39"/>
      <c r="DC3086" s="39"/>
      <c r="DD3086" s="39"/>
      <c r="DE3086" s="39"/>
    </row>
    <row r="3087" spans="1:109" s="38" customFormat="1" ht="12">
      <c r="A3087" s="298"/>
      <c r="B3087" s="298"/>
      <c r="C3087" s="298"/>
      <c r="D3087" s="298"/>
      <c r="E3087" s="298"/>
      <c r="F3087" s="298"/>
      <c r="G3087" s="298"/>
      <c r="H3087" s="298"/>
      <c r="I3087" s="298"/>
      <c r="J3087" s="298"/>
      <c r="K3087" s="298"/>
      <c r="L3087" s="299"/>
      <c r="M3087" s="302"/>
      <c r="N3087" s="298"/>
      <c r="O3087" s="238"/>
      <c r="P3087" s="238"/>
      <c r="Q3087" s="238"/>
      <c r="T3087" s="39"/>
      <c r="U3087" s="39"/>
      <c r="V3087" s="39"/>
      <c r="W3087" s="39"/>
      <c r="X3087" s="39"/>
      <c r="Y3087" s="39"/>
      <c r="Z3087" s="39"/>
      <c r="AA3087" s="39"/>
      <c r="AB3087" s="39"/>
      <c r="AC3087" s="39"/>
      <c r="AD3087" s="39"/>
      <c r="AE3087" s="39"/>
      <c r="AF3087" s="39"/>
      <c r="AG3087" s="39"/>
      <c r="AH3087" s="39"/>
      <c r="AI3087" s="39"/>
      <c r="AJ3087" s="39"/>
      <c r="AK3087" s="39"/>
      <c r="AL3087" s="39"/>
      <c r="AM3087" s="39"/>
      <c r="AN3087" s="39"/>
      <c r="AO3087" s="39"/>
      <c r="AP3087" s="39"/>
      <c r="AQ3087" s="39"/>
      <c r="AR3087" s="39"/>
      <c r="AS3087" s="39"/>
      <c r="AT3087" s="39"/>
      <c r="AU3087" s="39"/>
      <c r="AV3087" s="39"/>
      <c r="AW3087" s="39"/>
      <c r="AX3087" s="39"/>
      <c r="AY3087" s="39"/>
      <c r="AZ3087" s="39"/>
      <c r="BA3087" s="39"/>
      <c r="BB3087" s="39"/>
      <c r="BC3087" s="39"/>
      <c r="BD3087" s="39"/>
      <c r="BE3087" s="39"/>
      <c r="BF3087" s="39"/>
      <c r="BG3087" s="39"/>
      <c r="BH3087" s="39"/>
      <c r="BI3087" s="39"/>
      <c r="BJ3087" s="39"/>
      <c r="BK3087" s="39"/>
      <c r="BL3087" s="39"/>
      <c r="BM3087" s="39"/>
      <c r="BN3087" s="39"/>
      <c r="BO3087" s="39"/>
      <c r="BP3087" s="39"/>
      <c r="BQ3087" s="39"/>
      <c r="BR3087" s="39"/>
      <c r="BS3087" s="39"/>
      <c r="BT3087" s="39"/>
      <c r="BU3087" s="39"/>
      <c r="BV3087" s="39"/>
      <c r="BW3087" s="39"/>
      <c r="BX3087" s="39"/>
      <c r="BY3087" s="39"/>
      <c r="BZ3087" s="39"/>
      <c r="CA3087" s="39"/>
      <c r="CB3087" s="39"/>
      <c r="CC3087" s="39"/>
      <c r="CD3087" s="39"/>
      <c r="CE3087" s="39"/>
      <c r="CF3087" s="39"/>
      <c r="CG3087" s="39"/>
      <c r="CH3087" s="39"/>
      <c r="CI3087" s="39"/>
      <c r="CJ3087" s="39"/>
      <c r="CK3087" s="39"/>
      <c r="CL3087" s="39"/>
      <c r="CM3087" s="39"/>
      <c r="CN3087" s="39"/>
      <c r="CO3087" s="39"/>
      <c r="CP3087" s="39"/>
      <c r="CQ3087" s="39"/>
      <c r="CR3087" s="39"/>
      <c r="CS3087" s="39"/>
      <c r="CT3087" s="39"/>
      <c r="CU3087" s="39"/>
      <c r="CV3087" s="39"/>
      <c r="CW3087" s="39"/>
      <c r="CX3087" s="39"/>
      <c r="CY3087" s="39"/>
      <c r="CZ3087" s="39"/>
      <c r="DA3087" s="39"/>
      <c r="DB3087" s="39"/>
      <c r="DC3087" s="39"/>
      <c r="DD3087" s="39"/>
      <c r="DE3087" s="39"/>
    </row>
    <row r="3088" spans="1:109" s="38" customFormat="1" ht="12">
      <c r="A3088" s="298"/>
      <c r="B3088" s="298"/>
      <c r="C3088" s="298"/>
      <c r="D3088" s="298"/>
      <c r="E3088" s="298"/>
      <c r="F3088" s="298"/>
      <c r="G3088" s="298"/>
      <c r="H3088" s="298"/>
      <c r="I3088" s="298"/>
      <c r="J3088" s="298"/>
      <c r="K3088" s="298"/>
      <c r="L3088" s="299"/>
      <c r="M3088" s="302"/>
      <c r="N3088" s="298"/>
      <c r="O3088" s="238"/>
      <c r="P3088" s="238"/>
      <c r="Q3088" s="238"/>
      <c r="T3088" s="39"/>
      <c r="U3088" s="39"/>
      <c r="V3088" s="39"/>
      <c r="W3088" s="39"/>
      <c r="X3088" s="39"/>
      <c r="Y3088" s="39"/>
      <c r="Z3088" s="39"/>
      <c r="AA3088" s="39"/>
      <c r="AB3088" s="39"/>
      <c r="AC3088" s="39"/>
      <c r="AD3088" s="39"/>
      <c r="AE3088" s="39"/>
      <c r="AF3088" s="39"/>
      <c r="AG3088" s="39"/>
      <c r="AH3088" s="39"/>
      <c r="AI3088" s="39"/>
      <c r="AJ3088" s="39"/>
      <c r="AK3088" s="39"/>
      <c r="AL3088" s="39"/>
      <c r="AM3088" s="39"/>
      <c r="AN3088" s="39"/>
      <c r="AO3088" s="39"/>
      <c r="AP3088" s="39"/>
      <c r="AQ3088" s="39"/>
      <c r="AR3088" s="39"/>
      <c r="AS3088" s="39"/>
      <c r="AT3088" s="39"/>
      <c r="AU3088" s="39"/>
      <c r="AV3088" s="39"/>
      <c r="AW3088" s="39"/>
      <c r="AX3088" s="39"/>
      <c r="AY3088" s="39"/>
      <c r="AZ3088" s="39"/>
      <c r="BA3088" s="39"/>
      <c r="BB3088" s="39"/>
      <c r="BC3088" s="39"/>
      <c r="BD3088" s="39"/>
      <c r="BE3088" s="39"/>
      <c r="BF3088" s="39"/>
      <c r="BG3088" s="39"/>
      <c r="BH3088" s="39"/>
      <c r="BI3088" s="39"/>
      <c r="BJ3088" s="39"/>
      <c r="BK3088" s="39"/>
      <c r="BL3088" s="39"/>
      <c r="BM3088" s="39"/>
      <c r="BN3088" s="39"/>
      <c r="BO3088" s="39"/>
      <c r="BP3088" s="39"/>
      <c r="BQ3088" s="39"/>
      <c r="BR3088" s="39"/>
      <c r="BS3088" s="39"/>
      <c r="BT3088" s="39"/>
      <c r="BU3088" s="39"/>
      <c r="BV3088" s="39"/>
      <c r="BW3088" s="39"/>
      <c r="BX3088" s="39"/>
      <c r="BY3088" s="39"/>
      <c r="BZ3088" s="39"/>
      <c r="CA3088" s="39"/>
      <c r="CB3088" s="39"/>
      <c r="CC3088" s="39"/>
      <c r="CD3088" s="39"/>
      <c r="CE3088" s="39"/>
      <c r="CF3088" s="39"/>
      <c r="CG3088" s="39"/>
      <c r="CH3088" s="39"/>
      <c r="CI3088" s="39"/>
      <c r="CJ3088" s="39"/>
      <c r="CK3088" s="39"/>
      <c r="CL3088" s="39"/>
      <c r="CM3088" s="39"/>
      <c r="CN3088" s="39"/>
      <c r="CO3088" s="39"/>
      <c r="CP3088" s="39"/>
      <c r="CQ3088" s="39"/>
      <c r="CR3088" s="39"/>
      <c r="CS3088" s="39"/>
      <c r="CT3088" s="39"/>
      <c r="CU3088" s="39"/>
      <c r="CV3088" s="39"/>
      <c r="CW3088" s="39"/>
      <c r="CX3088" s="39"/>
      <c r="CY3088" s="39"/>
      <c r="CZ3088" s="39"/>
      <c r="DA3088" s="39"/>
      <c r="DB3088" s="39"/>
      <c r="DC3088" s="39"/>
      <c r="DD3088" s="39"/>
      <c r="DE3088" s="39"/>
    </row>
    <row r="3089" spans="1:109" s="38" customFormat="1" ht="12">
      <c r="A3089" s="298"/>
      <c r="B3089" s="298"/>
      <c r="C3089" s="298"/>
      <c r="D3089" s="298"/>
      <c r="E3089" s="298"/>
      <c r="F3089" s="298"/>
      <c r="G3089" s="298"/>
      <c r="H3089" s="298"/>
      <c r="I3089" s="298"/>
      <c r="J3089" s="298"/>
      <c r="K3089" s="298"/>
      <c r="L3089" s="299"/>
      <c r="M3089" s="302"/>
      <c r="N3089" s="298"/>
      <c r="O3089" s="238"/>
      <c r="P3089" s="238"/>
      <c r="Q3089" s="238"/>
      <c r="T3089" s="39"/>
      <c r="U3089" s="39"/>
      <c r="V3089" s="39"/>
      <c r="W3089" s="39"/>
      <c r="X3089" s="39"/>
      <c r="Y3089" s="39"/>
      <c r="Z3089" s="39"/>
      <c r="AA3089" s="39"/>
      <c r="AB3089" s="39"/>
      <c r="AC3089" s="39"/>
      <c r="AD3089" s="39"/>
      <c r="AE3089" s="39"/>
      <c r="AF3089" s="39"/>
      <c r="AG3089" s="39"/>
      <c r="AH3089" s="39"/>
      <c r="AI3089" s="39"/>
      <c r="AJ3089" s="39"/>
      <c r="AK3089" s="39"/>
      <c r="AL3089" s="39"/>
      <c r="AM3089" s="39"/>
      <c r="AN3089" s="39"/>
      <c r="AO3089" s="39"/>
      <c r="AP3089" s="39"/>
      <c r="AQ3089" s="39"/>
      <c r="AR3089" s="39"/>
      <c r="AS3089" s="39"/>
      <c r="AT3089" s="39"/>
      <c r="AU3089" s="39"/>
      <c r="AV3089" s="39"/>
      <c r="AW3089" s="39"/>
      <c r="AX3089" s="39"/>
      <c r="AY3089" s="39"/>
      <c r="AZ3089" s="39"/>
      <c r="BA3089" s="39"/>
      <c r="BB3089" s="39"/>
      <c r="BC3089" s="39"/>
      <c r="BD3089" s="39"/>
      <c r="BE3089" s="39"/>
      <c r="BF3089" s="39"/>
      <c r="BG3089" s="39"/>
      <c r="BH3089" s="39"/>
      <c r="BI3089" s="39"/>
      <c r="BJ3089" s="39"/>
      <c r="BK3089" s="39"/>
      <c r="BL3089" s="39"/>
      <c r="BM3089" s="39"/>
      <c r="BN3089" s="39"/>
      <c r="BO3089" s="39"/>
      <c r="BP3089" s="39"/>
      <c r="BQ3089" s="39"/>
      <c r="BR3089" s="39"/>
      <c r="BS3089" s="39"/>
      <c r="BT3089" s="39"/>
      <c r="BU3089" s="39"/>
      <c r="BV3089" s="39"/>
      <c r="BW3089" s="39"/>
      <c r="BX3089" s="39"/>
      <c r="BY3089" s="39"/>
      <c r="BZ3089" s="39"/>
      <c r="CA3089" s="39"/>
      <c r="CB3089" s="39"/>
      <c r="CC3089" s="39"/>
      <c r="CD3089" s="39"/>
      <c r="CE3089" s="39"/>
      <c r="CF3089" s="39"/>
      <c r="CG3089" s="39"/>
      <c r="CH3089" s="39"/>
      <c r="CI3089" s="39"/>
      <c r="CJ3089" s="39"/>
      <c r="CK3089" s="39"/>
      <c r="CL3089" s="39"/>
      <c r="CM3089" s="39"/>
      <c r="CN3089" s="39"/>
      <c r="CO3089" s="39"/>
      <c r="CP3089" s="39"/>
      <c r="CQ3089" s="39"/>
      <c r="CR3089" s="39"/>
      <c r="CS3089" s="39"/>
      <c r="CT3089" s="39"/>
      <c r="CU3089" s="39"/>
      <c r="CV3089" s="39"/>
      <c r="CW3089" s="39"/>
      <c r="CX3089" s="39"/>
      <c r="CY3089" s="39"/>
      <c r="CZ3089" s="39"/>
      <c r="DA3089" s="39"/>
      <c r="DB3089" s="39"/>
      <c r="DC3089" s="39"/>
      <c r="DD3089" s="39"/>
      <c r="DE3089" s="39"/>
    </row>
    <row r="3090" spans="1:109" s="38" customFormat="1" ht="12">
      <c r="A3090" s="298"/>
      <c r="B3090" s="298"/>
      <c r="C3090" s="298"/>
      <c r="D3090" s="298"/>
      <c r="E3090" s="298"/>
      <c r="F3090" s="298"/>
      <c r="G3090" s="298"/>
      <c r="H3090" s="298"/>
      <c r="I3090" s="298"/>
      <c r="J3090" s="298"/>
      <c r="K3090" s="298"/>
      <c r="L3090" s="299"/>
      <c r="M3090" s="302"/>
      <c r="N3090" s="298"/>
      <c r="O3090" s="238"/>
      <c r="P3090" s="238"/>
      <c r="Q3090" s="238"/>
      <c r="T3090" s="39"/>
      <c r="U3090" s="39"/>
      <c r="V3090" s="39"/>
      <c r="W3090" s="39"/>
      <c r="X3090" s="39"/>
      <c r="Y3090" s="39"/>
      <c r="Z3090" s="39"/>
      <c r="AA3090" s="39"/>
      <c r="AB3090" s="39"/>
      <c r="AC3090" s="39"/>
      <c r="AD3090" s="39"/>
      <c r="AE3090" s="39"/>
      <c r="AF3090" s="39"/>
      <c r="AG3090" s="39"/>
      <c r="AH3090" s="39"/>
      <c r="AI3090" s="39"/>
      <c r="AJ3090" s="39"/>
      <c r="AK3090" s="39"/>
      <c r="AL3090" s="39"/>
      <c r="AM3090" s="39"/>
      <c r="AN3090" s="39"/>
      <c r="AO3090" s="39"/>
      <c r="AP3090" s="39"/>
      <c r="AQ3090" s="39"/>
      <c r="AR3090" s="39"/>
      <c r="AS3090" s="39"/>
      <c r="AT3090" s="39"/>
      <c r="AU3090" s="39"/>
      <c r="AV3090" s="39"/>
      <c r="AW3090" s="39"/>
      <c r="AX3090" s="39"/>
      <c r="AY3090" s="39"/>
      <c r="AZ3090" s="39"/>
      <c r="BA3090" s="39"/>
      <c r="BB3090" s="39"/>
      <c r="BC3090" s="39"/>
      <c r="BD3090" s="39"/>
      <c r="BE3090" s="39"/>
      <c r="BF3090" s="39"/>
      <c r="BG3090" s="39"/>
      <c r="BH3090" s="39"/>
      <c r="BI3090" s="39"/>
      <c r="BJ3090" s="39"/>
      <c r="BK3090" s="39"/>
      <c r="BL3090" s="39"/>
      <c r="BM3090" s="39"/>
      <c r="BN3090" s="39"/>
      <c r="BO3090" s="39"/>
      <c r="BP3090" s="39"/>
      <c r="BQ3090" s="39"/>
      <c r="BR3090" s="39"/>
      <c r="BS3090" s="39"/>
      <c r="BT3090" s="39"/>
      <c r="BU3090" s="39"/>
      <c r="BV3090" s="39"/>
      <c r="BW3090" s="39"/>
      <c r="BX3090" s="39"/>
      <c r="BY3090" s="39"/>
      <c r="BZ3090" s="39"/>
      <c r="CA3090" s="39"/>
      <c r="CB3090" s="39"/>
      <c r="CC3090" s="39"/>
      <c r="CD3090" s="39"/>
      <c r="CE3090" s="39"/>
      <c r="CF3090" s="39"/>
      <c r="CG3090" s="39"/>
      <c r="CH3090" s="39"/>
      <c r="CI3090" s="39"/>
      <c r="CJ3090" s="39"/>
      <c r="CK3090" s="39"/>
      <c r="CL3090" s="39"/>
      <c r="CM3090" s="39"/>
      <c r="CN3090" s="39"/>
      <c r="CO3090" s="39"/>
      <c r="CP3090" s="39"/>
      <c r="CQ3090" s="39"/>
      <c r="CR3090" s="39"/>
      <c r="CS3090" s="39"/>
      <c r="CT3090" s="39"/>
      <c r="CU3090" s="39"/>
      <c r="CV3090" s="39"/>
      <c r="CW3090" s="39"/>
      <c r="CX3090" s="39"/>
      <c r="CY3090" s="39"/>
      <c r="CZ3090" s="39"/>
      <c r="DA3090" s="39"/>
      <c r="DB3090" s="39"/>
      <c r="DC3090" s="39"/>
      <c r="DD3090" s="39"/>
      <c r="DE3090" s="39"/>
    </row>
    <row r="3091" spans="1:109" s="38" customFormat="1" ht="12">
      <c r="A3091" s="298"/>
      <c r="B3091" s="298"/>
      <c r="C3091" s="298"/>
      <c r="D3091" s="298"/>
      <c r="E3091" s="298"/>
      <c r="F3091" s="298"/>
      <c r="G3091" s="298"/>
      <c r="H3091" s="298"/>
      <c r="I3091" s="298"/>
      <c r="J3091" s="298"/>
      <c r="K3091" s="298"/>
      <c r="L3091" s="299"/>
      <c r="M3091" s="302"/>
      <c r="N3091" s="298"/>
      <c r="O3091" s="238"/>
      <c r="P3091" s="238"/>
      <c r="Q3091" s="238"/>
      <c r="T3091" s="39"/>
      <c r="U3091" s="39"/>
      <c r="V3091" s="39"/>
      <c r="W3091" s="39"/>
      <c r="X3091" s="39"/>
      <c r="Y3091" s="39"/>
      <c r="Z3091" s="39"/>
      <c r="AA3091" s="39"/>
      <c r="AB3091" s="39"/>
      <c r="AC3091" s="39"/>
      <c r="AD3091" s="39"/>
      <c r="AE3091" s="39"/>
      <c r="AF3091" s="39"/>
      <c r="AG3091" s="39"/>
      <c r="AH3091" s="39"/>
      <c r="AI3091" s="39"/>
      <c r="AJ3091" s="39"/>
      <c r="AK3091" s="39"/>
      <c r="AL3091" s="39"/>
      <c r="AM3091" s="39"/>
      <c r="AN3091" s="39"/>
      <c r="AO3091" s="39"/>
      <c r="AP3091" s="39"/>
      <c r="AQ3091" s="39"/>
      <c r="AR3091" s="39"/>
      <c r="AS3091" s="39"/>
      <c r="AT3091" s="39"/>
      <c r="AU3091" s="39"/>
      <c r="AV3091" s="39"/>
      <c r="AW3091" s="39"/>
      <c r="AX3091" s="39"/>
      <c r="AY3091" s="39"/>
      <c r="AZ3091" s="39"/>
      <c r="BA3091" s="39"/>
      <c r="BB3091" s="39"/>
      <c r="BC3091" s="39"/>
      <c r="BD3091" s="39"/>
      <c r="BE3091" s="39"/>
      <c r="BF3091" s="39"/>
      <c r="BG3091" s="39"/>
      <c r="BH3091" s="39"/>
      <c r="BI3091" s="39"/>
      <c r="BJ3091" s="39"/>
      <c r="BK3091" s="39"/>
      <c r="BL3091" s="39"/>
      <c r="BM3091" s="39"/>
      <c r="BN3091" s="39"/>
      <c r="BO3091" s="39"/>
      <c r="BP3091" s="39"/>
      <c r="BQ3091" s="39"/>
      <c r="BR3091" s="39"/>
      <c r="BS3091" s="39"/>
      <c r="BT3091" s="39"/>
      <c r="BU3091" s="39"/>
      <c r="BV3091" s="39"/>
      <c r="BW3091" s="39"/>
      <c r="BX3091" s="39"/>
      <c r="BY3091" s="39"/>
      <c r="BZ3091" s="39"/>
      <c r="CA3091" s="39"/>
      <c r="CB3091" s="39"/>
      <c r="CC3091" s="39"/>
      <c r="CD3091" s="39"/>
      <c r="CE3091" s="39"/>
      <c r="CF3091" s="39"/>
      <c r="CG3091" s="39"/>
      <c r="CH3091" s="39"/>
      <c r="CI3091" s="39"/>
      <c r="CJ3091" s="39"/>
      <c r="CK3091" s="39"/>
      <c r="CL3091" s="39"/>
      <c r="CM3091" s="39"/>
      <c r="CN3091" s="39"/>
      <c r="CO3091" s="39"/>
      <c r="CP3091" s="39"/>
      <c r="CQ3091" s="39"/>
      <c r="CR3091" s="39"/>
      <c r="CS3091" s="39"/>
      <c r="CT3091" s="39"/>
      <c r="CU3091" s="39"/>
      <c r="CV3091" s="39"/>
      <c r="CW3091" s="39"/>
      <c r="CX3091" s="39"/>
      <c r="CY3091" s="39"/>
      <c r="CZ3091" s="39"/>
      <c r="DA3091" s="39"/>
      <c r="DB3091" s="39"/>
      <c r="DC3091" s="39"/>
      <c r="DD3091" s="39"/>
      <c r="DE3091" s="39"/>
    </row>
    <row r="3092" spans="1:109" s="38" customFormat="1" ht="12">
      <c r="A3092" s="298"/>
      <c r="B3092" s="298"/>
      <c r="C3092" s="298"/>
      <c r="D3092" s="298"/>
      <c r="E3092" s="298"/>
      <c r="F3092" s="298"/>
      <c r="G3092" s="298"/>
      <c r="H3092" s="298"/>
      <c r="I3092" s="298"/>
      <c r="J3092" s="298"/>
      <c r="K3092" s="298"/>
      <c r="L3092" s="299"/>
      <c r="M3092" s="302"/>
      <c r="N3092" s="298"/>
      <c r="O3092" s="238"/>
      <c r="P3092" s="238"/>
      <c r="Q3092" s="238"/>
      <c r="T3092" s="39"/>
      <c r="U3092" s="39"/>
      <c r="V3092" s="39"/>
      <c r="W3092" s="39"/>
      <c r="X3092" s="39"/>
      <c r="Y3092" s="39"/>
      <c r="Z3092" s="39"/>
      <c r="AA3092" s="39"/>
      <c r="AB3092" s="39"/>
      <c r="AC3092" s="39"/>
      <c r="AD3092" s="39"/>
      <c r="AE3092" s="39"/>
      <c r="AF3092" s="39"/>
      <c r="AG3092" s="39"/>
      <c r="AH3092" s="39"/>
      <c r="AI3092" s="39"/>
      <c r="AJ3092" s="39"/>
      <c r="AK3092" s="39"/>
      <c r="AL3092" s="39"/>
      <c r="AM3092" s="39"/>
      <c r="AN3092" s="39"/>
      <c r="AO3092" s="39"/>
      <c r="AP3092" s="39"/>
      <c r="AQ3092" s="39"/>
      <c r="AR3092" s="39"/>
      <c r="AS3092" s="39"/>
      <c r="AT3092" s="39"/>
      <c r="AU3092" s="39"/>
      <c r="AV3092" s="39"/>
      <c r="AW3092" s="39"/>
      <c r="AX3092" s="39"/>
      <c r="AY3092" s="39"/>
      <c r="AZ3092" s="39"/>
      <c r="BA3092" s="39"/>
      <c r="BB3092" s="39"/>
      <c r="BC3092" s="39"/>
      <c r="BD3092" s="39"/>
      <c r="BE3092" s="39"/>
      <c r="BF3092" s="39"/>
      <c r="BG3092" s="39"/>
      <c r="BH3092" s="39"/>
      <c r="BI3092" s="39"/>
      <c r="BJ3092" s="39"/>
      <c r="BK3092" s="39"/>
      <c r="BL3092" s="39"/>
      <c r="BM3092" s="39"/>
      <c r="BN3092" s="39"/>
      <c r="BO3092" s="39"/>
      <c r="BP3092" s="39"/>
      <c r="BQ3092" s="39"/>
      <c r="BR3092" s="39"/>
      <c r="BS3092" s="39"/>
      <c r="BT3092" s="39"/>
      <c r="BU3092" s="39"/>
      <c r="BV3092" s="39"/>
      <c r="BW3092" s="39"/>
      <c r="BX3092" s="39"/>
      <c r="BY3092" s="39"/>
      <c r="BZ3092" s="39"/>
      <c r="CA3092" s="39"/>
      <c r="CB3092" s="39"/>
      <c r="CC3092" s="39"/>
      <c r="CD3092" s="39"/>
      <c r="CE3092" s="39"/>
      <c r="CF3092" s="39"/>
      <c r="CG3092" s="39"/>
      <c r="CH3092" s="39"/>
      <c r="CI3092" s="39"/>
      <c r="CJ3092" s="39"/>
      <c r="CK3092" s="39"/>
      <c r="CL3092" s="39"/>
      <c r="CM3092" s="39"/>
      <c r="CN3092" s="39"/>
      <c r="CO3092" s="39"/>
      <c r="CP3092" s="39"/>
      <c r="CQ3092" s="39"/>
      <c r="CR3092" s="39"/>
      <c r="CS3092" s="39"/>
      <c r="CT3092" s="39"/>
      <c r="CU3092" s="39"/>
      <c r="CV3092" s="39"/>
      <c r="CW3092" s="39"/>
      <c r="CX3092" s="39"/>
      <c r="CY3092" s="39"/>
      <c r="CZ3092" s="39"/>
      <c r="DA3092" s="39"/>
      <c r="DB3092" s="39"/>
      <c r="DC3092" s="39"/>
      <c r="DD3092" s="39"/>
      <c r="DE3092" s="39"/>
    </row>
    <row r="3093" spans="1:109" s="38" customFormat="1" ht="12">
      <c r="A3093" s="298"/>
      <c r="B3093" s="298"/>
      <c r="C3093" s="298"/>
      <c r="D3093" s="298"/>
      <c r="E3093" s="298"/>
      <c r="F3093" s="298"/>
      <c r="G3093" s="298"/>
      <c r="H3093" s="298"/>
      <c r="I3093" s="298"/>
      <c r="J3093" s="298"/>
      <c r="K3093" s="298"/>
      <c r="L3093" s="299"/>
      <c r="M3093" s="302"/>
      <c r="N3093" s="298"/>
      <c r="O3093" s="238"/>
      <c r="P3093" s="238"/>
      <c r="Q3093" s="238"/>
      <c r="T3093" s="39"/>
      <c r="U3093" s="39"/>
      <c r="V3093" s="39"/>
      <c r="W3093" s="39"/>
      <c r="X3093" s="39"/>
      <c r="Y3093" s="39"/>
      <c r="Z3093" s="39"/>
      <c r="AA3093" s="39"/>
      <c r="AB3093" s="39"/>
      <c r="AC3093" s="39"/>
      <c r="AD3093" s="39"/>
      <c r="AE3093" s="39"/>
      <c r="AF3093" s="39"/>
      <c r="AG3093" s="39"/>
      <c r="AH3093" s="39"/>
      <c r="AI3093" s="39"/>
      <c r="AJ3093" s="39"/>
      <c r="AK3093" s="39"/>
      <c r="AL3093" s="39"/>
      <c r="AM3093" s="39"/>
      <c r="AN3093" s="39"/>
      <c r="AO3093" s="39"/>
      <c r="AP3093" s="39"/>
      <c r="AQ3093" s="39"/>
      <c r="AR3093" s="39"/>
      <c r="AS3093" s="39"/>
      <c r="AT3093" s="39"/>
      <c r="AU3093" s="39"/>
      <c r="AV3093" s="39"/>
      <c r="AW3093" s="39"/>
      <c r="AX3093" s="39"/>
      <c r="AY3093" s="39"/>
      <c r="AZ3093" s="39"/>
      <c r="BA3093" s="39"/>
      <c r="BB3093" s="39"/>
      <c r="BC3093" s="39"/>
      <c r="BD3093" s="39"/>
      <c r="BE3093" s="39"/>
      <c r="BF3093" s="39"/>
      <c r="BG3093" s="39"/>
      <c r="BH3093" s="39"/>
      <c r="BI3093" s="39"/>
      <c r="BJ3093" s="39"/>
      <c r="BK3093" s="39"/>
      <c r="BL3093" s="39"/>
      <c r="BM3093" s="39"/>
      <c r="BN3093" s="39"/>
      <c r="BO3093" s="39"/>
      <c r="BP3093" s="39"/>
      <c r="BQ3093" s="39"/>
      <c r="BR3093" s="39"/>
      <c r="BS3093" s="39"/>
      <c r="BT3093" s="39"/>
      <c r="BU3093" s="39"/>
      <c r="BV3093" s="39"/>
      <c r="BW3093" s="39"/>
      <c r="BX3093" s="39"/>
      <c r="BY3093" s="39"/>
      <c r="BZ3093" s="39"/>
      <c r="CA3093" s="39"/>
      <c r="CB3093" s="39"/>
      <c r="CC3093" s="39"/>
      <c r="CD3093" s="39"/>
      <c r="CE3093" s="39"/>
      <c r="CF3093" s="39"/>
      <c r="CG3093" s="39"/>
      <c r="CH3093" s="39"/>
      <c r="CI3093" s="39"/>
      <c r="CJ3093" s="39"/>
      <c r="CK3093" s="39"/>
      <c r="CL3093" s="39"/>
      <c r="CM3093" s="39"/>
      <c r="CN3093" s="39"/>
      <c r="CO3093" s="39"/>
      <c r="CP3093" s="39"/>
      <c r="CQ3093" s="39"/>
      <c r="CR3093" s="39"/>
      <c r="CS3093" s="39"/>
      <c r="CT3093" s="39"/>
      <c r="CU3093" s="39"/>
      <c r="CV3093" s="39"/>
      <c r="CW3093" s="39"/>
      <c r="CX3093" s="39"/>
      <c r="CY3093" s="39"/>
      <c r="CZ3093" s="39"/>
      <c r="DA3093" s="39"/>
      <c r="DB3093" s="39"/>
      <c r="DC3093" s="39"/>
      <c r="DD3093" s="39"/>
      <c r="DE3093" s="39"/>
    </row>
    <row r="3094" spans="1:109" s="38" customFormat="1" ht="12">
      <c r="A3094" s="298"/>
      <c r="B3094" s="298"/>
      <c r="C3094" s="298"/>
      <c r="D3094" s="298"/>
      <c r="E3094" s="298"/>
      <c r="F3094" s="298"/>
      <c r="G3094" s="298"/>
      <c r="H3094" s="298"/>
      <c r="I3094" s="298"/>
      <c r="J3094" s="298"/>
      <c r="K3094" s="298"/>
      <c r="L3094" s="299"/>
      <c r="M3094" s="302"/>
      <c r="N3094" s="298"/>
      <c r="O3094" s="238"/>
      <c r="P3094" s="238"/>
      <c r="Q3094" s="238"/>
      <c r="T3094" s="39"/>
      <c r="U3094" s="39"/>
      <c r="V3094" s="39"/>
      <c r="W3094" s="39"/>
      <c r="X3094" s="39"/>
      <c r="Y3094" s="39"/>
      <c r="Z3094" s="39"/>
      <c r="AA3094" s="39"/>
      <c r="AB3094" s="39"/>
      <c r="AC3094" s="39"/>
      <c r="AD3094" s="39"/>
      <c r="AE3094" s="39"/>
      <c r="AF3094" s="39"/>
      <c r="AG3094" s="39"/>
      <c r="AH3094" s="39"/>
      <c r="AI3094" s="39"/>
      <c r="AJ3094" s="39"/>
      <c r="AK3094" s="39"/>
      <c r="AL3094" s="39"/>
      <c r="AM3094" s="39"/>
      <c r="AN3094" s="39"/>
      <c r="AO3094" s="39"/>
      <c r="AP3094" s="39"/>
      <c r="AQ3094" s="39"/>
      <c r="AR3094" s="39"/>
      <c r="AS3094" s="39"/>
      <c r="AT3094" s="39"/>
      <c r="AU3094" s="39"/>
      <c r="AV3094" s="39"/>
      <c r="AW3094" s="39"/>
      <c r="AX3094" s="39"/>
      <c r="AY3094" s="39"/>
      <c r="AZ3094" s="39"/>
      <c r="BA3094" s="39"/>
      <c r="BB3094" s="39"/>
      <c r="BC3094" s="39"/>
      <c r="BD3094" s="39"/>
      <c r="BE3094" s="39"/>
      <c r="BF3094" s="39"/>
      <c r="BG3094" s="39"/>
      <c r="BH3094" s="39"/>
      <c r="BI3094" s="39"/>
      <c r="BJ3094" s="39"/>
      <c r="BK3094" s="39"/>
      <c r="BL3094" s="39"/>
      <c r="BM3094" s="39"/>
      <c r="BN3094" s="39"/>
      <c r="BO3094" s="39"/>
      <c r="BP3094" s="39"/>
      <c r="BQ3094" s="39"/>
      <c r="BR3094" s="39"/>
      <c r="BS3094" s="39"/>
      <c r="BT3094" s="39"/>
      <c r="BU3094" s="39"/>
      <c r="BV3094" s="39"/>
      <c r="BW3094" s="39"/>
      <c r="BX3094" s="39"/>
      <c r="BY3094" s="39"/>
      <c r="BZ3094" s="39"/>
      <c r="CA3094" s="39"/>
      <c r="CB3094" s="39"/>
      <c r="CC3094" s="39"/>
      <c r="CD3094" s="39"/>
      <c r="CE3094" s="39"/>
      <c r="CF3094" s="39"/>
      <c r="CG3094" s="39"/>
      <c r="CH3094" s="39"/>
      <c r="CI3094" s="39"/>
      <c r="CJ3094" s="39"/>
      <c r="CK3094" s="39"/>
      <c r="CL3094" s="39"/>
      <c r="CM3094" s="39"/>
      <c r="CN3094" s="39"/>
      <c r="CO3094" s="39"/>
      <c r="CP3094" s="39"/>
      <c r="CQ3094" s="39"/>
      <c r="CR3094" s="39"/>
      <c r="CS3094" s="39"/>
      <c r="CT3094" s="39"/>
      <c r="CU3094" s="39"/>
      <c r="CV3094" s="39"/>
      <c r="CW3094" s="39"/>
      <c r="CX3094" s="39"/>
      <c r="CY3094" s="39"/>
      <c r="CZ3094" s="39"/>
      <c r="DA3094" s="39"/>
      <c r="DB3094" s="39"/>
      <c r="DC3094" s="39"/>
      <c r="DD3094" s="39"/>
      <c r="DE3094" s="39"/>
    </row>
    <row r="3095" spans="1:109" s="38" customFormat="1" ht="12">
      <c r="A3095" s="298"/>
      <c r="B3095" s="298"/>
      <c r="C3095" s="298"/>
      <c r="D3095" s="298"/>
      <c r="E3095" s="298"/>
      <c r="F3095" s="298"/>
      <c r="G3095" s="298"/>
      <c r="H3095" s="298"/>
      <c r="I3095" s="298"/>
      <c r="J3095" s="298"/>
      <c r="K3095" s="298"/>
      <c r="L3095" s="299"/>
      <c r="M3095" s="302"/>
      <c r="N3095" s="298"/>
      <c r="O3095" s="238"/>
      <c r="P3095" s="238"/>
      <c r="Q3095" s="238"/>
      <c r="T3095" s="39"/>
      <c r="U3095" s="39"/>
      <c r="V3095" s="39"/>
      <c r="W3095" s="39"/>
      <c r="X3095" s="39"/>
      <c r="Y3095" s="39"/>
      <c r="Z3095" s="39"/>
      <c r="AA3095" s="39"/>
      <c r="AB3095" s="39"/>
      <c r="AC3095" s="39"/>
      <c r="AD3095" s="39"/>
      <c r="AE3095" s="39"/>
      <c r="AF3095" s="39"/>
      <c r="AG3095" s="39"/>
      <c r="AH3095" s="39"/>
      <c r="AI3095" s="39"/>
      <c r="AJ3095" s="39"/>
      <c r="AK3095" s="39"/>
      <c r="AL3095" s="39"/>
      <c r="AM3095" s="39"/>
      <c r="AN3095" s="39"/>
      <c r="AO3095" s="39"/>
      <c r="AP3095" s="39"/>
      <c r="AQ3095" s="39"/>
      <c r="AR3095" s="39"/>
      <c r="AS3095" s="39"/>
      <c r="AT3095" s="39"/>
      <c r="AU3095" s="39"/>
      <c r="AV3095" s="39"/>
      <c r="AW3095" s="39"/>
      <c r="AX3095" s="39"/>
      <c r="AY3095" s="39"/>
      <c r="AZ3095" s="39"/>
      <c r="BA3095" s="39"/>
      <c r="BB3095" s="39"/>
      <c r="BC3095" s="39"/>
      <c r="BD3095" s="39"/>
      <c r="BE3095" s="39"/>
      <c r="BF3095" s="39"/>
      <c r="BG3095" s="39"/>
      <c r="BH3095" s="39"/>
      <c r="BI3095" s="39"/>
      <c r="BJ3095" s="39"/>
      <c r="BK3095" s="39"/>
      <c r="BL3095" s="39"/>
      <c r="BM3095" s="39"/>
      <c r="BN3095" s="39"/>
      <c r="BO3095" s="39"/>
      <c r="BP3095" s="39"/>
      <c r="BQ3095" s="39"/>
      <c r="BR3095" s="39"/>
      <c r="BS3095" s="39"/>
      <c r="BT3095" s="39"/>
      <c r="BU3095" s="39"/>
      <c r="BV3095" s="39"/>
      <c r="BW3095" s="39"/>
      <c r="BX3095" s="39"/>
      <c r="BY3095" s="39"/>
      <c r="BZ3095" s="39"/>
      <c r="CA3095" s="39"/>
      <c r="CB3095" s="39"/>
      <c r="CC3095" s="39"/>
      <c r="CD3095" s="39"/>
      <c r="CE3095" s="39"/>
      <c r="CF3095" s="39"/>
      <c r="CG3095" s="39"/>
      <c r="CH3095" s="39"/>
      <c r="CI3095" s="39"/>
      <c r="CJ3095" s="39"/>
      <c r="CK3095" s="39"/>
      <c r="CL3095" s="39"/>
      <c r="CM3095" s="39"/>
      <c r="CN3095" s="39"/>
      <c r="CO3095" s="39"/>
      <c r="CP3095" s="39"/>
      <c r="CQ3095" s="39"/>
      <c r="CR3095" s="39"/>
      <c r="CS3095" s="39"/>
      <c r="CT3095" s="39"/>
      <c r="CU3095" s="39"/>
      <c r="CV3095" s="39"/>
      <c r="CW3095" s="39"/>
      <c r="CX3095" s="39"/>
      <c r="CY3095" s="39"/>
      <c r="CZ3095" s="39"/>
      <c r="DA3095" s="39"/>
      <c r="DB3095" s="39"/>
      <c r="DC3095" s="39"/>
      <c r="DD3095" s="39"/>
      <c r="DE3095" s="39"/>
    </row>
    <row r="3096" spans="1:109" s="38" customFormat="1" ht="12">
      <c r="A3096" s="298"/>
      <c r="B3096" s="298"/>
      <c r="C3096" s="298"/>
      <c r="D3096" s="298"/>
      <c r="E3096" s="298"/>
      <c r="F3096" s="298"/>
      <c r="G3096" s="298"/>
      <c r="H3096" s="298"/>
      <c r="I3096" s="298"/>
      <c r="J3096" s="298"/>
      <c r="K3096" s="298"/>
      <c r="L3096" s="299"/>
      <c r="M3096" s="302"/>
      <c r="N3096" s="298"/>
      <c r="O3096" s="238"/>
      <c r="P3096" s="238"/>
      <c r="Q3096" s="238"/>
      <c r="T3096" s="39"/>
      <c r="U3096" s="39"/>
      <c r="V3096" s="39"/>
      <c r="W3096" s="39"/>
      <c r="X3096" s="39"/>
      <c r="Y3096" s="39"/>
      <c r="Z3096" s="39"/>
      <c r="AA3096" s="39"/>
      <c r="AB3096" s="39"/>
      <c r="AC3096" s="39"/>
      <c r="AD3096" s="39"/>
      <c r="AE3096" s="39"/>
      <c r="AF3096" s="39"/>
      <c r="AG3096" s="39"/>
      <c r="AH3096" s="39"/>
      <c r="AI3096" s="39"/>
      <c r="AJ3096" s="39"/>
      <c r="AK3096" s="39"/>
      <c r="AL3096" s="39"/>
      <c r="AM3096" s="39"/>
      <c r="AN3096" s="39"/>
      <c r="AO3096" s="39"/>
      <c r="AP3096" s="39"/>
      <c r="AQ3096" s="39"/>
      <c r="AR3096" s="39"/>
      <c r="AS3096" s="39"/>
      <c r="AT3096" s="39"/>
      <c r="AU3096" s="39"/>
      <c r="AV3096" s="39"/>
      <c r="AW3096" s="39"/>
      <c r="AX3096" s="39"/>
      <c r="AY3096" s="39"/>
      <c r="AZ3096" s="39"/>
      <c r="BA3096" s="39"/>
      <c r="BB3096" s="39"/>
      <c r="BC3096" s="39"/>
      <c r="BD3096" s="39"/>
      <c r="BE3096" s="39"/>
      <c r="BF3096" s="39"/>
      <c r="BG3096" s="39"/>
      <c r="BH3096" s="39"/>
      <c r="BI3096" s="39"/>
      <c r="BJ3096" s="39"/>
      <c r="BK3096" s="39"/>
      <c r="BL3096" s="39"/>
      <c r="BM3096" s="39"/>
      <c r="BN3096" s="39"/>
      <c r="BO3096" s="39"/>
      <c r="BP3096" s="39"/>
      <c r="BQ3096" s="39"/>
      <c r="BR3096" s="39"/>
      <c r="BS3096" s="39"/>
      <c r="BT3096" s="39"/>
      <c r="BU3096" s="39"/>
      <c r="BV3096" s="39"/>
      <c r="BW3096" s="39"/>
      <c r="BX3096" s="39"/>
      <c r="BY3096" s="39"/>
      <c r="BZ3096" s="39"/>
      <c r="CA3096" s="39"/>
      <c r="CB3096" s="39"/>
      <c r="CC3096" s="39"/>
      <c r="CD3096" s="39"/>
      <c r="CE3096" s="39"/>
      <c r="CF3096" s="39"/>
      <c r="CG3096" s="39"/>
      <c r="CH3096" s="39"/>
      <c r="CI3096" s="39"/>
      <c r="CJ3096" s="39"/>
      <c r="CK3096" s="39"/>
      <c r="CL3096" s="39"/>
      <c r="CM3096" s="39"/>
      <c r="CN3096" s="39"/>
      <c r="CO3096" s="39"/>
      <c r="CP3096" s="39"/>
      <c r="CQ3096" s="39"/>
      <c r="CR3096" s="39"/>
      <c r="CS3096" s="39"/>
      <c r="CT3096" s="39"/>
      <c r="CU3096" s="39"/>
      <c r="CV3096" s="39"/>
      <c r="CW3096" s="39"/>
      <c r="CX3096" s="39"/>
      <c r="CY3096" s="39"/>
      <c r="CZ3096" s="39"/>
      <c r="DA3096" s="39"/>
      <c r="DB3096" s="39"/>
      <c r="DC3096" s="39"/>
      <c r="DD3096" s="39"/>
      <c r="DE3096" s="39"/>
    </row>
    <row r="3097" spans="1:109" s="38" customFormat="1" ht="12">
      <c r="A3097" s="298"/>
      <c r="B3097" s="298"/>
      <c r="C3097" s="298"/>
      <c r="D3097" s="298"/>
      <c r="E3097" s="298"/>
      <c r="F3097" s="298"/>
      <c r="G3097" s="298"/>
      <c r="H3097" s="298"/>
      <c r="I3097" s="298"/>
      <c r="J3097" s="298"/>
      <c r="K3097" s="298"/>
      <c r="L3097" s="299"/>
      <c r="M3097" s="302"/>
      <c r="N3097" s="298"/>
      <c r="O3097" s="238"/>
      <c r="P3097" s="238"/>
      <c r="Q3097" s="238"/>
      <c r="T3097" s="39"/>
      <c r="U3097" s="39"/>
      <c r="V3097" s="39"/>
      <c r="W3097" s="39"/>
      <c r="X3097" s="39"/>
      <c r="Y3097" s="39"/>
      <c r="Z3097" s="39"/>
      <c r="AA3097" s="39"/>
      <c r="AB3097" s="39"/>
      <c r="AC3097" s="39"/>
      <c r="AD3097" s="39"/>
      <c r="AE3097" s="39"/>
      <c r="AF3097" s="39"/>
      <c r="AG3097" s="39"/>
      <c r="AH3097" s="39"/>
      <c r="AI3097" s="39"/>
      <c r="AJ3097" s="39"/>
      <c r="AK3097" s="39"/>
      <c r="AL3097" s="39"/>
      <c r="AM3097" s="39"/>
      <c r="AN3097" s="39"/>
      <c r="AO3097" s="39"/>
      <c r="AP3097" s="39"/>
      <c r="AQ3097" s="39"/>
      <c r="AR3097" s="39"/>
      <c r="AS3097" s="39"/>
      <c r="AT3097" s="39"/>
      <c r="AU3097" s="39"/>
      <c r="AV3097" s="39"/>
      <c r="AW3097" s="39"/>
      <c r="AX3097" s="39"/>
      <c r="AY3097" s="39"/>
      <c r="AZ3097" s="39"/>
      <c r="BA3097" s="39"/>
      <c r="BB3097" s="39"/>
      <c r="BC3097" s="39"/>
      <c r="BD3097" s="39"/>
      <c r="BE3097" s="39"/>
      <c r="BF3097" s="39"/>
      <c r="BG3097" s="39"/>
      <c r="BH3097" s="39"/>
      <c r="BI3097" s="39"/>
      <c r="BJ3097" s="39"/>
      <c r="BK3097" s="39"/>
      <c r="BL3097" s="39"/>
      <c r="BM3097" s="39"/>
      <c r="BN3097" s="39"/>
      <c r="BO3097" s="39"/>
      <c r="BP3097" s="39"/>
      <c r="BQ3097" s="39"/>
      <c r="BR3097" s="39"/>
      <c r="BS3097" s="39"/>
      <c r="BT3097" s="39"/>
      <c r="BU3097" s="39"/>
      <c r="BV3097" s="39"/>
      <c r="BW3097" s="39"/>
      <c r="BX3097" s="39"/>
      <c r="BY3097" s="39"/>
      <c r="BZ3097" s="39"/>
      <c r="CA3097" s="39"/>
      <c r="CB3097" s="39"/>
      <c r="CC3097" s="39"/>
      <c r="CD3097" s="39"/>
      <c r="CE3097" s="39"/>
      <c r="CF3097" s="39"/>
      <c r="CG3097" s="39"/>
      <c r="CH3097" s="39"/>
      <c r="CI3097" s="39"/>
      <c r="CJ3097" s="39"/>
      <c r="CK3097" s="39"/>
      <c r="CL3097" s="39"/>
      <c r="CM3097" s="39"/>
      <c r="CN3097" s="39"/>
      <c r="CO3097" s="39"/>
      <c r="CP3097" s="39"/>
      <c r="CQ3097" s="39"/>
      <c r="CR3097" s="39"/>
      <c r="CS3097" s="39"/>
      <c r="CT3097" s="39"/>
      <c r="CU3097" s="39"/>
      <c r="CV3097" s="39"/>
      <c r="CW3097" s="39"/>
      <c r="CX3097" s="39"/>
      <c r="CY3097" s="39"/>
      <c r="CZ3097" s="39"/>
      <c r="DA3097" s="39"/>
      <c r="DB3097" s="39"/>
      <c r="DC3097" s="39"/>
      <c r="DD3097" s="39"/>
      <c r="DE3097" s="39"/>
    </row>
    <row r="3098" spans="1:109" s="38" customFormat="1" ht="12">
      <c r="A3098" s="298"/>
      <c r="B3098" s="298"/>
      <c r="C3098" s="298"/>
      <c r="D3098" s="298"/>
      <c r="E3098" s="298"/>
      <c r="F3098" s="298"/>
      <c r="G3098" s="298"/>
      <c r="H3098" s="298"/>
      <c r="I3098" s="298"/>
      <c r="J3098" s="298"/>
      <c r="K3098" s="298"/>
      <c r="L3098" s="299"/>
      <c r="M3098" s="302"/>
      <c r="N3098" s="298"/>
      <c r="O3098" s="238"/>
      <c r="P3098" s="238"/>
      <c r="Q3098" s="238"/>
      <c r="T3098" s="39"/>
      <c r="U3098" s="39"/>
      <c r="V3098" s="39"/>
      <c r="W3098" s="39"/>
      <c r="X3098" s="39"/>
      <c r="Y3098" s="39"/>
      <c r="Z3098" s="39"/>
      <c r="AA3098" s="39"/>
      <c r="AB3098" s="39"/>
      <c r="AC3098" s="39"/>
      <c r="AD3098" s="39"/>
      <c r="AE3098" s="39"/>
      <c r="AF3098" s="39"/>
      <c r="AG3098" s="39"/>
      <c r="AH3098" s="39"/>
      <c r="AI3098" s="39"/>
      <c r="AJ3098" s="39"/>
      <c r="AK3098" s="39"/>
      <c r="AL3098" s="39"/>
      <c r="AM3098" s="39"/>
      <c r="AN3098" s="39"/>
      <c r="AO3098" s="39"/>
      <c r="AP3098" s="39"/>
      <c r="AQ3098" s="39"/>
      <c r="AR3098" s="39"/>
      <c r="AS3098" s="39"/>
      <c r="AT3098" s="39"/>
      <c r="AU3098" s="39"/>
      <c r="AV3098" s="39"/>
      <c r="AW3098" s="39"/>
      <c r="AX3098" s="39"/>
      <c r="AY3098" s="39"/>
      <c r="AZ3098" s="39"/>
      <c r="BA3098" s="39"/>
      <c r="BB3098" s="39"/>
      <c r="BC3098" s="39"/>
      <c r="BD3098" s="39"/>
      <c r="BE3098" s="39"/>
      <c r="BF3098" s="39"/>
      <c r="BG3098" s="39"/>
      <c r="BH3098" s="39"/>
      <c r="BI3098" s="39"/>
      <c r="BJ3098" s="39"/>
      <c r="BK3098" s="39"/>
      <c r="BL3098" s="39"/>
      <c r="BM3098" s="39"/>
      <c r="BN3098" s="39"/>
      <c r="BO3098" s="39"/>
      <c r="BP3098" s="39"/>
      <c r="BQ3098" s="39"/>
      <c r="BR3098" s="39"/>
      <c r="BS3098" s="39"/>
      <c r="BT3098" s="39"/>
      <c r="BU3098" s="39"/>
      <c r="BV3098" s="39"/>
      <c r="BW3098" s="39"/>
      <c r="BX3098" s="39"/>
      <c r="BY3098" s="39"/>
      <c r="BZ3098" s="39"/>
      <c r="CA3098" s="39"/>
      <c r="CB3098" s="39"/>
      <c r="CC3098" s="39"/>
      <c r="CD3098" s="39"/>
      <c r="CE3098" s="39"/>
      <c r="CF3098" s="39"/>
      <c r="CG3098" s="39"/>
      <c r="CH3098" s="39"/>
      <c r="CI3098" s="39"/>
      <c r="CJ3098" s="39"/>
      <c r="CK3098" s="39"/>
      <c r="CL3098" s="39"/>
      <c r="CM3098" s="39"/>
      <c r="CN3098" s="39"/>
      <c r="CO3098" s="39"/>
      <c r="CP3098" s="39"/>
      <c r="CQ3098" s="39"/>
      <c r="CR3098" s="39"/>
      <c r="CS3098" s="39"/>
      <c r="CT3098" s="39"/>
      <c r="CU3098" s="39"/>
      <c r="CV3098" s="39"/>
      <c r="CW3098" s="39"/>
      <c r="CX3098" s="39"/>
      <c r="CY3098" s="39"/>
      <c r="CZ3098" s="39"/>
      <c r="DA3098" s="39"/>
      <c r="DB3098" s="39"/>
      <c r="DC3098" s="39"/>
      <c r="DD3098" s="39"/>
      <c r="DE3098" s="39"/>
    </row>
    <row r="3099" spans="1:109" s="38" customFormat="1" ht="12">
      <c r="A3099" s="298"/>
      <c r="B3099" s="298"/>
      <c r="C3099" s="298"/>
      <c r="D3099" s="298"/>
      <c r="E3099" s="298"/>
      <c r="F3099" s="298"/>
      <c r="G3099" s="298"/>
      <c r="H3099" s="298"/>
      <c r="I3099" s="298"/>
      <c r="J3099" s="298"/>
      <c r="K3099" s="298"/>
      <c r="L3099" s="299"/>
      <c r="M3099" s="302"/>
      <c r="N3099" s="298"/>
      <c r="O3099" s="238"/>
      <c r="P3099" s="238"/>
      <c r="Q3099" s="238"/>
      <c r="T3099" s="39"/>
      <c r="U3099" s="39"/>
      <c r="V3099" s="39"/>
      <c r="W3099" s="39"/>
      <c r="X3099" s="39"/>
      <c r="Y3099" s="39"/>
      <c r="Z3099" s="39"/>
      <c r="AA3099" s="39"/>
      <c r="AB3099" s="39"/>
      <c r="AC3099" s="39"/>
      <c r="AD3099" s="39"/>
      <c r="AE3099" s="39"/>
      <c r="AF3099" s="39"/>
      <c r="AG3099" s="39"/>
      <c r="AH3099" s="39"/>
      <c r="AI3099" s="39"/>
      <c r="AJ3099" s="39"/>
      <c r="AK3099" s="39"/>
      <c r="AL3099" s="39"/>
      <c r="AM3099" s="39"/>
      <c r="AN3099" s="39"/>
      <c r="AO3099" s="39"/>
      <c r="AP3099" s="39"/>
      <c r="AQ3099" s="39"/>
      <c r="AR3099" s="39"/>
      <c r="AS3099" s="39"/>
      <c r="AT3099" s="39"/>
      <c r="AU3099" s="39"/>
      <c r="AV3099" s="39"/>
      <c r="AW3099" s="39"/>
      <c r="AX3099" s="39"/>
      <c r="AY3099" s="39"/>
      <c r="AZ3099" s="39"/>
      <c r="BA3099" s="39"/>
      <c r="BB3099" s="39"/>
      <c r="BC3099" s="39"/>
      <c r="BD3099" s="39"/>
      <c r="BE3099" s="39"/>
      <c r="BF3099" s="39"/>
      <c r="BG3099" s="39"/>
      <c r="BH3099" s="39"/>
      <c r="BI3099" s="39"/>
      <c r="BJ3099" s="39"/>
      <c r="BK3099" s="39"/>
      <c r="BL3099" s="39"/>
      <c r="BM3099" s="39"/>
      <c r="BN3099" s="39"/>
      <c r="BO3099" s="39"/>
      <c r="BP3099" s="39"/>
      <c r="BQ3099" s="39"/>
      <c r="BR3099" s="39"/>
      <c r="BS3099" s="39"/>
      <c r="BT3099" s="39"/>
      <c r="BU3099" s="39"/>
      <c r="BV3099" s="39"/>
      <c r="BW3099" s="39"/>
      <c r="BX3099" s="39"/>
      <c r="BY3099" s="39"/>
      <c r="BZ3099" s="39"/>
      <c r="CA3099" s="39"/>
      <c r="CB3099" s="39"/>
      <c r="CC3099" s="39"/>
      <c r="CD3099" s="39"/>
      <c r="CE3099" s="39"/>
      <c r="CF3099" s="39"/>
      <c r="CG3099" s="39"/>
      <c r="CH3099" s="39"/>
      <c r="CI3099" s="39"/>
      <c r="CJ3099" s="39"/>
      <c r="CK3099" s="39"/>
      <c r="CL3099" s="39"/>
      <c r="CM3099" s="39"/>
      <c r="CN3099" s="39"/>
      <c r="CO3099" s="39"/>
      <c r="CP3099" s="39"/>
      <c r="CQ3099" s="39"/>
      <c r="CR3099" s="39"/>
      <c r="CS3099" s="39"/>
      <c r="CT3099" s="39"/>
      <c r="CU3099" s="39"/>
      <c r="CV3099" s="39"/>
      <c r="CW3099" s="39"/>
      <c r="CX3099" s="39"/>
      <c r="CY3099" s="39"/>
      <c r="CZ3099" s="39"/>
      <c r="DA3099" s="39"/>
      <c r="DB3099" s="39"/>
      <c r="DC3099" s="39"/>
      <c r="DD3099" s="39"/>
      <c r="DE3099" s="39"/>
    </row>
    <row r="3100" spans="1:109" s="38" customFormat="1" ht="12">
      <c r="A3100" s="298"/>
      <c r="B3100" s="298"/>
      <c r="C3100" s="298"/>
      <c r="D3100" s="298"/>
      <c r="E3100" s="298"/>
      <c r="F3100" s="298"/>
      <c r="G3100" s="298"/>
      <c r="H3100" s="298"/>
      <c r="I3100" s="298"/>
      <c r="J3100" s="298"/>
      <c r="K3100" s="298"/>
      <c r="L3100" s="299"/>
      <c r="M3100" s="302"/>
      <c r="N3100" s="298"/>
      <c r="O3100" s="238"/>
      <c r="P3100" s="238"/>
      <c r="Q3100" s="238"/>
      <c r="T3100" s="39"/>
      <c r="U3100" s="39"/>
      <c r="V3100" s="39"/>
      <c r="W3100" s="39"/>
      <c r="X3100" s="39"/>
      <c r="Y3100" s="39"/>
      <c r="Z3100" s="39"/>
      <c r="AA3100" s="39"/>
      <c r="AB3100" s="39"/>
      <c r="AC3100" s="39"/>
      <c r="AD3100" s="39"/>
      <c r="AE3100" s="39"/>
      <c r="AF3100" s="39"/>
      <c r="AG3100" s="39"/>
      <c r="AH3100" s="39"/>
      <c r="AI3100" s="39"/>
      <c r="AJ3100" s="39"/>
      <c r="AK3100" s="39"/>
      <c r="AL3100" s="39"/>
      <c r="AM3100" s="39"/>
      <c r="AN3100" s="39"/>
      <c r="AO3100" s="39"/>
      <c r="AP3100" s="39"/>
      <c r="AQ3100" s="39"/>
      <c r="AR3100" s="39"/>
      <c r="AS3100" s="39"/>
      <c r="AT3100" s="39"/>
      <c r="AU3100" s="39"/>
      <c r="AV3100" s="39"/>
      <c r="AW3100" s="39"/>
      <c r="AX3100" s="39"/>
      <c r="AY3100" s="39"/>
      <c r="AZ3100" s="39"/>
      <c r="BA3100" s="39"/>
      <c r="BB3100" s="39"/>
      <c r="BC3100" s="39"/>
      <c r="BD3100" s="39"/>
      <c r="BE3100" s="39"/>
      <c r="BF3100" s="39"/>
      <c r="BG3100" s="39"/>
      <c r="BH3100" s="39"/>
      <c r="BI3100" s="39"/>
      <c r="BJ3100" s="39"/>
      <c r="BK3100" s="39"/>
      <c r="BL3100" s="39"/>
      <c r="BM3100" s="39"/>
      <c r="BN3100" s="39"/>
      <c r="BO3100" s="39"/>
      <c r="BP3100" s="39"/>
      <c r="BQ3100" s="39"/>
      <c r="BR3100" s="39"/>
      <c r="BS3100" s="39"/>
      <c r="BT3100" s="39"/>
      <c r="BU3100" s="39"/>
      <c r="BV3100" s="39"/>
      <c r="BW3100" s="39"/>
      <c r="BX3100" s="39"/>
      <c r="BY3100" s="39"/>
      <c r="BZ3100" s="39"/>
      <c r="CA3100" s="39"/>
      <c r="CB3100" s="39"/>
      <c r="CC3100" s="39"/>
      <c r="CD3100" s="39"/>
      <c r="CE3100" s="39"/>
      <c r="CF3100" s="39"/>
      <c r="CG3100" s="39"/>
      <c r="CH3100" s="39"/>
      <c r="CI3100" s="39"/>
      <c r="CJ3100" s="39"/>
      <c r="CK3100" s="39"/>
      <c r="CL3100" s="39"/>
      <c r="CM3100" s="39"/>
      <c r="CN3100" s="39"/>
      <c r="CO3100" s="39"/>
      <c r="CP3100" s="39"/>
      <c r="CQ3100" s="39"/>
      <c r="CR3100" s="39"/>
      <c r="CS3100" s="39"/>
      <c r="CT3100" s="39"/>
      <c r="CU3100" s="39"/>
      <c r="CV3100" s="39"/>
      <c r="CW3100" s="39"/>
      <c r="CX3100" s="39"/>
      <c r="CY3100" s="39"/>
      <c r="CZ3100" s="39"/>
      <c r="DA3100" s="39"/>
      <c r="DB3100" s="39"/>
      <c r="DC3100" s="39"/>
      <c r="DD3100" s="39"/>
      <c r="DE3100" s="39"/>
    </row>
    <row r="3101" spans="1:109" s="38" customFormat="1" ht="12">
      <c r="A3101" s="298"/>
      <c r="B3101" s="298"/>
      <c r="C3101" s="298"/>
      <c r="D3101" s="298"/>
      <c r="E3101" s="298"/>
      <c r="F3101" s="298"/>
      <c r="G3101" s="298"/>
      <c r="H3101" s="298"/>
      <c r="I3101" s="298"/>
      <c r="J3101" s="298"/>
      <c r="K3101" s="298"/>
      <c r="L3101" s="299"/>
      <c r="M3101" s="302"/>
      <c r="N3101" s="298"/>
      <c r="O3101" s="238"/>
      <c r="P3101" s="238"/>
      <c r="Q3101" s="238"/>
      <c r="T3101" s="39"/>
      <c r="U3101" s="39"/>
      <c r="V3101" s="39"/>
      <c r="W3101" s="39"/>
      <c r="X3101" s="39"/>
      <c r="Y3101" s="39"/>
      <c r="Z3101" s="39"/>
      <c r="AA3101" s="39"/>
      <c r="AB3101" s="39"/>
      <c r="AC3101" s="39"/>
      <c r="AD3101" s="39"/>
      <c r="AE3101" s="39"/>
      <c r="AF3101" s="39"/>
      <c r="AG3101" s="39"/>
      <c r="AH3101" s="39"/>
      <c r="AI3101" s="39"/>
      <c r="AJ3101" s="39"/>
      <c r="AK3101" s="39"/>
      <c r="AL3101" s="39"/>
      <c r="AM3101" s="39"/>
      <c r="AN3101" s="39"/>
      <c r="AO3101" s="39"/>
      <c r="AP3101" s="39"/>
      <c r="AQ3101" s="39"/>
      <c r="AR3101" s="39"/>
      <c r="AS3101" s="39"/>
      <c r="AT3101" s="39"/>
      <c r="AU3101" s="39"/>
      <c r="AV3101" s="39"/>
      <c r="AW3101" s="39"/>
      <c r="AX3101" s="39"/>
      <c r="AY3101" s="39"/>
      <c r="AZ3101" s="39"/>
      <c r="BA3101" s="39"/>
      <c r="BB3101" s="39"/>
      <c r="BC3101" s="39"/>
      <c r="BD3101" s="39"/>
      <c r="BE3101" s="39"/>
      <c r="BF3101" s="39"/>
      <c r="BG3101" s="39"/>
      <c r="BH3101" s="39"/>
      <c r="BI3101" s="39"/>
      <c r="BJ3101" s="39"/>
      <c r="BK3101" s="39"/>
      <c r="BL3101" s="39"/>
      <c r="BM3101" s="39"/>
      <c r="BN3101" s="39"/>
      <c r="BO3101" s="39"/>
      <c r="BP3101" s="39"/>
      <c r="BQ3101" s="39"/>
      <c r="BR3101" s="39"/>
      <c r="BS3101" s="39"/>
      <c r="BT3101" s="39"/>
      <c r="BU3101" s="39"/>
      <c r="BV3101" s="39"/>
      <c r="BW3101" s="39"/>
      <c r="BX3101" s="39"/>
      <c r="BY3101" s="39"/>
      <c r="BZ3101" s="39"/>
      <c r="CA3101" s="39"/>
      <c r="CB3101" s="39"/>
      <c r="CC3101" s="39"/>
      <c r="CD3101" s="39"/>
      <c r="CE3101" s="39"/>
      <c r="CF3101" s="39"/>
      <c r="CG3101" s="39"/>
      <c r="CH3101" s="39"/>
      <c r="CI3101" s="39"/>
      <c r="CJ3101" s="39"/>
      <c r="CK3101" s="39"/>
      <c r="CL3101" s="39"/>
      <c r="CM3101" s="39"/>
      <c r="CN3101" s="39"/>
      <c r="CO3101" s="39"/>
      <c r="CP3101" s="39"/>
      <c r="CQ3101" s="39"/>
      <c r="CR3101" s="39"/>
      <c r="CS3101" s="39"/>
      <c r="CT3101" s="39"/>
      <c r="CU3101" s="39"/>
      <c r="CV3101" s="39"/>
      <c r="CW3101" s="39"/>
      <c r="CX3101" s="39"/>
      <c r="CY3101" s="39"/>
      <c r="CZ3101" s="39"/>
      <c r="DA3101" s="39"/>
      <c r="DB3101" s="39"/>
      <c r="DC3101" s="39"/>
      <c r="DD3101" s="39"/>
      <c r="DE3101" s="39"/>
    </row>
    <row r="3102" spans="1:109" s="38" customFormat="1" ht="12">
      <c r="A3102" s="298"/>
      <c r="B3102" s="298"/>
      <c r="C3102" s="298"/>
      <c r="D3102" s="298"/>
      <c r="E3102" s="298"/>
      <c r="F3102" s="298"/>
      <c r="G3102" s="298"/>
      <c r="H3102" s="298"/>
      <c r="I3102" s="298"/>
      <c r="J3102" s="298"/>
      <c r="K3102" s="298"/>
      <c r="L3102" s="299"/>
      <c r="M3102" s="302"/>
      <c r="N3102" s="298"/>
      <c r="O3102" s="238"/>
      <c r="P3102" s="238"/>
      <c r="Q3102" s="238"/>
      <c r="T3102" s="39"/>
      <c r="U3102" s="39"/>
      <c r="V3102" s="39"/>
      <c r="W3102" s="39"/>
      <c r="X3102" s="39"/>
      <c r="Y3102" s="39"/>
      <c r="Z3102" s="39"/>
      <c r="AA3102" s="39"/>
      <c r="AB3102" s="39"/>
      <c r="AC3102" s="39"/>
      <c r="AD3102" s="39"/>
      <c r="AE3102" s="39"/>
      <c r="AF3102" s="39"/>
      <c r="AG3102" s="39"/>
      <c r="AH3102" s="39"/>
      <c r="AI3102" s="39"/>
      <c r="AJ3102" s="39"/>
      <c r="AK3102" s="39"/>
      <c r="AL3102" s="39"/>
      <c r="AM3102" s="39"/>
      <c r="AN3102" s="39"/>
      <c r="AO3102" s="39"/>
      <c r="AP3102" s="39"/>
      <c r="AQ3102" s="39"/>
      <c r="AR3102" s="39"/>
      <c r="AS3102" s="39"/>
      <c r="AT3102" s="39"/>
      <c r="AU3102" s="39"/>
      <c r="AV3102" s="39"/>
      <c r="AW3102" s="39"/>
      <c r="AX3102" s="39"/>
      <c r="AY3102" s="39"/>
      <c r="AZ3102" s="39"/>
      <c r="BA3102" s="39"/>
      <c r="BB3102" s="39"/>
      <c r="BC3102" s="39"/>
      <c r="BD3102" s="39"/>
      <c r="BE3102" s="39"/>
      <c r="BF3102" s="39"/>
      <c r="BG3102" s="39"/>
      <c r="BH3102" s="39"/>
      <c r="BI3102" s="39"/>
      <c r="BJ3102" s="39"/>
      <c r="BK3102" s="39"/>
      <c r="BL3102" s="39"/>
      <c r="BM3102" s="39"/>
      <c r="BN3102" s="39"/>
      <c r="BO3102" s="39"/>
      <c r="BP3102" s="39"/>
      <c r="BQ3102" s="39"/>
      <c r="BR3102" s="39"/>
      <c r="BS3102" s="39"/>
      <c r="BT3102" s="39"/>
      <c r="BU3102" s="39"/>
      <c r="BV3102" s="39"/>
      <c r="BW3102" s="39"/>
      <c r="BX3102" s="39"/>
      <c r="BY3102" s="39"/>
      <c r="BZ3102" s="39"/>
      <c r="CA3102" s="39"/>
      <c r="CB3102" s="39"/>
      <c r="CC3102" s="39"/>
      <c r="CD3102" s="39"/>
      <c r="CE3102" s="39"/>
      <c r="CF3102" s="39"/>
      <c r="CG3102" s="39"/>
      <c r="CH3102" s="39"/>
      <c r="CI3102" s="39"/>
      <c r="CJ3102" s="39"/>
      <c r="CK3102" s="39"/>
      <c r="CL3102" s="39"/>
      <c r="CM3102" s="39"/>
      <c r="CN3102" s="39"/>
      <c r="CO3102" s="39"/>
      <c r="CP3102" s="39"/>
      <c r="CQ3102" s="39"/>
      <c r="CR3102" s="39"/>
      <c r="CS3102" s="39"/>
      <c r="CT3102" s="39"/>
      <c r="CU3102" s="39"/>
      <c r="CV3102" s="39"/>
      <c r="CW3102" s="39"/>
      <c r="CX3102" s="39"/>
      <c r="CY3102" s="39"/>
      <c r="CZ3102" s="39"/>
      <c r="DA3102" s="39"/>
      <c r="DB3102" s="39"/>
      <c r="DC3102" s="39"/>
      <c r="DD3102" s="39"/>
      <c r="DE3102" s="39"/>
    </row>
    <row r="3103" spans="1:109" s="38" customFormat="1" ht="12">
      <c r="A3103" s="298"/>
      <c r="B3103" s="298"/>
      <c r="C3103" s="298"/>
      <c r="D3103" s="298"/>
      <c r="E3103" s="298"/>
      <c r="F3103" s="298"/>
      <c r="G3103" s="298"/>
      <c r="H3103" s="298"/>
      <c r="I3103" s="298"/>
      <c r="J3103" s="298"/>
      <c r="K3103" s="298"/>
      <c r="L3103" s="299"/>
      <c r="M3103" s="302"/>
      <c r="N3103" s="298"/>
      <c r="O3103" s="238"/>
      <c r="P3103" s="238"/>
      <c r="Q3103" s="238"/>
      <c r="T3103" s="39"/>
      <c r="U3103" s="39"/>
      <c r="V3103" s="39"/>
      <c r="W3103" s="39"/>
      <c r="X3103" s="39"/>
      <c r="Y3103" s="39"/>
      <c r="Z3103" s="39"/>
      <c r="AA3103" s="39"/>
      <c r="AB3103" s="39"/>
      <c r="AC3103" s="39"/>
      <c r="AD3103" s="39"/>
      <c r="AE3103" s="39"/>
      <c r="AF3103" s="39"/>
      <c r="AG3103" s="39"/>
      <c r="AH3103" s="39"/>
      <c r="AI3103" s="39"/>
      <c r="AJ3103" s="39"/>
      <c r="AK3103" s="39"/>
      <c r="AL3103" s="39"/>
      <c r="AM3103" s="39"/>
      <c r="AN3103" s="39"/>
      <c r="AO3103" s="39"/>
      <c r="AP3103" s="39"/>
      <c r="AQ3103" s="39"/>
      <c r="AR3103" s="39"/>
      <c r="AS3103" s="39"/>
      <c r="AT3103" s="39"/>
      <c r="AU3103" s="39"/>
      <c r="AV3103" s="39"/>
      <c r="AW3103" s="39"/>
      <c r="AX3103" s="39"/>
      <c r="AY3103" s="39"/>
      <c r="AZ3103" s="39"/>
      <c r="BA3103" s="39"/>
      <c r="BB3103" s="39"/>
      <c r="BC3103" s="39"/>
      <c r="BD3103" s="39"/>
      <c r="BE3103" s="39"/>
      <c r="BF3103" s="39"/>
      <c r="BG3103" s="39"/>
      <c r="BH3103" s="39"/>
      <c r="BI3103" s="39"/>
      <c r="BJ3103" s="39"/>
      <c r="BK3103" s="39"/>
      <c r="BL3103" s="39"/>
      <c r="BM3103" s="39"/>
      <c r="BN3103" s="39"/>
      <c r="BO3103" s="39"/>
      <c r="BP3103" s="39"/>
      <c r="BQ3103" s="39"/>
      <c r="BR3103" s="39"/>
      <c r="BS3103" s="39"/>
      <c r="BT3103" s="39"/>
      <c r="BU3103" s="39"/>
      <c r="BV3103" s="39"/>
      <c r="BW3103" s="39"/>
      <c r="BX3103" s="39"/>
      <c r="BY3103" s="39"/>
      <c r="BZ3103" s="39"/>
      <c r="CA3103" s="39"/>
      <c r="CB3103" s="39"/>
      <c r="CC3103" s="39"/>
      <c r="CD3103" s="39"/>
      <c r="CE3103" s="39"/>
      <c r="CF3103" s="39"/>
      <c r="CG3103" s="39"/>
      <c r="CH3103" s="39"/>
      <c r="CI3103" s="39"/>
      <c r="CJ3103" s="39"/>
      <c r="CK3103" s="39"/>
      <c r="CL3103" s="39"/>
      <c r="CM3103" s="39"/>
      <c r="CN3103" s="39"/>
      <c r="CO3103" s="39"/>
      <c r="CP3103" s="39"/>
      <c r="CQ3103" s="39"/>
      <c r="CR3103" s="39"/>
      <c r="CS3103" s="39"/>
      <c r="CT3103" s="39"/>
      <c r="CU3103" s="39"/>
      <c r="CV3103" s="39"/>
      <c r="CW3103" s="39"/>
      <c r="CX3103" s="39"/>
      <c r="CY3103" s="39"/>
      <c r="CZ3103" s="39"/>
      <c r="DA3103" s="39"/>
      <c r="DB3103" s="39"/>
      <c r="DC3103" s="39"/>
      <c r="DD3103" s="39"/>
      <c r="DE3103" s="39"/>
    </row>
    <row r="3104" spans="1:109" s="38" customFormat="1" ht="12">
      <c r="A3104" s="298"/>
      <c r="B3104" s="298"/>
      <c r="C3104" s="298"/>
      <c r="D3104" s="298"/>
      <c r="E3104" s="298"/>
      <c r="F3104" s="298"/>
      <c r="G3104" s="298"/>
      <c r="H3104" s="298"/>
      <c r="I3104" s="298"/>
      <c r="J3104" s="298"/>
      <c r="K3104" s="298"/>
      <c r="L3104" s="299"/>
      <c r="M3104" s="302"/>
      <c r="N3104" s="298"/>
      <c r="O3104" s="238"/>
      <c r="P3104" s="238"/>
      <c r="Q3104" s="238"/>
      <c r="T3104" s="39"/>
      <c r="U3104" s="39"/>
      <c r="V3104" s="39"/>
      <c r="W3104" s="39"/>
      <c r="X3104" s="39"/>
      <c r="Y3104" s="39"/>
      <c r="Z3104" s="39"/>
      <c r="AA3104" s="39"/>
      <c r="AB3104" s="39"/>
      <c r="AC3104" s="39"/>
      <c r="AD3104" s="39"/>
      <c r="AE3104" s="39"/>
      <c r="AF3104" s="39"/>
      <c r="AG3104" s="39"/>
      <c r="AH3104" s="39"/>
      <c r="AI3104" s="39"/>
      <c r="AJ3104" s="39"/>
      <c r="AK3104" s="39"/>
      <c r="AL3104" s="39"/>
      <c r="AM3104" s="39"/>
      <c r="AN3104" s="39"/>
      <c r="AO3104" s="39"/>
      <c r="AP3104" s="39"/>
      <c r="AQ3104" s="39"/>
      <c r="AR3104" s="39"/>
      <c r="AS3104" s="39"/>
      <c r="AT3104" s="39"/>
      <c r="AU3104" s="39"/>
      <c r="AV3104" s="39"/>
      <c r="AW3104" s="39"/>
      <c r="AX3104" s="39"/>
      <c r="AY3104" s="39"/>
      <c r="AZ3104" s="39"/>
      <c r="BA3104" s="39"/>
      <c r="BB3104" s="39"/>
      <c r="BC3104" s="39"/>
      <c r="BD3104" s="39"/>
      <c r="BE3104" s="39"/>
      <c r="BF3104" s="39"/>
      <c r="BG3104" s="39"/>
      <c r="BH3104" s="39"/>
      <c r="BI3104" s="39"/>
      <c r="BJ3104" s="39"/>
      <c r="BK3104" s="39"/>
      <c r="BL3104" s="39"/>
      <c r="BM3104" s="39"/>
      <c r="BN3104" s="39"/>
      <c r="BO3104" s="39"/>
      <c r="BP3104" s="39"/>
      <c r="BQ3104" s="39"/>
      <c r="BR3104" s="39"/>
      <c r="BS3104" s="39"/>
      <c r="BT3104" s="39"/>
      <c r="BU3104" s="39"/>
      <c r="BV3104" s="39"/>
      <c r="BW3104" s="39"/>
      <c r="BX3104" s="39"/>
      <c r="BY3104" s="39"/>
      <c r="BZ3104" s="39"/>
      <c r="CA3104" s="39"/>
      <c r="CB3104" s="39"/>
      <c r="CC3104" s="39"/>
      <c r="CD3104" s="39"/>
      <c r="CE3104" s="39"/>
      <c r="CF3104" s="39"/>
      <c r="CG3104" s="39"/>
      <c r="CH3104" s="39"/>
      <c r="CI3104" s="39"/>
      <c r="CJ3104" s="39"/>
      <c r="CK3104" s="39"/>
      <c r="CL3104" s="39"/>
      <c r="CM3104" s="39"/>
      <c r="CN3104" s="39"/>
      <c r="CO3104" s="39"/>
      <c r="CP3104" s="39"/>
      <c r="CQ3104" s="39"/>
      <c r="CR3104" s="39"/>
      <c r="CS3104" s="39"/>
      <c r="CT3104" s="39"/>
      <c r="CU3104" s="39"/>
      <c r="CV3104" s="39"/>
      <c r="CW3104" s="39"/>
      <c r="CX3104" s="39"/>
      <c r="CY3104" s="39"/>
      <c r="CZ3104" s="39"/>
      <c r="DA3104" s="39"/>
      <c r="DB3104" s="39"/>
      <c r="DC3104" s="39"/>
      <c r="DD3104" s="39"/>
      <c r="DE3104" s="39"/>
    </row>
    <row r="3105" spans="1:109" s="38" customFormat="1" ht="12">
      <c r="A3105" s="298"/>
      <c r="B3105" s="298"/>
      <c r="C3105" s="298"/>
      <c r="D3105" s="298"/>
      <c r="E3105" s="298"/>
      <c r="F3105" s="298"/>
      <c r="G3105" s="298"/>
      <c r="H3105" s="298"/>
      <c r="I3105" s="298"/>
      <c r="J3105" s="298"/>
      <c r="K3105" s="298"/>
      <c r="L3105" s="299"/>
      <c r="M3105" s="302"/>
      <c r="N3105" s="298"/>
      <c r="O3105" s="238"/>
      <c r="P3105" s="238"/>
      <c r="Q3105" s="238"/>
      <c r="T3105" s="39"/>
      <c r="U3105" s="39"/>
      <c r="V3105" s="39"/>
      <c r="W3105" s="39"/>
      <c r="X3105" s="39"/>
      <c r="Y3105" s="39"/>
      <c r="Z3105" s="39"/>
      <c r="AA3105" s="39"/>
      <c r="AB3105" s="39"/>
      <c r="AC3105" s="39"/>
      <c r="AD3105" s="39"/>
      <c r="AE3105" s="39"/>
      <c r="AF3105" s="39"/>
      <c r="AG3105" s="39"/>
      <c r="AH3105" s="39"/>
      <c r="AI3105" s="39"/>
      <c r="AJ3105" s="39"/>
      <c r="AK3105" s="39"/>
      <c r="AL3105" s="39"/>
      <c r="AM3105" s="39"/>
      <c r="AN3105" s="39"/>
      <c r="AO3105" s="39"/>
      <c r="AP3105" s="39"/>
      <c r="AQ3105" s="39"/>
      <c r="AR3105" s="39"/>
      <c r="AS3105" s="39"/>
      <c r="AT3105" s="39"/>
      <c r="AU3105" s="39"/>
      <c r="AV3105" s="39"/>
      <c r="AW3105" s="39"/>
      <c r="AX3105" s="39"/>
      <c r="AY3105" s="39"/>
      <c r="AZ3105" s="39"/>
      <c r="BA3105" s="39"/>
      <c r="BB3105" s="39"/>
      <c r="BC3105" s="39"/>
      <c r="BD3105" s="39"/>
      <c r="BE3105" s="39"/>
      <c r="BF3105" s="39"/>
      <c r="BG3105" s="39"/>
      <c r="BH3105" s="39"/>
      <c r="BI3105" s="39"/>
      <c r="BJ3105" s="39"/>
      <c r="BK3105" s="39"/>
      <c r="BL3105" s="39"/>
      <c r="BM3105" s="39"/>
      <c r="BN3105" s="39"/>
      <c r="BO3105" s="39"/>
      <c r="BP3105" s="39"/>
      <c r="BQ3105" s="39"/>
      <c r="BR3105" s="39"/>
      <c r="BS3105" s="39"/>
      <c r="BT3105" s="39"/>
      <c r="BU3105" s="39"/>
      <c r="BV3105" s="39"/>
      <c r="BW3105" s="39"/>
      <c r="BX3105" s="39"/>
      <c r="BY3105" s="39"/>
      <c r="BZ3105" s="39"/>
      <c r="CA3105" s="39"/>
      <c r="CB3105" s="39"/>
      <c r="CC3105" s="39"/>
      <c r="CD3105" s="39"/>
      <c r="CE3105" s="39"/>
      <c r="CF3105" s="39"/>
      <c r="CG3105" s="39"/>
      <c r="CH3105" s="39"/>
      <c r="CI3105" s="39"/>
      <c r="CJ3105" s="39"/>
      <c r="CK3105" s="39"/>
      <c r="CL3105" s="39"/>
      <c r="CM3105" s="39"/>
      <c r="CN3105" s="39"/>
      <c r="CO3105" s="39"/>
      <c r="CP3105" s="39"/>
      <c r="CQ3105" s="39"/>
      <c r="CR3105" s="39"/>
      <c r="CS3105" s="39"/>
      <c r="CT3105" s="39"/>
      <c r="CU3105" s="39"/>
      <c r="CV3105" s="39"/>
      <c r="CW3105" s="39"/>
      <c r="CX3105" s="39"/>
      <c r="CY3105" s="39"/>
      <c r="CZ3105" s="39"/>
      <c r="DA3105" s="39"/>
      <c r="DB3105" s="39"/>
      <c r="DC3105" s="39"/>
      <c r="DD3105" s="39"/>
      <c r="DE3105" s="39"/>
    </row>
    <row r="3106" spans="1:109" s="38" customFormat="1" ht="12">
      <c r="A3106" s="298"/>
      <c r="B3106" s="298"/>
      <c r="C3106" s="298"/>
      <c r="D3106" s="298"/>
      <c r="E3106" s="298"/>
      <c r="F3106" s="298"/>
      <c r="G3106" s="298"/>
      <c r="H3106" s="298"/>
      <c r="I3106" s="298"/>
      <c r="J3106" s="298"/>
      <c r="K3106" s="298"/>
      <c r="L3106" s="299"/>
      <c r="M3106" s="302"/>
      <c r="N3106" s="298"/>
      <c r="O3106" s="238"/>
      <c r="P3106" s="238"/>
      <c r="Q3106" s="238"/>
      <c r="T3106" s="39"/>
      <c r="U3106" s="39"/>
      <c r="V3106" s="39"/>
      <c r="W3106" s="39"/>
      <c r="X3106" s="39"/>
      <c r="Y3106" s="39"/>
      <c r="Z3106" s="39"/>
      <c r="AA3106" s="39"/>
      <c r="AB3106" s="39"/>
      <c r="AC3106" s="39"/>
      <c r="AD3106" s="39"/>
      <c r="AE3106" s="39"/>
      <c r="AF3106" s="39"/>
      <c r="AG3106" s="39"/>
      <c r="AH3106" s="39"/>
      <c r="AI3106" s="39"/>
      <c r="AJ3106" s="39"/>
      <c r="AK3106" s="39"/>
      <c r="AL3106" s="39"/>
      <c r="AM3106" s="39"/>
      <c r="AN3106" s="39"/>
      <c r="AO3106" s="39"/>
      <c r="AP3106" s="39"/>
      <c r="AQ3106" s="39"/>
      <c r="AR3106" s="39"/>
      <c r="AS3106" s="39"/>
      <c r="AT3106" s="39"/>
      <c r="AU3106" s="39"/>
      <c r="AV3106" s="39"/>
      <c r="AW3106" s="39"/>
      <c r="AX3106" s="39"/>
      <c r="AY3106" s="39"/>
      <c r="AZ3106" s="39"/>
      <c r="BA3106" s="39"/>
      <c r="BB3106" s="39"/>
      <c r="BC3106" s="39"/>
      <c r="BD3106" s="39"/>
      <c r="BE3106" s="39"/>
      <c r="BF3106" s="39"/>
      <c r="BG3106" s="39"/>
      <c r="BH3106" s="39"/>
      <c r="BI3106" s="39"/>
      <c r="BJ3106" s="39"/>
      <c r="BK3106" s="39"/>
      <c r="BL3106" s="39"/>
      <c r="BM3106" s="39"/>
      <c r="BN3106" s="39"/>
      <c r="BO3106" s="39"/>
      <c r="BP3106" s="39"/>
      <c r="BQ3106" s="39"/>
      <c r="BR3106" s="39"/>
      <c r="BS3106" s="39"/>
      <c r="BT3106" s="39"/>
      <c r="BU3106" s="39"/>
      <c r="BV3106" s="39"/>
      <c r="BW3106" s="39"/>
      <c r="BX3106" s="39"/>
      <c r="BY3106" s="39"/>
      <c r="BZ3106" s="39"/>
      <c r="CA3106" s="39"/>
      <c r="CB3106" s="39"/>
      <c r="CC3106" s="39"/>
      <c r="CD3106" s="39"/>
      <c r="CE3106" s="39"/>
      <c r="CF3106" s="39"/>
      <c r="CG3106" s="39"/>
      <c r="CH3106" s="39"/>
      <c r="CI3106" s="39"/>
      <c r="CJ3106" s="39"/>
      <c r="CK3106" s="39"/>
      <c r="CL3106" s="39"/>
      <c r="CM3106" s="39"/>
      <c r="CN3106" s="39"/>
      <c r="CO3106" s="39"/>
      <c r="CP3106" s="39"/>
      <c r="CQ3106" s="39"/>
      <c r="CR3106" s="39"/>
      <c r="CS3106" s="39"/>
      <c r="CT3106" s="39"/>
      <c r="CU3106" s="39"/>
      <c r="CV3106" s="39"/>
      <c r="CW3106" s="39"/>
      <c r="CX3106" s="39"/>
      <c r="CY3106" s="39"/>
      <c r="CZ3106" s="39"/>
      <c r="DA3106" s="39"/>
      <c r="DB3106" s="39"/>
      <c r="DC3106" s="39"/>
      <c r="DD3106" s="39"/>
      <c r="DE3106" s="39"/>
    </row>
    <row r="3107" spans="1:109" s="38" customFormat="1" ht="12">
      <c r="A3107" s="298"/>
      <c r="B3107" s="298"/>
      <c r="C3107" s="298"/>
      <c r="D3107" s="298"/>
      <c r="E3107" s="298"/>
      <c r="F3107" s="298"/>
      <c r="G3107" s="298"/>
      <c r="H3107" s="298"/>
      <c r="I3107" s="298"/>
      <c r="J3107" s="298"/>
      <c r="K3107" s="298"/>
      <c r="L3107" s="299"/>
      <c r="M3107" s="302"/>
      <c r="N3107" s="298"/>
      <c r="O3107" s="238"/>
      <c r="P3107" s="238"/>
      <c r="Q3107" s="238"/>
      <c r="T3107" s="39"/>
      <c r="U3107" s="39"/>
      <c r="V3107" s="39"/>
      <c r="W3107" s="39"/>
      <c r="X3107" s="39"/>
      <c r="Y3107" s="39"/>
      <c r="Z3107" s="39"/>
      <c r="AA3107" s="39"/>
      <c r="AB3107" s="39"/>
      <c r="AC3107" s="39"/>
      <c r="AD3107" s="39"/>
      <c r="AE3107" s="39"/>
      <c r="AF3107" s="39"/>
      <c r="AG3107" s="39"/>
      <c r="AH3107" s="39"/>
      <c r="AI3107" s="39"/>
      <c r="AJ3107" s="39"/>
      <c r="AK3107" s="39"/>
      <c r="AL3107" s="39"/>
      <c r="AM3107" s="39"/>
      <c r="AN3107" s="39"/>
      <c r="AO3107" s="39"/>
      <c r="AP3107" s="39"/>
      <c r="AQ3107" s="39"/>
      <c r="AR3107" s="39"/>
      <c r="AS3107" s="39"/>
      <c r="AT3107" s="39"/>
      <c r="AU3107" s="39"/>
      <c r="AV3107" s="39"/>
      <c r="AW3107" s="39"/>
      <c r="AX3107" s="39"/>
      <c r="AY3107" s="39"/>
      <c r="AZ3107" s="39"/>
      <c r="BA3107" s="39"/>
      <c r="BB3107" s="39"/>
      <c r="BC3107" s="39"/>
      <c r="BD3107" s="39"/>
      <c r="BE3107" s="39"/>
      <c r="BF3107" s="39"/>
      <c r="BG3107" s="39"/>
      <c r="BH3107" s="39"/>
      <c r="BI3107" s="39"/>
      <c r="BJ3107" s="39"/>
      <c r="BK3107" s="39"/>
      <c r="BL3107" s="39"/>
      <c r="BM3107" s="39"/>
      <c r="BN3107" s="39"/>
      <c r="BO3107" s="39"/>
      <c r="BP3107" s="39"/>
      <c r="BQ3107" s="39"/>
      <c r="BR3107" s="39"/>
      <c r="BS3107" s="39"/>
      <c r="BT3107" s="39"/>
      <c r="BU3107" s="39"/>
      <c r="BV3107" s="39"/>
      <c r="BW3107" s="39"/>
      <c r="BX3107" s="39"/>
      <c r="BY3107" s="39"/>
      <c r="BZ3107" s="39"/>
      <c r="CA3107" s="39"/>
      <c r="CB3107" s="39"/>
      <c r="CC3107" s="39"/>
      <c r="CD3107" s="39"/>
      <c r="CE3107" s="39"/>
      <c r="CF3107" s="39"/>
      <c r="CG3107" s="39"/>
      <c r="CH3107" s="39"/>
      <c r="CI3107" s="39"/>
      <c r="CJ3107" s="39"/>
      <c r="CK3107" s="39"/>
      <c r="CL3107" s="39"/>
      <c r="CM3107" s="39"/>
      <c r="CN3107" s="39"/>
      <c r="CO3107" s="39"/>
      <c r="CP3107" s="39"/>
      <c r="CQ3107" s="39"/>
      <c r="CR3107" s="39"/>
      <c r="CS3107" s="39"/>
      <c r="CT3107" s="39"/>
      <c r="CU3107" s="39"/>
      <c r="CV3107" s="39"/>
      <c r="CW3107" s="39"/>
      <c r="CX3107" s="39"/>
      <c r="CY3107" s="39"/>
      <c r="CZ3107" s="39"/>
      <c r="DA3107" s="39"/>
      <c r="DB3107" s="39"/>
      <c r="DC3107" s="39"/>
      <c r="DD3107" s="39"/>
      <c r="DE3107" s="39"/>
    </row>
    <row r="3108" spans="1:109" s="38" customFormat="1" ht="12">
      <c r="A3108" s="298"/>
      <c r="B3108" s="298"/>
      <c r="C3108" s="298"/>
      <c r="D3108" s="298"/>
      <c r="E3108" s="298"/>
      <c r="F3108" s="298"/>
      <c r="G3108" s="298"/>
      <c r="H3108" s="298"/>
      <c r="I3108" s="298"/>
      <c r="J3108" s="298"/>
      <c r="K3108" s="298"/>
      <c r="L3108" s="299"/>
      <c r="M3108" s="302"/>
      <c r="N3108" s="298"/>
      <c r="O3108" s="238"/>
      <c r="P3108" s="238"/>
      <c r="Q3108" s="238"/>
      <c r="T3108" s="39"/>
      <c r="U3108" s="39"/>
      <c r="V3108" s="39"/>
      <c r="W3108" s="39"/>
      <c r="X3108" s="39"/>
      <c r="Y3108" s="39"/>
      <c r="Z3108" s="39"/>
      <c r="AA3108" s="39"/>
      <c r="AB3108" s="39"/>
      <c r="AC3108" s="39"/>
      <c r="AD3108" s="39"/>
      <c r="AE3108" s="39"/>
      <c r="AF3108" s="39"/>
      <c r="AG3108" s="39"/>
      <c r="AH3108" s="39"/>
      <c r="AI3108" s="39"/>
      <c r="AJ3108" s="39"/>
      <c r="AK3108" s="39"/>
      <c r="AL3108" s="39"/>
      <c r="AM3108" s="39"/>
      <c r="AN3108" s="39"/>
      <c r="AO3108" s="39"/>
      <c r="AP3108" s="39"/>
      <c r="AQ3108" s="39"/>
      <c r="AR3108" s="39"/>
      <c r="AS3108" s="39"/>
      <c r="AT3108" s="39"/>
      <c r="AU3108" s="39"/>
      <c r="AV3108" s="39"/>
      <c r="AW3108" s="39"/>
      <c r="AX3108" s="39"/>
      <c r="AY3108" s="39"/>
      <c r="AZ3108" s="39"/>
      <c r="BA3108" s="39"/>
      <c r="BB3108" s="39"/>
      <c r="BC3108" s="39"/>
      <c r="BD3108" s="39"/>
      <c r="BE3108" s="39"/>
      <c r="BF3108" s="39"/>
      <c r="BG3108" s="39"/>
      <c r="BH3108" s="39"/>
      <c r="BI3108" s="39"/>
      <c r="BJ3108" s="39"/>
      <c r="BK3108" s="39"/>
      <c r="BL3108" s="39"/>
      <c r="BM3108" s="39"/>
      <c r="BN3108" s="39"/>
      <c r="BO3108" s="39"/>
      <c r="BP3108" s="39"/>
      <c r="BQ3108" s="39"/>
      <c r="BR3108" s="39"/>
      <c r="BS3108" s="39"/>
      <c r="BT3108" s="39"/>
      <c r="BU3108" s="39"/>
      <c r="BV3108" s="39"/>
      <c r="BW3108" s="39"/>
      <c r="BX3108" s="39"/>
      <c r="BY3108" s="39"/>
      <c r="BZ3108" s="39"/>
      <c r="CA3108" s="39"/>
      <c r="CB3108" s="39"/>
      <c r="CC3108" s="39"/>
      <c r="CD3108" s="39"/>
      <c r="CE3108" s="39"/>
      <c r="CF3108" s="39"/>
      <c r="CG3108" s="39"/>
      <c r="CH3108" s="39"/>
      <c r="CI3108" s="39"/>
      <c r="CJ3108" s="39"/>
      <c r="CK3108" s="39"/>
      <c r="CL3108" s="39"/>
      <c r="CM3108" s="39"/>
      <c r="CN3108" s="39"/>
      <c r="CO3108" s="39"/>
      <c r="CP3108" s="39"/>
      <c r="CQ3108" s="39"/>
      <c r="CR3108" s="39"/>
      <c r="CS3108" s="39"/>
      <c r="CT3108" s="39"/>
      <c r="CU3108" s="39"/>
      <c r="CV3108" s="39"/>
      <c r="CW3108" s="39"/>
      <c r="CX3108" s="39"/>
      <c r="CY3108" s="39"/>
      <c r="CZ3108" s="39"/>
      <c r="DA3108" s="39"/>
      <c r="DB3108" s="39"/>
      <c r="DC3108" s="39"/>
      <c r="DD3108" s="39"/>
      <c r="DE3108" s="39"/>
    </row>
    <row r="3109" spans="1:109" s="38" customFormat="1" ht="12">
      <c r="A3109" s="298"/>
      <c r="B3109" s="298"/>
      <c r="C3109" s="298"/>
      <c r="D3109" s="298"/>
      <c r="E3109" s="298"/>
      <c r="F3109" s="298"/>
      <c r="G3109" s="298"/>
      <c r="H3109" s="298"/>
      <c r="I3109" s="298"/>
      <c r="J3109" s="298"/>
      <c r="K3109" s="298"/>
      <c r="L3109" s="299"/>
      <c r="M3109" s="302"/>
      <c r="N3109" s="298"/>
      <c r="O3109" s="238"/>
      <c r="P3109" s="238"/>
      <c r="Q3109" s="238"/>
      <c r="T3109" s="39"/>
      <c r="U3109" s="39"/>
      <c r="V3109" s="39"/>
      <c r="W3109" s="39"/>
      <c r="X3109" s="39"/>
      <c r="Y3109" s="39"/>
      <c r="Z3109" s="39"/>
      <c r="AA3109" s="39"/>
      <c r="AB3109" s="39"/>
      <c r="AC3109" s="39"/>
      <c r="AD3109" s="39"/>
      <c r="AE3109" s="39"/>
      <c r="AF3109" s="39"/>
      <c r="AG3109" s="39"/>
      <c r="AH3109" s="39"/>
      <c r="AI3109" s="39"/>
      <c r="AJ3109" s="39"/>
      <c r="AK3109" s="39"/>
      <c r="AL3109" s="39"/>
      <c r="AM3109" s="39"/>
      <c r="AN3109" s="39"/>
      <c r="AO3109" s="39"/>
      <c r="AP3109" s="39"/>
      <c r="AQ3109" s="39"/>
      <c r="AR3109" s="39"/>
      <c r="AS3109" s="39"/>
      <c r="AT3109" s="39"/>
      <c r="AU3109" s="39"/>
      <c r="AV3109" s="39"/>
      <c r="AW3109" s="39"/>
      <c r="AX3109" s="39"/>
      <c r="AY3109" s="39"/>
      <c r="AZ3109" s="39"/>
      <c r="BA3109" s="39"/>
      <c r="BB3109" s="39"/>
      <c r="BC3109" s="39"/>
      <c r="BD3109" s="39"/>
      <c r="BE3109" s="39"/>
      <c r="BF3109" s="39"/>
      <c r="BG3109" s="39"/>
      <c r="BH3109" s="39"/>
      <c r="BI3109" s="39"/>
      <c r="BJ3109" s="39"/>
      <c r="BK3109" s="39"/>
      <c r="BL3109" s="39"/>
      <c r="BM3109" s="39"/>
      <c r="BN3109" s="39"/>
      <c r="BO3109" s="39"/>
      <c r="BP3109" s="39"/>
      <c r="BQ3109" s="39"/>
      <c r="BR3109" s="39"/>
      <c r="BS3109" s="39"/>
      <c r="BT3109" s="39"/>
      <c r="BU3109" s="39"/>
      <c r="BV3109" s="39"/>
      <c r="BW3109" s="39"/>
      <c r="BX3109" s="39"/>
      <c r="BY3109" s="39"/>
      <c r="BZ3109" s="39"/>
      <c r="CA3109" s="39"/>
      <c r="CB3109" s="39"/>
      <c r="CC3109" s="39"/>
      <c r="CD3109" s="39"/>
      <c r="CE3109" s="39"/>
      <c r="CF3109" s="39"/>
      <c r="CG3109" s="39"/>
      <c r="CH3109" s="39"/>
      <c r="CI3109" s="39"/>
      <c r="CJ3109" s="39"/>
      <c r="CK3109" s="39"/>
      <c r="CL3109" s="39"/>
      <c r="CM3109" s="39"/>
      <c r="CN3109" s="39"/>
      <c r="CO3109" s="39"/>
      <c r="CP3109" s="39"/>
      <c r="CQ3109" s="39"/>
      <c r="CR3109" s="39"/>
      <c r="CS3109" s="39"/>
      <c r="CT3109" s="39"/>
      <c r="CU3109" s="39"/>
      <c r="CV3109" s="39"/>
      <c r="CW3109" s="39"/>
      <c r="CX3109" s="39"/>
      <c r="CY3109" s="39"/>
      <c r="CZ3109" s="39"/>
      <c r="DA3109" s="39"/>
      <c r="DB3109" s="39"/>
      <c r="DC3109" s="39"/>
      <c r="DD3109" s="39"/>
      <c r="DE3109" s="39"/>
    </row>
    <row r="3110" spans="1:109" s="38" customFormat="1" ht="12">
      <c r="A3110" s="298"/>
      <c r="B3110" s="298"/>
      <c r="C3110" s="298"/>
      <c r="D3110" s="298"/>
      <c r="E3110" s="298"/>
      <c r="F3110" s="298"/>
      <c r="G3110" s="298"/>
      <c r="H3110" s="298"/>
      <c r="I3110" s="298"/>
      <c r="J3110" s="298"/>
      <c r="K3110" s="298"/>
      <c r="L3110" s="299"/>
      <c r="M3110" s="302"/>
      <c r="N3110" s="298"/>
      <c r="O3110" s="238"/>
      <c r="P3110" s="238"/>
      <c r="Q3110" s="238"/>
      <c r="T3110" s="39"/>
      <c r="U3110" s="39"/>
      <c r="V3110" s="39"/>
      <c r="W3110" s="39"/>
      <c r="X3110" s="39"/>
      <c r="Y3110" s="39"/>
      <c r="Z3110" s="39"/>
      <c r="AA3110" s="39"/>
      <c r="AB3110" s="39"/>
      <c r="AC3110" s="39"/>
      <c r="AD3110" s="39"/>
      <c r="AE3110" s="39"/>
      <c r="AF3110" s="39"/>
      <c r="AG3110" s="39"/>
      <c r="AH3110" s="39"/>
      <c r="AI3110" s="39"/>
      <c r="AJ3110" s="39"/>
      <c r="AK3110" s="39"/>
      <c r="AL3110" s="39"/>
      <c r="AM3110" s="39"/>
      <c r="AN3110" s="39"/>
      <c r="AO3110" s="39"/>
      <c r="AP3110" s="39"/>
      <c r="AQ3110" s="39"/>
      <c r="AR3110" s="39"/>
      <c r="AS3110" s="39"/>
      <c r="AT3110" s="39"/>
      <c r="AU3110" s="39"/>
      <c r="AV3110" s="39"/>
      <c r="AW3110" s="39"/>
      <c r="AX3110" s="39"/>
      <c r="AY3110" s="39"/>
      <c r="AZ3110" s="39"/>
      <c r="BA3110" s="39"/>
      <c r="BB3110" s="39"/>
      <c r="BC3110" s="39"/>
      <c r="BD3110" s="39"/>
      <c r="BE3110" s="39"/>
      <c r="BF3110" s="39"/>
      <c r="BG3110" s="39"/>
      <c r="BH3110" s="39"/>
      <c r="BI3110" s="39"/>
      <c r="BJ3110" s="39"/>
      <c r="BK3110" s="39"/>
      <c r="BL3110" s="39"/>
      <c r="BM3110" s="39"/>
      <c r="BN3110" s="39"/>
      <c r="BO3110" s="39"/>
      <c r="BP3110" s="39"/>
      <c r="BQ3110" s="39"/>
      <c r="BR3110" s="39"/>
      <c r="BS3110" s="39"/>
      <c r="BT3110" s="39"/>
      <c r="BU3110" s="39"/>
      <c r="BV3110" s="39"/>
      <c r="BW3110" s="39"/>
      <c r="BX3110" s="39"/>
      <c r="BY3110" s="39"/>
      <c r="BZ3110" s="39"/>
      <c r="CA3110" s="39"/>
      <c r="CB3110" s="39"/>
      <c r="CC3110" s="39"/>
      <c r="CD3110" s="39"/>
      <c r="CE3110" s="39"/>
      <c r="CF3110" s="39"/>
      <c r="CG3110" s="39"/>
      <c r="CH3110" s="39"/>
      <c r="CI3110" s="39"/>
      <c r="CJ3110" s="39"/>
      <c r="CK3110" s="39"/>
      <c r="CL3110" s="39"/>
      <c r="CM3110" s="39"/>
      <c r="CN3110" s="39"/>
      <c r="CO3110" s="39"/>
      <c r="CP3110" s="39"/>
      <c r="CQ3110" s="39"/>
      <c r="CR3110" s="39"/>
      <c r="CS3110" s="39"/>
      <c r="CT3110" s="39"/>
      <c r="CU3110" s="39"/>
      <c r="CV3110" s="39"/>
      <c r="CW3110" s="39"/>
      <c r="CX3110" s="39"/>
      <c r="CY3110" s="39"/>
      <c r="CZ3110" s="39"/>
      <c r="DA3110" s="39"/>
      <c r="DB3110" s="39"/>
      <c r="DC3110" s="39"/>
      <c r="DD3110" s="39"/>
      <c r="DE3110" s="39"/>
    </row>
    <row r="3111" spans="1:109" s="38" customFormat="1" ht="12">
      <c r="A3111" s="298"/>
      <c r="B3111" s="298"/>
      <c r="C3111" s="298"/>
      <c r="D3111" s="298"/>
      <c r="E3111" s="298"/>
      <c r="F3111" s="298"/>
      <c r="G3111" s="298"/>
      <c r="H3111" s="298"/>
      <c r="I3111" s="298"/>
      <c r="J3111" s="298"/>
      <c r="K3111" s="298"/>
      <c r="L3111" s="299"/>
      <c r="M3111" s="302"/>
      <c r="N3111" s="298"/>
      <c r="O3111" s="238"/>
      <c r="P3111" s="238"/>
      <c r="Q3111" s="238"/>
      <c r="T3111" s="39"/>
      <c r="U3111" s="39"/>
      <c r="V3111" s="39"/>
      <c r="W3111" s="39"/>
      <c r="X3111" s="39"/>
      <c r="Y3111" s="39"/>
      <c r="Z3111" s="39"/>
      <c r="AA3111" s="39"/>
      <c r="AB3111" s="39"/>
      <c r="AC3111" s="39"/>
      <c r="AD3111" s="39"/>
      <c r="AE3111" s="39"/>
      <c r="AF3111" s="39"/>
      <c r="AG3111" s="39"/>
      <c r="AH3111" s="39"/>
      <c r="AI3111" s="39"/>
      <c r="AJ3111" s="39"/>
      <c r="AK3111" s="39"/>
      <c r="AL3111" s="39"/>
      <c r="AM3111" s="39"/>
      <c r="AN3111" s="39"/>
      <c r="AO3111" s="39"/>
      <c r="AP3111" s="39"/>
      <c r="AQ3111" s="39"/>
      <c r="AR3111" s="39"/>
      <c r="AS3111" s="39"/>
      <c r="AT3111" s="39"/>
      <c r="AU3111" s="39"/>
      <c r="AV3111" s="39"/>
      <c r="AW3111" s="39"/>
      <c r="AX3111" s="39"/>
      <c r="AY3111" s="39"/>
      <c r="AZ3111" s="39"/>
      <c r="BA3111" s="39"/>
      <c r="BB3111" s="39"/>
      <c r="BC3111" s="39"/>
      <c r="BD3111" s="39"/>
      <c r="BE3111" s="39"/>
      <c r="BF3111" s="39"/>
      <c r="BG3111" s="39"/>
      <c r="BH3111" s="39"/>
      <c r="BI3111" s="39"/>
      <c r="BJ3111" s="39"/>
      <c r="BK3111" s="39"/>
      <c r="BL3111" s="39"/>
      <c r="BM3111" s="39"/>
      <c r="BN3111" s="39"/>
      <c r="BO3111" s="39"/>
      <c r="BP3111" s="39"/>
      <c r="BQ3111" s="39"/>
      <c r="BR3111" s="39"/>
      <c r="BS3111" s="39"/>
      <c r="BT3111" s="39"/>
      <c r="BU3111" s="39"/>
      <c r="BV3111" s="39"/>
      <c r="BW3111" s="39"/>
      <c r="BX3111" s="39"/>
      <c r="BY3111" s="39"/>
      <c r="BZ3111" s="39"/>
      <c r="CA3111" s="39"/>
      <c r="CB3111" s="39"/>
      <c r="CC3111" s="39"/>
      <c r="CD3111" s="39"/>
      <c r="CE3111" s="39"/>
      <c r="CF3111" s="39"/>
      <c r="CG3111" s="39"/>
      <c r="CH3111" s="39"/>
      <c r="CI3111" s="39"/>
      <c r="CJ3111" s="39"/>
      <c r="CK3111" s="39"/>
      <c r="CL3111" s="39"/>
      <c r="CM3111" s="39"/>
      <c r="CN3111" s="39"/>
      <c r="CO3111" s="39"/>
      <c r="CP3111" s="39"/>
      <c r="CQ3111" s="39"/>
      <c r="CR3111" s="39"/>
      <c r="CS3111" s="39"/>
      <c r="CT3111" s="39"/>
      <c r="CU3111" s="39"/>
      <c r="CV3111" s="39"/>
      <c r="CW3111" s="39"/>
      <c r="CX3111" s="39"/>
      <c r="CY3111" s="39"/>
      <c r="CZ3111" s="39"/>
      <c r="DA3111" s="39"/>
      <c r="DB3111" s="39"/>
      <c r="DC3111" s="39"/>
      <c r="DD3111" s="39"/>
      <c r="DE3111" s="39"/>
    </row>
    <row r="3112" spans="1:109" s="38" customFormat="1" ht="12">
      <c r="A3112" s="298"/>
      <c r="B3112" s="298"/>
      <c r="C3112" s="298"/>
      <c r="D3112" s="298"/>
      <c r="E3112" s="298"/>
      <c r="F3112" s="298"/>
      <c r="G3112" s="298"/>
      <c r="H3112" s="298"/>
      <c r="I3112" s="298"/>
      <c r="J3112" s="298"/>
      <c r="K3112" s="298"/>
      <c r="L3112" s="299"/>
      <c r="M3112" s="302"/>
      <c r="N3112" s="298"/>
      <c r="O3112" s="238"/>
      <c r="P3112" s="238"/>
      <c r="Q3112" s="238"/>
      <c r="T3112" s="39"/>
      <c r="U3112" s="39"/>
      <c r="V3112" s="39"/>
      <c r="W3112" s="39"/>
      <c r="X3112" s="39"/>
      <c r="Y3112" s="39"/>
      <c r="Z3112" s="39"/>
      <c r="AA3112" s="39"/>
      <c r="AB3112" s="39"/>
      <c r="AC3112" s="39"/>
      <c r="AD3112" s="39"/>
      <c r="AE3112" s="39"/>
      <c r="AF3112" s="39"/>
      <c r="AG3112" s="39"/>
      <c r="AH3112" s="39"/>
      <c r="AI3112" s="39"/>
      <c r="AJ3112" s="39"/>
      <c r="AK3112" s="39"/>
      <c r="AL3112" s="39"/>
      <c r="AM3112" s="39"/>
      <c r="AN3112" s="39"/>
      <c r="AO3112" s="39"/>
      <c r="AP3112" s="39"/>
      <c r="AQ3112" s="39"/>
      <c r="AR3112" s="39"/>
      <c r="AS3112" s="39"/>
      <c r="AT3112" s="39"/>
      <c r="AU3112" s="39"/>
      <c r="AV3112" s="39"/>
      <c r="AW3112" s="39"/>
      <c r="AX3112" s="39"/>
      <c r="AY3112" s="39"/>
      <c r="AZ3112" s="39"/>
      <c r="BA3112" s="39"/>
      <c r="BB3112" s="39"/>
      <c r="BC3112" s="39"/>
      <c r="BD3112" s="39"/>
      <c r="BE3112" s="39"/>
      <c r="BF3112" s="39"/>
      <c r="BG3112" s="39"/>
      <c r="BH3112" s="39"/>
      <c r="BI3112" s="39"/>
      <c r="BJ3112" s="39"/>
      <c r="BK3112" s="39"/>
      <c r="BL3112" s="39"/>
      <c r="BM3112" s="39"/>
      <c r="BN3112" s="39"/>
      <c r="BO3112" s="39"/>
      <c r="BP3112" s="39"/>
      <c r="BQ3112" s="39"/>
      <c r="BR3112" s="39"/>
      <c r="BS3112" s="39"/>
      <c r="BT3112" s="39"/>
      <c r="BU3112" s="39"/>
      <c r="BV3112" s="39"/>
      <c r="BW3112" s="39"/>
      <c r="BX3112" s="39"/>
      <c r="BY3112" s="39"/>
      <c r="BZ3112" s="39"/>
      <c r="CA3112" s="39"/>
      <c r="CB3112" s="39"/>
      <c r="CC3112" s="39"/>
      <c r="CD3112" s="39"/>
      <c r="CE3112" s="39"/>
      <c r="CF3112" s="39"/>
      <c r="CG3112" s="39"/>
      <c r="CH3112" s="39"/>
      <c r="CI3112" s="39"/>
      <c r="CJ3112" s="39"/>
      <c r="CK3112" s="39"/>
      <c r="CL3112" s="39"/>
      <c r="CM3112" s="39"/>
      <c r="CN3112" s="39"/>
      <c r="CO3112" s="39"/>
      <c r="CP3112" s="39"/>
      <c r="CQ3112" s="39"/>
      <c r="CR3112" s="39"/>
      <c r="CS3112" s="39"/>
      <c r="CT3112" s="39"/>
      <c r="CU3112" s="39"/>
      <c r="CV3112" s="39"/>
      <c r="CW3112" s="39"/>
      <c r="CX3112" s="39"/>
      <c r="CY3112" s="39"/>
      <c r="CZ3112" s="39"/>
      <c r="DA3112" s="39"/>
      <c r="DB3112" s="39"/>
      <c r="DC3112" s="39"/>
      <c r="DD3112" s="39"/>
      <c r="DE3112" s="39"/>
    </row>
    <row r="3113" spans="1:109" s="38" customFormat="1" ht="12">
      <c r="A3113" s="298"/>
      <c r="B3113" s="298"/>
      <c r="C3113" s="298"/>
      <c r="D3113" s="298"/>
      <c r="E3113" s="298"/>
      <c r="F3113" s="298"/>
      <c r="G3113" s="298"/>
      <c r="H3113" s="298"/>
      <c r="I3113" s="298"/>
      <c r="J3113" s="298"/>
      <c r="K3113" s="298"/>
      <c r="L3113" s="299"/>
      <c r="M3113" s="302"/>
      <c r="N3113" s="298"/>
      <c r="O3113" s="238"/>
      <c r="P3113" s="238"/>
      <c r="Q3113" s="238"/>
      <c r="T3113" s="39"/>
      <c r="U3113" s="39"/>
      <c r="V3113" s="39"/>
      <c r="W3113" s="39"/>
      <c r="X3113" s="39"/>
      <c r="Y3113" s="39"/>
      <c r="Z3113" s="39"/>
      <c r="AA3113" s="39"/>
      <c r="AB3113" s="39"/>
      <c r="AC3113" s="39"/>
      <c r="AD3113" s="39"/>
      <c r="AE3113" s="39"/>
      <c r="AF3113" s="39"/>
      <c r="AG3113" s="39"/>
      <c r="AH3113" s="39"/>
      <c r="AI3113" s="39"/>
      <c r="AJ3113" s="39"/>
      <c r="AK3113" s="39"/>
      <c r="AL3113" s="39"/>
      <c r="AM3113" s="39"/>
      <c r="AN3113" s="39"/>
      <c r="AO3113" s="39"/>
      <c r="AP3113" s="39"/>
      <c r="AQ3113" s="39"/>
      <c r="AR3113" s="39"/>
      <c r="AS3113" s="39"/>
      <c r="AT3113" s="39"/>
      <c r="AU3113" s="39"/>
      <c r="AV3113" s="39"/>
      <c r="AW3113" s="39"/>
      <c r="AX3113" s="39"/>
      <c r="AY3113" s="39"/>
      <c r="AZ3113" s="39"/>
      <c r="BA3113" s="39"/>
      <c r="BB3113" s="39"/>
      <c r="BC3113" s="39"/>
      <c r="BD3113" s="39"/>
      <c r="BE3113" s="39"/>
      <c r="BF3113" s="39"/>
      <c r="BG3113" s="39"/>
      <c r="BH3113" s="39"/>
      <c r="BI3113" s="39"/>
      <c r="BJ3113" s="39"/>
      <c r="BK3113" s="39"/>
      <c r="BL3113" s="39"/>
      <c r="BM3113" s="39"/>
      <c r="BN3113" s="39"/>
      <c r="BO3113" s="39"/>
      <c r="BP3113" s="39"/>
      <c r="BQ3113" s="39"/>
      <c r="BR3113" s="39"/>
      <c r="BS3113" s="39"/>
      <c r="BT3113" s="39"/>
      <c r="BU3113" s="39"/>
      <c r="BV3113" s="39"/>
      <c r="BW3113" s="39"/>
      <c r="BX3113" s="39"/>
      <c r="BY3113" s="39"/>
      <c r="BZ3113" s="39"/>
      <c r="CA3113" s="39"/>
      <c r="CB3113" s="39"/>
      <c r="CC3113" s="39"/>
      <c r="CD3113" s="39"/>
      <c r="CE3113" s="39"/>
      <c r="CF3113" s="39"/>
      <c r="CG3113" s="39"/>
      <c r="CH3113" s="39"/>
      <c r="CI3113" s="39"/>
      <c r="CJ3113" s="39"/>
      <c r="CK3113" s="39"/>
      <c r="CL3113" s="39"/>
      <c r="CM3113" s="39"/>
      <c r="CN3113" s="39"/>
      <c r="CO3113" s="39"/>
      <c r="CP3113" s="39"/>
      <c r="CQ3113" s="39"/>
      <c r="CR3113" s="39"/>
      <c r="CS3113" s="39"/>
      <c r="CT3113" s="39"/>
      <c r="CU3113" s="39"/>
      <c r="CV3113" s="39"/>
      <c r="CW3113" s="39"/>
      <c r="CX3113" s="39"/>
      <c r="CY3113" s="39"/>
      <c r="CZ3113" s="39"/>
      <c r="DA3113" s="39"/>
      <c r="DB3113" s="39"/>
      <c r="DC3113" s="39"/>
      <c r="DD3113" s="39"/>
      <c r="DE3113" s="39"/>
    </row>
    <row r="3114" spans="1:109" s="38" customFormat="1" ht="12">
      <c r="A3114" s="298"/>
      <c r="B3114" s="298"/>
      <c r="C3114" s="298"/>
      <c r="D3114" s="298"/>
      <c r="E3114" s="298"/>
      <c r="F3114" s="298"/>
      <c r="G3114" s="298"/>
      <c r="H3114" s="298"/>
      <c r="I3114" s="298"/>
      <c r="J3114" s="298"/>
      <c r="K3114" s="298"/>
      <c r="L3114" s="299"/>
      <c r="M3114" s="302"/>
      <c r="N3114" s="298"/>
      <c r="O3114" s="238"/>
      <c r="P3114" s="238"/>
      <c r="Q3114" s="238"/>
      <c r="T3114" s="39"/>
      <c r="U3114" s="39"/>
      <c r="V3114" s="39"/>
      <c r="W3114" s="39"/>
      <c r="X3114" s="39"/>
      <c r="Y3114" s="39"/>
      <c r="Z3114" s="39"/>
      <c r="AA3114" s="39"/>
      <c r="AB3114" s="39"/>
      <c r="AC3114" s="39"/>
      <c r="AD3114" s="39"/>
      <c r="AE3114" s="39"/>
      <c r="AF3114" s="39"/>
      <c r="AG3114" s="39"/>
      <c r="AH3114" s="39"/>
      <c r="AI3114" s="39"/>
      <c r="AJ3114" s="39"/>
      <c r="AK3114" s="39"/>
      <c r="AL3114" s="39"/>
      <c r="AM3114" s="39"/>
      <c r="AN3114" s="39"/>
      <c r="AO3114" s="39"/>
      <c r="AP3114" s="39"/>
      <c r="AQ3114" s="39"/>
      <c r="AR3114" s="39"/>
      <c r="AS3114" s="39"/>
      <c r="AT3114" s="39"/>
      <c r="AU3114" s="39"/>
      <c r="AV3114" s="39"/>
      <c r="AW3114" s="39"/>
      <c r="AX3114" s="39"/>
      <c r="AY3114" s="39"/>
      <c r="AZ3114" s="39"/>
      <c r="BA3114" s="39"/>
      <c r="BB3114" s="39"/>
      <c r="BC3114" s="39"/>
      <c r="BD3114" s="39"/>
      <c r="BE3114" s="39"/>
      <c r="BF3114" s="39"/>
      <c r="BG3114" s="39"/>
      <c r="BH3114" s="39"/>
      <c r="BI3114" s="39"/>
      <c r="BJ3114" s="39"/>
      <c r="BK3114" s="39"/>
      <c r="BL3114" s="39"/>
      <c r="BM3114" s="39"/>
      <c r="BN3114" s="39"/>
      <c r="BO3114" s="39"/>
      <c r="BP3114" s="39"/>
      <c r="BQ3114" s="39"/>
      <c r="BR3114" s="39"/>
      <c r="BS3114" s="39"/>
      <c r="BT3114" s="39"/>
      <c r="BU3114" s="39"/>
      <c r="BV3114" s="39"/>
      <c r="BW3114" s="39"/>
      <c r="BX3114" s="39"/>
      <c r="BY3114" s="39"/>
      <c r="BZ3114" s="39"/>
      <c r="CA3114" s="39"/>
      <c r="CB3114" s="39"/>
      <c r="CC3114" s="39"/>
      <c r="CD3114" s="39"/>
      <c r="CE3114" s="39"/>
      <c r="CF3114" s="39"/>
      <c r="CG3114" s="39"/>
      <c r="CH3114" s="39"/>
      <c r="CI3114" s="39"/>
      <c r="CJ3114" s="39"/>
      <c r="CK3114" s="39"/>
      <c r="CL3114" s="39"/>
      <c r="CM3114" s="39"/>
      <c r="CN3114" s="39"/>
      <c r="CO3114" s="39"/>
      <c r="CP3114" s="39"/>
      <c r="CQ3114" s="39"/>
      <c r="CR3114" s="39"/>
      <c r="CS3114" s="39"/>
      <c r="CT3114" s="39"/>
      <c r="CU3114" s="39"/>
      <c r="CV3114" s="39"/>
      <c r="CW3114" s="39"/>
      <c r="CX3114" s="39"/>
      <c r="CY3114" s="39"/>
      <c r="CZ3114" s="39"/>
      <c r="DA3114" s="39"/>
      <c r="DB3114" s="39"/>
      <c r="DC3114" s="39"/>
      <c r="DD3114" s="39"/>
      <c r="DE3114" s="39"/>
    </row>
    <row r="3115" spans="1:109" s="38" customFormat="1" ht="12">
      <c r="A3115" s="298"/>
      <c r="B3115" s="298"/>
      <c r="C3115" s="298"/>
      <c r="D3115" s="298"/>
      <c r="E3115" s="298"/>
      <c r="F3115" s="298"/>
      <c r="G3115" s="298"/>
      <c r="H3115" s="298"/>
      <c r="I3115" s="298"/>
      <c r="J3115" s="298"/>
      <c r="K3115" s="298"/>
      <c r="L3115" s="299"/>
      <c r="M3115" s="302"/>
      <c r="N3115" s="298"/>
      <c r="O3115" s="238"/>
      <c r="P3115" s="238"/>
      <c r="Q3115" s="238"/>
      <c r="T3115" s="39"/>
      <c r="U3115" s="39"/>
      <c r="V3115" s="39"/>
      <c r="W3115" s="39"/>
      <c r="X3115" s="39"/>
      <c r="Y3115" s="39"/>
      <c r="Z3115" s="39"/>
      <c r="AA3115" s="39"/>
      <c r="AB3115" s="39"/>
      <c r="AC3115" s="39"/>
      <c r="AD3115" s="39"/>
      <c r="AE3115" s="39"/>
      <c r="AF3115" s="39"/>
      <c r="AG3115" s="39"/>
      <c r="AH3115" s="39"/>
      <c r="AI3115" s="39"/>
      <c r="AJ3115" s="39"/>
      <c r="AK3115" s="39"/>
      <c r="AL3115" s="39"/>
      <c r="AM3115" s="39"/>
      <c r="AN3115" s="39"/>
      <c r="AO3115" s="39"/>
      <c r="AP3115" s="39"/>
      <c r="AQ3115" s="39"/>
      <c r="AR3115" s="39"/>
      <c r="AS3115" s="39"/>
      <c r="AT3115" s="39"/>
      <c r="AU3115" s="39"/>
      <c r="AV3115" s="39"/>
      <c r="AW3115" s="39"/>
      <c r="AX3115" s="39"/>
      <c r="AY3115" s="39"/>
      <c r="AZ3115" s="39"/>
      <c r="BA3115" s="39"/>
      <c r="BB3115" s="39"/>
      <c r="BC3115" s="39"/>
      <c r="BD3115" s="39"/>
      <c r="BE3115" s="39"/>
      <c r="BF3115" s="39"/>
      <c r="BG3115" s="39"/>
      <c r="BH3115" s="39"/>
      <c r="BI3115" s="39"/>
      <c r="BJ3115" s="39"/>
      <c r="BK3115" s="39"/>
      <c r="BL3115" s="39"/>
      <c r="BM3115" s="39"/>
      <c r="BN3115" s="39"/>
      <c r="BO3115" s="39"/>
      <c r="BP3115" s="39"/>
      <c r="BQ3115" s="39"/>
      <c r="BR3115" s="39"/>
      <c r="BS3115" s="39"/>
      <c r="BT3115" s="39"/>
      <c r="BU3115" s="39"/>
      <c r="BV3115" s="39"/>
      <c r="BW3115" s="39"/>
      <c r="BX3115" s="39"/>
      <c r="BY3115" s="39"/>
      <c r="BZ3115" s="39"/>
      <c r="CA3115" s="39"/>
      <c r="CB3115" s="39"/>
      <c r="CC3115" s="39"/>
      <c r="CD3115" s="39"/>
      <c r="CE3115" s="39"/>
      <c r="CF3115" s="39"/>
      <c r="CG3115" s="39"/>
      <c r="CH3115" s="39"/>
      <c r="CI3115" s="39"/>
      <c r="CJ3115" s="39"/>
      <c r="CK3115" s="39"/>
      <c r="CL3115" s="39"/>
      <c r="CM3115" s="39"/>
      <c r="CN3115" s="39"/>
      <c r="CO3115" s="39"/>
      <c r="CP3115" s="39"/>
      <c r="CQ3115" s="39"/>
      <c r="CR3115" s="39"/>
      <c r="CS3115" s="39"/>
      <c r="CT3115" s="39"/>
      <c r="CU3115" s="39"/>
      <c r="CV3115" s="39"/>
      <c r="CW3115" s="39"/>
      <c r="CX3115" s="39"/>
      <c r="CY3115" s="39"/>
      <c r="CZ3115" s="39"/>
      <c r="DA3115" s="39"/>
      <c r="DB3115" s="39"/>
      <c r="DC3115" s="39"/>
      <c r="DD3115" s="39"/>
      <c r="DE3115" s="39"/>
    </row>
    <row r="3116" spans="1:109" s="38" customFormat="1" ht="12">
      <c r="A3116" s="298"/>
      <c r="B3116" s="298"/>
      <c r="C3116" s="298"/>
      <c r="D3116" s="298"/>
      <c r="E3116" s="298"/>
      <c r="F3116" s="298"/>
      <c r="G3116" s="298"/>
      <c r="H3116" s="298"/>
      <c r="I3116" s="298"/>
      <c r="J3116" s="298"/>
      <c r="K3116" s="298"/>
      <c r="L3116" s="299"/>
      <c r="M3116" s="302"/>
      <c r="N3116" s="298"/>
      <c r="O3116" s="238"/>
      <c r="P3116" s="238"/>
      <c r="Q3116" s="238"/>
      <c r="T3116" s="39"/>
      <c r="U3116" s="39"/>
      <c r="V3116" s="39"/>
      <c r="W3116" s="39"/>
      <c r="X3116" s="39"/>
      <c r="Y3116" s="39"/>
      <c r="Z3116" s="39"/>
      <c r="AA3116" s="39"/>
      <c r="AB3116" s="39"/>
      <c r="AC3116" s="39"/>
      <c r="AD3116" s="39"/>
      <c r="AE3116" s="39"/>
      <c r="AF3116" s="39"/>
      <c r="AG3116" s="39"/>
      <c r="AH3116" s="39"/>
      <c r="AI3116" s="39"/>
      <c r="AJ3116" s="39"/>
      <c r="AK3116" s="39"/>
      <c r="AL3116" s="39"/>
      <c r="AM3116" s="39"/>
      <c r="AN3116" s="39"/>
      <c r="AO3116" s="39"/>
      <c r="AP3116" s="39"/>
      <c r="AQ3116" s="39"/>
      <c r="AR3116" s="39"/>
      <c r="AS3116" s="39"/>
      <c r="AT3116" s="39"/>
      <c r="AU3116" s="39"/>
      <c r="AV3116" s="39"/>
      <c r="AW3116" s="39"/>
      <c r="AX3116" s="39"/>
      <c r="AY3116" s="39"/>
      <c r="AZ3116" s="39"/>
      <c r="BA3116" s="39"/>
      <c r="BB3116" s="39"/>
      <c r="BC3116" s="39"/>
      <c r="BD3116" s="39"/>
      <c r="BE3116" s="39"/>
      <c r="BF3116" s="39"/>
      <c r="BG3116" s="39"/>
      <c r="BH3116" s="39"/>
      <c r="BI3116" s="39"/>
      <c r="BJ3116" s="39"/>
      <c r="BK3116" s="39"/>
      <c r="BL3116" s="39"/>
      <c r="BM3116" s="39"/>
      <c r="BN3116" s="39"/>
      <c r="BO3116" s="39"/>
      <c r="BP3116" s="39"/>
      <c r="BQ3116" s="39"/>
      <c r="BR3116" s="39"/>
      <c r="BS3116" s="39"/>
      <c r="BT3116" s="39"/>
      <c r="BU3116" s="39"/>
      <c r="BV3116" s="39"/>
      <c r="BW3116" s="39"/>
      <c r="BX3116" s="39"/>
      <c r="BY3116" s="39"/>
      <c r="BZ3116" s="39"/>
      <c r="CA3116" s="39"/>
      <c r="CB3116" s="39"/>
      <c r="CC3116" s="39"/>
      <c r="CD3116" s="39"/>
      <c r="CE3116" s="39"/>
      <c r="CF3116" s="39"/>
      <c r="CG3116" s="39"/>
      <c r="CH3116" s="39"/>
      <c r="CI3116" s="39"/>
      <c r="CJ3116" s="39"/>
      <c r="CK3116" s="39"/>
      <c r="CL3116" s="39"/>
      <c r="CM3116" s="39"/>
      <c r="CN3116" s="39"/>
      <c r="CO3116" s="39"/>
      <c r="CP3116" s="39"/>
      <c r="CQ3116" s="39"/>
      <c r="CR3116" s="39"/>
      <c r="CS3116" s="39"/>
      <c r="CT3116" s="39"/>
      <c r="CU3116" s="39"/>
      <c r="CV3116" s="39"/>
      <c r="CW3116" s="39"/>
      <c r="CX3116" s="39"/>
      <c r="CY3116" s="39"/>
      <c r="CZ3116" s="39"/>
      <c r="DA3116" s="39"/>
      <c r="DB3116" s="39"/>
      <c r="DC3116" s="39"/>
      <c r="DD3116" s="39"/>
      <c r="DE3116" s="39"/>
    </row>
    <row r="3117" spans="1:109" s="38" customFormat="1" ht="12">
      <c r="A3117" s="298"/>
      <c r="B3117" s="298"/>
      <c r="C3117" s="298"/>
      <c r="D3117" s="298"/>
      <c r="E3117" s="298"/>
      <c r="F3117" s="298"/>
      <c r="G3117" s="298"/>
      <c r="H3117" s="298"/>
      <c r="I3117" s="298"/>
      <c r="J3117" s="298"/>
      <c r="K3117" s="298"/>
      <c r="L3117" s="299"/>
      <c r="M3117" s="302"/>
      <c r="N3117" s="298"/>
      <c r="O3117" s="238"/>
      <c r="P3117" s="238"/>
      <c r="Q3117" s="238"/>
      <c r="T3117" s="39"/>
      <c r="U3117" s="39"/>
      <c r="V3117" s="39"/>
      <c r="W3117" s="39"/>
      <c r="X3117" s="39"/>
      <c r="Y3117" s="39"/>
      <c r="Z3117" s="39"/>
      <c r="AA3117" s="39"/>
      <c r="AB3117" s="39"/>
      <c r="AC3117" s="39"/>
      <c r="AD3117" s="39"/>
      <c r="AE3117" s="39"/>
      <c r="AF3117" s="39"/>
      <c r="AG3117" s="39"/>
      <c r="AH3117" s="39"/>
      <c r="AI3117" s="39"/>
      <c r="AJ3117" s="39"/>
      <c r="AK3117" s="39"/>
      <c r="AL3117" s="39"/>
      <c r="AM3117" s="39"/>
      <c r="AN3117" s="39"/>
      <c r="AO3117" s="39"/>
      <c r="AP3117" s="39"/>
      <c r="AQ3117" s="39"/>
      <c r="AR3117" s="39"/>
      <c r="AS3117" s="39"/>
      <c r="AT3117" s="39"/>
      <c r="AU3117" s="39"/>
      <c r="AV3117" s="39"/>
      <c r="AW3117" s="39"/>
      <c r="AX3117" s="39"/>
      <c r="AY3117" s="39"/>
      <c r="AZ3117" s="39"/>
      <c r="BA3117" s="39"/>
      <c r="BB3117" s="39"/>
      <c r="BC3117" s="39"/>
      <c r="BD3117" s="39"/>
      <c r="BE3117" s="39"/>
      <c r="BF3117" s="39"/>
      <c r="BG3117" s="39"/>
      <c r="BH3117" s="39"/>
      <c r="BI3117" s="39"/>
      <c r="BJ3117" s="39"/>
      <c r="BK3117" s="39"/>
      <c r="BL3117" s="39"/>
      <c r="BM3117" s="39"/>
      <c r="BN3117" s="39"/>
      <c r="BO3117" s="39"/>
      <c r="BP3117" s="39"/>
      <c r="BQ3117" s="39"/>
      <c r="BR3117" s="39"/>
      <c r="BS3117" s="39"/>
      <c r="BT3117" s="39"/>
      <c r="BU3117" s="39"/>
      <c r="BV3117" s="39"/>
      <c r="BW3117" s="39"/>
      <c r="BX3117" s="39"/>
      <c r="BY3117" s="39"/>
      <c r="BZ3117" s="39"/>
      <c r="CA3117" s="39"/>
      <c r="CB3117" s="39"/>
      <c r="CC3117" s="39"/>
      <c r="CD3117" s="39"/>
      <c r="CE3117" s="39"/>
      <c r="CF3117" s="39"/>
      <c r="CG3117" s="39"/>
      <c r="CH3117" s="39"/>
      <c r="CI3117" s="39"/>
      <c r="CJ3117" s="39"/>
      <c r="CK3117" s="39"/>
      <c r="CL3117" s="39"/>
      <c r="CM3117" s="39"/>
      <c r="CN3117" s="39"/>
      <c r="CO3117" s="39"/>
      <c r="CP3117" s="39"/>
      <c r="CQ3117" s="39"/>
      <c r="CR3117" s="39"/>
      <c r="CS3117" s="39"/>
      <c r="CT3117" s="39"/>
      <c r="CU3117" s="39"/>
      <c r="CV3117" s="39"/>
      <c r="CW3117" s="39"/>
      <c r="CX3117" s="39"/>
      <c r="CY3117" s="39"/>
      <c r="CZ3117" s="39"/>
      <c r="DA3117" s="39"/>
      <c r="DB3117" s="39"/>
      <c r="DC3117" s="39"/>
      <c r="DD3117" s="39"/>
      <c r="DE3117" s="39"/>
    </row>
    <row r="3118" spans="1:109" s="38" customFormat="1" ht="12">
      <c r="A3118" s="298"/>
      <c r="B3118" s="298"/>
      <c r="C3118" s="298"/>
      <c r="D3118" s="298"/>
      <c r="E3118" s="298"/>
      <c r="F3118" s="298"/>
      <c r="G3118" s="298"/>
      <c r="H3118" s="298"/>
      <c r="I3118" s="298"/>
      <c r="J3118" s="298"/>
      <c r="K3118" s="298"/>
      <c r="L3118" s="299"/>
      <c r="M3118" s="302"/>
      <c r="N3118" s="298"/>
      <c r="O3118" s="238"/>
      <c r="P3118" s="238"/>
      <c r="Q3118" s="238"/>
      <c r="T3118" s="39"/>
      <c r="U3118" s="39"/>
      <c r="V3118" s="39"/>
      <c r="W3118" s="39"/>
      <c r="X3118" s="39"/>
      <c r="Y3118" s="39"/>
      <c r="Z3118" s="39"/>
      <c r="AA3118" s="39"/>
      <c r="AB3118" s="39"/>
      <c r="AC3118" s="39"/>
      <c r="AD3118" s="39"/>
      <c r="AE3118" s="39"/>
      <c r="AF3118" s="39"/>
      <c r="AG3118" s="39"/>
      <c r="AH3118" s="39"/>
      <c r="AI3118" s="39"/>
      <c r="AJ3118" s="39"/>
      <c r="AK3118" s="39"/>
      <c r="AL3118" s="39"/>
      <c r="AM3118" s="39"/>
      <c r="AN3118" s="39"/>
      <c r="AO3118" s="39"/>
      <c r="AP3118" s="39"/>
      <c r="AQ3118" s="39"/>
      <c r="AR3118" s="39"/>
      <c r="AS3118" s="39"/>
      <c r="AT3118" s="39"/>
      <c r="AU3118" s="39"/>
      <c r="AV3118" s="39"/>
      <c r="AW3118" s="39"/>
      <c r="AX3118" s="39"/>
      <c r="AY3118" s="39"/>
      <c r="AZ3118" s="39"/>
      <c r="BA3118" s="39"/>
      <c r="BB3118" s="39"/>
      <c r="BC3118" s="39"/>
      <c r="BD3118" s="39"/>
      <c r="BE3118" s="39"/>
      <c r="BF3118" s="39"/>
      <c r="BG3118" s="39"/>
      <c r="BH3118" s="39"/>
      <c r="BI3118" s="39"/>
      <c r="BJ3118" s="39"/>
      <c r="BK3118" s="39"/>
      <c r="BL3118" s="39"/>
      <c r="BM3118" s="39"/>
      <c r="BN3118" s="39"/>
      <c r="BO3118" s="39"/>
      <c r="BP3118" s="39"/>
      <c r="BQ3118" s="39"/>
      <c r="BR3118" s="39"/>
      <c r="BS3118" s="39"/>
      <c r="BT3118" s="39"/>
      <c r="BU3118" s="39"/>
      <c r="BV3118" s="39"/>
      <c r="BW3118" s="39"/>
      <c r="BX3118" s="39"/>
      <c r="BY3118" s="39"/>
      <c r="BZ3118" s="39"/>
      <c r="CA3118" s="39"/>
      <c r="CB3118" s="39"/>
      <c r="CC3118" s="39"/>
      <c r="CD3118" s="39"/>
      <c r="CE3118" s="39"/>
      <c r="CF3118" s="39"/>
      <c r="CG3118" s="39"/>
      <c r="CH3118" s="39"/>
      <c r="CI3118" s="39"/>
      <c r="CJ3118" s="39"/>
      <c r="CK3118" s="39"/>
      <c r="CL3118" s="39"/>
      <c r="CM3118" s="39"/>
      <c r="CN3118" s="39"/>
      <c r="CO3118" s="39"/>
      <c r="CP3118" s="39"/>
      <c r="CQ3118" s="39"/>
      <c r="CR3118" s="39"/>
      <c r="CS3118" s="39"/>
      <c r="CT3118" s="39"/>
      <c r="CU3118" s="39"/>
      <c r="CV3118" s="39"/>
      <c r="CW3118" s="39"/>
      <c r="CX3118" s="39"/>
      <c r="CY3118" s="39"/>
      <c r="CZ3118" s="39"/>
      <c r="DA3118" s="39"/>
      <c r="DB3118" s="39"/>
      <c r="DC3118" s="39"/>
      <c r="DD3118" s="39"/>
      <c r="DE3118" s="39"/>
    </row>
    <row r="3119" spans="1:109" s="38" customFormat="1" ht="12">
      <c r="A3119" s="298"/>
      <c r="B3119" s="298"/>
      <c r="C3119" s="298"/>
      <c r="D3119" s="298"/>
      <c r="E3119" s="298"/>
      <c r="F3119" s="298"/>
      <c r="G3119" s="298"/>
      <c r="H3119" s="298"/>
      <c r="I3119" s="298"/>
      <c r="J3119" s="298"/>
      <c r="K3119" s="298"/>
      <c r="L3119" s="299"/>
      <c r="M3119" s="302"/>
      <c r="N3119" s="298"/>
      <c r="O3119" s="238"/>
      <c r="P3119" s="238"/>
      <c r="Q3119" s="238"/>
      <c r="T3119" s="39"/>
      <c r="U3119" s="39"/>
      <c r="V3119" s="39"/>
      <c r="W3119" s="39"/>
      <c r="X3119" s="39"/>
      <c r="Y3119" s="39"/>
      <c r="Z3119" s="39"/>
      <c r="AA3119" s="39"/>
      <c r="AB3119" s="39"/>
      <c r="AC3119" s="39"/>
      <c r="AD3119" s="39"/>
      <c r="AE3119" s="39"/>
      <c r="AF3119" s="39"/>
      <c r="AG3119" s="39"/>
      <c r="AH3119" s="39"/>
      <c r="AI3119" s="39"/>
      <c r="AJ3119" s="39"/>
      <c r="AK3119" s="39"/>
      <c r="AL3119" s="39"/>
      <c r="AM3119" s="39"/>
      <c r="AN3119" s="39"/>
      <c r="AO3119" s="39"/>
      <c r="AP3119" s="39"/>
      <c r="AQ3119" s="39"/>
      <c r="AR3119" s="39"/>
      <c r="AS3119" s="39"/>
      <c r="AT3119" s="39"/>
      <c r="AU3119" s="39"/>
      <c r="AV3119" s="39"/>
      <c r="AW3119" s="39"/>
      <c r="AX3119" s="39"/>
      <c r="AY3119" s="39"/>
      <c r="AZ3119" s="39"/>
      <c r="BA3119" s="39"/>
      <c r="BB3119" s="39"/>
      <c r="BC3119" s="39"/>
      <c r="BD3119" s="39"/>
      <c r="BE3119" s="39"/>
      <c r="BF3119" s="39"/>
      <c r="BG3119" s="39"/>
      <c r="BH3119" s="39"/>
      <c r="BI3119" s="39"/>
      <c r="BJ3119" s="39"/>
      <c r="BK3119" s="39"/>
      <c r="BL3119" s="39"/>
      <c r="BM3119" s="39"/>
      <c r="BN3119" s="39"/>
      <c r="BO3119" s="39"/>
      <c r="BP3119" s="39"/>
      <c r="BQ3119" s="39"/>
      <c r="BR3119" s="39"/>
      <c r="BS3119" s="39"/>
      <c r="BT3119" s="39"/>
      <c r="BU3119" s="39"/>
      <c r="BV3119" s="39"/>
      <c r="BW3119" s="39"/>
      <c r="BX3119" s="39"/>
      <c r="BY3119" s="39"/>
      <c r="BZ3119" s="39"/>
      <c r="CA3119" s="39"/>
      <c r="CB3119" s="39"/>
      <c r="CC3119" s="39"/>
      <c r="CD3119" s="39"/>
      <c r="CE3119" s="39"/>
      <c r="CF3119" s="39"/>
      <c r="CG3119" s="39"/>
      <c r="CH3119" s="39"/>
      <c r="CI3119" s="39"/>
      <c r="CJ3119" s="39"/>
      <c r="CK3119" s="39"/>
      <c r="CL3119" s="39"/>
      <c r="CM3119" s="39"/>
      <c r="CN3119" s="39"/>
      <c r="CO3119" s="39"/>
      <c r="CP3119" s="39"/>
      <c r="CQ3119" s="39"/>
      <c r="CR3119" s="39"/>
      <c r="CS3119" s="39"/>
      <c r="CT3119" s="39"/>
      <c r="CU3119" s="39"/>
      <c r="CV3119" s="39"/>
      <c r="CW3119" s="39"/>
      <c r="CX3119" s="39"/>
      <c r="CY3119" s="39"/>
      <c r="CZ3119" s="39"/>
      <c r="DA3119" s="39"/>
      <c r="DB3119" s="39"/>
      <c r="DC3119" s="39"/>
      <c r="DD3119" s="39"/>
      <c r="DE3119" s="39"/>
    </row>
    <row r="3120" spans="1:109" s="38" customFormat="1" ht="12">
      <c r="A3120" s="298"/>
      <c r="B3120" s="298"/>
      <c r="C3120" s="298"/>
      <c r="D3120" s="298"/>
      <c r="E3120" s="298"/>
      <c r="F3120" s="298"/>
      <c r="G3120" s="298"/>
      <c r="H3120" s="298"/>
      <c r="I3120" s="298"/>
      <c r="J3120" s="298"/>
      <c r="K3120" s="298"/>
      <c r="L3120" s="299"/>
      <c r="M3120" s="302"/>
      <c r="N3120" s="298"/>
      <c r="O3120" s="238"/>
      <c r="P3120" s="238"/>
      <c r="Q3120" s="238"/>
      <c r="T3120" s="39"/>
      <c r="U3120" s="39"/>
      <c r="V3120" s="39"/>
      <c r="W3120" s="39"/>
      <c r="X3120" s="39"/>
      <c r="Y3120" s="39"/>
      <c r="Z3120" s="39"/>
      <c r="AA3120" s="39"/>
      <c r="AB3120" s="39"/>
      <c r="AC3120" s="39"/>
      <c r="AD3120" s="39"/>
      <c r="AE3120" s="39"/>
      <c r="AF3120" s="39"/>
      <c r="AG3120" s="39"/>
      <c r="AH3120" s="39"/>
      <c r="AI3120" s="39"/>
      <c r="AJ3120" s="39"/>
      <c r="AK3120" s="39"/>
      <c r="AL3120" s="39"/>
      <c r="AM3120" s="39"/>
      <c r="AN3120" s="39"/>
      <c r="AO3120" s="39"/>
      <c r="AP3120" s="39"/>
      <c r="AQ3120" s="39"/>
      <c r="AR3120" s="39"/>
      <c r="AS3120" s="39"/>
      <c r="AT3120" s="39"/>
      <c r="AU3120" s="39"/>
      <c r="AV3120" s="39"/>
      <c r="AW3120" s="39"/>
      <c r="AX3120" s="39"/>
      <c r="AY3120" s="39"/>
      <c r="AZ3120" s="39"/>
      <c r="BA3120" s="39"/>
      <c r="BB3120" s="39"/>
      <c r="BC3120" s="39"/>
      <c r="BD3120" s="39"/>
      <c r="BE3120" s="39"/>
      <c r="BF3120" s="39"/>
      <c r="BG3120" s="39"/>
      <c r="BH3120" s="39"/>
      <c r="BI3120" s="39"/>
      <c r="BJ3120" s="39"/>
      <c r="BK3120" s="39"/>
      <c r="BL3120" s="39"/>
      <c r="BM3120" s="39"/>
      <c r="BN3120" s="39"/>
      <c r="BO3120" s="39"/>
      <c r="BP3120" s="39"/>
      <c r="BQ3120" s="39"/>
      <c r="BR3120" s="39"/>
      <c r="BS3120" s="39"/>
      <c r="BT3120" s="39"/>
      <c r="BU3120" s="39"/>
      <c r="BV3120" s="39"/>
      <c r="BW3120" s="39"/>
      <c r="BX3120" s="39"/>
      <c r="BY3120" s="39"/>
      <c r="BZ3120" s="39"/>
      <c r="CA3120" s="39"/>
      <c r="CB3120" s="39"/>
      <c r="CC3120" s="39"/>
      <c r="CD3120" s="39"/>
      <c r="CE3120" s="39"/>
      <c r="CF3120" s="39"/>
      <c r="CG3120" s="39"/>
      <c r="CH3120" s="39"/>
      <c r="CI3120" s="39"/>
      <c r="CJ3120" s="39"/>
      <c r="CK3120" s="39"/>
      <c r="CL3120" s="39"/>
      <c r="CM3120" s="39"/>
      <c r="CN3120" s="39"/>
      <c r="CO3120" s="39"/>
      <c r="CP3120" s="39"/>
      <c r="CQ3120" s="39"/>
      <c r="CR3120" s="39"/>
      <c r="CS3120" s="39"/>
      <c r="CT3120" s="39"/>
      <c r="CU3120" s="39"/>
      <c r="CV3120" s="39"/>
      <c r="CW3120" s="39"/>
      <c r="CX3120" s="39"/>
      <c r="CY3120" s="39"/>
      <c r="CZ3120" s="39"/>
      <c r="DA3120" s="39"/>
      <c r="DB3120" s="39"/>
      <c r="DC3120" s="39"/>
      <c r="DD3120" s="39"/>
      <c r="DE3120" s="39"/>
    </row>
    <row r="3121" spans="1:109" s="38" customFormat="1" ht="12">
      <c r="A3121" s="298"/>
      <c r="B3121" s="298"/>
      <c r="C3121" s="298"/>
      <c r="D3121" s="298"/>
      <c r="E3121" s="298"/>
      <c r="F3121" s="298"/>
      <c r="G3121" s="298"/>
      <c r="H3121" s="298"/>
      <c r="I3121" s="298"/>
      <c r="J3121" s="298"/>
      <c r="K3121" s="298"/>
      <c r="L3121" s="299"/>
      <c r="M3121" s="302"/>
      <c r="N3121" s="298"/>
      <c r="O3121" s="238"/>
      <c r="P3121" s="238"/>
      <c r="Q3121" s="238"/>
      <c r="T3121" s="39"/>
      <c r="U3121" s="39"/>
      <c r="V3121" s="39"/>
      <c r="W3121" s="39"/>
      <c r="X3121" s="39"/>
      <c r="Y3121" s="39"/>
      <c r="Z3121" s="39"/>
      <c r="AA3121" s="39"/>
      <c r="AB3121" s="39"/>
      <c r="AC3121" s="39"/>
      <c r="AD3121" s="39"/>
      <c r="AE3121" s="39"/>
      <c r="AF3121" s="39"/>
      <c r="AG3121" s="39"/>
      <c r="AH3121" s="39"/>
      <c r="AI3121" s="39"/>
      <c r="AJ3121" s="39"/>
      <c r="AK3121" s="39"/>
      <c r="AL3121" s="39"/>
      <c r="AM3121" s="39"/>
      <c r="AN3121" s="39"/>
      <c r="AO3121" s="39"/>
      <c r="AP3121" s="39"/>
      <c r="AQ3121" s="39"/>
      <c r="AR3121" s="39"/>
      <c r="AS3121" s="39"/>
      <c r="AT3121" s="39"/>
      <c r="AU3121" s="39"/>
      <c r="AV3121" s="39"/>
      <c r="AW3121" s="39"/>
      <c r="AX3121" s="39"/>
      <c r="AY3121" s="39"/>
      <c r="AZ3121" s="39"/>
      <c r="BA3121" s="39"/>
      <c r="BB3121" s="39"/>
      <c r="BC3121" s="39"/>
      <c r="BD3121" s="39"/>
      <c r="BE3121" s="39"/>
      <c r="BF3121" s="39"/>
      <c r="BG3121" s="39"/>
      <c r="BH3121" s="39"/>
      <c r="BI3121" s="39"/>
      <c r="BJ3121" s="39"/>
      <c r="BK3121" s="39"/>
      <c r="BL3121" s="39"/>
      <c r="BM3121" s="39"/>
      <c r="BN3121" s="39"/>
      <c r="BO3121" s="39"/>
      <c r="BP3121" s="39"/>
      <c r="BQ3121" s="39"/>
      <c r="BR3121" s="39"/>
      <c r="BS3121" s="39"/>
      <c r="BT3121" s="39"/>
      <c r="BU3121" s="39"/>
      <c r="BV3121" s="39"/>
      <c r="BW3121" s="39"/>
      <c r="BX3121" s="39"/>
      <c r="BY3121" s="39"/>
      <c r="BZ3121" s="39"/>
      <c r="CA3121" s="39"/>
      <c r="CB3121" s="39"/>
      <c r="CC3121" s="39"/>
      <c r="CD3121" s="39"/>
      <c r="CE3121" s="39"/>
      <c r="CF3121" s="39"/>
      <c r="CG3121" s="39"/>
      <c r="CH3121" s="39"/>
      <c r="CI3121" s="39"/>
      <c r="CJ3121" s="39"/>
      <c r="CK3121" s="39"/>
      <c r="CL3121" s="39"/>
      <c r="CM3121" s="39"/>
      <c r="CN3121" s="39"/>
      <c r="CO3121" s="39"/>
      <c r="CP3121" s="39"/>
      <c r="CQ3121" s="39"/>
      <c r="CR3121" s="39"/>
      <c r="CS3121" s="39"/>
      <c r="CT3121" s="39"/>
      <c r="CU3121" s="39"/>
      <c r="CV3121" s="39"/>
      <c r="CW3121" s="39"/>
      <c r="CX3121" s="39"/>
      <c r="CY3121" s="39"/>
      <c r="CZ3121" s="39"/>
      <c r="DA3121" s="39"/>
      <c r="DB3121" s="39"/>
      <c r="DC3121" s="39"/>
      <c r="DD3121" s="39"/>
      <c r="DE3121" s="39"/>
    </row>
    <row r="3122" spans="1:109" s="38" customFormat="1" ht="12">
      <c r="A3122" s="298"/>
      <c r="B3122" s="298"/>
      <c r="C3122" s="298"/>
      <c r="D3122" s="298"/>
      <c r="E3122" s="298"/>
      <c r="F3122" s="298"/>
      <c r="G3122" s="298"/>
      <c r="H3122" s="298"/>
      <c r="I3122" s="298"/>
      <c r="J3122" s="298"/>
      <c r="K3122" s="298"/>
      <c r="L3122" s="299"/>
      <c r="M3122" s="302"/>
      <c r="N3122" s="298"/>
      <c r="O3122" s="238"/>
      <c r="P3122" s="238"/>
      <c r="Q3122" s="238"/>
      <c r="T3122" s="39"/>
      <c r="U3122" s="39"/>
      <c r="V3122" s="39"/>
      <c r="W3122" s="39"/>
      <c r="X3122" s="39"/>
      <c r="Y3122" s="39"/>
      <c r="Z3122" s="39"/>
      <c r="AA3122" s="39"/>
      <c r="AB3122" s="39"/>
      <c r="AC3122" s="39"/>
      <c r="AD3122" s="39"/>
      <c r="AE3122" s="39"/>
      <c r="AF3122" s="39"/>
      <c r="AG3122" s="39"/>
      <c r="AH3122" s="39"/>
      <c r="AI3122" s="39"/>
      <c r="AJ3122" s="39"/>
      <c r="AK3122" s="39"/>
      <c r="AL3122" s="39"/>
      <c r="AM3122" s="39"/>
      <c r="AN3122" s="39"/>
      <c r="AO3122" s="39"/>
      <c r="AP3122" s="39"/>
      <c r="AQ3122" s="39"/>
      <c r="AR3122" s="39"/>
      <c r="AS3122" s="39"/>
      <c r="AT3122" s="39"/>
      <c r="AU3122" s="39"/>
      <c r="AV3122" s="39"/>
      <c r="AW3122" s="39"/>
      <c r="AX3122" s="39"/>
      <c r="AY3122" s="39"/>
      <c r="AZ3122" s="39"/>
      <c r="BA3122" s="39"/>
      <c r="BB3122" s="39"/>
      <c r="BC3122" s="39"/>
      <c r="BD3122" s="39"/>
      <c r="BE3122" s="39"/>
      <c r="BF3122" s="39"/>
      <c r="BG3122" s="39"/>
      <c r="BH3122" s="39"/>
      <c r="BI3122" s="39"/>
      <c r="BJ3122" s="39"/>
      <c r="BK3122" s="39"/>
      <c r="BL3122" s="39"/>
      <c r="BM3122" s="39"/>
      <c r="BN3122" s="39"/>
      <c r="BO3122" s="39"/>
      <c r="BP3122" s="39"/>
      <c r="BQ3122" s="39"/>
      <c r="BR3122" s="39"/>
      <c r="BS3122" s="39"/>
      <c r="BT3122" s="39"/>
      <c r="BU3122" s="39"/>
      <c r="BV3122" s="39"/>
      <c r="BW3122" s="39"/>
      <c r="BX3122" s="39"/>
      <c r="BY3122" s="39"/>
      <c r="BZ3122" s="39"/>
      <c r="CA3122" s="39"/>
      <c r="CB3122" s="39"/>
      <c r="CC3122" s="39"/>
      <c r="CD3122" s="39"/>
      <c r="CE3122" s="39"/>
      <c r="CF3122" s="39"/>
      <c r="CG3122" s="39"/>
      <c r="CH3122" s="39"/>
      <c r="CI3122" s="39"/>
      <c r="CJ3122" s="39"/>
      <c r="CK3122" s="39"/>
      <c r="CL3122" s="39"/>
      <c r="CM3122" s="39"/>
      <c r="CN3122" s="39"/>
      <c r="CO3122" s="39"/>
      <c r="CP3122" s="39"/>
      <c r="CQ3122" s="39"/>
      <c r="CR3122" s="39"/>
      <c r="CS3122" s="39"/>
      <c r="CT3122" s="39"/>
      <c r="CU3122" s="39"/>
      <c r="CV3122" s="39"/>
      <c r="CW3122" s="39"/>
      <c r="CX3122" s="39"/>
      <c r="CY3122" s="39"/>
      <c r="CZ3122" s="39"/>
      <c r="DA3122" s="39"/>
      <c r="DB3122" s="39"/>
      <c r="DC3122" s="39"/>
      <c r="DD3122" s="39"/>
      <c r="DE3122" s="39"/>
    </row>
    <row r="3123" spans="1:109" s="38" customFormat="1" ht="12">
      <c r="A3123" s="298"/>
      <c r="B3123" s="298"/>
      <c r="C3123" s="298"/>
      <c r="D3123" s="298"/>
      <c r="E3123" s="298"/>
      <c r="F3123" s="298"/>
      <c r="G3123" s="298"/>
      <c r="H3123" s="298"/>
      <c r="I3123" s="298"/>
      <c r="J3123" s="298"/>
      <c r="K3123" s="298"/>
      <c r="L3123" s="299"/>
      <c r="M3123" s="302"/>
      <c r="N3123" s="298"/>
      <c r="O3123" s="238"/>
      <c r="P3123" s="238"/>
      <c r="Q3123" s="238"/>
      <c r="T3123" s="39"/>
      <c r="U3123" s="39"/>
      <c r="V3123" s="39"/>
      <c r="W3123" s="39"/>
      <c r="X3123" s="39"/>
      <c r="Y3123" s="39"/>
      <c r="Z3123" s="39"/>
      <c r="AA3123" s="39"/>
      <c r="AB3123" s="39"/>
      <c r="AC3123" s="39"/>
      <c r="AD3123" s="39"/>
      <c r="AE3123" s="39"/>
      <c r="AF3123" s="39"/>
      <c r="AG3123" s="39"/>
      <c r="AH3123" s="39"/>
      <c r="AI3123" s="39"/>
      <c r="AJ3123" s="39"/>
      <c r="AK3123" s="39"/>
      <c r="AL3123" s="39"/>
      <c r="AM3123" s="39"/>
      <c r="AN3123" s="39"/>
      <c r="AO3123" s="39"/>
      <c r="AP3123" s="39"/>
      <c r="AQ3123" s="39"/>
      <c r="AR3123" s="39"/>
      <c r="AS3123" s="39"/>
      <c r="AT3123" s="39"/>
      <c r="AU3123" s="39"/>
      <c r="AV3123" s="39"/>
      <c r="AW3123" s="39"/>
      <c r="AX3123" s="39"/>
      <c r="AY3123" s="39"/>
      <c r="AZ3123" s="39"/>
      <c r="BA3123" s="39"/>
      <c r="BB3123" s="39"/>
      <c r="BC3123" s="39"/>
      <c r="BD3123" s="39"/>
      <c r="BE3123" s="39"/>
      <c r="BF3123" s="39"/>
      <c r="BG3123" s="39"/>
      <c r="BH3123" s="39"/>
      <c r="BI3123" s="39"/>
      <c r="BJ3123" s="39"/>
      <c r="BK3123" s="39"/>
      <c r="BL3123" s="39"/>
      <c r="BM3123" s="39"/>
      <c r="BN3123" s="39"/>
      <c r="BO3123" s="39"/>
      <c r="BP3123" s="39"/>
      <c r="BQ3123" s="39"/>
      <c r="BR3123" s="39"/>
      <c r="BS3123" s="39"/>
      <c r="BT3123" s="39"/>
      <c r="BU3123" s="39"/>
      <c r="BV3123" s="39"/>
      <c r="BW3123" s="39"/>
      <c r="BX3123" s="39"/>
      <c r="BY3123" s="39"/>
      <c r="BZ3123" s="39"/>
      <c r="CA3123" s="39"/>
      <c r="CB3123" s="39"/>
      <c r="CC3123" s="39"/>
      <c r="CD3123" s="39"/>
      <c r="CE3123" s="39"/>
      <c r="CF3123" s="39"/>
      <c r="CG3123" s="39"/>
      <c r="CH3123" s="39"/>
      <c r="CI3123" s="39"/>
      <c r="CJ3123" s="39"/>
      <c r="CK3123" s="39"/>
      <c r="CL3123" s="39"/>
      <c r="CM3123" s="39"/>
      <c r="CN3123" s="39"/>
      <c r="CO3123" s="39"/>
      <c r="CP3123" s="39"/>
      <c r="CQ3123" s="39"/>
      <c r="CR3123" s="39"/>
      <c r="CS3123" s="39"/>
      <c r="CT3123" s="39"/>
      <c r="CU3123" s="39"/>
      <c r="CV3123" s="39"/>
      <c r="CW3123" s="39"/>
      <c r="CX3123" s="39"/>
      <c r="CY3123" s="39"/>
      <c r="CZ3123" s="39"/>
      <c r="DA3123" s="39"/>
      <c r="DB3123" s="39"/>
      <c r="DC3123" s="39"/>
      <c r="DD3123" s="39"/>
      <c r="DE3123" s="39"/>
    </row>
    <row r="3124" spans="1:109" s="38" customFormat="1" ht="12">
      <c r="A3124" s="298"/>
      <c r="B3124" s="298"/>
      <c r="C3124" s="298"/>
      <c r="D3124" s="298"/>
      <c r="E3124" s="298"/>
      <c r="F3124" s="298"/>
      <c r="G3124" s="298"/>
      <c r="H3124" s="298"/>
      <c r="I3124" s="298"/>
      <c r="J3124" s="298"/>
      <c r="K3124" s="298"/>
      <c r="L3124" s="299"/>
      <c r="M3124" s="302"/>
      <c r="N3124" s="298"/>
      <c r="O3124" s="238"/>
      <c r="P3124" s="238"/>
      <c r="Q3124" s="238"/>
      <c r="T3124" s="39"/>
      <c r="U3124" s="39"/>
      <c r="V3124" s="39"/>
      <c r="W3124" s="39"/>
      <c r="X3124" s="39"/>
      <c r="Y3124" s="39"/>
      <c r="Z3124" s="39"/>
      <c r="AA3124" s="39"/>
      <c r="AB3124" s="39"/>
      <c r="AC3124" s="39"/>
      <c r="AD3124" s="39"/>
      <c r="AE3124" s="39"/>
      <c r="AF3124" s="39"/>
      <c r="AG3124" s="39"/>
      <c r="AH3124" s="39"/>
      <c r="AI3124" s="39"/>
      <c r="AJ3124" s="39"/>
      <c r="AK3124" s="39"/>
      <c r="AL3124" s="39"/>
      <c r="AM3124" s="39"/>
      <c r="AN3124" s="39"/>
      <c r="AO3124" s="39"/>
      <c r="AP3124" s="39"/>
      <c r="AQ3124" s="39"/>
      <c r="AR3124" s="39"/>
      <c r="AS3124" s="39"/>
      <c r="AT3124" s="39"/>
      <c r="AU3124" s="39"/>
      <c r="AV3124" s="39"/>
      <c r="AW3124" s="39"/>
      <c r="AX3124" s="39"/>
      <c r="AY3124" s="39"/>
      <c r="AZ3124" s="39"/>
      <c r="BA3124" s="39"/>
      <c r="BB3124" s="39"/>
      <c r="BC3124" s="39"/>
      <c r="BD3124" s="39"/>
      <c r="BE3124" s="39"/>
      <c r="BF3124" s="39"/>
      <c r="BG3124" s="39"/>
      <c r="BH3124" s="39"/>
      <c r="BI3124" s="39"/>
      <c r="BJ3124" s="39"/>
      <c r="BK3124" s="39"/>
      <c r="BL3124" s="39"/>
      <c r="BM3124" s="39"/>
      <c r="BN3124" s="39"/>
      <c r="BO3124" s="39"/>
      <c r="BP3124" s="39"/>
      <c r="BQ3124" s="39"/>
      <c r="BR3124" s="39"/>
      <c r="BS3124" s="39"/>
      <c r="BT3124" s="39"/>
      <c r="BU3124" s="39"/>
      <c r="BV3124" s="39"/>
      <c r="BW3124" s="39"/>
      <c r="BX3124" s="39"/>
      <c r="BY3124" s="39"/>
      <c r="BZ3124" s="39"/>
      <c r="CA3124" s="39"/>
      <c r="CB3124" s="39"/>
      <c r="CC3124" s="39"/>
      <c r="CD3124" s="39"/>
      <c r="CE3124" s="39"/>
      <c r="CF3124" s="39"/>
      <c r="CG3124" s="39"/>
      <c r="CH3124" s="39"/>
      <c r="CI3124" s="39"/>
      <c r="CJ3124" s="39"/>
      <c r="CK3124" s="39"/>
      <c r="CL3124" s="39"/>
      <c r="CM3124" s="39"/>
      <c r="CN3124" s="39"/>
      <c r="CO3124" s="39"/>
      <c r="CP3124" s="39"/>
      <c r="CQ3124" s="39"/>
      <c r="CR3124" s="39"/>
      <c r="CS3124" s="39"/>
      <c r="CT3124" s="39"/>
      <c r="CU3124" s="39"/>
      <c r="CV3124" s="39"/>
      <c r="CW3124" s="39"/>
      <c r="CX3124" s="39"/>
      <c r="CY3124" s="39"/>
      <c r="CZ3124" s="39"/>
      <c r="DA3124" s="39"/>
      <c r="DB3124" s="39"/>
      <c r="DC3124" s="39"/>
      <c r="DD3124" s="39"/>
      <c r="DE3124" s="39"/>
    </row>
    <row r="3125" spans="1:109" s="38" customFormat="1" ht="12">
      <c r="A3125" s="298"/>
      <c r="B3125" s="298"/>
      <c r="C3125" s="298"/>
      <c r="D3125" s="298"/>
      <c r="E3125" s="298"/>
      <c r="F3125" s="298"/>
      <c r="G3125" s="298"/>
      <c r="H3125" s="298"/>
      <c r="I3125" s="298"/>
      <c r="J3125" s="298"/>
      <c r="K3125" s="298"/>
      <c r="L3125" s="299"/>
      <c r="M3125" s="302"/>
      <c r="N3125" s="298"/>
      <c r="O3125" s="238"/>
      <c r="P3125" s="238"/>
      <c r="Q3125" s="238"/>
      <c r="T3125" s="39"/>
      <c r="U3125" s="39"/>
      <c r="V3125" s="39"/>
      <c r="W3125" s="39"/>
      <c r="X3125" s="39"/>
      <c r="Y3125" s="39"/>
      <c r="Z3125" s="39"/>
      <c r="AA3125" s="39"/>
      <c r="AB3125" s="39"/>
      <c r="AC3125" s="39"/>
      <c r="AD3125" s="39"/>
      <c r="AE3125" s="39"/>
      <c r="AF3125" s="39"/>
      <c r="AG3125" s="39"/>
      <c r="AH3125" s="39"/>
      <c r="AI3125" s="39"/>
      <c r="AJ3125" s="39"/>
      <c r="AK3125" s="39"/>
      <c r="AL3125" s="39"/>
      <c r="AM3125" s="39"/>
      <c r="AN3125" s="39"/>
      <c r="AO3125" s="39"/>
      <c r="AP3125" s="39"/>
      <c r="AQ3125" s="39"/>
      <c r="AR3125" s="39"/>
      <c r="AS3125" s="39"/>
      <c r="AT3125" s="39"/>
      <c r="AU3125" s="39"/>
      <c r="AV3125" s="39"/>
      <c r="AW3125" s="39"/>
      <c r="AX3125" s="39"/>
      <c r="AY3125" s="39"/>
      <c r="AZ3125" s="39"/>
      <c r="BA3125" s="39"/>
      <c r="BB3125" s="39"/>
      <c r="BC3125" s="39"/>
      <c r="BD3125" s="39"/>
      <c r="BE3125" s="39"/>
      <c r="BF3125" s="39"/>
      <c r="BG3125" s="39"/>
      <c r="BH3125" s="39"/>
      <c r="BI3125" s="39"/>
      <c r="BJ3125" s="39"/>
      <c r="BK3125" s="39"/>
      <c r="BL3125" s="39"/>
      <c r="BM3125" s="39"/>
      <c r="BN3125" s="39"/>
      <c r="BO3125" s="39"/>
      <c r="BP3125" s="39"/>
      <c r="BQ3125" s="39"/>
      <c r="BR3125" s="39"/>
      <c r="BS3125" s="39"/>
      <c r="BT3125" s="39"/>
      <c r="BU3125" s="39"/>
      <c r="BV3125" s="39"/>
      <c r="BW3125" s="39"/>
      <c r="BX3125" s="39"/>
      <c r="BY3125" s="39"/>
      <c r="BZ3125" s="39"/>
      <c r="CA3125" s="39"/>
      <c r="CB3125" s="39"/>
      <c r="CC3125" s="39"/>
      <c r="CD3125" s="39"/>
      <c r="CE3125" s="39"/>
      <c r="CF3125" s="39"/>
      <c r="CG3125" s="39"/>
      <c r="CH3125" s="39"/>
      <c r="CI3125" s="39"/>
      <c r="CJ3125" s="39"/>
      <c r="CK3125" s="39"/>
      <c r="CL3125" s="39"/>
      <c r="CM3125" s="39"/>
      <c r="CN3125" s="39"/>
      <c r="CO3125" s="39"/>
      <c r="CP3125" s="39"/>
      <c r="CQ3125" s="39"/>
      <c r="CR3125" s="39"/>
      <c r="CS3125" s="39"/>
      <c r="CT3125" s="39"/>
      <c r="CU3125" s="39"/>
      <c r="CV3125" s="39"/>
      <c r="CW3125" s="39"/>
      <c r="CX3125" s="39"/>
      <c r="CY3125" s="39"/>
      <c r="CZ3125" s="39"/>
      <c r="DA3125" s="39"/>
      <c r="DB3125" s="39"/>
      <c r="DC3125" s="39"/>
      <c r="DD3125" s="39"/>
      <c r="DE3125" s="39"/>
    </row>
    <row r="3126" spans="1:109" s="38" customFormat="1" ht="12">
      <c r="A3126" s="298"/>
      <c r="B3126" s="298"/>
      <c r="C3126" s="298"/>
      <c r="D3126" s="298"/>
      <c r="E3126" s="298"/>
      <c r="F3126" s="298"/>
      <c r="G3126" s="298"/>
      <c r="H3126" s="298"/>
      <c r="I3126" s="298"/>
      <c r="J3126" s="298"/>
      <c r="K3126" s="298"/>
      <c r="L3126" s="299"/>
      <c r="M3126" s="302"/>
      <c r="N3126" s="298"/>
      <c r="O3126" s="238"/>
      <c r="P3126" s="238"/>
      <c r="Q3126" s="238"/>
      <c r="T3126" s="39"/>
      <c r="U3126" s="39"/>
      <c r="V3126" s="39"/>
      <c r="W3126" s="39"/>
      <c r="X3126" s="39"/>
      <c r="Y3126" s="39"/>
      <c r="Z3126" s="39"/>
      <c r="AA3126" s="39"/>
      <c r="AB3126" s="39"/>
      <c r="AC3126" s="39"/>
      <c r="AD3126" s="39"/>
      <c r="AE3126" s="39"/>
      <c r="AF3126" s="39"/>
      <c r="AG3126" s="39"/>
      <c r="AH3126" s="39"/>
      <c r="AI3126" s="39"/>
      <c r="AJ3126" s="39"/>
      <c r="AK3126" s="39"/>
      <c r="AL3126" s="39"/>
      <c r="AM3126" s="39"/>
      <c r="AN3126" s="39"/>
      <c r="AO3126" s="39"/>
      <c r="AP3126" s="39"/>
      <c r="AQ3126" s="39"/>
      <c r="AR3126" s="39"/>
      <c r="AS3126" s="39"/>
      <c r="AT3126" s="39"/>
      <c r="AU3126" s="39"/>
      <c r="AV3126" s="39"/>
      <c r="AW3126" s="39"/>
      <c r="AX3126" s="39"/>
      <c r="AY3126" s="39"/>
      <c r="AZ3126" s="39"/>
      <c r="BA3126" s="39"/>
      <c r="BB3126" s="39"/>
      <c r="BC3126" s="39"/>
      <c r="BD3126" s="39"/>
      <c r="BE3126" s="39"/>
      <c r="BF3126" s="39"/>
      <c r="BG3126" s="39"/>
      <c r="BH3126" s="39"/>
      <c r="BI3126" s="39"/>
      <c r="BJ3126" s="39"/>
      <c r="BK3126" s="39"/>
      <c r="BL3126" s="39"/>
      <c r="BM3126" s="39"/>
      <c r="BN3126" s="39"/>
      <c r="BO3126" s="39"/>
      <c r="BP3126" s="39"/>
      <c r="BQ3126" s="39"/>
      <c r="BR3126" s="39"/>
      <c r="BS3126" s="39"/>
      <c r="BT3126" s="39"/>
      <c r="BU3126" s="39"/>
      <c r="BV3126" s="39"/>
      <c r="BW3126" s="39"/>
      <c r="BX3126" s="39"/>
      <c r="BY3126" s="39"/>
      <c r="BZ3126" s="39"/>
      <c r="CA3126" s="39"/>
      <c r="CB3126" s="39"/>
      <c r="CC3126" s="39"/>
      <c r="CD3126" s="39"/>
      <c r="CE3126" s="39"/>
      <c r="CF3126" s="39"/>
      <c r="CG3126" s="39"/>
      <c r="CH3126" s="39"/>
      <c r="CI3126" s="39"/>
      <c r="CJ3126" s="39"/>
      <c r="CK3126" s="39"/>
      <c r="CL3126" s="39"/>
      <c r="CM3126" s="39"/>
      <c r="CN3126" s="39"/>
      <c r="CO3126" s="39"/>
      <c r="CP3126" s="39"/>
      <c r="CQ3126" s="39"/>
      <c r="CR3126" s="39"/>
      <c r="CS3126" s="39"/>
      <c r="CT3126" s="39"/>
      <c r="CU3126" s="39"/>
      <c r="CV3126" s="39"/>
      <c r="CW3126" s="39"/>
      <c r="CX3126" s="39"/>
      <c r="CY3126" s="39"/>
      <c r="CZ3126" s="39"/>
      <c r="DA3126" s="39"/>
      <c r="DB3126" s="39"/>
      <c r="DC3126" s="39"/>
      <c r="DD3126" s="39"/>
      <c r="DE3126" s="39"/>
    </row>
    <row r="3127" spans="1:109" s="38" customFormat="1" ht="12">
      <c r="A3127" s="298"/>
      <c r="B3127" s="298"/>
      <c r="C3127" s="298"/>
      <c r="D3127" s="298"/>
      <c r="E3127" s="298"/>
      <c r="F3127" s="298"/>
      <c r="G3127" s="298"/>
      <c r="H3127" s="298"/>
      <c r="I3127" s="298"/>
      <c r="J3127" s="298"/>
      <c r="K3127" s="298"/>
      <c r="L3127" s="299"/>
      <c r="M3127" s="302"/>
      <c r="N3127" s="298"/>
      <c r="O3127" s="238"/>
      <c r="P3127" s="238"/>
      <c r="Q3127" s="238"/>
      <c r="T3127" s="39"/>
      <c r="U3127" s="39"/>
      <c r="V3127" s="39"/>
      <c r="W3127" s="39"/>
      <c r="X3127" s="39"/>
      <c r="Y3127" s="39"/>
      <c r="Z3127" s="39"/>
      <c r="AA3127" s="39"/>
      <c r="AB3127" s="39"/>
      <c r="AC3127" s="39"/>
      <c r="AD3127" s="39"/>
      <c r="AE3127" s="39"/>
      <c r="AF3127" s="39"/>
      <c r="AG3127" s="39"/>
      <c r="AH3127" s="39"/>
      <c r="AI3127" s="39"/>
      <c r="AJ3127" s="39"/>
      <c r="AK3127" s="39"/>
      <c r="AL3127" s="39"/>
      <c r="AM3127" s="39"/>
      <c r="AN3127" s="39"/>
      <c r="AO3127" s="39"/>
      <c r="AP3127" s="39"/>
      <c r="AQ3127" s="39"/>
      <c r="AR3127" s="39"/>
      <c r="AS3127" s="39"/>
      <c r="AT3127" s="39"/>
      <c r="AU3127" s="39"/>
      <c r="AV3127" s="39"/>
      <c r="AW3127" s="39"/>
      <c r="AX3127" s="39"/>
      <c r="AY3127" s="39"/>
      <c r="AZ3127" s="39"/>
      <c r="BA3127" s="39"/>
      <c r="BB3127" s="39"/>
      <c r="BC3127" s="39"/>
      <c r="BD3127" s="39"/>
      <c r="BE3127" s="39"/>
      <c r="BF3127" s="39"/>
      <c r="BG3127" s="39"/>
      <c r="BH3127" s="39"/>
      <c r="BI3127" s="39"/>
      <c r="BJ3127" s="39"/>
      <c r="BK3127" s="39"/>
      <c r="BL3127" s="39"/>
      <c r="BM3127" s="39"/>
      <c r="BN3127" s="39"/>
      <c r="BO3127" s="39"/>
      <c r="BP3127" s="39"/>
      <c r="BQ3127" s="39"/>
      <c r="BR3127" s="39"/>
      <c r="BS3127" s="39"/>
      <c r="BT3127" s="39"/>
      <c r="BU3127" s="39"/>
      <c r="BV3127" s="39"/>
      <c r="BW3127" s="39"/>
      <c r="BX3127" s="39"/>
      <c r="BY3127" s="39"/>
      <c r="BZ3127" s="39"/>
      <c r="CA3127" s="39"/>
      <c r="CB3127" s="39"/>
      <c r="CC3127" s="39"/>
      <c r="CD3127" s="39"/>
      <c r="CE3127" s="39"/>
      <c r="CF3127" s="39"/>
      <c r="CG3127" s="39"/>
      <c r="CH3127" s="39"/>
      <c r="CI3127" s="39"/>
      <c r="CJ3127" s="39"/>
      <c r="CK3127" s="39"/>
      <c r="CL3127" s="39"/>
      <c r="CM3127" s="39"/>
      <c r="CN3127" s="39"/>
      <c r="CO3127" s="39"/>
      <c r="CP3127" s="39"/>
      <c r="CQ3127" s="39"/>
      <c r="CR3127" s="39"/>
      <c r="CS3127" s="39"/>
      <c r="CT3127" s="39"/>
      <c r="CU3127" s="39"/>
      <c r="CV3127" s="39"/>
      <c r="CW3127" s="39"/>
      <c r="CX3127" s="39"/>
      <c r="CY3127" s="39"/>
      <c r="CZ3127" s="39"/>
      <c r="DA3127" s="39"/>
      <c r="DB3127" s="39"/>
      <c r="DC3127" s="39"/>
      <c r="DD3127" s="39"/>
      <c r="DE3127" s="39"/>
    </row>
    <row r="3128" spans="1:109" s="38" customFormat="1" ht="12">
      <c r="A3128" s="298"/>
      <c r="B3128" s="298"/>
      <c r="C3128" s="298"/>
      <c r="D3128" s="298"/>
      <c r="E3128" s="298"/>
      <c r="F3128" s="298"/>
      <c r="G3128" s="298"/>
      <c r="H3128" s="298"/>
      <c r="I3128" s="298"/>
      <c r="J3128" s="298"/>
      <c r="K3128" s="298"/>
      <c r="L3128" s="299"/>
      <c r="M3128" s="302"/>
      <c r="N3128" s="298"/>
      <c r="O3128" s="238"/>
      <c r="P3128" s="238"/>
      <c r="Q3128" s="238"/>
      <c r="T3128" s="39"/>
      <c r="U3128" s="39"/>
      <c r="V3128" s="39"/>
      <c r="W3128" s="39"/>
      <c r="X3128" s="39"/>
      <c r="Y3128" s="39"/>
      <c r="Z3128" s="39"/>
      <c r="AA3128" s="39"/>
      <c r="AB3128" s="39"/>
      <c r="AC3128" s="39"/>
      <c r="AD3128" s="39"/>
      <c r="AE3128" s="39"/>
      <c r="AF3128" s="39"/>
      <c r="AG3128" s="39"/>
      <c r="AH3128" s="39"/>
      <c r="AI3128" s="39"/>
      <c r="AJ3128" s="39"/>
      <c r="AK3128" s="39"/>
      <c r="AL3128" s="39"/>
      <c r="AM3128" s="39"/>
      <c r="AN3128" s="39"/>
      <c r="AO3128" s="39"/>
      <c r="AP3128" s="39"/>
      <c r="AQ3128" s="39"/>
      <c r="AR3128" s="39"/>
      <c r="AS3128" s="39"/>
      <c r="AT3128" s="39"/>
      <c r="AU3128" s="39"/>
      <c r="AV3128" s="39"/>
      <c r="AW3128" s="39"/>
      <c r="AX3128" s="39"/>
      <c r="AY3128" s="39"/>
      <c r="AZ3128" s="39"/>
      <c r="BA3128" s="39"/>
      <c r="BB3128" s="39"/>
      <c r="BC3128" s="39"/>
      <c r="BD3128" s="39"/>
      <c r="BE3128" s="39"/>
      <c r="BF3128" s="39"/>
      <c r="BG3128" s="39"/>
      <c r="BH3128" s="39"/>
      <c r="BI3128" s="39"/>
      <c r="BJ3128" s="39"/>
      <c r="BK3128" s="39"/>
      <c r="BL3128" s="39"/>
      <c r="BM3128" s="39"/>
      <c r="BN3128" s="39"/>
      <c r="BO3128" s="39"/>
      <c r="BP3128" s="39"/>
      <c r="BQ3128" s="39"/>
      <c r="BR3128" s="39"/>
      <c r="BS3128" s="39"/>
      <c r="BT3128" s="39"/>
      <c r="BU3128" s="39"/>
      <c r="BV3128" s="39"/>
      <c r="BW3128" s="39"/>
      <c r="BX3128" s="39"/>
      <c r="BY3128" s="39"/>
      <c r="BZ3128" s="39"/>
      <c r="CA3128" s="39"/>
      <c r="CB3128" s="39"/>
      <c r="CC3128" s="39"/>
      <c r="CD3128" s="39"/>
      <c r="CE3128" s="39"/>
      <c r="CF3128" s="39"/>
      <c r="CG3128" s="39"/>
      <c r="CH3128" s="39"/>
      <c r="CI3128" s="39"/>
      <c r="CJ3128" s="39"/>
      <c r="CK3128" s="39"/>
      <c r="CL3128" s="39"/>
      <c r="CM3128" s="39"/>
      <c r="CN3128" s="39"/>
      <c r="CO3128" s="39"/>
      <c r="CP3128" s="39"/>
      <c r="CQ3128" s="39"/>
      <c r="CR3128" s="39"/>
      <c r="CS3128" s="39"/>
      <c r="CT3128" s="39"/>
      <c r="CU3128" s="39"/>
      <c r="CV3128" s="39"/>
      <c r="CW3128" s="39"/>
      <c r="CX3128" s="39"/>
      <c r="CY3128" s="39"/>
      <c r="CZ3128" s="39"/>
      <c r="DA3128" s="39"/>
      <c r="DB3128" s="39"/>
      <c r="DC3128" s="39"/>
      <c r="DD3128" s="39"/>
      <c r="DE3128" s="39"/>
    </row>
    <row r="3129" spans="1:109" s="38" customFormat="1" ht="12">
      <c r="A3129" s="298"/>
      <c r="B3129" s="298"/>
      <c r="C3129" s="298"/>
      <c r="D3129" s="298"/>
      <c r="E3129" s="298"/>
      <c r="F3129" s="298"/>
      <c r="G3129" s="298"/>
      <c r="H3129" s="298"/>
      <c r="I3129" s="298"/>
      <c r="J3129" s="298"/>
      <c r="K3129" s="298"/>
      <c r="L3129" s="299"/>
      <c r="M3129" s="302"/>
      <c r="N3129" s="298"/>
      <c r="O3129" s="238"/>
      <c r="P3129" s="238"/>
      <c r="Q3129" s="238"/>
      <c r="T3129" s="39"/>
      <c r="U3129" s="39"/>
      <c r="V3129" s="39"/>
      <c r="W3129" s="39"/>
      <c r="X3129" s="39"/>
      <c r="Y3129" s="39"/>
      <c r="Z3129" s="39"/>
      <c r="AA3129" s="39"/>
      <c r="AB3129" s="39"/>
      <c r="AC3129" s="39"/>
      <c r="AD3129" s="39"/>
      <c r="AE3129" s="39"/>
      <c r="AF3129" s="39"/>
      <c r="AG3129" s="39"/>
      <c r="AH3129" s="39"/>
      <c r="AI3129" s="39"/>
      <c r="AJ3129" s="39"/>
      <c r="AK3129" s="39"/>
      <c r="AL3129" s="39"/>
      <c r="AM3129" s="39"/>
      <c r="AN3129" s="39"/>
      <c r="AO3129" s="39"/>
      <c r="AP3129" s="39"/>
      <c r="AQ3129" s="39"/>
      <c r="AR3129" s="39"/>
      <c r="AS3129" s="39"/>
      <c r="AT3129" s="39"/>
      <c r="AU3129" s="39"/>
      <c r="AV3129" s="39"/>
      <c r="AW3129" s="39"/>
      <c r="AX3129" s="39"/>
      <c r="AY3129" s="39"/>
      <c r="AZ3129" s="39"/>
      <c r="BA3129" s="39"/>
      <c r="BB3129" s="39"/>
      <c r="BC3129" s="39"/>
      <c r="BD3129" s="39"/>
      <c r="BE3129" s="39"/>
      <c r="BF3129" s="39"/>
      <c r="BG3129" s="39"/>
      <c r="BH3129" s="39"/>
      <c r="BI3129" s="39"/>
      <c r="BJ3129" s="39"/>
      <c r="BK3129" s="39"/>
      <c r="BL3129" s="39"/>
      <c r="BM3129" s="39"/>
      <c r="BN3129" s="39"/>
      <c r="BO3129" s="39"/>
      <c r="BP3129" s="39"/>
      <c r="BQ3129" s="39"/>
      <c r="BR3129" s="39"/>
      <c r="BS3129" s="39"/>
      <c r="BT3129" s="39"/>
      <c r="BU3129" s="39"/>
      <c r="BV3129" s="39"/>
      <c r="BW3129" s="39"/>
      <c r="BX3129" s="39"/>
      <c r="BY3129" s="39"/>
      <c r="BZ3129" s="39"/>
      <c r="CA3129" s="39"/>
      <c r="CB3129" s="39"/>
      <c r="CC3129" s="39"/>
      <c r="CD3129" s="39"/>
      <c r="CE3129" s="39"/>
      <c r="CF3129" s="39"/>
      <c r="CG3129" s="39"/>
      <c r="CH3129" s="39"/>
      <c r="CI3129" s="39"/>
      <c r="CJ3129" s="39"/>
      <c r="CK3129" s="39"/>
      <c r="CL3129" s="39"/>
      <c r="CM3129" s="39"/>
      <c r="CN3129" s="39"/>
      <c r="CO3129" s="39"/>
      <c r="CP3129" s="39"/>
      <c r="CQ3129" s="39"/>
      <c r="CR3129" s="39"/>
      <c r="CS3129" s="39"/>
      <c r="CT3129" s="39"/>
      <c r="CU3129" s="39"/>
      <c r="CV3129" s="39"/>
      <c r="CW3129" s="39"/>
      <c r="CX3129" s="39"/>
      <c r="CY3129" s="39"/>
      <c r="CZ3129" s="39"/>
      <c r="DA3129" s="39"/>
      <c r="DB3129" s="39"/>
      <c r="DC3129" s="39"/>
      <c r="DD3129" s="39"/>
      <c r="DE3129" s="39"/>
    </row>
    <row r="3130" spans="1:109" s="38" customFormat="1" ht="12">
      <c r="A3130" s="298"/>
      <c r="B3130" s="298"/>
      <c r="C3130" s="298"/>
      <c r="D3130" s="298"/>
      <c r="E3130" s="298"/>
      <c r="F3130" s="298"/>
      <c r="G3130" s="298"/>
      <c r="H3130" s="298"/>
      <c r="I3130" s="298"/>
      <c r="J3130" s="298"/>
      <c r="K3130" s="298"/>
      <c r="L3130" s="299"/>
      <c r="M3130" s="302"/>
      <c r="N3130" s="298"/>
      <c r="O3130" s="238"/>
      <c r="P3130" s="238"/>
      <c r="Q3130" s="238"/>
      <c r="T3130" s="39"/>
      <c r="U3130" s="39"/>
      <c r="V3130" s="39"/>
      <c r="W3130" s="39"/>
      <c r="X3130" s="39"/>
      <c r="Y3130" s="39"/>
      <c r="Z3130" s="39"/>
      <c r="AA3130" s="39"/>
      <c r="AB3130" s="39"/>
      <c r="AC3130" s="39"/>
      <c r="AD3130" s="39"/>
      <c r="AE3130" s="39"/>
      <c r="AF3130" s="39"/>
      <c r="AG3130" s="39"/>
      <c r="AH3130" s="39"/>
      <c r="AI3130" s="39"/>
      <c r="AJ3130" s="39"/>
      <c r="AK3130" s="39"/>
      <c r="AL3130" s="39"/>
      <c r="AM3130" s="39"/>
      <c r="AN3130" s="39"/>
      <c r="AO3130" s="39"/>
      <c r="AP3130" s="39"/>
      <c r="AQ3130" s="39"/>
      <c r="AR3130" s="39"/>
      <c r="AS3130" s="39"/>
      <c r="AT3130" s="39"/>
      <c r="AU3130" s="39"/>
      <c r="AV3130" s="39"/>
      <c r="AW3130" s="39"/>
      <c r="AX3130" s="39"/>
      <c r="AY3130" s="39"/>
      <c r="AZ3130" s="39"/>
      <c r="BA3130" s="39"/>
      <c r="BB3130" s="39"/>
      <c r="BC3130" s="39"/>
      <c r="BD3130" s="39"/>
      <c r="BE3130" s="39"/>
      <c r="BF3130" s="39"/>
      <c r="BG3130" s="39"/>
      <c r="BH3130" s="39"/>
      <c r="BI3130" s="39"/>
      <c r="BJ3130" s="39"/>
      <c r="BK3130" s="39"/>
      <c r="BL3130" s="39"/>
      <c r="BM3130" s="39"/>
      <c r="BN3130" s="39"/>
      <c r="BO3130" s="39"/>
      <c r="BP3130" s="39"/>
      <c r="BQ3130" s="39"/>
      <c r="BR3130" s="39"/>
      <c r="BS3130" s="39"/>
      <c r="BT3130" s="39"/>
      <c r="BU3130" s="39"/>
      <c r="BV3130" s="39"/>
      <c r="BW3130" s="39"/>
      <c r="BX3130" s="39"/>
      <c r="BY3130" s="39"/>
      <c r="BZ3130" s="39"/>
      <c r="CA3130" s="39"/>
      <c r="CB3130" s="39"/>
      <c r="CC3130" s="39"/>
      <c r="CD3130" s="39"/>
      <c r="CE3130" s="39"/>
      <c r="CF3130" s="39"/>
      <c r="CG3130" s="39"/>
      <c r="CH3130" s="39"/>
      <c r="CI3130" s="39"/>
      <c r="CJ3130" s="39"/>
      <c r="CK3130" s="39"/>
      <c r="CL3130" s="39"/>
      <c r="CM3130" s="39"/>
      <c r="CN3130" s="39"/>
      <c r="CO3130" s="39"/>
      <c r="CP3130" s="39"/>
      <c r="CQ3130" s="39"/>
      <c r="CR3130" s="39"/>
      <c r="CS3130" s="39"/>
      <c r="CT3130" s="39"/>
      <c r="CU3130" s="39"/>
      <c r="CV3130" s="39"/>
      <c r="CW3130" s="39"/>
      <c r="CX3130" s="39"/>
      <c r="CY3130" s="39"/>
      <c r="CZ3130" s="39"/>
      <c r="DA3130" s="39"/>
      <c r="DB3130" s="39"/>
      <c r="DC3130" s="39"/>
      <c r="DD3130" s="39"/>
      <c r="DE3130" s="39"/>
    </row>
    <row r="3131" spans="1:109" s="38" customFormat="1" ht="12">
      <c r="A3131" s="298"/>
      <c r="B3131" s="298"/>
      <c r="C3131" s="298"/>
      <c r="D3131" s="298"/>
      <c r="E3131" s="298"/>
      <c r="F3131" s="298"/>
      <c r="G3131" s="298"/>
      <c r="H3131" s="298"/>
      <c r="I3131" s="298"/>
      <c r="J3131" s="298"/>
      <c r="K3131" s="298"/>
      <c r="L3131" s="299"/>
      <c r="M3131" s="302"/>
      <c r="N3131" s="298"/>
      <c r="O3131" s="238"/>
      <c r="P3131" s="238"/>
      <c r="Q3131" s="238"/>
      <c r="T3131" s="39"/>
      <c r="U3131" s="39"/>
      <c r="V3131" s="39"/>
      <c r="W3131" s="39"/>
      <c r="X3131" s="39"/>
      <c r="Y3131" s="39"/>
      <c r="Z3131" s="39"/>
      <c r="AA3131" s="39"/>
      <c r="AB3131" s="39"/>
      <c r="AC3131" s="39"/>
      <c r="AD3131" s="39"/>
      <c r="AE3131" s="39"/>
      <c r="AF3131" s="39"/>
      <c r="AG3131" s="39"/>
      <c r="AH3131" s="39"/>
      <c r="AI3131" s="39"/>
      <c r="AJ3131" s="39"/>
      <c r="AK3131" s="39"/>
      <c r="AL3131" s="39"/>
      <c r="AM3131" s="39"/>
      <c r="AN3131" s="39"/>
      <c r="AO3131" s="39"/>
      <c r="AP3131" s="39"/>
      <c r="AQ3131" s="39"/>
      <c r="AR3131" s="39"/>
      <c r="AS3131" s="39"/>
      <c r="AT3131" s="39"/>
      <c r="AU3131" s="39"/>
      <c r="AV3131" s="39"/>
      <c r="AW3131" s="39"/>
      <c r="AX3131" s="39"/>
      <c r="AY3131" s="39"/>
      <c r="AZ3131" s="39"/>
      <c r="BA3131" s="39"/>
      <c r="BB3131" s="39"/>
      <c r="BC3131" s="39"/>
      <c r="BD3131" s="39"/>
      <c r="BE3131" s="39"/>
      <c r="BF3131" s="39"/>
      <c r="BG3131" s="39"/>
      <c r="BH3131" s="39"/>
      <c r="BI3131" s="39"/>
      <c r="BJ3131" s="39"/>
      <c r="BK3131" s="39"/>
      <c r="BL3131" s="39"/>
      <c r="BM3131" s="39"/>
      <c r="BN3131" s="39"/>
      <c r="BO3131" s="39"/>
      <c r="BP3131" s="39"/>
      <c r="BQ3131" s="39"/>
      <c r="BR3131" s="39"/>
      <c r="BS3131" s="39"/>
      <c r="BT3131" s="39"/>
      <c r="BU3131" s="39"/>
      <c r="BV3131" s="39"/>
      <c r="BW3131" s="39"/>
      <c r="BX3131" s="39"/>
      <c r="BY3131" s="39"/>
      <c r="BZ3131" s="39"/>
      <c r="CA3131" s="39"/>
      <c r="CB3131" s="39"/>
      <c r="CC3131" s="39"/>
      <c r="CD3131" s="39"/>
      <c r="CE3131" s="39"/>
      <c r="CF3131" s="39"/>
      <c r="CG3131" s="39"/>
      <c r="CH3131" s="39"/>
      <c r="CI3131" s="39"/>
      <c r="CJ3131" s="39"/>
      <c r="CK3131" s="39"/>
      <c r="CL3131" s="39"/>
      <c r="CM3131" s="39"/>
      <c r="CN3131" s="39"/>
      <c r="CO3131" s="39"/>
      <c r="CP3131" s="39"/>
      <c r="CQ3131" s="39"/>
      <c r="CR3131" s="39"/>
      <c r="CS3131" s="39"/>
      <c r="CT3131" s="39"/>
      <c r="CU3131" s="39"/>
      <c r="CV3131" s="39"/>
      <c r="CW3131" s="39"/>
      <c r="CX3131" s="39"/>
      <c r="CY3131" s="39"/>
      <c r="CZ3131" s="39"/>
      <c r="DA3131" s="39"/>
      <c r="DB3131" s="39"/>
      <c r="DC3131" s="39"/>
      <c r="DD3131" s="39"/>
      <c r="DE3131" s="39"/>
    </row>
    <row r="3132" spans="1:109" s="38" customFormat="1" ht="12">
      <c r="A3132" s="298"/>
      <c r="B3132" s="298"/>
      <c r="C3132" s="298"/>
      <c r="D3132" s="298"/>
      <c r="E3132" s="298"/>
      <c r="F3132" s="298"/>
      <c r="G3132" s="298"/>
      <c r="H3132" s="298"/>
      <c r="I3132" s="298"/>
      <c r="J3132" s="298"/>
      <c r="K3132" s="298"/>
      <c r="L3132" s="299"/>
      <c r="M3132" s="302"/>
      <c r="N3132" s="298"/>
      <c r="O3132" s="238"/>
      <c r="P3132" s="238"/>
      <c r="Q3132" s="238"/>
      <c r="T3132" s="39"/>
      <c r="U3132" s="39"/>
      <c r="V3132" s="39"/>
      <c r="W3132" s="39"/>
      <c r="X3132" s="39"/>
      <c r="Y3132" s="39"/>
      <c r="Z3132" s="39"/>
      <c r="AA3132" s="39"/>
      <c r="AB3132" s="39"/>
      <c r="AC3132" s="39"/>
      <c r="AD3132" s="39"/>
      <c r="AE3132" s="39"/>
      <c r="AF3132" s="39"/>
      <c r="AG3132" s="39"/>
      <c r="AH3132" s="39"/>
      <c r="AI3132" s="39"/>
      <c r="AJ3132" s="39"/>
      <c r="AK3132" s="39"/>
      <c r="AL3132" s="39"/>
      <c r="AM3132" s="39"/>
      <c r="AN3132" s="39"/>
      <c r="AO3132" s="39"/>
      <c r="AP3132" s="39"/>
      <c r="AQ3132" s="39"/>
      <c r="AR3132" s="39"/>
      <c r="AS3132" s="39"/>
      <c r="AT3132" s="39"/>
      <c r="AU3132" s="39"/>
      <c r="AV3132" s="39"/>
      <c r="AW3132" s="39"/>
      <c r="AX3132" s="39"/>
      <c r="AY3132" s="39"/>
      <c r="AZ3132" s="39"/>
      <c r="BA3132" s="39"/>
      <c r="BB3132" s="39"/>
      <c r="BC3132" s="39"/>
      <c r="BD3132" s="39"/>
      <c r="BE3132" s="39"/>
      <c r="BF3132" s="39"/>
      <c r="BG3132" s="39"/>
      <c r="BH3132" s="39"/>
      <c r="BI3132" s="39"/>
      <c r="BJ3132" s="39"/>
      <c r="BK3132" s="39"/>
      <c r="BL3132" s="39"/>
      <c r="BM3132" s="39"/>
      <c r="BN3132" s="39"/>
      <c r="BO3132" s="39"/>
      <c r="BP3132" s="39"/>
      <c r="BQ3132" s="39"/>
      <c r="BR3132" s="39"/>
      <c r="BS3132" s="39"/>
      <c r="BT3132" s="39"/>
      <c r="BU3132" s="39"/>
      <c r="BV3132" s="39"/>
      <c r="BW3132" s="39"/>
      <c r="BX3132" s="39"/>
      <c r="BY3132" s="39"/>
      <c r="BZ3132" s="39"/>
      <c r="CA3132" s="39"/>
      <c r="CB3132" s="39"/>
      <c r="CC3132" s="39"/>
      <c r="CD3132" s="39"/>
      <c r="CE3132" s="39"/>
      <c r="CF3132" s="39"/>
      <c r="CG3132" s="39"/>
      <c r="CH3132" s="39"/>
      <c r="CI3132" s="39"/>
      <c r="CJ3132" s="39"/>
      <c r="CK3132" s="39"/>
      <c r="CL3132" s="39"/>
      <c r="CM3132" s="39"/>
      <c r="CN3132" s="39"/>
      <c r="CO3132" s="39"/>
      <c r="CP3132" s="39"/>
      <c r="CQ3132" s="39"/>
      <c r="CR3132" s="39"/>
      <c r="CS3132" s="39"/>
      <c r="CT3132" s="39"/>
      <c r="CU3132" s="39"/>
      <c r="CV3132" s="39"/>
      <c r="CW3132" s="39"/>
      <c r="CX3132" s="39"/>
      <c r="CY3132" s="39"/>
      <c r="CZ3132" s="39"/>
      <c r="DA3132" s="39"/>
      <c r="DB3132" s="39"/>
      <c r="DC3132" s="39"/>
      <c r="DD3132" s="39"/>
      <c r="DE3132" s="39"/>
    </row>
    <row r="3133" spans="1:109" s="38" customFormat="1" ht="12">
      <c r="A3133" s="298"/>
      <c r="B3133" s="298"/>
      <c r="C3133" s="298"/>
      <c r="D3133" s="298"/>
      <c r="E3133" s="298"/>
      <c r="F3133" s="298"/>
      <c r="G3133" s="298"/>
      <c r="H3133" s="298"/>
      <c r="I3133" s="298"/>
      <c r="J3133" s="298"/>
      <c r="K3133" s="298"/>
      <c r="L3133" s="299"/>
      <c r="M3133" s="302"/>
      <c r="N3133" s="298"/>
      <c r="O3133" s="238"/>
      <c r="P3133" s="238"/>
      <c r="Q3133" s="238"/>
      <c r="T3133" s="39"/>
      <c r="U3133" s="39"/>
      <c r="V3133" s="39"/>
      <c r="W3133" s="39"/>
      <c r="X3133" s="39"/>
      <c r="Y3133" s="39"/>
      <c r="Z3133" s="39"/>
      <c r="AA3133" s="39"/>
      <c r="AB3133" s="39"/>
      <c r="AC3133" s="39"/>
      <c r="AD3133" s="39"/>
      <c r="AE3133" s="39"/>
      <c r="AF3133" s="39"/>
      <c r="AG3133" s="39"/>
      <c r="AH3133" s="39"/>
      <c r="AI3133" s="39"/>
      <c r="AJ3133" s="39"/>
      <c r="AK3133" s="39"/>
      <c r="AL3133" s="39"/>
      <c r="AM3133" s="39"/>
      <c r="AN3133" s="39"/>
      <c r="AO3133" s="39"/>
      <c r="AP3133" s="39"/>
      <c r="AQ3133" s="39"/>
      <c r="AR3133" s="39"/>
      <c r="AS3133" s="39"/>
      <c r="AT3133" s="39"/>
      <c r="AU3133" s="39"/>
      <c r="AV3133" s="39"/>
      <c r="AW3133" s="39"/>
      <c r="AX3133" s="39"/>
      <c r="AY3133" s="39"/>
      <c r="AZ3133" s="39"/>
      <c r="BA3133" s="39"/>
      <c r="BB3133" s="39"/>
      <c r="BC3133" s="39"/>
      <c r="BD3133" s="39"/>
      <c r="BE3133" s="39"/>
      <c r="BF3133" s="39"/>
      <c r="BG3133" s="39"/>
      <c r="BH3133" s="39"/>
      <c r="BI3133" s="39"/>
      <c r="BJ3133" s="39"/>
      <c r="BK3133" s="39"/>
      <c r="BL3133" s="39"/>
      <c r="BM3133" s="39"/>
      <c r="BN3133" s="39"/>
      <c r="BO3133" s="39"/>
      <c r="BP3133" s="39"/>
      <c r="BQ3133" s="39"/>
      <c r="BR3133" s="39"/>
      <c r="BS3133" s="39"/>
      <c r="BT3133" s="39"/>
      <c r="BU3133" s="39"/>
      <c r="BV3133" s="39"/>
      <c r="BW3133" s="39"/>
      <c r="BX3133" s="39"/>
      <c r="BY3133" s="39"/>
      <c r="BZ3133" s="39"/>
      <c r="CA3133" s="39"/>
      <c r="CB3133" s="39"/>
      <c r="CC3133" s="39"/>
      <c r="CD3133" s="39"/>
      <c r="CE3133" s="39"/>
      <c r="CF3133" s="39"/>
      <c r="CG3133" s="39"/>
      <c r="CH3133" s="39"/>
      <c r="CI3133" s="39"/>
      <c r="CJ3133" s="39"/>
      <c r="CK3133" s="39"/>
      <c r="CL3133" s="39"/>
      <c r="CM3133" s="39"/>
      <c r="CN3133" s="39"/>
      <c r="CO3133" s="39"/>
      <c r="CP3133" s="39"/>
      <c r="CQ3133" s="39"/>
      <c r="CR3133" s="39"/>
      <c r="CS3133" s="39"/>
      <c r="CT3133" s="39"/>
      <c r="CU3133" s="39"/>
      <c r="CV3133" s="39"/>
      <c r="CW3133" s="39"/>
      <c r="CX3133" s="39"/>
      <c r="CY3133" s="39"/>
      <c r="CZ3133" s="39"/>
      <c r="DA3133" s="39"/>
      <c r="DB3133" s="39"/>
      <c r="DC3133" s="39"/>
      <c r="DD3133" s="39"/>
      <c r="DE3133" s="39"/>
    </row>
    <row r="3134" spans="1:109" s="38" customFormat="1" ht="12">
      <c r="A3134" s="298"/>
      <c r="B3134" s="298"/>
      <c r="C3134" s="298"/>
      <c r="D3134" s="298"/>
      <c r="E3134" s="298"/>
      <c r="F3134" s="298"/>
      <c r="G3134" s="298"/>
      <c r="H3134" s="298"/>
      <c r="I3134" s="298"/>
      <c r="J3134" s="298"/>
      <c r="K3134" s="298"/>
      <c r="L3134" s="299"/>
      <c r="M3134" s="302"/>
      <c r="N3134" s="298"/>
      <c r="O3134" s="238"/>
      <c r="P3134" s="238"/>
      <c r="Q3134" s="238"/>
      <c r="T3134" s="39"/>
      <c r="U3134" s="39"/>
      <c r="V3134" s="39"/>
      <c r="W3134" s="39"/>
      <c r="X3134" s="39"/>
      <c r="Y3134" s="39"/>
      <c r="Z3134" s="39"/>
      <c r="AA3134" s="39"/>
      <c r="AB3134" s="39"/>
      <c r="AC3134" s="39"/>
      <c r="AD3134" s="39"/>
      <c r="AE3134" s="39"/>
      <c r="AF3134" s="39"/>
      <c r="AG3134" s="39"/>
      <c r="AH3134" s="39"/>
      <c r="AI3134" s="39"/>
      <c r="AJ3134" s="39"/>
      <c r="AK3134" s="39"/>
      <c r="AL3134" s="39"/>
      <c r="AM3134" s="39"/>
      <c r="AN3134" s="39"/>
      <c r="AO3134" s="39"/>
      <c r="AP3134" s="39"/>
      <c r="AQ3134" s="39"/>
      <c r="AR3134" s="39"/>
      <c r="AS3134" s="39"/>
      <c r="AT3134" s="39"/>
      <c r="AU3134" s="39"/>
      <c r="AV3134" s="39"/>
      <c r="AW3134" s="39"/>
      <c r="AX3134" s="39"/>
      <c r="AY3134" s="39"/>
      <c r="AZ3134" s="39"/>
      <c r="BA3134" s="39"/>
      <c r="BB3134" s="39"/>
      <c r="BC3134" s="39"/>
      <c r="BD3134" s="39"/>
      <c r="BE3134" s="39"/>
      <c r="BF3134" s="39"/>
      <c r="BG3134" s="39"/>
      <c r="BH3134" s="39"/>
      <c r="BI3134" s="39"/>
      <c r="BJ3134" s="39"/>
      <c r="BK3134" s="39"/>
      <c r="BL3134" s="39"/>
      <c r="BM3134" s="39"/>
      <c r="BN3134" s="39"/>
      <c r="BO3134" s="39"/>
      <c r="BP3134" s="39"/>
      <c r="BQ3134" s="39"/>
      <c r="BR3134" s="39"/>
      <c r="BS3134" s="39"/>
      <c r="BT3134" s="39"/>
      <c r="BU3134" s="39"/>
      <c r="BV3134" s="39"/>
      <c r="BW3134" s="39"/>
      <c r="BX3134" s="39"/>
      <c r="BY3134" s="39"/>
      <c r="BZ3134" s="39"/>
      <c r="CA3134" s="39"/>
      <c r="CB3134" s="39"/>
      <c r="CC3134" s="39"/>
      <c r="CD3134" s="39"/>
      <c r="CE3134" s="39"/>
      <c r="CF3134" s="39"/>
      <c r="CG3134" s="39"/>
      <c r="CH3134" s="39"/>
      <c r="CI3134" s="39"/>
      <c r="CJ3134" s="39"/>
      <c r="CK3134" s="39"/>
      <c r="CL3134" s="39"/>
      <c r="CM3134" s="39"/>
      <c r="CN3134" s="39"/>
      <c r="CO3134" s="39"/>
      <c r="CP3134" s="39"/>
      <c r="CQ3134" s="39"/>
      <c r="CR3134" s="39"/>
      <c r="CS3134" s="39"/>
      <c r="CT3134" s="39"/>
      <c r="CU3134" s="39"/>
      <c r="CV3134" s="39"/>
      <c r="CW3134" s="39"/>
      <c r="CX3134" s="39"/>
      <c r="CY3134" s="39"/>
      <c r="CZ3134" s="39"/>
      <c r="DA3134" s="39"/>
      <c r="DB3134" s="39"/>
      <c r="DC3134" s="39"/>
      <c r="DD3134" s="39"/>
      <c r="DE3134" s="39"/>
    </row>
    <row r="3135" spans="1:109" s="38" customFormat="1" ht="12">
      <c r="A3135" s="298"/>
      <c r="B3135" s="298"/>
      <c r="C3135" s="298"/>
      <c r="D3135" s="298"/>
      <c r="E3135" s="298"/>
      <c r="F3135" s="298"/>
      <c r="G3135" s="298"/>
      <c r="H3135" s="298"/>
      <c r="I3135" s="298"/>
      <c r="J3135" s="298"/>
      <c r="K3135" s="298"/>
      <c r="L3135" s="299"/>
      <c r="M3135" s="302"/>
      <c r="N3135" s="298"/>
      <c r="O3135" s="238"/>
      <c r="P3135" s="238"/>
      <c r="Q3135" s="238"/>
      <c r="T3135" s="39"/>
      <c r="U3135" s="39"/>
      <c r="V3135" s="39"/>
      <c r="W3135" s="39"/>
      <c r="X3135" s="39"/>
      <c r="Y3135" s="39"/>
      <c r="Z3135" s="39"/>
      <c r="AA3135" s="39"/>
      <c r="AB3135" s="39"/>
      <c r="AC3135" s="39"/>
      <c r="AD3135" s="39"/>
      <c r="AE3135" s="39"/>
      <c r="AF3135" s="39"/>
      <c r="AG3135" s="39"/>
      <c r="AH3135" s="39"/>
      <c r="AI3135" s="39"/>
      <c r="AJ3135" s="39"/>
      <c r="AK3135" s="39"/>
      <c r="AL3135" s="39"/>
      <c r="AM3135" s="39"/>
      <c r="AN3135" s="39"/>
      <c r="AO3135" s="39"/>
      <c r="AP3135" s="39"/>
      <c r="AQ3135" s="39"/>
      <c r="AR3135" s="39"/>
      <c r="AS3135" s="39"/>
      <c r="AT3135" s="39"/>
      <c r="AU3135" s="39"/>
      <c r="AV3135" s="39"/>
      <c r="AW3135" s="39"/>
      <c r="AX3135" s="39"/>
      <c r="AY3135" s="39"/>
      <c r="AZ3135" s="39"/>
      <c r="BA3135" s="39"/>
      <c r="BB3135" s="39"/>
      <c r="BC3135" s="39"/>
      <c r="BD3135" s="39"/>
      <c r="BE3135" s="39"/>
      <c r="BF3135" s="39"/>
      <c r="BG3135" s="39"/>
      <c r="BH3135" s="39"/>
      <c r="BI3135" s="39"/>
      <c r="BJ3135" s="39"/>
      <c r="BK3135" s="39"/>
      <c r="BL3135" s="39"/>
      <c r="BM3135" s="39"/>
      <c r="BN3135" s="39"/>
      <c r="BO3135" s="39"/>
      <c r="BP3135" s="39"/>
      <c r="BQ3135" s="39"/>
      <c r="BR3135" s="39"/>
      <c r="BS3135" s="39"/>
      <c r="BT3135" s="39"/>
      <c r="BU3135" s="39"/>
      <c r="BV3135" s="39"/>
      <c r="BW3135" s="39"/>
      <c r="BX3135" s="39"/>
      <c r="BY3135" s="39"/>
      <c r="BZ3135" s="39"/>
      <c r="CA3135" s="39"/>
      <c r="CB3135" s="39"/>
      <c r="CC3135" s="39"/>
      <c r="CD3135" s="39"/>
      <c r="CE3135" s="39"/>
      <c r="CF3135" s="39"/>
      <c r="CG3135" s="39"/>
      <c r="CH3135" s="39"/>
      <c r="CI3135" s="39"/>
      <c r="CJ3135" s="39"/>
      <c r="CK3135" s="39"/>
      <c r="CL3135" s="39"/>
      <c r="CM3135" s="39"/>
      <c r="CN3135" s="39"/>
      <c r="CO3135" s="39"/>
      <c r="CP3135" s="39"/>
      <c r="CQ3135" s="39"/>
      <c r="CR3135" s="39"/>
      <c r="CS3135" s="39"/>
      <c r="CT3135" s="39"/>
      <c r="CU3135" s="39"/>
      <c r="CV3135" s="39"/>
      <c r="CW3135" s="39"/>
      <c r="CX3135" s="39"/>
      <c r="CY3135" s="39"/>
      <c r="CZ3135" s="39"/>
      <c r="DA3135" s="39"/>
      <c r="DB3135" s="39"/>
      <c r="DC3135" s="39"/>
      <c r="DD3135" s="39"/>
      <c r="DE3135" s="39"/>
    </row>
    <row r="3136" spans="1:109" s="38" customFormat="1" ht="12">
      <c r="A3136" s="298"/>
      <c r="B3136" s="298"/>
      <c r="C3136" s="298"/>
      <c r="D3136" s="298"/>
      <c r="E3136" s="298"/>
      <c r="F3136" s="298"/>
      <c r="G3136" s="298"/>
      <c r="H3136" s="298"/>
      <c r="I3136" s="298"/>
      <c r="J3136" s="298"/>
      <c r="K3136" s="298"/>
      <c r="L3136" s="299"/>
      <c r="M3136" s="302"/>
      <c r="N3136" s="298"/>
      <c r="O3136" s="238"/>
      <c r="P3136" s="238"/>
      <c r="Q3136" s="238"/>
      <c r="T3136" s="39"/>
      <c r="U3136" s="39"/>
      <c r="V3136" s="39"/>
      <c r="W3136" s="39"/>
      <c r="X3136" s="39"/>
      <c r="Y3136" s="39"/>
      <c r="Z3136" s="39"/>
      <c r="AA3136" s="39"/>
      <c r="AB3136" s="39"/>
      <c r="AC3136" s="39"/>
      <c r="AD3136" s="39"/>
      <c r="AE3136" s="39"/>
      <c r="AF3136" s="39"/>
      <c r="AG3136" s="39"/>
      <c r="AH3136" s="39"/>
      <c r="AI3136" s="39"/>
      <c r="AJ3136" s="39"/>
      <c r="AK3136" s="39"/>
      <c r="AL3136" s="39"/>
      <c r="AM3136" s="39"/>
      <c r="AN3136" s="39"/>
      <c r="AO3136" s="39"/>
      <c r="AP3136" s="39"/>
      <c r="AQ3136" s="39"/>
      <c r="AR3136" s="39"/>
      <c r="AS3136" s="39"/>
      <c r="AT3136" s="39"/>
      <c r="AU3136" s="39"/>
      <c r="AV3136" s="39"/>
      <c r="AW3136" s="39"/>
      <c r="AX3136" s="39"/>
      <c r="AY3136" s="39"/>
      <c r="AZ3136" s="39"/>
      <c r="BA3136" s="39"/>
      <c r="BB3136" s="39"/>
      <c r="BC3136" s="39"/>
      <c r="BD3136" s="39"/>
      <c r="BE3136" s="39"/>
      <c r="BF3136" s="39"/>
      <c r="BG3136" s="39"/>
      <c r="BH3136" s="39"/>
      <c r="BI3136" s="39"/>
      <c r="BJ3136" s="39"/>
      <c r="BK3136" s="39"/>
      <c r="BL3136" s="39"/>
      <c r="BM3136" s="39"/>
      <c r="BN3136" s="39"/>
      <c r="BO3136" s="39"/>
      <c r="BP3136" s="39"/>
      <c r="BQ3136" s="39"/>
      <c r="BR3136" s="39"/>
      <c r="BS3136" s="39"/>
      <c r="BT3136" s="39"/>
      <c r="BU3136" s="39"/>
      <c r="BV3136" s="39"/>
      <c r="BW3136" s="39"/>
      <c r="BX3136" s="39"/>
      <c r="BY3136" s="39"/>
      <c r="BZ3136" s="39"/>
      <c r="CA3136" s="39"/>
      <c r="CB3136" s="39"/>
      <c r="CC3136" s="39"/>
      <c r="CD3136" s="39"/>
      <c r="CE3136" s="39"/>
      <c r="CF3136" s="39"/>
      <c r="CG3136" s="39"/>
      <c r="CH3136" s="39"/>
      <c r="CI3136" s="39"/>
      <c r="CJ3136" s="39"/>
      <c r="CK3136" s="39"/>
      <c r="CL3136" s="39"/>
      <c r="CM3136" s="39"/>
      <c r="CN3136" s="39"/>
      <c r="CO3136" s="39"/>
      <c r="CP3136" s="39"/>
      <c r="CQ3136" s="39"/>
      <c r="CR3136" s="39"/>
      <c r="CS3136" s="39"/>
      <c r="CT3136" s="39"/>
      <c r="CU3136" s="39"/>
      <c r="CV3136" s="39"/>
      <c r="CW3136" s="39"/>
      <c r="CX3136" s="39"/>
      <c r="CY3136" s="39"/>
      <c r="CZ3136" s="39"/>
      <c r="DA3136" s="39"/>
      <c r="DB3136" s="39"/>
      <c r="DC3136" s="39"/>
      <c r="DD3136" s="39"/>
      <c r="DE3136" s="39"/>
    </row>
    <row r="3137" spans="1:109" s="38" customFormat="1" ht="12">
      <c r="A3137" s="298"/>
      <c r="B3137" s="298"/>
      <c r="C3137" s="298"/>
      <c r="D3137" s="298"/>
      <c r="E3137" s="298"/>
      <c r="F3137" s="298"/>
      <c r="G3137" s="298"/>
      <c r="H3137" s="298"/>
      <c r="I3137" s="298"/>
      <c r="J3137" s="298"/>
      <c r="K3137" s="298"/>
      <c r="L3137" s="299"/>
      <c r="M3137" s="302"/>
      <c r="N3137" s="298"/>
      <c r="O3137" s="238"/>
      <c r="P3137" s="238"/>
      <c r="Q3137" s="238"/>
      <c r="T3137" s="39"/>
      <c r="U3137" s="39"/>
      <c r="V3137" s="39"/>
      <c r="W3137" s="39"/>
      <c r="X3137" s="39"/>
      <c r="Y3137" s="39"/>
      <c r="Z3137" s="39"/>
      <c r="AA3137" s="39"/>
      <c r="AB3137" s="39"/>
      <c r="AC3137" s="39"/>
      <c r="AD3137" s="39"/>
      <c r="AE3137" s="39"/>
      <c r="AF3137" s="39"/>
      <c r="AG3137" s="39"/>
      <c r="AH3137" s="39"/>
      <c r="AI3137" s="39"/>
      <c r="AJ3137" s="39"/>
      <c r="AK3137" s="39"/>
      <c r="AL3137" s="39"/>
      <c r="AM3137" s="39"/>
      <c r="AN3137" s="39"/>
      <c r="AO3137" s="39"/>
      <c r="AP3137" s="39"/>
      <c r="AQ3137" s="39"/>
      <c r="AR3137" s="39"/>
      <c r="AS3137" s="39"/>
      <c r="AT3137" s="39"/>
      <c r="AU3137" s="39"/>
      <c r="AV3137" s="39"/>
      <c r="AW3137" s="39"/>
      <c r="AX3137" s="39"/>
      <c r="AY3137" s="39"/>
      <c r="AZ3137" s="39"/>
      <c r="BA3137" s="39"/>
      <c r="BB3137" s="39"/>
      <c r="BC3137" s="39"/>
      <c r="BD3137" s="39"/>
      <c r="BE3137" s="39"/>
      <c r="BF3137" s="39"/>
      <c r="BG3137" s="39"/>
      <c r="BH3137" s="39"/>
      <c r="BI3137" s="39"/>
      <c r="BJ3137" s="39"/>
      <c r="BK3137" s="39"/>
      <c r="BL3137" s="39"/>
      <c r="BM3137" s="39"/>
      <c r="BN3137" s="39"/>
      <c r="BO3137" s="39"/>
      <c r="BP3137" s="39"/>
      <c r="BQ3137" s="39"/>
      <c r="BR3137" s="39"/>
      <c r="BS3137" s="39"/>
      <c r="BT3137" s="39"/>
      <c r="BU3137" s="39"/>
      <c r="BV3137" s="39"/>
      <c r="BW3137" s="39"/>
      <c r="BX3137" s="39"/>
      <c r="BY3137" s="39"/>
      <c r="BZ3137" s="39"/>
      <c r="CA3137" s="39"/>
      <c r="CB3137" s="39"/>
      <c r="CC3137" s="39"/>
      <c r="CD3137" s="39"/>
      <c r="CE3137" s="39"/>
      <c r="CF3137" s="39"/>
      <c r="CG3137" s="39"/>
      <c r="CH3137" s="39"/>
      <c r="CI3137" s="39"/>
      <c r="CJ3137" s="39"/>
      <c r="CK3137" s="39"/>
      <c r="CL3137" s="39"/>
      <c r="CM3137" s="39"/>
      <c r="CN3137" s="39"/>
      <c r="CO3137" s="39"/>
      <c r="CP3137" s="39"/>
      <c r="CQ3137" s="39"/>
      <c r="CR3137" s="39"/>
      <c r="CS3137" s="39"/>
      <c r="CT3137" s="39"/>
      <c r="CU3137" s="39"/>
      <c r="CV3137" s="39"/>
      <c r="CW3137" s="39"/>
      <c r="CX3137" s="39"/>
      <c r="CY3137" s="39"/>
      <c r="CZ3137" s="39"/>
      <c r="DA3137" s="39"/>
      <c r="DB3137" s="39"/>
      <c r="DC3137" s="39"/>
      <c r="DD3137" s="39"/>
      <c r="DE3137" s="39"/>
    </row>
    <row r="3138" spans="1:109" s="38" customFormat="1" ht="12">
      <c r="A3138" s="298"/>
      <c r="B3138" s="298"/>
      <c r="C3138" s="298"/>
      <c r="D3138" s="298"/>
      <c r="E3138" s="298"/>
      <c r="F3138" s="298"/>
      <c r="G3138" s="298"/>
      <c r="H3138" s="298"/>
      <c r="I3138" s="298"/>
      <c r="J3138" s="298"/>
      <c r="K3138" s="298"/>
      <c r="L3138" s="299"/>
      <c r="M3138" s="302"/>
      <c r="N3138" s="298"/>
      <c r="O3138" s="238"/>
      <c r="P3138" s="238"/>
      <c r="Q3138" s="238"/>
      <c r="T3138" s="39"/>
      <c r="U3138" s="39"/>
      <c r="V3138" s="39"/>
      <c r="W3138" s="39"/>
      <c r="X3138" s="39"/>
      <c r="Y3138" s="39"/>
      <c r="Z3138" s="39"/>
      <c r="AA3138" s="39"/>
      <c r="AB3138" s="39"/>
      <c r="AC3138" s="39"/>
      <c r="AD3138" s="39"/>
      <c r="AE3138" s="39"/>
      <c r="AF3138" s="39"/>
      <c r="AG3138" s="39"/>
      <c r="AH3138" s="39"/>
      <c r="AI3138" s="39"/>
      <c r="AJ3138" s="39"/>
      <c r="AK3138" s="39"/>
      <c r="AL3138" s="39"/>
      <c r="AM3138" s="39"/>
      <c r="AN3138" s="39"/>
      <c r="AO3138" s="39"/>
      <c r="AP3138" s="39"/>
      <c r="AQ3138" s="39"/>
      <c r="AR3138" s="39"/>
      <c r="AS3138" s="39"/>
      <c r="AT3138" s="39"/>
      <c r="AU3138" s="39"/>
      <c r="AV3138" s="39"/>
      <c r="AW3138" s="39"/>
      <c r="AX3138" s="39"/>
      <c r="AY3138" s="39"/>
      <c r="AZ3138" s="39"/>
      <c r="BA3138" s="39"/>
      <c r="BB3138" s="39"/>
      <c r="BC3138" s="39"/>
      <c r="BD3138" s="39"/>
      <c r="BE3138" s="39"/>
      <c r="BF3138" s="39"/>
      <c r="BG3138" s="39"/>
      <c r="BH3138" s="39"/>
      <c r="BI3138" s="39"/>
      <c r="BJ3138" s="39"/>
      <c r="BK3138" s="39"/>
      <c r="BL3138" s="39"/>
      <c r="BM3138" s="39"/>
      <c r="BN3138" s="39"/>
      <c r="BO3138" s="39"/>
      <c r="BP3138" s="39"/>
      <c r="BQ3138" s="39"/>
      <c r="BR3138" s="39"/>
      <c r="BS3138" s="39"/>
      <c r="BT3138" s="39"/>
      <c r="BU3138" s="39"/>
      <c r="BV3138" s="39"/>
      <c r="BW3138" s="39"/>
      <c r="BX3138" s="39"/>
      <c r="BY3138" s="39"/>
      <c r="BZ3138" s="39"/>
      <c r="CA3138" s="39"/>
      <c r="CB3138" s="39"/>
      <c r="CC3138" s="39"/>
      <c r="CD3138" s="39"/>
      <c r="CE3138" s="39"/>
      <c r="CF3138" s="39"/>
      <c r="CG3138" s="39"/>
      <c r="CH3138" s="39"/>
      <c r="CI3138" s="39"/>
      <c r="CJ3138" s="39"/>
      <c r="CK3138" s="39"/>
      <c r="CL3138" s="39"/>
      <c r="CM3138" s="39"/>
      <c r="CN3138" s="39"/>
      <c r="CO3138" s="39"/>
      <c r="CP3138" s="39"/>
      <c r="CQ3138" s="39"/>
      <c r="CR3138" s="39"/>
      <c r="CS3138" s="39"/>
      <c r="CT3138" s="39"/>
      <c r="CU3138" s="39"/>
      <c r="CV3138" s="39"/>
      <c r="CW3138" s="39"/>
      <c r="CX3138" s="39"/>
      <c r="CY3138" s="39"/>
      <c r="CZ3138" s="39"/>
      <c r="DA3138" s="39"/>
      <c r="DB3138" s="39"/>
      <c r="DC3138" s="39"/>
      <c r="DD3138" s="39"/>
      <c r="DE3138" s="39"/>
    </row>
    <row r="3139" spans="1:109" s="38" customFormat="1" ht="12">
      <c r="A3139" s="298"/>
      <c r="B3139" s="298"/>
      <c r="C3139" s="298"/>
      <c r="D3139" s="298"/>
      <c r="E3139" s="298"/>
      <c r="F3139" s="298"/>
      <c r="G3139" s="298"/>
      <c r="H3139" s="298"/>
      <c r="I3139" s="298"/>
      <c r="J3139" s="298"/>
      <c r="K3139" s="298"/>
      <c r="L3139" s="299"/>
      <c r="M3139" s="302"/>
      <c r="N3139" s="298"/>
      <c r="O3139" s="238"/>
      <c r="P3139" s="238"/>
      <c r="Q3139" s="238"/>
      <c r="T3139" s="39"/>
      <c r="U3139" s="39"/>
      <c r="V3139" s="39"/>
      <c r="W3139" s="39"/>
      <c r="X3139" s="39"/>
      <c r="Y3139" s="39"/>
      <c r="Z3139" s="39"/>
      <c r="AA3139" s="39"/>
      <c r="AB3139" s="39"/>
      <c r="AC3139" s="39"/>
      <c r="AD3139" s="39"/>
      <c r="AE3139" s="39"/>
      <c r="AF3139" s="39"/>
      <c r="AG3139" s="39"/>
      <c r="AH3139" s="39"/>
      <c r="AI3139" s="39"/>
      <c r="AJ3139" s="39"/>
      <c r="AK3139" s="39"/>
      <c r="AL3139" s="39"/>
      <c r="AM3139" s="39"/>
      <c r="AN3139" s="39"/>
      <c r="AO3139" s="39"/>
      <c r="AP3139" s="39"/>
      <c r="AQ3139" s="39"/>
      <c r="AR3139" s="39"/>
      <c r="AS3139" s="39"/>
      <c r="AT3139" s="39"/>
      <c r="AU3139" s="39"/>
      <c r="AV3139" s="39"/>
      <c r="AW3139" s="39"/>
      <c r="AX3139" s="39"/>
      <c r="AY3139" s="39"/>
      <c r="AZ3139" s="39"/>
      <c r="BA3139" s="39"/>
      <c r="BB3139" s="39"/>
      <c r="BC3139" s="39"/>
      <c r="BD3139" s="39"/>
      <c r="BE3139" s="39"/>
      <c r="BF3139" s="39"/>
      <c r="BG3139" s="39"/>
      <c r="BH3139" s="39"/>
      <c r="BI3139" s="39"/>
      <c r="BJ3139" s="39"/>
      <c r="BK3139" s="39"/>
      <c r="BL3139" s="39"/>
      <c r="BM3139" s="39"/>
      <c r="BN3139" s="39"/>
      <c r="BO3139" s="39"/>
      <c r="BP3139" s="39"/>
      <c r="BQ3139" s="39"/>
      <c r="BR3139" s="39"/>
      <c r="BS3139" s="39"/>
      <c r="BT3139" s="39"/>
      <c r="BU3139" s="39"/>
      <c r="BV3139" s="39"/>
      <c r="BW3139" s="39"/>
      <c r="BX3139" s="39"/>
      <c r="BY3139" s="39"/>
      <c r="BZ3139" s="39"/>
      <c r="CA3139" s="39"/>
      <c r="CB3139" s="39"/>
      <c r="CC3139" s="39"/>
      <c r="CD3139" s="39"/>
      <c r="CE3139" s="39"/>
      <c r="CF3139" s="39"/>
      <c r="CG3139" s="39"/>
      <c r="CH3139" s="39"/>
      <c r="CI3139" s="39"/>
      <c r="CJ3139" s="39"/>
      <c r="CK3139" s="39"/>
      <c r="CL3139" s="39"/>
      <c r="CM3139" s="39"/>
      <c r="CN3139" s="39"/>
      <c r="CO3139" s="39"/>
      <c r="CP3139" s="39"/>
      <c r="CQ3139" s="39"/>
      <c r="CR3139" s="39"/>
      <c r="CS3139" s="39"/>
      <c r="CT3139" s="39"/>
      <c r="CU3139" s="39"/>
      <c r="CV3139" s="39"/>
      <c r="CW3139" s="39"/>
      <c r="CX3139" s="39"/>
      <c r="CY3139" s="39"/>
      <c r="CZ3139" s="39"/>
      <c r="DA3139" s="39"/>
      <c r="DB3139" s="39"/>
      <c r="DC3139" s="39"/>
      <c r="DD3139" s="39"/>
      <c r="DE3139" s="39"/>
    </row>
    <row r="3140" spans="1:109" s="38" customFormat="1" ht="12">
      <c r="A3140" s="298"/>
      <c r="B3140" s="298"/>
      <c r="C3140" s="298"/>
      <c r="D3140" s="298"/>
      <c r="E3140" s="298"/>
      <c r="F3140" s="298"/>
      <c r="G3140" s="298"/>
      <c r="H3140" s="298"/>
      <c r="I3140" s="298"/>
      <c r="J3140" s="298"/>
      <c r="K3140" s="298"/>
      <c r="L3140" s="299"/>
      <c r="M3140" s="302"/>
      <c r="N3140" s="298"/>
      <c r="O3140" s="238"/>
      <c r="P3140" s="238"/>
      <c r="Q3140" s="238"/>
      <c r="T3140" s="39"/>
      <c r="U3140" s="39"/>
      <c r="V3140" s="39"/>
      <c r="W3140" s="39"/>
      <c r="X3140" s="39"/>
      <c r="Y3140" s="39"/>
      <c r="Z3140" s="39"/>
      <c r="AA3140" s="39"/>
      <c r="AB3140" s="39"/>
      <c r="AC3140" s="39"/>
      <c r="AD3140" s="39"/>
      <c r="AE3140" s="39"/>
      <c r="AF3140" s="39"/>
      <c r="AG3140" s="39"/>
      <c r="AH3140" s="39"/>
      <c r="AI3140" s="39"/>
      <c r="AJ3140" s="39"/>
      <c r="AK3140" s="39"/>
      <c r="AL3140" s="39"/>
      <c r="AM3140" s="39"/>
      <c r="AN3140" s="39"/>
      <c r="AO3140" s="39"/>
      <c r="AP3140" s="39"/>
      <c r="AQ3140" s="39"/>
      <c r="AR3140" s="39"/>
      <c r="AS3140" s="39"/>
      <c r="AT3140" s="39"/>
      <c r="AU3140" s="39"/>
      <c r="AV3140" s="39"/>
      <c r="AW3140" s="39"/>
      <c r="AX3140" s="39"/>
      <c r="AY3140" s="39"/>
      <c r="AZ3140" s="39"/>
      <c r="BA3140" s="39"/>
      <c r="BB3140" s="39"/>
      <c r="BC3140" s="39"/>
      <c r="BD3140" s="39"/>
      <c r="BE3140" s="39"/>
      <c r="BF3140" s="39"/>
      <c r="BG3140" s="39"/>
      <c r="BH3140" s="39"/>
      <c r="BI3140" s="39"/>
      <c r="BJ3140" s="39"/>
      <c r="BK3140" s="39"/>
      <c r="BL3140" s="39"/>
      <c r="BM3140" s="39"/>
      <c r="BN3140" s="39"/>
      <c r="BO3140" s="39"/>
      <c r="BP3140" s="39"/>
      <c r="BQ3140" s="39"/>
      <c r="BR3140" s="39"/>
      <c r="BS3140" s="39"/>
      <c r="BT3140" s="39"/>
      <c r="BU3140" s="39"/>
      <c r="BV3140" s="39"/>
      <c r="BW3140" s="39"/>
      <c r="BX3140" s="39"/>
      <c r="BY3140" s="39"/>
      <c r="BZ3140" s="39"/>
      <c r="CA3140" s="39"/>
      <c r="CB3140" s="39"/>
      <c r="CC3140" s="39"/>
      <c r="CD3140" s="39"/>
      <c r="CE3140" s="39"/>
      <c r="CF3140" s="39"/>
      <c r="CG3140" s="39"/>
      <c r="CH3140" s="39"/>
      <c r="CI3140" s="39"/>
      <c r="CJ3140" s="39"/>
      <c r="CK3140" s="39"/>
      <c r="CL3140" s="39"/>
      <c r="CM3140" s="39"/>
      <c r="CN3140" s="39"/>
      <c r="CO3140" s="39"/>
      <c r="CP3140" s="39"/>
      <c r="CQ3140" s="39"/>
      <c r="CR3140" s="39"/>
      <c r="CS3140" s="39"/>
      <c r="CT3140" s="39"/>
      <c r="CU3140" s="39"/>
      <c r="CV3140" s="39"/>
      <c r="CW3140" s="39"/>
      <c r="CX3140" s="39"/>
      <c r="CY3140" s="39"/>
      <c r="CZ3140" s="39"/>
      <c r="DA3140" s="39"/>
      <c r="DB3140" s="39"/>
      <c r="DC3140" s="39"/>
      <c r="DD3140" s="39"/>
      <c r="DE3140" s="39"/>
    </row>
    <row r="3141" spans="1:109" s="38" customFormat="1" ht="12">
      <c r="A3141" s="298"/>
      <c r="B3141" s="298"/>
      <c r="C3141" s="298"/>
      <c r="D3141" s="298"/>
      <c r="E3141" s="298"/>
      <c r="F3141" s="298"/>
      <c r="G3141" s="298"/>
      <c r="H3141" s="298"/>
      <c r="I3141" s="298"/>
      <c r="J3141" s="298"/>
      <c r="K3141" s="298"/>
      <c r="L3141" s="299"/>
      <c r="M3141" s="302"/>
      <c r="N3141" s="298"/>
      <c r="O3141" s="238"/>
      <c r="P3141" s="238"/>
      <c r="Q3141" s="238"/>
      <c r="T3141" s="39"/>
      <c r="U3141" s="39"/>
      <c r="V3141" s="39"/>
      <c r="W3141" s="39"/>
      <c r="X3141" s="39"/>
      <c r="Y3141" s="39"/>
      <c r="Z3141" s="39"/>
      <c r="AA3141" s="39"/>
      <c r="AB3141" s="39"/>
      <c r="AC3141" s="39"/>
      <c r="AD3141" s="39"/>
      <c r="AE3141" s="39"/>
      <c r="AF3141" s="39"/>
      <c r="AG3141" s="39"/>
      <c r="AH3141" s="39"/>
      <c r="AI3141" s="39"/>
      <c r="AJ3141" s="39"/>
      <c r="AK3141" s="39"/>
      <c r="AL3141" s="39"/>
      <c r="AM3141" s="39"/>
      <c r="AN3141" s="39"/>
      <c r="AO3141" s="39"/>
      <c r="AP3141" s="39"/>
      <c r="AQ3141" s="39"/>
      <c r="AR3141" s="39"/>
      <c r="AS3141" s="39"/>
      <c r="AT3141" s="39"/>
      <c r="AU3141" s="39"/>
      <c r="AV3141" s="39"/>
      <c r="AW3141" s="39"/>
      <c r="AX3141" s="39"/>
      <c r="AY3141" s="39"/>
      <c r="AZ3141" s="39"/>
      <c r="BA3141" s="39"/>
      <c r="BB3141" s="39"/>
      <c r="BC3141" s="39"/>
      <c r="BD3141" s="39"/>
      <c r="BE3141" s="39"/>
      <c r="BF3141" s="39"/>
      <c r="BG3141" s="39"/>
      <c r="BH3141" s="39"/>
      <c r="BI3141" s="39"/>
      <c r="BJ3141" s="39"/>
      <c r="BK3141" s="39"/>
      <c r="BL3141" s="39"/>
      <c r="BM3141" s="39"/>
      <c r="BN3141" s="39"/>
      <c r="BO3141" s="39"/>
      <c r="BP3141" s="39"/>
      <c r="BQ3141" s="39"/>
      <c r="BR3141" s="39"/>
      <c r="BS3141" s="39"/>
      <c r="BT3141" s="39"/>
      <c r="BU3141" s="39"/>
      <c r="BV3141" s="39"/>
      <c r="BW3141" s="39"/>
      <c r="BX3141" s="39"/>
      <c r="BY3141" s="39"/>
      <c r="BZ3141" s="39"/>
      <c r="CA3141" s="39"/>
      <c r="CB3141" s="39"/>
      <c r="CC3141" s="39"/>
      <c r="CD3141" s="39"/>
      <c r="CE3141" s="39"/>
      <c r="CF3141" s="39"/>
      <c r="CG3141" s="39"/>
      <c r="CH3141" s="39"/>
      <c r="CI3141" s="39"/>
      <c r="CJ3141" s="39"/>
      <c r="CK3141" s="39"/>
      <c r="CL3141" s="39"/>
      <c r="CM3141" s="39"/>
      <c r="CN3141" s="39"/>
      <c r="CO3141" s="39"/>
      <c r="CP3141" s="39"/>
      <c r="CQ3141" s="39"/>
      <c r="CR3141" s="39"/>
      <c r="CS3141" s="39"/>
      <c r="CT3141" s="39"/>
      <c r="CU3141" s="39"/>
      <c r="CV3141" s="39"/>
      <c r="CW3141" s="39"/>
      <c r="CX3141" s="39"/>
      <c r="CY3141" s="39"/>
      <c r="CZ3141" s="39"/>
      <c r="DA3141" s="39"/>
      <c r="DB3141" s="39"/>
      <c r="DC3141" s="39"/>
      <c r="DD3141" s="39"/>
      <c r="DE3141" s="39"/>
    </row>
    <row r="3142" spans="1:109" s="38" customFormat="1" ht="12">
      <c r="A3142" s="298"/>
      <c r="B3142" s="298"/>
      <c r="C3142" s="298"/>
      <c r="D3142" s="298"/>
      <c r="E3142" s="298"/>
      <c r="F3142" s="298"/>
      <c r="G3142" s="298"/>
      <c r="H3142" s="298"/>
      <c r="I3142" s="298"/>
      <c r="J3142" s="298"/>
      <c r="K3142" s="298"/>
      <c r="L3142" s="299"/>
      <c r="M3142" s="302"/>
      <c r="N3142" s="298"/>
      <c r="O3142" s="238"/>
      <c r="P3142" s="238"/>
      <c r="Q3142" s="238"/>
      <c r="T3142" s="39"/>
      <c r="U3142" s="39"/>
      <c r="V3142" s="39"/>
      <c r="W3142" s="39"/>
      <c r="X3142" s="39"/>
      <c r="Y3142" s="39"/>
      <c r="Z3142" s="39"/>
      <c r="AA3142" s="39"/>
      <c r="AB3142" s="39"/>
      <c r="AC3142" s="39"/>
      <c r="AD3142" s="39"/>
      <c r="AE3142" s="39"/>
      <c r="AF3142" s="39"/>
      <c r="AG3142" s="39"/>
      <c r="AH3142" s="39"/>
      <c r="AI3142" s="39"/>
      <c r="AJ3142" s="39"/>
      <c r="AK3142" s="39"/>
      <c r="AL3142" s="39"/>
      <c r="AM3142" s="39"/>
      <c r="AN3142" s="39"/>
      <c r="AO3142" s="39"/>
      <c r="AP3142" s="39"/>
      <c r="AQ3142" s="39"/>
      <c r="AR3142" s="39"/>
      <c r="AS3142" s="39"/>
      <c r="AT3142" s="39"/>
      <c r="AU3142" s="39"/>
      <c r="AV3142" s="39"/>
      <c r="AW3142" s="39"/>
      <c r="AX3142" s="39"/>
      <c r="AY3142" s="39"/>
      <c r="AZ3142" s="39"/>
      <c r="BA3142" s="39"/>
      <c r="BB3142" s="39"/>
      <c r="BC3142" s="39"/>
      <c r="BD3142" s="39"/>
      <c r="BE3142" s="39"/>
      <c r="BF3142" s="39"/>
      <c r="BG3142" s="39"/>
      <c r="BH3142" s="39"/>
      <c r="BI3142" s="39"/>
      <c r="BJ3142" s="39"/>
      <c r="BK3142" s="39"/>
      <c r="BL3142" s="39"/>
      <c r="BM3142" s="39"/>
      <c r="BN3142" s="39"/>
      <c r="BO3142" s="39"/>
      <c r="BP3142" s="39"/>
      <c r="BQ3142" s="39"/>
      <c r="BR3142" s="39"/>
      <c r="BS3142" s="39"/>
      <c r="BT3142" s="39"/>
      <c r="BU3142" s="39"/>
      <c r="BV3142" s="39"/>
      <c r="BW3142" s="39"/>
      <c r="BX3142" s="39"/>
      <c r="BY3142" s="39"/>
      <c r="BZ3142" s="39"/>
      <c r="CA3142" s="39"/>
      <c r="CB3142" s="39"/>
      <c r="CC3142" s="39"/>
      <c r="CD3142" s="39"/>
      <c r="CE3142" s="39"/>
      <c r="CF3142" s="39"/>
      <c r="CG3142" s="39"/>
      <c r="CH3142" s="39"/>
      <c r="CI3142" s="39"/>
      <c r="CJ3142" s="39"/>
      <c r="CK3142" s="39"/>
      <c r="CL3142" s="39"/>
      <c r="CM3142" s="39"/>
      <c r="CN3142" s="39"/>
      <c r="CO3142" s="39"/>
      <c r="CP3142" s="39"/>
      <c r="CQ3142" s="39"/>
      <c r="CR3142" s="39"/>
      <c r="CS3142" s="39"/>
      <c r="CT3142" s="39"/>
      <c r="CU3142" s="39"/>
      <c r="CV3142" s="39"/>
      <c r="CW3142" s="39"/>
      <c r="CX3142" s="39"/>
      <c r="CY3142" s="39"/>
      <c r="CZ3142" s="39"/>
      <c r="DA3142" s="39"/>
      <c r="DB3142" s="39"/>
      <c r="DC3142" s="39"/>
      <c r="DD3142" s="39"/>
      <c r="DE3142" s="39"/>
    </row>
    <row r="3143" spans="1:109" s="38" customFormat="1" ht="12">
      <c r="A3143" s="298"/>
      <c r="B3143" s="298"/>
      <c r="C3143" s="298"/>
      <c r="D3143" s="298"/>
      <c r="E3143" s="298"/>
      <c r="F3143" s="298"/>
      <c r="G3143" s="298"/>
      <c r="H3143" s="298"/>
      <c r="I3143" s="298"/>
      <c r="J3143" s="298"/>
      <c r="K3143" s="298"/>
      <c r="L3143" s="299"/>
      <c r="M3143" s="302"/>
      <c r="N3143" s="298"/>
      <c r="O3143" s="238"/>
      <c r="P3143" s="238"/>
      <c r="Q3143" s="238"/>
      <c r="T3143" s="39"/>
      <c r="U3143" s="39"/>
      <c r="V3143" s="39"/>
      <c r="W3143" s="39"/>
      <c r="X3143" s="39"/>
      <c r="Y3143" s="39"/>
      <c r="Z3143" s="39"/>
      <c r="AA3143" s="39"/>
      <c r="AB3143" s="39"/>
      <c r="AC3143" s="39"/>
      <c r="AD3143" s="39"/>
      <c r="AE3143" s="39"/>
      <c r="AF3143" s="39"/>
      <c r="AG3143" s="39"/>
      <c r="AH3143" s="39"/>
      <c r="AI3143" s="39"/>
      <c r="AJ3143" s="39"/>
      <c r="AK3143" s="39"/>
      <c r="AL3143" s="39"/>
      <c r="AM3143" s="39"/>
      <c r="AN3143" s="39"/>
      <c r="AO3143" s="39"/>
      <c r="AP3143" s="39"/>
      <c r="AQ3143" s="39"/>
      <c r="AR3143" s="39"/>
      <c r="AS3143" s="39"/>
      <c r="AT3143" s="39"/>
      <c r="AU3143" s="39"/>
      <c r="AV3143" s="39"/>
      <c r="AW3143" s="39"/>
      <c r="AX3143" s="39"/>
      <c r="AY3143" s="39"/>
      <c r="AZ3143" s="39"/>
      <c r="BA3143" s="39"/>
      <c r="BB3143" s="39"/>
      <c r="BC3143" s="39"/>
      <c r="BD3143" s="39"/>
      <c r="BE3143" s="39"/>
      <c r="BF3143" s="39"/>
      <c r="BG3143" s="39"/>
      <c r="BH3143" s="39"/>
      <c r="BI3143" s="39"/>
      <c r="BJ3143" s="39"/>
      <c r="BK3143" s="39"/>
      <c r="BL3143" s="39"/>
      <c r="BM3143" s="39"/>
      <c r="BN3143" s="39"/>
      <c r="BO3143" s="39"/>
      <c r="BP3143" s="39"/>
      <c r="BQ3143" s="39"/>
      <c r="BR3143" s="39"/>
      <c r="BS3143" s="39"/>
      <c r="BT3143" s="39"/>
      <c r="BU3143" s="39"/>
      <c r="BV3143" s="39"/>
      <c r="BW3143" s="39"/>
      <c r="BX3143" s="39"/>
      <c r="BY3143" s="39"/>
      <c r="BZ3143" s="39"/>
      <c r="CA3143" s="39"/>
      <c r="CB3143" s="39"/>
      <c r="CC3143" s="39"/>
      <c r="CD3143" s="39"/>
      <c r="CE3143" s="39"/>
      <c r="CF3143" s="39"/>
      <c r="CG3143" s="39"/>
      <c r="CH3143" s="39"/>
      <c r="CI3143" s="39"/>
      <c r="CJ3143" s="39"/>
      <c r="CK3143" s="39"/>
      <c r="CL3143" s="39"/>
      <c r="CM3143" s="39"/>
      <c r="CN3143" s="39"/>
      <c r="CO3143" s="39"/>
      <c r="CP3143" s="39"/>
      <c r="CQ3143" s="39"/>
      <c r="CR3143" s="39"/>
      <c r="CS3143" s="39"/>
      <c r="CT3143" s="39"/>
      <c r="CU3143" s="39"/>
      <c r="CV3143" s="39"/>
      <c r="CW3143" s="39"/>
      <c r="CX3143" s="39"/>
      <c r="CY3143" s="39"/>
      <c r="CZ3143" s="39"/>
      <c r="DA3143" s="39"/>
      <c r="DB3143" s="39"/>
      <c r="DC3143" s="39"/>
      <c r="DD3143" s="39"/>
      <c r="DE3143" s="39"/>
    </row>
    <row r="3144" spans="1:109" s="38" customFormat="1" ht="12">
      <c r="A3144" s="298"/>
      <c r="B3144" s="298"/>
      <c r="C3144" s="298"/>
      <c r="D3144" s="298"/>
      <c r="E3144" s="298"/>
      <c r="F3144" s="298"/>
      <c r="G3144" s="298"/>
      <c r="H3144" s="298"/>
      <c r="I3144" s="298"/>
      <c r="J3144" s="298"/>
      <c r="K3144" s="298"/>
      <c r="L3144" s="299"/>
      <c r="M3144" s="302"/>
      <c r="N3144" s="298"/>
      <c r="O3144" s="238"/>
      <c r="P3144" s="238"/>
      <c r="Q3144" s="238"/>
      <c r="T3144" s="39"/>
      <c r="U3144" s="39"/>
      <c r="V3144" s="39"/>
      <c r="W3144" s="39"/>
      <c r="X3144" s="39"/>
      <c r="Y3144" s="39"/>
      <c r="Z3144" s="39"/>
      <c r="AA3144" s="39"/>
      <c r="AB3144" s="39"/>
      <c r="AC3144" s="39"/>
      <c r="AD3144" s="39"/>
      <c r="AE3144" s="39"/>
      <c r="AF3144" s="39"/>
      <c r="AG3144" s="39"/>
      <c r="AH3144" s="39"/>
      <c r="AI3144" s="39"/>
      <c r="AJ3144" s="39"/>
      <c r="AK3144" s="39"/>
      <c r="AL3144" s="39"/>
      <c r="AM3144" s="39"/>
      <c r="AN3144" s="39"/>
      <c r="AO3144" s="39"/>
      <c r="AP3144" s="39"/>
      <c r="AQ3144" s="39"/>
      <c r="AR3144" s="39"/>
      <c r="AS3144" s="39"/>
      <c r="AT3144" s="39"/>
      <c r="AU3144" s="39"/>
      <c r="AV3144" s="39"/>
      <c r="AW3144" s="39"/>
      <c r="AX3144" s="39"/>
      <c r="AY3144" s="39"/>
      <c r="AZ3144" s="39"/>
      <c r="BA3144" s="39"/>
      <c r="BB3144" s="39"/>
      <c r="BC3144" s="39"/>
      <c r="BD3144" s="39"/>
      <c r="BE3144" s="39"/>
      <c r="BF3144" s="39"/>
      <c r="BG3144" s="39"/>
      <c r="BH3144" s="39"/>
      <c r="BI3144" s="39"/>
      <c r="BJ3144" s="39"/>
      <c r="BK3144" s="39"/>
      <c r="BL3144" s="39"/>
      <c r="BM3144" s="39"/>
      <c r="BN3144" s="39"/>
      <c r="BO3144" s="39"/>
      <c r="BP3144" s="39"/>
      <c r="BQ3144" s="39"/>
      <c r="BR3144" s="39"/>
      <c r="BS3144" s="39"/>
      <c r="BT3144" s="39"/>
      <c r="BU3144" s="39"/>
      <c r="BV3144" s="39"/>
      <c r="BW3144" s="39"/>
      <c r="BX3144" s="39"/>
      <c r="BY3144" s="39"/>
      <c r="BZ3144" s="39"/>
      <c r="CA3144" s="39"/>
      <c r="CB3144" s="39"/>
      <c r="CC3144" s="39"/>
      <c r="CD3144" s="39"/>
      <c r="CE3144" s="39"/>
      <c r="CF3144" s="39"/>
      <c r="CG3144" s="39"/>
      <c r="CH3144" s="39"/>
      <c r="CI3144" s="39"/>
      <c r="CJ3144" s="39"/>
      <c r="CK3144" s="39"/>
      <c r="CL3144" s="39"/>
      <c r="CM3144" s="39"/>
      <c r="CN3144" s="39"/>
      <c r="CO3144" s="39"/>
      <c r="CP3144" s="39"/>
      <c r="CQ3144" s="39"/>
      <c r="CR3144" s="39"/>
      <c r="CS3144" s="39"/>
      <c r="CT3144" s="39"/>
      <c r="CU3144" s="39"/>
      <c r="CV3144" s="39"/>
      <c r="CW3144" s="39"/>
      <c r="CX3144" s="39"/>
      <c r="CY3144" s="39"/>
      <c r="CZ3144" s="39"/>
      <c r="DA3144" s="39"/>
      <c r="DB3144" s="39"/>
      <c r="DC3144" s="39"/>
      <c r="DD3144" s="39"/>
      <c r="DE3144" s="39"/>
    </row>
    <row r="3145" spans="1:109" s="38" customFormat="1" ht="12">
      <c r="A3145" s="298"/>
      <c r="B3145" s="298"/>
      <c r="C3145" s="298"/>
      <c r="D3145" s="298"/>
      <c r="E3145" s="298"/>
      <c r="F3145" s="298"/>
      <c r="G3145" s="298"/>
      <c r="H3145" s="298"/>
      <c r="I3145" s="298"/>
      <c r="J3145" s="298"/>
      <c r="K3145" s="298"/>
      <c r="L3145" s="299"/>
      <c r="M3145" s="302"/>
      <c r="N3145" s="298"/>
      <c r="O3145" s="238"/>
      <c r="P3145" s="238"/>
      <c r="Q3145" s="238"/>
      <c r="T3145" s="39"/>
      <c r="U3145" s="39"/>
      <c r="V3145" s="39"/>
      <c r="W3145" s="39"/>
      <c r="X3145" s="39"/>
      <c r="Y3145" s="39"/>
      <c r="Z3145" s="39"/>
      <c r="AA3145" s="39"/>
      <c r="AB3145" s="39"/>
      <c r="AC3145" s="39"/>
      <c r="AD3145" s="39"/>
      <c r="AE3145" s="39"/>
      <c r="AF3145" s="39"/>
      <c r="AG3145" s="39"/>
      <c r="AH3145" s="39"/>
      <c r="AI3145" s="39"/>
      <c r="AJ3145" s="39"/>
      <c r="AK3145" s="39"/>
      <c r="AL3145" s="39"/>
      <c r="AM3145" s="39"/>
      <c r="AN3145" s="39"/>
      <c r="AO3145" s="39"/>
      <c r="AP3145" s="39"/>
      <c r="AQ3145" s="39"/>
      <c r="AR3145" s="39"/>
      <c r="AS3145" s="39"/>
      <c r="AT3145" s="39"/>
      <c r="AU3145" s="39"/>
      <c r="AV3145" s="39"/>
      <c r="AW3145" s="39"/>
      <c r="AX3145" s="39"/>
      <c r="AY3145" s="39"/>
      <c r="AZ3145" s="39"/>
      <c r="BA3145" s="39"/>
      <c r="BB3145" s="39"/>
      <c r="BC3145" s="39"/>
      <c r="BD3145" s="39"/>
      <c r="BE3145" s="39"/>
      <c r="BF3145" s="39"/>
      <c r="BG3145" s="39"/>
      <c r="BH3145" s="39"/>
      <c r="BI3145" s="39"/>
      <c r="BJ3145" s="39"/>
      <c r="BK3145" s="39"/>
      <c r="BL3145" s="39"/>
      <c r="BM3145" s="39"/>
      <c r="BN3145" s="39"/>
      <c r="BO3145" s="39"/>
      <c r="BP3145" s="39"/>
      <c r="BQ3145" s="39"/>
      <c r="BR3145" s="39"/>
      <c r="BS3145" s="39"/>
      <c r="BT3145" s="39"/>
      <c r="BU3145" s="39"/>
      <c r="BV3145" s="39"/>
      <c r="BW3145" s="39"/>
      <c r="BX3145" s="39"/>
      <c r="BY3145" s="39"/>
      <c r="BZ3145" s="39"/>
      <c r="CA3145" s="39"/>
      <c r="CB3145" s="39"/>
      <c r="CC3145" s="39"/>
      <c r="CD3145" s="39"/>
      <c r="CE3145" s="39"/>
      <c r="CF3145" s="39"/>
      <c r="CG3145" s="39"/>
      <c r="CH3145" s="39"/>
      <c r="CI3145" s="39"/>
      <c r="CJ3145" s="39"/>
      <c r="CK3145" s="39"/>
      <c r="CL3145" s="39"/>
      <c r="CM3145" s="39"/>
      <c r="CN3145" s="39"/>
      <c r="CO3145" s="39"/>
      <c r="CP3145" s="39"/>
      <c r="CQ3145" s="39"/>
      <c r="CR3145" s="39"/>
      <c r="CS3145" s="39"/>
      <c r="CT3145" s="39"/>
      <c r="CU3145" s="39"/>
      <c r="CV3145" s="39"/>
      <c r="CW3145" s="39"/>
      <c r="CX3145" s="39"/>
      <c r="CY3145" s="39"/>
      <c r="CZ3145" s="39"/>
      <c r="DA3145" s="39"/>
      <c r="DB3145" s="39"/>
      <c r="DC3145" s="39"/>
      <c r="DD3145" s="39"/>
      <c r="DE3145" s="39"/>
    </row>
    <row r="3146" spans="1:109" s="38" customFormat="1" ht="12">
      <c r="A3146" s="298"/>
      <c r="B3146" s="298"/>
      <c r="C3146" s="298"/>
      <c r="D3146" s="298"/>
      <c r="E3146" s="298"/>
      <c r="F3146" s="298"/>
      <c r="G3146" s="298"/>
      <c r="H3146" s="298"/>
      <c r="I3146" s="298"/>
      <c r="J3146" s="298"/>
      <c r="K3146" s="298"/>
      <c r="L3146" s="299"/>
      <c r="M3146" s="302"/>
      <c r="N3146" s="298"/>
      <c r="O3146" s="238"/>
      <c r="P3146" s="238"/>
      <c r="Q3146" s="238"/>
      <c r="T3146" s="39"/>
      <c r="U3146" s="39"/>
      <c r="V3146" s="39"/>
      <c r="W3146" s="39"/>
      <c r="X3146" s="39"/>
      <c r="Y3146" s="39"/>
      <c r="Z3146" s="39"/>
      <c r="AA3146" s="39"/>
      <c r="AB3146" s="39"/>
      <c r="AC3146" s="39"/>
      <c r="AD3146" s="39"/>
      <c r="AE3146" s="39"/>
      <c r="AF3146" s="39"/>
      <c r="AG3146" s="39"/>
      <c r="AH3146" s="39"/>
      <c r="AI3146" s="39"/>
      <c r="AJ3146" s="39"/>
      <c r="AK3146" s="39"/>
      <c r="AL3146" s="39"/>
      <c r="AM3146" s="39"/>
      <c r="AN3146" s="39"/>
      <c r="AO3146" s="39"/>
      <c r="AP3146" s="39"/>
      <c r="AQ3146" s="39"/>
      <c r="AR3146" s="39"/>
      <c r="AS3146" s="39"/>
      <c r="AT3146" s="39"/>
      <c r="AU3146" s="39"/>
      <c r="AV3146" s="39"/>
      <c r="AW3146" s="39"/>
      <c r="AX3146" s="39"/>
      <c r="AY3146" s="39"/>
      <c r="AZ3146" s="39"/>
      <c r="BA3146" s="39"/>
      <c r="BB3146" s="39"/>
      <c r="BC3146" s="39"/>
      <c r="BD3146" s="39"/>
      <c r="BE3146" s="39"/>
      <c r="BF3146" s="39"/>
      <c r="BG3146" s="39"/>
      <c r="BH3146" s="39"/>
      <c r="BI3146" s="39"/>
      <c r="BJ3146" s="39"/>
      <c r="BK3146" s="39"/>
      <c r="BL3146" s="39"/>
      <c r="BM3146" s="39"/>
      <c r="BN3146" s="39"/>
      <c r="BO3146" s="39"/>
      <c r="BP3146" s="39"/>
      <c r="BQ3146" s="39"/>
      <c r="BR3146" s="39"/>
      <c r="BS3146" s="39"/>
      <c r="BT3146" s="39"/>
      <c r="BU3146" s="39"/>
      <c r="BV3146" s="39"/>
      <c r="BW3146" s="39"/>
      <c r="BX3146" s="39"/>
      <c r="BY3146" s="39"/>
      <c r="BZ3146" s="39"/>
      <c r="CA3146" s="39"/>
      <c r="CB3146" s="39"/>
      <c r="CC3146" s="39"/>
      <c r="CD3146" s="39"/>
      <c r="CE3146" s="39"/>
      <c r="CF3146" s="39"/>
      <c r="CG3146" s="39"/>
      <c r="CH3146" s="39"/>
      <c r="CI3146" s="39"/>
      <c r="CJ3146" s="39"/>
      <c r="CK3146" s="39"/>
      <c r="CL3146" s="39"/>
      <c r="CM3146" s="39"/>
      <c r="CN3146" s="39"/>
      <c r="CO3146" s="39"/>
      <c r="CP3146" s="39"/>
      <c r="CQ3146" s="39"/>
      <c r="CR3146" s="39"/>
      <c r="CS3146" s="39"/>
      <c r="CT3146" s="39"/>
      <c r="CU3146" s="39"/>
      <c r="CV3146" s="39"/>
      <c r="CW3146" s="39"/>
      <c r="CX3146" s="39"/>
      <c r="CY3146" s="39"/>
      <c r="CZ3146" s="39"/>
      <c r="DA3146" s="39"/>
      <c r="DB3146" s="39"/>
      <c r="DC3146" s="39"/>
      <c r="DD3146" s="39"/>
      <c r="DE3146" s="39"/>
    </row>
    <row r="3147" spans="1:109" s="38" customFormat="1" ht="12">
      <c r="A3147" s="298"/>
      <c r="B3147" s="298"/>
      <c r="C3147" s="298"/>
      <c r="D3147" s="298"/>
      <c r="E3147" s="298"/>
      <c r="F3147" s="298"/>
      <c r="G3147" s="298"/>
      <c r="H3147" s="298"/>
      <c r="I3147" s="298"/>
      <c r="J3147" s="298"/>
      <c r="K3147" s="298"/>
      <c r="L3147" s="299"/>
      <c r="M3147" s="302"/>
      <c r="N3147" s="298"/>
      <c r="O3147" s="238"/>
      <c r="P3147" s="238"/>
      <c r="Q3147" s="238"/>
      <c r="T3147" s="39"/>
      <c r="U3147" s="39"/>
      <c r="V3147" s="39"/>
      <c r="W3147" s="39"/>
      <c r="X3147" s="39"/>
      <c r="Y3147" s="39"/>
      <c r="Z3147" s="39"/>
      <c r="AA3147" s="39"/>
      <c r="AB3147" s="39"/>
      <c r="AC3147" s="39"/>
      <c r="AD3147" s="39"/>
      <c r="AE3147" s="39"/>
      <c r="AF3147" s="39"/>
      <c r="AG3147" s="39"/>
      <c r="AH3147" s="39"/>
      <c r="AI3147" s="39"/>
      <c r="AJ3147" s="39"/>
      <c r="AK3147" s="39"/>
      <c r="AL3147" s="39"/>
      <c r="AM3147" s="39"/>
      <c r="AN3147" s="39"/>
      <c r="AO3147" s="39"/>
      <c r="AP3147" s="39"/>
      <c r="AQ3147" s="39"/>
      <c r="AR3147" s="39"/>
      <c r="AS3147" s="39"/>
      <c r="AT3147" s="39"/>
      <c r="AU3147" s="39"/>
      <c r="AV3147" s="39"/>
      <c r="AW3147" s="39"/>
      <c r="AX3147" s="39"/>
      <c r="AY3147" s="39"/>
      <c r="AZ3147" s="39"/>
      <c r="BA3147" s="39"/>
      <c r="BB3147" s="39"/>
      <c r="BC3147" s="39"/>
      <c r="BD3147" s="39"/>
      <c r="BE3147" s="39"/>
      <c r="BF3147" s="39"/>
      <c r="BG3147" s="39"/>
      <c r="BH3147" s="39"/>
      <c r="BI3147" s="39"/>
      <c r="BJ3147" s="39"/>
      <c r="BK3147" s="39"/>
      <c r="BL3147" s="39"/>
      <c r="BM3147" s="39"/>
      <c r="BN3147" s="39"/>
      <c r="BO3147" s="39"/>
      <c r="BP3147" s="39"/>
      <c r="BQ3147" s="39"/>
      <c r="BR3147" s="39"/>
      <c r="BS3147" s="39"/>
      <c r="BT3147" s="39"/>
      <c r="BU3147" s="39"/>
      <c r="BV3147" s="39"/>
      <c r="BW3147" s="39"/>
      <c r="BX3147" s="39"/>
      <c r="BY3147" s="39"/>
      <c r="BZ3147" s="39"/>
      <c r="CA3147" s="39"/>
      <c r="CB3147" s="39"/>
      <c r="CC3147" s="39"/>
      <c r="CD3147" s="39"/>
      <c r="CE3147" s="39"/>
      <c r="CF3147" s="39"/>
      <c r="CG3147" s="39"/>
      <c r="CH3147" s="39"/>
      <c r="CI3147" s="39"/>
      <c r="CJ3147" s="39"/>
      <c r="CK3147" s="39"/>
      <c r="CL3147" s="39"/>
      <c r="CM3147" s="39"/>
      <c r="CN3147" s="39"/>
      <c r="CO3147" s="39"/>
      <c r="CP3147" s="39"/>
      <c r="CQ3147" s="39"/>
      <c r="CR3147" s="39"/>
      <c r="CS3147" s="39"/>
      <c r="CT3147" s="39"/>
      <c r="CU3147" s="39"/>
      <c r="CV3147" s="39"/>
      <c r="CW3147" s="39"/>
      <c r="CX3147" s="39"/>
      <c r="CY3147" s="39"/>
      <c r="CZ3147" s="39"/>
      <c r="DA3147" s="39"/>
      <c r="DB3147" s="39"/>
      <c r="DC3147" s="39"/>
      <c r="DD3147" s="39"/>
      <c r="DE3147" s="39"/>
    </row>
    <row r="3148" spans="1:109" s="38" customFormat="1" ht="12">
      <c r="A3148" s="298"/>
      <c r="B3148" s="298"/>
      <c r="C3148" s="298"/>
      <c r="D3148" s="298"/>
      <c r="E3148" s="298"/>
      <c r="F3148" s="298"/>
      <c r="G3148" s="298"/>
      <c r="H3148" s="298"/>
      <c r="I3148" s="298"/>
      <c r="J3148" s="298"/>
      <c r="K3148" s="298"/>
      <c r="L3148" s="299"/>
      <c r="M3148" s="302"/>
      <c r="N3148" s="298"/>
      <c r="O3148" s="238"/>
      <c r="P3148" s="238"/>
      <c r="Q3148" s="238"/>
      <c r="T3148" s="39"/>
      <c r="U3148" s="39"/>
      <c r="V3148" s="39"/>
      <c r="W3148" s="39"/>
      <c r="X3148" s="39"/>
      <c r="Y3148" s="39"/>
      <c r="Z3148" s="39"/>
      <c r="AA3148" s="39"/>
      <c r="AB3148" s="39"/>
      <c r="AC3148" s="39"/>
      <c r="AD3148" s="39"/>
      <c r="AE3148" s="39"/>
      <c r="AF3148" s="39"/>
      <c r="AG3148" s="39"/>
      <c r="AH3148" s="39"/>
      <c r="AI3148" s="39"/>
      <c r="AJ3148" s="39"/>
      <c r="AK3148" s="39"/>
      <c r="AL3148" s="39"/>
      <c r="AM3148" s="39"/>
      <c r="AN3148" s="39"/>
      <c r="AO3148" s="39"/>
      <c r="AP3148" s="39"/>
      <c r="AQ3148" s="39"/>
      <c r="AR3148" s="39"/>
      <c r="AS3148" s="39"/>
      <c r="AT3148" s="39"/>
      <c r="AU3148" s="39"/>
      <c r="AV3148" s="39"/>
      <c r="AW3148" s="39"/>
      <c r="AX3148" s="39"/>
      <c r="AY3148" s="39"/>
      <c r="AZ3148" s="39"/>
      <c r="BA3148" s="39"/>
      <c r="BB3148" s="39"/>
      <c r="BC3148" s="39"/>
      <c r="BD3148" s="39"/>
      <c r="BE3148" s="39"/>
      <c r="BF3148" s="39"/>
      <c r="BG3148" s="39"/>
      <c r="BH3148" s="39"/>
      <c r="BI3148" s="39"/>
      <c r="BJ3148" s="39"/>
      <c r="BK3148" s="39"/>
      <c r="BL3148" s="39"/>
      <c r="BM3148" s="39"/>
      <c r="BN3148" s="39"/>
      <c r="BO3148" s="39"/>
      <c r="BP3148" s="39"/>
      <c r="BQ3148" s="39"/>
      <c r="BR3148" s="39"/>
      <c r="BS3148" s="39"/>
      <c r="BT3148" s="39"/>
      <c r="BU3148" s="39"/>
      <c r="BV3148" s="39"/>
      <c r="BW3148" s="39"/>
      <c r="BX3148" s="39"/>
      <c r="BY3148" s="39"/>
      <c r="BZ3148" s="39"/>
      <c r="CA3148" s="39"/>
      <c r="CB3148" s="39"/>
      <c r="CC3148" s="39"/>
      <c r="CD3148" s="39"/>
      <c r="CE3148" s="39"/>
      <c r="CF3148" s="39"/>
      <c r="CG3148" s="39"/>
      <c r="CH3148" s="39"/>
      <c r="CI3148" s="39"/>
      <c r="CJ3148" s="39"/>
      <c r="CK3148" s="39"/>
      <c r="CL3148" s="39"/>
      <c r="CM3148" s="39"/>
      <c r="CN3148" s="39"/>
      <c r="CO3148" s="39"/>
      <c r="CP3148" s="39"/>
      <c r="CQ3148" s="39"/>
      <c r="CR3148" s="39"/>
      <c r="CS3148" s="39"/>
      <c r="CT3148" s="39"/>
      <c r="CU3148" s="39"/>
      <c r="CV3148" s="39"/>
      <c r="CW3148" s="39"/>
      <c r="CX3148" s="39"/>
      <c r="CY3148" s="39"/>
      <c r="CZ3148" s="39"/>
      <c r="DA3148" s="39"/>
      <c r="DB3148" s="39"/>
      <c r="DC3148" s="39"/>
      <c r="DD3148" s="39"/>
      <c r="DE3148" s="39"/>
    </row>
    <row r="3149" spans="1:109" s="38" customFormat="1" ht="12">
      <c r="A3149" s="298"/>
      <c r="B3149" s="298"/>
      <c r="C3149" s="298"/>
      <c r="D3149" s="298"/>
      <c r="E3149" s="298"/>
      <c r="F3149" s="298"/>
      <c r="G3149" s="298"/>
      <c r="H3149" s="298"/>
      <c r="I3149" s="298"/>
      <c r="J3149" s="298"/>
      <c r="K3149" s="298"/>
      <c r="L3149" s="299"/>
      <c r="M3149" s="302"/>
      <c r="N3149" s="298"/>
      <c r="O3149" s="238"/>
      <c r="P3149" s="238"/>
      <c r="Q3149" s="238"/>
      <c r="T3149" s="39"/>
      <c r="U3149" s="39"/>
      <c r="V3149" s="39"/>
      <c r="W3149" s="39"/>
      <c r="X3149" s="39"/>
      <c r="Y3149" s="39"/>
      <c r="Z3149" s="39"/>
      <c r="AA3149" s="39"/>
      <c r="AB3149" s="39"/>
      <c r="AC3149" s="39"/>
      <c r="AD3149" s="39"/>
      <c r="AE3149" s="39"/>
      <c r="AF3149" s="39"/>
      <c r="AG3149" s="39"/>
      <c r="AH3149" s="39"/>
      <c r="AI3149" s="39"/>
      <c r="AJ3149" s="39"/>
      <c r="AK3149" s="39"/>
      <c r="AL3149" s="39"/>
      <c r="AM3149" s="39"/>
      <c r="AN3149" s="39"/>
      <c r="AO3149" s="39"/>
      <c r="AP3149" s="39"/>
      <c r="AQ3149" s="39"/>
      <c r="AR3149" s="39"/>
      <c r="AS3149" s="39"/>
      <c r="AT3149" s="39"/>
      <c r="AU3149" s="39"/>
      <c r="AV3149" s="39"/>
      <c r="AW3149" s="39"/>
      <c r="AX3149" s="39"/>
      <c r="AY3149" s="39"/>
      <c r="AZ3149" s="39"/>
      <c r="BA3149" s="39"/>
      <c r="BB3149" s="39"/>
      <c r="BC3149" s="39"/>
      <c r="BD3149" s="39"/>
      <c r="BE3149" s="39"/>
      <c r="BF3149" s="39"/>
      <c r="BG3149" s="39"/>
      <c r="BH3149" s="39"/>
      <c r="BI3149" s="39"/>
      <c r="BJ3149" s="39"/>
      <c r="BK3149" s="39"/>
      <c r="BL3149" s="39"/>
      <c r="BM3149" s="39"/>
      <c r="BN3149" s="39"/>
      <c r="BO3149" s="39"/>
      <c r="BP3149" s="39"/>
      <c r="BQ3149" s="39"/>
      <c r="BR3149" s="39"/>
      <c r="BS3149" s="39"/>
      <c r="BT3149" s="39"/>
      <c r="BU3149" s="39"/>
      <c r="BV3149" s="39"/>
      <c r="BW3149" s="39"/>
      <c r="BX3149" s="39"/>
      <c r="BY3149" s="39"/>
      <c r="BZ3149" s="39"/>
      <c r="CA3149" s="39"/>
      <c r="CB3149" s="39"/>
      <c r="CC3149" s="39"/>
      <c r="CD3149" s="39"/>
      <c r="CE3149" s="39"/>
      <c r="CF3149" s="39"/>
      <c r="CG3149" s="39"/>
      <c r="CH3149" s="39"/>
      <c r="CI3149" s="39"/>
      <c r="CJ3149" s="39"/>
      <c r="CK3149" s="39"/>
      <c r="CL3149" s="39"/>
      <c r="CM3149" s="39"/>
      <c r="CN3149" s="39"/>
      <c r="CO3149" s="39"/>
      <c r="CP3149" s="39"/>
      <c r="CQ3149" s="39"/>
      <c r="CR3149" s="39"/>
      <c r="CS3149" s="39"/>
      <c r="CT3149" s="39"/>
      <c r="CU3149" s="39"/>
      <c r="CV3149" s="39"/>
      <c r="CW3149" s="39"/>
      <c r="CX3149" s="39"/>
      <c r="CY3149" s="39"/>
      <c r="CZ3149" s="39"/>
      <c r="DA3149" s="39"/>
      <c r="DB3149" s="39"/>
      <c r="DC3149" s="39"/>
      <c r="DD3149" s="39"/>
      <c r="DE3149" s="39"/>
    </row>
    <row r="3150" spans="1:109" s="38" customFormat="1" ht="12">
      <c r="A3150" s="298"/>
      <c r="B3150" s="298"/>
      <c r="C3150" s="298"/>
      <c r="D3150" s="298"/>
      <c r="E3150" s="298"/>
      <c r="F3150" s="298"/>
      <c r="G3150" s="298"/>
      <c r="H3150" s="298"/>
      <c r="I3150" s="298"/>
      <c r="J3150" s="298"/>
      <c r="K3150" s="298"/>
      <c r="L3150" s="299"/>
      <c r="M3150" s="302"/>
      <c r="N3150" s="298"/>
      <c r="O3150" s="238"/>
      <c r="P3150" s="238"/>
      <c r="Q3150" s="238"/>
      <c r="T3150" s="39"/>
      <c r="U3150" s="39"/>
      <c r="V3150" s="39"/>
      <c r="W3150" s="39"/>
      <c r="X3150" s="39"/>
      <c r="Y3150" s="39"/>
      <c r="Z3150" s="39"/>
      <c r="AA3150" s="39"/>
      <c r="AB3150" s="39"/>
      <c r="AC3150" s="39"/>
      <c r="AD3150" s="39"/>
      <c r="AE3150" s="39"/>
      <c r="AF3150" s="39"/>
      <c r="AG3150" s="39"/>
      <c r="AH3150" s="39"/>
      <c r="AI3150" s="39"/>
      <c r="AJ3150" s="39"/>
      <c r="AK3150" s="39"/>
      <c r="AL3150" s="39"/>
      <c r="AM3150" s="39"/>
      <c r="AN3150" s="39"/>
      <c r="AO3150" s="39"/>
      <c r="AP3150" s="39"/>
      <c r="AQ3150" s="39"/>
      <c r="AR3150" s="39"/>
      <c r="AS3150" s="39"/>
      <c r="AT3150" s="39"/>
      <c r="AU3150" s="39"/>
      <c r="AV3150" s="39"/>
      <c r="AW3150" s="39"/>
      <c r="AX3150" s="39"/>
      <c r="AY3150" s="39"/>
      <c r="AZ3150" s="39"/>
      <c r="BA3150" s="39"/>
      <c r="BB3150" s="39"/>
      <c r="BC3150" s="39"/>
      <c r="BD3150" s="39"/>
      <c r="BE3150" s="39"/>
      <c r="BF3150" s="39"/>
      <c r="BG3150" s="39"/>
      <c r="BH3150" s="39"/>
      <c r="BI3150" s="39"/>
      <c r="BJ3150" s="39"/>
      <c r="BK3150" s="39"/>
      <c r="BL3150" s="39"/>
      <c r="BM3150" s="39"/>
      <c r="BN3150" s="39"/>
      <c r="BO3150" s="39"/>
      <c r="BP3150" s="39"/>
      <c r="BQ3150" s="39"/>
      <c r="BR3150" s="39"/>
      <c r="BS3150" s="39"/>
      <c r="BT3150" s="39"/>
      <c r="BU3150" s="39"/>
      <c r="BV3150" s="39"/>
      <c r="BW3150" s="39"/>
      <c r="BX3150" s="39"/>
      <c r="BY3150" s="39"/>
      <c r="BZ3150" s="39"/>
      <c r="CA3150" s="39"/>
      <c r="CB3150" s="39"/>
      <c r="CC3150" s="39"/>
      <c r="CD3150" s="39"/>
      <c r="CE3150" s="39"/>
      <c r="CF3150" s="39"/>
      <c r="CG3150" s="39"/>
      <c r="CH3150" s="39"/>
      <c r="CI3150" s="39"/>
      <c r="CJ3150" s="39"/>
      <c r="CK3150" s="39"/>
      <c r="CL3150" s="39"/>
      <c r="CM3150" s="39"/>
      <c r="CN3150" s="39"/>
      <c r="CO3150" s="39"/>
      <c r="CP3150" s="39"/>
      <c r="CQ3150" s="39"/>
      <c r="CR3150" s="39"/>
      <c r="CS3150" s="39"/>
      <c r="CT3150" s="39"/>
      <c r="CU3150" s="39"/>
      <c r="CV3150" s="39"/>
      <c r="CW3150" s="39"/>
      <c r="CX3150" s="39"/>
      <c r="CY3150" s="39"/>
      <c r="CZ3150" s="39"/>
      <c r="DA3150" s="39"/>
      <c r="DB3150" s="39"/>
      <c r="DC3150" s="39"/>
      <c r="DD3150" s="39"/>
      <c r="DE3150" s="39"/>
    </row>
    <row r="3151" spans="1:109" s="38" customFormat="1" ht="12">
      <c r="A3151" s="298"/>
      <c r="B3151" s="298"/>
      <c r="C3151" s="298"/>
      <c r="D3151" s="298"/>
      <c r="E3151" s="298"/>
      <c r="F3151" s="298"/>
      <c r="G3151" s="298"/>
      <c r="H3151" s="298"/>
      <c r="I3151" s="298"/>
      <c r="J3151" s="298"/>
      <c r="K3151" s="298"/>
      <c r="L3151" s="299"/>
      <c r="M3151" s="302"/>
      <c r="N3151" s="298"/>
      <c r="O3151" s="238"/>
      <c r="P3151" s="238"/>
      <c r="Q3151" s="238"/>
      <c r="T3151" s="39"/>
      <c r="U3151" s="39"/>
      <c r="V3151" s="39"/>
      <c r="W3151" s="39"/>
      <c r="X3151" s="39"/>
      <c r="Y3151" s="39"/>
      <c r="Z3151" s="39"/>
      <c r="AA3151" s="39"/>
      <c r="AB3151" s="39"/>
      <c r="AC3151" s="39"/>
      <c r="AD3151" s="39"/>
      <c r="AE3151" s="39"/>
      <c r="AF3151" s="39"/>
      <c r="AG3151" s="39"/>
      <c r="AH3151" s="39"/>
      <c r="AI3151" s="39"/>
      <c r="AJ3151" s="39"/>
      <c r="AK3151" s="39"/>
      <c r="AL3151" s="39"/>
      <c r="AM3151" s="39"/>
      <c r="AN3151" s="39"/>
      <c r="AO3151" s="39"/>
      <c r="AP3151" s="39"/>
      <c r="AQ3151" s="39"/>
      <c r="AR3151" s="39"/>
      <c r="AS3151" s="39"/>
      <c r="AT3151" s="39"/>
      <c r="AU3151" s="39"/>
      <c r="AV3151" s="39"/>
      <c r="AW3151" s="39"/>
      <c r="AX3151" s="39"/>
      <c r="AY3151" s="39"/>
      <c r="AZ3151" s="39"/>
      <c r="BA3151" s="39"/>
      <c r="BB3151" s="39"/>
      <c r="BC3151" s="39"/>
      <c r="BD3151" s="39"/>
      <c r="BE3151" s="39"/>
      <c r="BF3151" s="39"/>
      <c r="BG3151" s="39"/>
      <c r="BH3151" s="39"/>
      <c r="BI3151" s="39"/>
      <c r="BJ3151" s="39"/>
      <c r="BK3151" s="39"/>
      <c r="BL3151" s="39"/>
      <c r="BM3151" s="39"/>
      <c r="BN3151" s="39"/>
      <c r="BO3151" s="39"/>
      <c r="BP3151" s="39"/>
      <c r="BQ3151" s="39"/>
      <c r="BR3151" s="39"/>
      <c r="BS3151" s="39"/>
      <c r="BT3151" s="39"/>
      <c r="BU3151" s="39"/>
      <c r="BV3151" s="39"/>
      <c r="BW3151" s="39"/>
      <c r="BX3151" s="39"/>
      <c r="BY3151" s="39"/>
      <c r="BZ3151" s="39"/>
      <c r="CA3151" s="39"/>
      <c r="CB3151" s="39"/>
      <c r="CC3151" s="39"/>
      <c r="CD3151" s="39"/>
      <c r="CE3151" s="39"/>
      <c r="CF3151" s="39"/>
      <c r="CG3151" s="39"/>
      <c r="CH3151" s="39"/>
      <c r="CI3151" s="39"/>
      <c r="CJ3151" s="39"/>
      <c r="CK3151" s="39"/>
      <c r="CL3151" s="39"/>
      <c r="CM3151" s="39"/>
      <c r="CN3151" s="39"/>
      <c r="CO3151" s="39"/>
      <c r="CP3151" s="39"/>
      <c r="CQ3151" s="39"/>
      <c r="CR3151" s="39"/>
      <c r="CS3151" s="39"/>
      <c r="CT3151" s="39"/>
      <c r="CU3151" s="39"/>
      <c r="CV3151" s="39"/>
      <c r="CW3151" s="39"/>
      <c r="CX3151" s="39"/>
      <c r="CY3151" s="39"/>
      <c r="CZ3151" s="39"/>
      <c r="DA3151" s="39"/>
      <c r="DB3151" s="39"/>
      <c r="DC3151" s="39"/>
      <c r="DD3151" s="39"/>
      <c r="DE3151" s="39"/>
    </row>
    <row r="3152" spans="1:109" s="38" customFormat="1" ht="12">
      <c r="A3152" s="298"/>
      <c r="B3152" s="298"/>
      <c r="C3152" s="298"/>
      <c r="D3152" s="298"/>
      <c r="E3152" s="298"/>
      <c r="F3152" s="298"/>
      <c r="G3152" s="298"/>
      <c r="H3152" s="298"/>
      <c r="I3152" s="298"/>
      <c r="J3152" s="298"/>
      <c r="K3152" s="298"/>
      <c r="L3152" s="299"/>
      <c r="M3152" s="302"/>
      <c r="N3152" s="298"/>
      <c r="O3152" s="238"/>
      <c r="P3152" s="238"/>
      <c r="Q3152" s="238"/>
      <c r="T3152" s="39"/>
      <c r="U3152" s="39"/>
      <c r="V3152" s="39"/>
      <c r="W3152" s="39"/>
      <c r="X3152" s="39"/>
      <c r="Y3152" s="39"/>
      <c r="Z3152" s="39"/>
      <c r="AA3152" s="39"/>
      <c r="AB3152" s="39"/>
      <c r="AC3152" s="39"/>
      <c r="AD3152" s="39"/>
      <c r="AE3152" s="39"/>
      <c r="AF3152" s="39"/>
      <c r="AG3152" s="39"/>
      <c r="AH3152" s="39"/>
      <c r="AI3152" s="39"/>
      <c r="AJ3152" s="39"/>
      <c r="AK3152" s="39"/>
      <c r="AL3152" s="39"/>
      <c r="AM3152" s="39"/>
      <c r="AN3152" s="39"/>
      <c r="AO3152" s="39"/>
      <c r="AP3152" s="39"/>
      <c r="AQ3152" s="39"/>
      <c r="AR3152" s="39"/>
      <c r="AS3152" s="39"/>
      <c r="AT3152" s="39"/>
      <c r="AU3152" s="39"/>
      <c r="AV3152" s="39"/>
      <c r="AW3152" s="39"/>
      <c r="AX3152" s="39"/>
      <c r="AY3152" s="39"/>
      <c r="AZ3152" s="39"/>
      <c r="BA3152" s="39"/>
      <c r="BB3152" s="39"/>
      <c r="BC3152" s="39"/>
      <c r="BD3152" s="39"/>
      <c r="BE3152" s="39"/>
      <c r="BF3152" s="39"/>
      <c r="BG3152" s="39"/>
      <c r="BH3152" s="39"/>
      <c r="BI3152" s="39"/>
      <c r="BJ3152" s="39"/>
      <c r="BK3152" s="39"/>
      <c r="BL3152" s="39"/>
      <c r="BM3152" s="39"/>
      <c r="BN3152" s="39"/>
      <c r="BO3152" s="39"/>
      <c r="BP3152" s="39"/>
      <c r="BQ3152" s="39"/>
      <c r="BR3152" s="39"/>
      <c r="BS3152" s="39"/>
      <c r="BT3152" s="39"/>
      <c r="BU3152" s="39"/>
      <c r="BV3152" s="39"/>
      <c r="BW3152" s="39"/>
      <c r="BX3152" s="39"/>
      <c r="BY3152" s="39"/>
      <c r="BZ3152" s="39"/>
      <c r="CA3152" s="39"/>
      <c r="CB3152" s="39"/>
      <c r="CC3152" s="39"/>
      <c r="CD3152" s="39"/>
      <c r="CE3152" s="39"/>
      <c r="CF3152" s="39"/>
      <c r="CG3152" s="39"/>
      <c r="CH3152" s="39"/>
      <c r="CI3152" s="39"/>
      <c r="CJ3152" s="39"/>
      <c r="CK3152" s="39"/>
      <c r="CL3152" s="39"/>
      <c r="CM3152" s="39"/>
      <c r="CN3152" s="39"/>
      <c r="CO3152" s="39"/>
      <c r="CP3152" s="39"/>
      <c r="CQ3152" s="39"/>
      <c r="CR3152" s="39"/>
      <c r="CS3152" s="39"/>
      <c r="CT3152" s="39"/>
      <c r="CU3152" s="39"/>
      <c r="CV3152" s="39"/>
      <c r="CW3152" s="39"/>
      <c r="CX3152" s="39"/>
      <c r="CY3152" s="39"/>
      <c r="CZ3152" s="39"/>
      <c r="DA3152" s="39"/>
      <c r="DB3152" s="39"/>
      <c r="DC3152" s="39"/>
      <c r="DD3152" s="39"/>
      <c r="DE3152" s="39"/>
    </row>
    <row r="3153" spans="1:109" s="38" customFormat="1" ht="12">
      <c r="A3153" s="298"/>
      <c r="B3153" s="298"/>
      <c r="C3153" s="298"/>
      <c r="D3153" s="298"/>
      <c r="E3153" s="298"/>
      <c r="F3153" s="298"/>
      <c r="G3153" s="298"/>
      <c r="H3153" s="298"/>
      <c r="I3153" s="298"/>
      <c r="J3153" s="298"/>
      <c r="K3153" s="298"/>
      <c r="L3153" s="299"/>
      <c r="M3153" s="302"/>
      <c r="N3153" s="298"/>
      <c r="O3153" s="238"/>
      <c r="P3153" s="238"/>
      <c r="Q3153" s="238"/>
      <c r="T3153" s="39"/>
      <c r="U3153" s="39"/>
      <c r="V3153" s="39"/>
      <c r="W3153" s="39"/>
      <c r="X3153" s="39"/>
      <c r="Y3153" s="39"/>
      <c r="Z3153" s="39"/>
      <c r="AA3153" s="39"/>
      <c r="AB3153" s="39"/>
      <c r="AC3153" s="39"/>
      <c r="AD3153" s="39"/>
      <c r="AE3153" s="39"/>
      <c r="AF3153" s="39"/>
      <c r="AG3153" s="39"/>
      <c r="AH3153" s="39"/>
      <c r="AI3153" s="39"/>
      <c r="AJ3153" s="39"/>
      <c r="AK3153" s="39"/>
      <c r="AL3153" s="39"/>
      <c r="AM3153" s="39"/>
      <c r="AN3153" s="39"/>
      <c r="AO3153" s="39"/>
      <c r="AP3153" s="39"/>
      <c r="AQ3153" s="39"/>
      <c r="AR3153" s="39"/>
      <c r="AS3153" s="39"/>
      <c r="AT3153" s="39"/>
      <c r="AU3153" s="39"/>
      <c r="AV3153" s="39"/>
      <c r="AW3153" s="39"/>
      <c r="AX3153" s="39"/>
      <c r="AY3153" s="39"/>
      <c r="AZ3153" s="39"/>
      <c r="BA3153" s="39"/>
      <c r="BB3153" s="39"/>
      <c r="BC3153" s="39"/>
      <c r="BD3153" s="39"/>
      <c r="BE3153" s="39"/>
      <c r="BF3153" s="39"/>
      <c r="BG3153" s="39"/>
      <c r="BH3153" s="39"/>
      <c r="BI3153" s="39"/>
      <c r="BJ3153" s="39"/>
      <c r="BK3153" s="39"/>
      <c r="BL3153" s="39"/>
      <c r="BM3153" s="39"/>
      <c r="BN3153" s="39"/>
      <c r="BO3153" s="39"/>
      <c r="BP3153" s="39"/>
      <c r="BQ3153" s="39"/>
      <c r="BR3153" s="39"/>
      <c r="BS3153" s="39"/>
      <c r="BT3153" s="39"/>
      <c r="BU3153" s="39"/>
      <c r="BV3153" s="39"/>
      <c r="BW3153" s="39"/>
      <c r="BX3153" s="39"/>
      <c r="BY3153" s="39"/>
      <c r="BZ3153" s="39"/>
      <c r="CA3153" s="39"/>
      <c r="CB3153" s="39"/>
      <c r="CC3153" s="39"/>
      <c r="CD3153" s="39"/>
      <c r="CE3153" s="39"/>
      <c r="CF3153" s="39"/>
      <c r="CG3153" s="39"/>
      <c r="CH3153" s="39"/>
      <c r="CI3153" s="39"/>
      <c r="CJ3153" s="39"/>
      <c r="CK3153" s="39"/>
      <c r="CL3153" s="39"/>
      <c r="CM3153" s="39"/>
      <c r="CN3153" s="39"/>
      <c r="CO3153" s="39"/>
      <c r="CP3153" s="39"/>
      <c r="CQ3153" s="39"/>
      <c r="CR3153" s="39"/>
      <c r="CS3153" s="39"/>
      <c r="CT3153" s="39"/>
      <c r="CU3153" s="39"/>
      <c r="CV3153" s="39"/>
      <c r="CW3153" s="39"/>
      <c r="CX3153" s="39"/>
      <c r="CY3153" s="39"/>
      <c r="CZ3153" s="39"/>
      <c r="DA3153" s="39"/>
      <c r="DB3153" s="39"/>
      <c r="DC3153" s="39"/>
      <c r="DD3153" s="39"/>
      <c r="DE3153" s="39"/>
    </row>
    <row r="3154" spans="1:109" s="38" customFormat="1" ht="12">
      <c r="A3154" s="298"/>
      <c r="B3154" s="298"/>
      <c r="C3154" s="298"/>
      <c r="D3154" s="298"/>
      <c r="E3154" s="298"/>
      <c r="F3154" s="298"/>
      <c r="G3154" s="298"/>
      <c r="H3154" s="298"/>
      <c r="I3154" s="298"/>
      <c r="J3154" s="298"/>
      <c r="K3154" s="298"/>
      <c r="L3154" s="299"/>
      <c r="M3154" s="302"/>
      <c r="N3154" s="298"/>
      <c r="O3154" s="238"/>
      <c r="P3154" s="238"/>
      <c r="Q3154" s="238"/>
      <c r="T3154" s="39"/>
      <c r="U3154" s="39"/>
      <c r="V3154" s="39"/>
      <c r="W3154" s="39"/>
      <c r="X3154" s="39"/>
      <c r="Y3154" s="39"/>
      <c r="Z3154" s="39"/>
      <c r="AA3154" s="39"/>
      <c r="AB3154" s="39"/>
      <c r="AC3154" s="39"/>
      <c r="AD3154" s="39"/>
      <c r="AE3154" s="39"/>
      <c r="AF3154" s="39"/>
      <c r="AG3154" s="39"/>
      <c r="AH3154" s="39"/>
      <c r="AI3154" s="39"/>
      <c r="AJ3154" s="39"/>
      <c r="AK3154" s="39"/>
      <c r="AL3154" s="39"/>
      <c r="AM3154" s="39"/>
      <c r="AN3154" s="39"/>
      <c r="AO3154" s="39"/>
      <c r="AP3154" s="39"/>
      <c r="AQ3154" s="39"/>
      <c r="AR3154" s="39"/>
      <c r="AS3154" s="39"/>
      <c r="AT3154" s="39"/>
      <c r="AU3154" s="39"/>
      <c r="AV3154" s="39"/>
      <c r="AW3154" s="39"/>
      <c r="AX3154" s="39"/>
      <c r="AY3154" s="39"/>
      <c r="AZ3154" s="39"/>
      <c r="BA3154" s="39"/>
      <c r="BB3154" s="39"/>
      <c r="BC3154" s="39"/>
      <c r="BD3154" s="39"/>
      <c r="BE3154" s="39"/>
      <c r="BF3154" s="39"/>
      <c r="BG3154" s="39"/>
      <c r="BH3154" s="39"/>
      <c r="BI3154" s="39"/>
      <c r="BJ3154" s="39"/>
      <c r="BK3154" s="39"/>
      <c r="BL3154" s="39"/>
      <c r="BM3154" s="39"/>
      <c r="BN3154" s="39"/>
      <c r="BO3154" s="39"/>
      <c r="BP3154" s="39"/>
      <c r="BQ3154" s="39"/>
      <c r="BR3154" s="39"/>
      <c r="BS3154" s="39"/>
      <c r="BT3154" s="39"/>
      <c r="BU3154" s="39"/>
      <c r="BV3154" s="39"/>
      <c r="BW3154" s="39"/>
      <c r="BX3154" s="39"/>
      <c r="BY3154" s="39"/>
      <c r="BZ3154" s="39"/>
      <c r="CA3154" s="39"/>
      <c r="CB3154" s="39"/>
      <c r="CC3154" s="39"/>
      <c r="CD3154" s="39"/>
      <c r="CE3154" s="39"/>
      <c r="CF3154" s="39"/>
      <c r="CG3154" s="39"/>
      <c r="CH3154" s="39"/>
      <c r="CI3154" s="39"/>
      <c r="CJ3154" s="39"/>
      <c r="CK3154" s="39"/>
      <c r="CL3154" s="39"/>
      <c r="CM3154" s="39"/>
      <c r="CN3154" s="39"/>
      <c r="CO3154" s="39"/>
      <c r="CP3154" s="39"/>
      <c r="CQ3154" s="39"/>
      <c r="CR3154" s="39"/>
      <c r="CS3154" s="39"/>
      <c r="CT3154" s="39"/>
      <c r="CU3154" s="39"/>
      <c r="CV3154" s="39"/>
      <c r="CW3154" s="39"/>
      <c r="CX3154" s="39"/>
      <c r="CY3154" s="39"/>
      <c r="CZ3154" s="39"/>
      <c r="DA3154" s="39"/>
      <c r="DB3154" s="39"/>
      <c r="DC3154" s="39"/>
      <c r="DD3154" s="39"/>
      <c r="DE3154" s="39"/>
    </row>
    <row r="3155" spans="1:109" s="38" customFormat="1" ht="12">
      <c r="A3155" s="298"/>
      <c r="B3155" s="298"/>
      <c r="C3155" s="298"/>
      <c r="D3155" s="298"/>
      <c r="E3155" s="298"/>
      <c r="F3155" s="298"/>
      <c r="G3155" s="298"/>
      <c r="H3155" s="298"/>
      <c r="I3155" s="298"/>
      <c r="J3155" s="298"/>
      <c r="K3155" s="298"/>
      <c r="L3155" s="299"/>
      <c r="M3155" s="302"/>
      <c r="N3155" s="298"/>
      <c r="O3155" s="238"/>
      <c r="P3155" s="238"/>
      <c r="Q3155" s="238"/>
      <c r="T3155" s="39"/>
      <c r="U3155" s="39"/>
      <c r="V3155" s="39"/>
      <c r="W3155" s="39"/>
      <c r="X3155" s="39"/>
      <c r="Y3155" s="39"/>
      <c r="Z3155" s="39"/>
      <c r="AA3155" s="39"/>
      <c r="AB3155" s="39"/>
      <c r="AC3155" s="39"/>
      <c r="AD3155" s="39"/>
      <c r="AE3155" s="39"/>
      <c r="AF3155" s="39"/>
      <c r="AG3155" s="39"/>
      <c r="AH3155" s="39"/>
      <c r="AI3155" s="39"/>
      <c r="AJ3155" s="39"/>
      <c r="AK3155" s="39"/>
      <c r="AL3155" s="39"/>
      <c r="AM3155" s="39"/>
      <c r="AN3155" s="39"/>
      <c r="AO3155" s="39"/>
      <c r="AP3155" s="39"/>
      <c r="AQ3155" s="39"/>
      <c r="AR3155" s="39"/>
      <c r="AS3155" s="39"/>
      <c r="AT3155" s="39"/>
      <c r="AU3155" s="39"/>
      <c r="AV3155" s="39"/>
      <c r="AW3155" s="39"/>
      <c r="AX3155" s="39"/>
      <c r="AY3155" s="39"/>
      <c r="AZ3155" s="39"/>
      <c r="BA3155" s="39"/>
      <c r="BB3155" s="39"/>
      <c r="BC3155" s="39"/>
      <c r="BD3155" s="39"/>
      <c r="BE3155" s="39"/>
      <c r="BF3155" s="39"/>
      <c r="BG3155" s="39"/>
      <c r="BH3155" s="39"/>
      <c r="BI3155" s="39"/>
      <c r="BJ3155" s="39"/>
      <c r="BK3155" s="39"/>
      <c r="BL3155" s="39"/>
      <c r="BM3155" s="39"/>
      <c r="BN3155" s="39"/>
      <c r="BO3155" s="39"/>
      <c r="BP3155" s="39"/>
      <c r="BQ3155" s="39"/>
      <c r="BR3155" s="39"/>
      <c r="BS3155" s="39"/>
      <c r="BT3155" s="39"/>
      <c r="BU3155" s="39"/>
      <c r="BV3155" s="39"/>
      <c r="BW3155" s="39"/>
      <c r="BX3155" s="39"/>
      <c r="BY3155" s="39"/>
      <c r="BZ3155" s="39"/>
      <c r="CA3155" s="39"/>
      <c r="CB3155" s="39"/>
      <c r="CC3155" s="39"/>
      <c r="CD3155" s="39"/>
      <c r="CE3155" s="39"/>
      <c r="CF3155" s="39"/>
      <c r="CG3155" s="39"/>
      <c r="CH3155" s="39"/>
      <c r="CI3155" s="39"/>
      <c r="CJ3155" s="39"/>
      <c r="CK3155" s="39"/>
      <c r="CL3155" s="39"/>
      <c r="CM3155" s="39"/>
      <c r="CN3155" s="39"/>
      <c r="CO3155" s="39"/>
      <c r="CP3155" s="39"/>
      <c r="CQ3155" s="39"/>
      <c r="CR3155" s="39"/>
      <c r="CS3155" s="39"/>
      <c r="CT3155" s="39"/>
      <c r="CU3155" s="39"/>
      <c r="CV3155" s="39"/>
      <c r="CW3155" s="39"/>
      <c r="CX3155" s="39"/>
      <c r="CY3155" s="39"/>
      <c r="CZ3155" s="39"/>
      <c r="DA3155" s="39"/>
      <c r="DB3155" s="39"/>
      <c r="DC3155" s="39"/>
      <c r="DD3155" s="39"/>
      <c r="DE3155" s="39"/>
    </row>
    <row r="3156" spans="1:109" s="38" customFormat="1" ht="12">
      <c r="A3156" s="298"/>
      <c r="B3156" s="298"/>
      <c r="C3156" s="298"/>
      <c r="D3156" s="298"/>
      <c r="E3156" s="298"/>
      <c r="F3156" s="298"/>
      <c r="G3156" s="298"/>
      <c r="H3156" s="298"/>
      <c r="I3156" s="298"/>
      <c r="J3156" s="298"/>
      <c r="K3156" s="298"/>
      <c r="L3156" s="299"/>
      <c r="M3156" s="302"/>
      <c r="N3156" s="298"/>
      <c r="O3156" s="238"/>
      <c r="P3156" s="238"/>
      <c r="Q3156" s="238"/>
      <c r="T3156" s="39"/>
      <c r="U3156" s="39"/>
      <c r="V3156" s="39"/>
      <c r="W3156" s="39"/>
      <c r="X3156" s="39"/>
      <c r="Y3156" s="39"/>
      <c r="Z3156" s="39"/>
      <c r="AA3156" s="39"/>
      <c r="AB3156" s="39"/>
      <c r="AC3156" s="39"/>
      <c r="AD3156" s="39"/>
      <c r="AE3156" s="39"/>
      <c r="AF3156" s="39"/>
      <c r="AG3156" s="39"/>
      <c r="AH3156" s="39"/>
      <c r="AI3156" s="39"/>
      <c r="AJ3156" s="39"/>
      <c r="AK3156" s="39"/>
      <c r="AL3156" s="39"/>
      <c r="AM3156" s="39"/>
      <c r="AN3156" s="39"/>
      <c r="AO3156" s="39"/>
      <c r="AP3156" s="39"/>
      <c r="AQ3156" s="39"/>
      <c r="AR3156" s="39"/>
      <c r="AS3156" s="39"/>
      <c r="AT3156" s="39"/>
      <c r="AU3156" s="39"/>
      <c r="AV3156" s="39"/>
      <c r="AW3156" s="39"/>
      <c r="AX3156" s="39"/>
      <c r="AY3156" s="39"/>
      <c r="AZ3156" s="39"/>
      <c r="BA3156" s="39"/>
      <c r="BB3156" s="39"/>
      <c r="BC3156" s="39"/>
      <c r="BD3156" s="39"/>
      <c r="BE3156" s="39"/>
      <c r="BF3156" s="39"/>
      <c r="BG3156" s="39"/>
      <c r="BH3156" s="39"/>
      <c r="BI3156" s="39"/>
      <c r="BJ3156" s="39"/>
      <c r="BK3156" s="39"/>
      <c r="BL3156" s="39"/>
      <c r="BM3156" s="39"/>
      <c r="BN3156" s="39"/>
      <c r="BO3156" s="39"/>
      <c r="BP3156" s="39"/>
      <c r="BQ3156" s="39"/>
      <c r="BR3156" s="39"/>
      <c r="BS3156" s="39"/>
      <c r="BT3156" s="39"/>
      <c r="BU3156" s="39"/>
      <c r="BV3156" s="39"/>
      <c r="BW3156" s="39"/>
      <c r="BX3156" s="39"/>
      <c r="BY3156" s="39"/>
      <c r="BZ3156" s="39"/>
      <c r="CA3156" s="39"/>
      <c r="CB3156" s="39"/>
      <c r="CC3156" s="39"/>
      <c r="CD3156" s="39"/>
      <c r="CE3156" s="39"/>
      <c r="CF3156" s="39"/>
      <c r="CG3156" s="39"/>
      <c r="CH3156" s="39"/>
      <c r="CI3156" s="39"/>
      <c r="CJ3156" s="39"/>
      <c r="CK3156" s="39"/>
      <c r="CL3156" s="39"/>
      <c r="CM3156" s="39"/>
      <c r="CN3156" s="39"/>
      <c r="CO3156" s="39"/>
      <c r="CP3156" s="39"/>
      <c r="CQ3156" s="39"/>
      <c r="CR3156" s="39"/>
      <c r="CS3156" s="39"/>
      <c r="CT3156" s="39"/>
      <c r="CU3156" s="39"/>
      <c r="CV3156" s="39"/>
      <c r="CW3156" s="39"/>
      <c r="CX3156" s="39"/>
      <c r="CY3156" s="39"/>
      <c r="CZ3156" s="39"/>
      <c r="DA3156" s="39"/>
      <c r="DB3156" s="39"/>
      <c r="DC3156" s="39"/>
      <c r="DD3156" s="39"/>
      <c r="DE3156" s="39"/>
    </row>
    <row r="3157" spans="1:109" s="38" customFormat="1" ht="12">
      <c r="A3157" s="298"/>
      <c r="B3157" s="298"/>
      <c r="C3157" s="298"/>
      <c r="D3157" s="298"/>
      <c r="E3157" s="298"/>
      <c r="F3157" s="298"/>
      <c r="G3157" s="298"/>
      <c r="H3157" s="298"/>
      <c r="I3157" s="298"/>
      <c r="J3157" s="298"/>
      <c r="K3157" s="298"/>
      <c r="L3157" s="299"/>
      <c r="M3157" s="302"/>
      <c r="N3157" s="298"/>
      <c r="O3157" s="238"/>
      <c r="P3157" s="238"/>
      <c r="Q3157" s="238"/>
      <c r="T3157" s="39"/>
      <c r="U3157" s="39"/>
      <c r="V3157" s="39"/>
      <c r="W3157" s="39"/>
      <c r="X3157" s="39"/>
      <c r="Y3157" s="39"/>
      <c r="Z3157" s="39"/>
      <c r="AA3157" s="39"/>
      <c r="AB3157" s="39"/>
      <c r="AC3157" s="39"/>
      <c r="AD3157" s="39"/>
      <c r="AE3157" s="39"/>
      <c r="AF3157" s="39"/>
      <c r="AG3157" s="39"/>
      <c r="AH3157" s="39"/>
      <c r="AI3157" s="39"/>
      <c r="AJ3157" s="39"/>
      <c r="AK3157" s="39"/>
      <c r="AL3157" s="39"/>
      <c r="AM3157" s="39"/>
      <c r="AN3157" s="39"/>
      <c r="AO3157" s="39"/>
      <c r="AP3157" s="39"/>
      <c r="AQ3157" s="39"/>
      <c r="AR3157" s="39"/>
      <c r="AS3157" s="39"/>
      <c r="AT3157" s="39"/>
      <c r="AU3157" s="39"/>
      <c r="AV3157" s="39"/>
      <c r="AW3157" s="39"/>
      <c r="AX3157" s="39"/>
      <c r="AY3157" s="39"/>
      <c r="AZ3157" s="39"/>
      <c r="BA3157" s="39"/>
      <c r="BB3157" s="39"/>
      <c r="BC3157" s="39"/>
      <c r="BD3157" s="39"/>
      <c r="BE3157" s="39"/>
      <c r="BF3157" s="39"/>
      <c r="BG3157" s="39"/>
      <c r="BH3157" s="39"/>
      <c r="BI3157" s="39"/>
      <c r="BJ3157" s="39"/>
      <c r="BK3157" s="39"/>
      <c r="BL3157" s="39"/>
      <c r="BM3157" s="39"/>
      <c r="BN3157" s="39"/>
      <c r="BO3157" s="39"/>
      <c r="BP3157" s="39"/>
      <c r="BQ3157" s="39"/>
      <c r="BR3157" s="39"/>
      <c r="BS3157" s="39"/>
      <c r="BT3157" s="39"/>
      <c r="BU3157" s="39"/>
      <c r="BV3157" s="39"/>
      <c r="BW3157" s="39"/>
      <c r="BX3157" s="39"/>
      <c r="BY3157" s="39"/>
      <c r="BZ3157" s="39"/>
      <c r="CA3157" s="39"/>
      <c r="CB3157" s="39"/>
      <c r="CC3157" s="39"/>
      <c r="CD3157" s="39"/>
      <c r="CE3157" s="39"/>
      <c r="CF3157" s="39"/>
      <c r="CG3157" s="39"/>
      <c r="CH3157" s="39"/>
      <c r="CI3157" s="39"/>
      <c r="CJ3157" s="39"/>
      <c r="CK3157" s="39"/>
      <c r="CL3157" s="39"/>
      <c r="CM3157" s="39"/>
      <c r="CN3157" s="39"/>
      <c r="CO3157" s="39"/>
      <c r="CP3157" s="39"/>
      <c r="CQ3157" s="39"/>
      <c r="CR3157" s="39"/>
      <c r="CS3157" s="39"/>
      <c r="CT3157" s="39"/>
      <c r="CU3157" s="39"/>
      <c r="CV3157" s="39"/>
      <c r="CW3157" s="39"/>
      <c r="CX3157" s="39"/>
      <c r="CY3157" s="39"/>
      <c r="CZ3157" s="39"/>
      <c r="DA3157" s="39"/>
      <c r="DB3157" s="39"/>
      <c r="DC3157" s="39"/>
      <c r="DD3157" s="39"/>
      <c r="DE3157" s="39"/>
    </row>
    <row r="3158" spans="1:109" s="38" customFormat="1" ht="12">
      <c r="A3158" s="298"/>
      <c r="B3158" s="298"/>
      <c r="C3158" s="298"/>
      <c r="D3158" s="298"/>
      <c r="E3158" s="298"/>
      <c r="F3158" s="298"/>
      <c r="G3158" s="298"/>
      <c r="H3158" s="298"/>
      <c r="I3158" s="298"/>
      <c r="J3158" s="298"/>
      <c r="K3158" s="298"/>
      <c r="L3158" s="299"/>
      <c r="M3158" s="302"/>
      <c r="N3158" s="298"/>
      <c r="O3158" s="238"/>
      <c r="P3158" s="238"/>
      <c r="Q3158" s="238"/>
      <c r="T3158" s="39"/>
      <c r="U3158" s="39"/>
      <c r="V3158" s="39"/>
      <c r="W3158" s="39"/>
      <c r="X3158" s="39"/>
      <c r="Y3158" s="39"/>
      <c r="Z3158" s="39"/>
      <c r="AA3158" s="39"/>
      <c r="AB3158" s="39"/>
      <c r="AC3158" s="39"/>
      <c r="AD3158" s="39"/>
      <c r="AE3158" s="39"/>
      <c r="AF3158" s="39"/>
      <c r="AG3158" s="39"/>
      <c r="AH3158" s="39"/>
      <c r="AI3158" s="39"/>
      <c r="AJ3158" s="39"/>
      <c r="AK3158" s="39"/>
      <c r="AL3158" s="39"/>
      <c r="AM3158" s="39"/>
      <c r="AN3158" s="39"/>
      <c r="AO3158" s="39"/>
      <c r="AP3158" s="39"/>
      <c r="AQ3158" s="39"/>
      <c r="AR3158" s="39"/>
      <c r="AS3158" s="39"/>
      <c r="AT3158" s="39"/>
      <c r="AU3158" s="39"/>
      <c r="AV3158" s="39"/>
      <c r="AW3158" s="39"/>
      <c r="AX3158" s="39"/>
      <c r="AY3158" s="39"/>
      <c r="AZ3158" s="39"/>
      <c r="BA3158" s="39"/>
      <c r="BB3158" s="39"/>
      <c r="BC3158" s="39"/>
      <c r="BD3158" s="39"/>
      <c r="BE3158" s="39"/>
      <c r="BF3158" s="39"/>
      <c r="BG3158" s="39"/>
      <c r="BH3158" s="39"/>
      <c r="BI3158" s="39"/>
      <c r="BJ3158" s="39"/>
      <c r="BK3158" s="39"/>
      <c r="BL3158" s="39"/>
      <c r="BM3158" s="39"/>
      <c r="BN3158" s="39"/>
      <c r="BO3158" s="39"/>
      <c r="BP3158" s="39"/>
      <c r="BQ3158" s="39"/>
      <c r="BR3158" s="39"/>
      <c r="BS3158" s="39"/>
      <c r="BT3158" s="39"/>
      <c r="BU3158" s="39"/>
      <c r="BV3158" s="39"/>
      <c r="BW3158" s="39"/>
      <c r="BX3158" s="39"/>
      <c r="BY3158" s="39"/>
      <c r="BZ3158" s="39"/>
      <c r="CA3158" s="39"/>
      <c r="CB3158" s="39"/>
      <c r="CC3158" s="39"/>
      <c r="CD3158" s="39"/>
      <c r="CE3158" s="39"/>
      <c r="CF3158" s="39"/>
      <c r="CG3158" s="39"/>
      <c r="CH3158" s="39"/>
      <c r="CI3158" s="39"/>
      <c r="CJ3158" s="39"/>
      <c r="CK3158" s="39"/>
      <c r="CL3158" s="39"/>
      <c r="CM3158" s="39"/>
      <c r="CN3158" s="39"/>
      <c r="CO3158" s="39"/>
      <c r="CP3158" s="39"/>
      <c r="CQ3158" s="39"/>
      <c r="CR3158" s="39"/>
      <c r="CS3158" s="39"/>
      <c r="CT3158" s="39"/>
      <c r="CU3158" s="39"/>
      <c r="CV3158" s="39"/>
      <c r="CW3158" s="39"/>
      <c r="CX3158" s="39"/>
      <c r="CY3158" s="39"/>
      <c r="CZ3158" s="39"/>
      <c r="DA3158" s="39"/>
      <c r="DB3158" s="39"/>
      <c r="DC3158" s="39"/>
      <c r="DD3158" s="39"/>
      <c r="DE3158" s="39"/>
    </row>
    <row r="3159" spans="1:109" s="38" customFormat="1" ht="12">
      <c r="A3159" s="298"/>
      <c r="B3159" s="298"/>
      <c r="C3159" s="298"/>
      <c r="D3159" s="298"/>
      <c r="E3159" s="298"/>
      <c r="F3159" s="298"/>
      <c r="G3159" s="298"/>
      <c r="H3159" s="298"/>
      <c r="I3159" s="298"/>
      <c r="J3159" s="298"/>
      <c r="K3159" s="298"/>
      <c r="L3159" s="299"/>
      <c r="M3159" s="302"/>
      <c r="N3159" s="298"/>
      <c r="O3159" s="238"/>
      <c r="P3159" s="238"/>
      <c r="Q3159" s="238"/>
      <c r="T3159" s="39"/>
      <c r="U3159" s="39"/>
      <c r="V3159" s="39"/>
      <c r="W3159" s="39"/>
      <c r="X3159" s="39"/>
      <c r="Y3159" s="39"/>
      <c r="Z3159" s="39"/>
      <c r="AA3159" s="39"/>
      <c r="AB3159" s="39"/>
      <c r="AC3159" s="39"/>
      <c r="AD3159" s="39"/>
      <c r="AE3159" s="39"/>
      <c r="AF3159" s="39"/>
      <c r="AG3159" s="39"/>
      <c r="AH3159" s="39"/>
      <c r="AI3159" s="39"/>
      <c r="AJ3159" s="39"/>
      <c r="AK3159" s="39"/>
      <c r="AL3159" s="39"/>
      <c r="AM3159" s="39"/>
      <c r="AN3159" s="39"/>
      <c r="AO3159" s="39"/>
      <c r="AP3159" s="39"/>
      <c r="AQ3159" s="39"/>
      <c r="AR3159" s="39"/>
      <c r="AS3159" s="39"/>
      <c r="AT3159" s="39"/>
      <c r="AU3159" s="39"/>
      <c r="AV3159" s="39"/>
      <c r="AW3159" s="39"/>
      <c r="AX3159" s="39"/>
      <c r="AY3159" s="39"/>
      <c r="AZ3159" s="39"/>
      <c r="BA3159" s="39"/>
      <c r="BB3159" s="39"/>
      <c r="BC3159" s="39"/>
      <c r="BD3159" s="39"/>
      <c r="BE3159" s="39"/>
      <c r="BF3159" s="39"/>
      <c r="BG3159" s="39"/>
      <c r="BH3159" s="39"/>
      <c r="BI3159" s="39"/>
      <c r="BJ3159" s="39"/>
      <c r="BK3159" s="39"/>
      <c r="BL3159" s="39"/>
      <c r="BM3159" s="39"/>
      <c r="BN3159" s="39"/>
      <c r="BO3159" s="39"/>
      <c r="BP3159" s="39"/>
      <c r="BQ3159" s="39"/>
      <c r="BR3159" s="39"/>
      <c r="BS3159" s="39"/>
      <c r="BT3159" s="39"/>
      <c r="BU3159" s="39"/>
      <c r="BV3159" s="39"/>
      <c r="BW3159" s="39"/>
      <c r="BX3159" s="39"/>
      <c r="BY3159" s="39"/>
      <c r="BZ3159" s="39"/>
      <c r="CA3159" s="39"/>
      <c r="CB3159" s="39"/>
      <c r="CC3159" s="39"/>
      <c r="CD3159" s="39"/>
      <c r="CE3159" s="39"/>
      <c r="CF3159" s="39"/>
      <c r="CG3159" s="39"/>
      <c r="CH3159" s="39"/>
      <c r="CI3159" s="39"/>
      <c r="CJ3159" s="39"/>
      <c r="CK3159" s="39"/>
      <c r="CL3159" s="39"/>
      <c r="CM3159" s="39"/>
      <c r="CN3159" s="39"/>
      <c r="CO3159" s="39"/>
      <c r="CP3159" s="39"/>
      <c r="CQ3159" s="39"/>
      <c r="CR3159" s="39"/>
      <c r="CS3159" s="39"/>
      <c r="CT3159" s="39"/>
      <c r="CU3159" s="39"/>
      <c r="CV3159" s="39"/>
      <c r="CW3159" s="39"/>
      <c r="CX3159" s="39"/>
      <c r="CY3159" s="39"/>
      <c r="CZ3159" s="39"/>
      <c r="DA3159" s="39"/>
      <c r="DB3159" s="39"/>
      <c r="DC3159" s="39"/>
      <c r="DD3159" s="39"/>
      <c r="DE3159" s="39"/>
    </row>
    <row r="3160" spans="1:109" s="38" customFormat="1" ht="12">
      <c r="A3160" s="298"/>
      <c r="B3160" s="298"/>
      <c r="C3160" s="298"/>
      <c r="D3160" s="298"/>
      <c r="E3160" s="298"/>
      <c r="F3160" s="298"/>
      <c r="G3160" s="298"/>
      <c r="H3160" s="298"/>
      <c r="I3160" s="298"/>
      <c r="J3160" s="298"/>
      <c r="K3160" s="298"/>
      <c r="L3160" s="299"/>
      <c r="M3160" s="302"/>
      <c r="N3160" s="298"/>
      <c r="O3160" s="238"/>
      <c r="P3160" s="238"/>
      <c r="Q3160" s="238"/>
      <c r="T3160" s="39"/>
      <c r="U3160" s="39"/>
      <c r="V3160" s="39"/>
      <c r="W3160" s="39"/>
      <c r="X3160" s="39"/>
      <c r="Y3160" s="39"/>
      <c r="Z3160" s="39"/>
      <c r="AA3160" s="39"/>
      <c r="AB3160" s="39"/>
      <c r="AC3160" s="39"/>
      <c r="AD3160" s="39"/>
      <c r="AE3160" s="39"/>
      <c r="AF3160" s="39"/>
      <c r="AG3160" s="39"/>
      <c r="AH3160" s="39"/>
      <c r="AI3160" s="39"/>
      <c r="AJ3160" s="39"/>
      <c r="AK3160" s="39"/>
      <c r="AL3160" s="39"/>
      <c r="AM3160" s="39"/>
      <c r="AN3160" s="39"/>
      <c r="AO3160" s="39"/>
      <c r="AP3160" s="39"/>
      <c r="AQ3160" s="39"/>
      <c r="AR3160" s="39"/>
      <c r="AS3160" s="39"/>
      <c r="AT3160" s="39"/>
      <c r="AU3160" s="39"/>
      <c r="AV3160" s="39"/>
      <c r="AW3160" s="39"/>
      <c r="AX3160" s="39"/>
      <c r="AY3160" s="39"/>
      <c r="AZ3160" s="39"/>
      <c r="BA3160" s="39"/>
      <c r="BB3160" s="39"/>
      <c r="BC3160" s="39"/>
      <c r="BD3160" s="39"/>
      <c r="BE3160" s="39"/>
      <c r="BF3160" s="39"/>
      <c r="BG3160" s="39"/>
      <c r="BH3160" s="39"/>
      <c r="BI3160" s="39"/>
      <c r="BJ3160" s="39"/>
      <c r="BK3160" s="39"/>
      <c r="BL3160" s="39"/>
      <c r="BM3160" s="39"/>
      <c r="BN3160" s="39"/>
      <c r="BO3160" s="39"/>
      <c r="BP3160" s="39"/>
      <c r="BQ3160" s="39"/>
      <c r="BR3160" s="39"/>
      <c r="BS3160" s="39"/>
      <c r="BT3160" s="39"/>
      <c r="BU3160" s="39"/>
      <c r="BV3160" s="39"/>
      <c r="BW3160" s="39"/>
      <c r="BX3160" s="39"/>
      <c r="BY3160" s="39"/>
      <c r="BZ3160" s="39"/>
      <c r="CA3160" s="39"/>
      <c r="CB3160" s="39"/>
      <c r="CC3160" s="39"/>
      <c r="CD3160" s="39"/>
      <c r="CE3160" s="39"/>
      <c r="CF3160" s="39"/>
      <c r="CG3160" s="39"/>
      <c r="CH3160" s="39"/>
      <c r="CI3160" s="39"/>
      <c r="CJ3160" s="39"/>
      <c r="CK3160" s="39"/>
      <c r="CL3160" s="39"/>
      <c r="CM3160" s="39"/>
      <c r="CN3160" s="39"/>
      <c r="CO3160" s="39"/>
      <c r="CP3160" s="39"/>
      <c r="CQ3160" s="39"/>
      <c r="CR3160" s="39"/>
      <c r="CS3160" s="39"/>
      <c r="CT3160" s="39"/>
      <c r="CU3160" s="39"/>
      <c r="CV3160" s="39"/>
      <c r="CW3160" s="39"/>
      <c r="CX3160" s="39"/>
      <c r="CY3160" s="39"/>
      <c r="CZ3160" s="39"/>
      <c r="DA3160" s="39"/>
      <c r="DB3160" s="39"/>
      <c r="DC3160" s="39"/>
      <c r="DD3160" s="39"/>
      <c r="DE3160" s="39"/>
    </row>
    <row r="3161" spans="1:109" s="38" customFormat="1" ht="12">
      <c r="A3161" s="298"/>
      <c r="B3161" s="298"/>
      <c r="C3161" s="298"/>
      <c r="D3161" s="298"/>
      <c r="E3161" s="298"/>
      <c r="F3161" s="298"/>
      <c r="G3161" s="298"/>
      <c r="H3161" s="298"/>
      <c r="I3161" s="298"/>
      <c r="J3161" s="298"/>
      <c r="K3161" s="298"/>
      <c r="L3161" s="299"/>
      <c r="M3161" s="302"/>
      <c r="N3161" s="298"/>
      <c r="O3161" s="238"/>
      <c r="P3161" s="238"/>
      <c r="Q3161" s="238"/>
      <c r="T3161" s="39"/>
      <c r="U3161" s="39"/>
      <c r="V3161" s="39"/>
      <c r="W3161" s="39"/>
      <c r="X3161" s="39"/>
      <c r="Y3161" s="39"/>
      <c r="Z3161" s="39"/>
      <c r="AA3161" s="39"/>
      <c r="AB3161" s="39"/>
      <c r="AC3161" s="39"/>
      <c r="AD3161" s="39"/>
      <c r="AE3161" s="39"/>
      <c r="AF3161" s="39"/>
      <c r="AG3161" s="39"/>
      <c r="AH3161" s="39"/>
      <c r="AI3161" s="39"/>
      <c r="AJ3161" s="39"/>
      <c r="AK3161" s="39"/>
      <c r="AL3161" s="39"/>
      <c r="AM3161" s="39"/>
      <c r="AN3161" s="39"/>
      <c r="AO3161" s="39"/>
      <c r="AP3161" s="39"/>
      <c r="AQ3161" s="39"/>
      <c r="AR3161" s="39"/>
      <c r="AS3161" s="39"/>
      <c r="AT3161" s="39"/>
      <c r="AU3161" s="39"/>
      <c r="AV3161" s="39"/>
      <c r="AW3161" s="39"/>
      <c r="AX3161" s="39"/>
      <c r="AY3161" s="39"/>
      <c r="AZ3161" s="39"/>
      <c r="BA3161" s="39"/>
      <c r="BB3161" s="39"/>
      <c r="BC3161" s="39"/>
      <c r="BD3161" s="39"/>
      <c r="BE3161" s="39"/>
      <c r="BF3161" s="39"/>
      <c r="BG3161" s="39"/>
      <c r="BH3161" s="39"/>
      <c r="BI3161" s="39"/>
      <c r="BJ3161" s="39"/>
      <c r="BK3161" s="39"/>
      <c r="BL3161" s="39"/>
      <c r="BM3161" s="39"/>
      <c r="BN3161" s="39"/>
      <c r="BO3161" s="39"/>
      <c r="BP3161" s="39"/>
      <c r="BQ3161" s="39"/>
      <c r="BR3161" s="39"/>
      <c r="BS3161" s="39"/>
      <c r="BT3161" s="39"/>
      <c r="BU3161" s="39"/>
      <c r="BV3161" s="39"/>
      <c r="BW3161" s="39"/>
      <c r="BX3161" s="39"/>
      <c r="BY3161" s="39"/>
      <c r="BZ3161" s="39"/>
      <c r="CA3161" s="39"/>
      <c r="CB3161" s="39"/>
      <c r="CC3161" s="39"/>
      <c r="CD3161" s="39"/>
      <c r="CE3161" s="39"/>
      <c r="CF3161" s="39"/>
      <c r="CG3161" s="39"/>
      <c r="CH3161" s="39"/>
      <c r="CI3161" s="39"/>
      <c r="CJ3161" s="39"/>
      <c r="CK3161" s="39"/>
      <c r="CL3161" s="39"/>
      <c r="CM3161" s="39"/>
      <c r="CN3161" s="39"/>
      <c r="CO3161" s="39"/>
      <c r="CP3161" s="39"/>
      <c r="CQ3161" s="39"/>
      <c r="CR3161" s="39"/>
      <c r="CS3161" s="39"/>
      <c r="CT3161" s="39"/>
      <c r="CU3161" s="39"/>
      <c r="CV3161" s="39"/>
      <c r="CW3161" s="39"/>
      <c r="CX3161" s="39"/>
      <c r="CY3161" s="39"/>
      <c r="CZ3161" s="39"/>
      <c r="DA3161" s="39"/>
      <c r="DB3161" s="39"/>
      <c r="DC3161" s="39"/>
      <c r="DD3161" s="39"/>
      <c r="DE3161" s="39"/>
    </row>
    <row r="3162" spans="1:109" s="38" customFormat="1" ht="12">
      <c r="A3162" s="298"/>
      <c r="B3162" s="298"/>
      <c r="C3162" s="298"/>
      <c r="D3162" s="298"/>
      <c r="E3162" s="298"/>
      <c r="F3162" s="298"/>
      <c r="G3162" s="298"/>
      <c r="H3162" s="298"/>
      <c r="I3162" s="298"/>
      <c r="J3162" s="298"/>
      <c r="K3162" s="298"/>
      <c r="L3162" s="299"/>
      <c r="M3162" s="302"/>
      <c r="N3162" s="298"/>
      <c r="O3162" s="238"/>
      <c r="P3162" s="238"/>
      <c r="Q3162" s="238"/>
      <c r="T3162" s="39"/>
      <c r="U3162" s="39"/>
      <c r="V3162" s="39"/>
      <c r="W3162" s="39"/>
      <c r="X3162" s="39"/>
      <c r="Y3162" s="39"/>
      <c r="Z3162" s="39"/>
      <c r="AA3162" s="39"/>
      <c r="AB3162" s="39"/>
      <c r="AC3162" s="39"/>
      <c r="AD3162" s="39"/>
      <c r="AE3162" s="39"/>
      <c r="AF3162" s="39"/>
      <c r="AG3162" s="39"/>
      <c r="AH3162" s="39"/>
      <c r="AI3162" s="39"/>
      <c r="AJ3162" s="39"/>
      <c r="AK3162" s="39"/>
      <c r="AL3162" s="39"/>
      <c r="AM3162" s="39"/>
      <c r="AN3162" s="39"/>
      <c r="AO3162" s="39"/>
      <c r="AP3162" s="39"/>
      <c r="AQ3162" s="39"/>
      <c r="AR3162" s="39"/>
      <c r="AS3162" s="39"/>
      <c r="AT3162" s="39"/>
      <c r="AU3162" s="39"/>
      <c r="AV3162" s="39"/>
      <c r="AW3162" s="39"/>
      <c r="AX3162" s="39"/>
      <c r="AY3162" s="39"/>
      <c r="AZ3162" s="39"/>
      <c r="BA3162" s="39"/>
      <c r="BB3162" s="39"/>
      <c r="BC3162" s="39"/>
      <c r="BD3162" s="39"/>
      <c r="BE3162" s="39"/>
      <c r="BF3162" s="39"/>
      <c r="BG3162" s="39"/>
      <c r="BH3162" s="39"/>
      <c r="BI3162" s="39"/>
      <c r="BJ3162" s="39"/>
      <c r="BK3162" s="39"/>
      <c r="BL3162" s="39"/>
      <c r="BM3162" s="39"/>
      <c r="BN3162" s="39"/>
      <c r="BO3162" s="39"/>
      <c r="BP3162" s="39"/>
      <c r="BQ3162" s="39"/>
      <c r="BR3162" s="39"/>
      <c r="BS3162" s="39"/>
      <c r="BT3162" s="39"/>
      <c r="BU3162" s="39"/>
      <c r="BV3162" s="39"/>
      <c r="BW3162" s="39"/>
      <c r="BX3162" s="39"/>
      <c r="BY3162" s="39"/>
      <c r="BZ3162" s="39"/>
      <c r="CA3162" s="39"/>
      <c r="CB3162" s="39"/>
      <c r="CC3162" s="39"/>
      <c r="CD3162" s="39"/>
      <c r="CE3162" s="39"/>
      <c r="CF3162" s="39"/>
      <c r="CG3162" s="39"/>
      <c r="CH3162" s="39"/>
      <c r="CI3162" s="39"/>
      <c r="CJ3162" s="39"/>
      <c r="CK3162" s="39"/>
      <c r="CL3162" s="39"/>
      <c r="CM3162" s="39"/>
      <c r="CN3162" s="39"/>
      <c r="CO3162" s="39"/>
      <c r="CP3162" s="39"/>
      <c r="CQ3162" s="39"/>
      <c r="CR3162" s="39"/>
      <c r="CS3162" s="39"/>
      <c r="CT3162" s="39"/>
      <c r="CU3162" s="39"/>
      <c r="CV3162" s="39"/>
      <c r="CW3162" s="39"/>
      <c r="CX3162" s="39"/>
      <c r="CY3162" s="39"/>
      <c r="CZ3162" s="39"/>
      <c r="DA3162" s="39"/>
      <c r="DB3162" s="39"/>
      <c r="DC3162" s="39"/>
      <c r="DD3162" s="39"/>
      <c r="DE3162" s="39"/>
    </row>
    <row r="3163" spans="1:109" s="38" customFormat="1" ht="12">
      <c r="A3163" s="298"/>
      <c r="B3163" s="298"/>
      <c r="C3163" s="298"/>
      <c r="D3163" s="298"/>
      <c r="E3163" s="298"/>
      <c r="F3163" s="298"/>
      <c r="G3163" s="298"/>
      <c r="H3163" s="298"/>
      <c r="I3163" s="298"/>
      <c r="J3163" s="298"/>
      <c r="K3163" s="298"/>
      <c r="L3163" s="299"/>
      <c r="M3163" s="302"/>
      <c r="N3163" s="298"/>
      <c r="O3163" s="238"/>
      <c r="P3163" s="238"/>
      <c r="Q3163" s="238"/>
      <c r="T3163" s="39"/>
      <c r="U3163" s="39"/>
      <c r="V3163" s="39"/>
      <c r="W3163" s="39"/>
      <c r="X3163" s="39"/>
      <c r="Y3163" s="39"/>
      <c r="Z3163" s="39"/>
      <c r="AA3163" s="39"/>
      <c r="AB3163" s="39"/>
      <c r="AC3163" s="39"/>
      <c r="AD3163" s="39"/>
      <c r="AE3163" s="39"/>
      <c r="AF3163" s="39"/>
      <c r="AG3163" s="39"/>
      <c r="AH3163" s="39"/>
      <c r="AI3163" s="39"/>
      <c r="AJ3163" s="39"/>
      <c r="AK3163" s="39"/>
      <c r="AL3163" s="39"/>
      <c r="AM3163" s="39"/>
      <c r="AN3163" s="39"/>
      <c r="AO3163" s="39"/>
      <c r="AP3163" s="39"/>
      <c r="AQ3163" s="39"/>
      <c r="AR3163" s="39"/>
      <c r="AS3163" s="39"/>
      <c r="AT3163" s="39"/>
      <c r="AU3163" s="39"/>
      <c r="AV3163" s="39"/>
      <c r="AW3163" s="39"/>
      <c r="AX3163" s="39"/>
      <c r="AY3163" s="39"/>
      <c r="AZ3163" s="39"/>
      <c r="BA3163" s="39"/>
      <c r="BB3163" s="39"/>
      <c r="BC3163" s="39"/>
      <c r="BD3163" s="39"/>
      <c r="BE3163" s="39"/>
      <c r="BF3163" s="39"/>
      <c r="BG3163" s="39"/>
      <c r="BH3163" s="39"/>
      <c r="BI3163" s="39"/>
      <c r="BJ3163" s="39"/>
      <c r="BK3163" s="39"/>
      <c r="BL3163" s="39"/>
      <c r="BM3163" s="39"/>
      <c r="BN3163" s="39"/>
      <c r="BO3163" s="39"/>
      <c r="BP3163" s="39"/>
      <c r="BQ3163" s="39"/>
      <c r="BR3163" s="39"/>
      <c r="BS3163" s="39"/>
      <c r="BT3163" s="39"/>
      <c r="BU3163" s="39"/>
      <c r="BV3163" s="39"/>
      <c r="BW3163" s="39"/>
      <c r="BX3163" s="39"/>
      <c r="BY3163" s="39"/>
      <c r="BZ3163" s="39"/>
      <c r="CA3163" s="39"/>
      <c r="CB3163" s="39"/>
      <c r="CC3163" s="39"/>
      <c r="CD3163" s="39"/>
      <c r="CE3163" s="39"/>
      <c r="CF3163" s="39"/>
      <c r="CG3163" s="39"/>
      <c r="CH3163" s="39"/>
      <c r="CI3163" s="39"/>
      <c r="CJ3163" s="39"/>
      <c r="CK3163" s="39"/>
      <c r="CL3163" s="39"/>
      <c r="CM3163" s="39"/>
      <c r="CN3163" s="39"/>
      <c r="CO3163" s="39"/>
      <c r="CP3163" s="39"/>
      <c r="CQ3163" s="39"/>
      <c r="CR3163" s="39"/>
      <c r="CS3163" s="39"/>
      <c r="CT3163" s="39"/>
      <c r="CU3163" s="39"/>
      <c r="CV3163" s="39"/>
      <c r="CW3163" s="39"/>
      <c r="CX3163" s="39"/>
      <c r="CY3163" s="39"/>
      <c r="CZ3163" s="39"/>
      <c r="DA3163" s="39"/>
      <c r="DB3163" s="39"/>
      <c r="DC3163" s="39"/>
      <c r="DD3163" s="39"/>
      <c r="DE3163" s="39"/>
    </row>
    <row r="3164" spans="1:109" s="38" customFormat="1" ht="12">
      <c r="A3164" s="298"/>
      <c r="B3164" s="298"/>
      <c r="C3164" s="298"/>
      <c r="D3164" s="298"/>
      <c r="E3164" s="298"/>
      <c r="F3164" s="298"/>
      <c r="G3164" s="298"/>
      <c r="H3164" s="298"/>
      <c r="I3164" s="298"/>
      <c r="J3164" s="298"/>
      <c r="K3164" s="298"/>
      <c r="L3164" s="299"/>
      <c r="M3164" s="302"/>
      <c r="N3164" s="298"/>
      <c r="O3164" s="238"/>
      <c r="P3164" s="238"/>
      <c r="Q3164" s="238"/>
      <c r="T3164" s="39"/>
      <c r="U3164" s="39"/>
      <c r="V3164" s="39"/>
      <c r="W3164" s="39"/>
      <c r="X3164" s="39"/>
      <c r="Y3164" s="39"/>
      <c r="Z3164" s="39"/>
      <c r="AA3164" s="39"/>
      <c r="AB3164" s="39"/>
      <c r="AC3164" s="39"/>
      <c r="AD3164" s="39"/>
      <c r="AE3164" s="39"/>
      <c r="AF3164" s="39"/>
      <c r="AG3164" s="39"/>
      <c r="AH3164" s="39"/>
      <c r="AI3164" s="39"/>
      <c r="AJ3164" s="39"/>
      <c r="AK3164" s="39"/>
      <c r="AL3164" s="39"/>
      <c r="AM3164" s="39"/>
      <c r="AN3164" s="39"/>
      <c r="AO3164" s="39"/>
      <c r="AP3164" s="39"/>
      <c r="AQ3164" s="39"/>
      <c r="AR3164" s="39"/>
      <c r="AS3164" s="39"/>
      <c r="AT3164" s="39"/>
      <c r="AU3164" s="39"/>
      <c r="AV3164" s="39"/>
      <c r="AW3164" s="39"/>
      <c r="AX3164" s="39"/>
      <c r="AY3164" s="39"/>
      <c r="AZ3164" s="39"/>
      <c r="BA3164" s="39"/>
      <c r="BB3164" s="39"/>
      <c r="BC3164" s="39"/>
      <c r="BD3164" s="39"/>
      <c r="BE3164" s="39"/>
      <c r="BF3164" s="39"/>
      <c r="BG3164" s="39"/>
      <c r="BH3164" s="39"/>
      <c r="BI3164" s="39"/>
      <c r="BJ3164" s="39"/>
      <c r="BK3164" s="39"/>
      <c r="BL3164" s="39"/>
      <c r="BM3164" s="39"/>
      <c r="BN3164" s="39"/>
      <c r="BO3164" s="39"/>
      <c r="BP3164" s="39"/>
      <c r="BQ3164" s="39"/>
      <c r="BR3164" s="39"/>
      <c r="BS3164" s="39"/>
      <c r="BT3164" s="39"/>
      <c r="BU3164" s="39"/>
      <c r="BV3164" s="39"/>
      <c r="BW3164" s="39"/>
      <c r="BX3164" s="39"/>
      <c r="BY3164" s="39"/>
      <c r="BZ3164" s="39"/>
      <c r="CA3164" s="39"/>
      <c r="CB3164" s="39"/>
      <c r="CC3164" s="39"/>
      <c r="CD3164" s="39"/>
      <c r="CE3164" s="39"/>
      <c r="CF3164" s="39"/>
      <c r="CG3164" s="39"/>
      <c r="CH3164" s="39"/>
      <c r="CI3164" s="39"/>
      <c r="CJ3164" s="39"/>
      <c r="CK3164" s="39"/>
      <c r="CL3164" s="39"/>
      <c r="CM3164" s="39"/>
      <c r="CN3164" s="39"/>
      <c r="CO3164" s="39"/>
      <c r="CP3164" s="39"/>
      <c r="CQ3164" s="39"/>
      <c r="CR3164" s="39"/>
      <c r="CS3164" s="39"/>
      <c r="CT3164" s="39"/>
      <c r="CU3164" s="39"/>
      <c r="CV3164" s="39"/>
      <c r="CW3164" s="39"/>
      <c r="CX3164" s="39"/>
      <c r="CY3164" s="39"/>
      <c r="CZ3164" s="39"/>
      <c r="DA3164" s="39"/>
      <c r="DB3164" s="39"/>
      <c r="DC3164" s="39"/>
      <c r="DD3164" s="39"/>
      <c r="DE3164" s="39"/>
    </row>
    <row r="3165" spans="1:109" s="38" customFormat="1" ht="12">
      <c r="A3165" s="298"/>
      <c r="B3165" s="298"/>
      <c r="C3165" s="298"/>
      <c r="D3165" s="298"/>
      <c r="E3165" s="298"/>
      <c r="F3165" s="298"/>
      <c r="G3165" s="298"/>
      <c r="H3165" s="298"/>
      <c r="I3165" s="298"/>
      <c r="J3165" s="298"/>
      <c r="K3165" s="298"/>
      <c r="L3165" s="299"/>
      <c r="M3165" s="302"/>
      <c r="N3165" s="298"/>
      <c r="O3165" s="238"/>
      <c r="P3165" s="238"/>
      <c r="Q3165" s="238"/>
      <c r="T3165" s="39"/>
      <c r="U3165" s="39"/>
      <c r="V3165" s="39"/>
      <c r="W3165" s="39"/>
      <c r="X3165" s="39"/>
      <c r="Y3165" s="39"/>
      <c r="Z3165" s="39"/>
      <c r="AA3165" s="39"/>
      <c r="AB3165" s="39"/>
      <c r="AC3165" s="39"/>
      <c r="AD3165" s="39"/>
      <c r="AE3165" s="39"/>
      <c r="AF3165" s="39"/>
      <c r="AG3165" s="39"/>
      <c r="AH3165" s="39"/>
      <c r="AI3165" s="39"/>
      <c r="AJ3165" s="39"/>
      <c r="AK3165" s="39"/>
      <c r="AL3165" s="39"/>
      <c r="AM3165" s="39"/>
      <c r="AN3165" s="39"/>
      <c r="AO3165" s="39"/>
      <c r="AP3165" s="39"/>
      <c r="AQ3165" s="39"/>
      <c r="AR3165" s="39"/>
      <c r="AS3165" s="39"/>
      <c r="AT3165" s="39"/>
      <c r="AU3165" s="39"/>
      <c r="AV3165" s="39"/>
      <c r="AW3165" s="39"/>
      <c r="AX3165" s="39"/>
      <c r="AY3165" s="39"/>
      <c r="AZ3165" s="39"/>
      <c r="BA3165" s="39"/>
      <c r="BB3165" s="39"/>
      <c r="BC3165" s="39"/>
      <c r="BD3165" s="39"/>
      <c r="BE3165" s="39"/>
      <c r="BF3165" s="39"/>
      <c r="BG3165" s="39"/>
      <c r="BH3165" s="39"/>
      <c r="BI3165" s="39"/>
      <c r="BJ3165" s="39"/>
      <c r="BK3165" s="39"/>
      <c r="BL3165" s="39"/>
      <c r="BM3165" s="39"/>
      <c r="BN3165" s="39"/>
      <c r="BO3165" s="39"/>
      <c r="BP3165" s="39"/>
      <c r="BQ3165" s="39"/>
      <c r="BR3165" s="39"/>
      <c r="BS3165" s="39"/>
      <c r="BT3165" s="39"/>
      <c r="BU3165" s="39"/>
      <c r="BV3165" s="39"/>
      <c r="BW3165" s="39"/>
      <c r="BX3165" s="39"/>
      <c r="BY3165" s="39"/>
      <c r="BZ3165" s="39"/>
      <c r="CA3165" s="39"/>
      <c r="CB3165" s="39"/>
      <c r="CC3165" s="39"/>
      <c r="CD3165" s="39"/>
      <c r="CE3165" s="39"/>
      <c r="CF3165" s="39"/>
      <c r="CG3165" s="39"/>
      <c r="CH3165" s="39"/>
      <c r="CI3165" s="39"/>
      <c r="CJ3165" s="39"/>
      <c r="CK3165" s="39"/>
      <c r="CL3165" s="39"/>
      <c r="CM3165" s="39"/>
      <c r="CN3165" s="39"/>
      <c r="CO3165" s="39"/>
      <c r="CP3165" s="39"/>
      <c r="CQ3165" s="39"/>
      <c r="CR3165" s="39"/>
      <c r="CS3165" s="39"/>
      <c r="CT3165" s="39"/>
      <c r="CU3165" s="39"/>
      <c r="CV3165" s="39"/>
      <c r="CW3165" s="39"/>
      <c r="CX3165" s="39"/>
      <c r="CY3165" s="39"/>
      <c r="CZ3165" s="39"/>
      <c r="DA3165" s="39"/>
      <c r="DB3165" s="39"/>
      <c r="DC3165" s="39"/>
      <c r="DD3165" s="39"/>
      <c r="DE3165" s="39"/>
    </row>
    <row r="3166" spans="1:109" s="38" customFormat="1" ht="12">
      <c r="A3166" s="298"/>
      <c r="B3166" s="298"/>
      <c r="C3166" s="298"/>
      <c r="D3166" s="298"/>
      <c r="E3166" s="298"/>
      <c r="F3166" s="298"/>
      <c r="G3166" s="298"/>
      <c r="H3166" s="298"/>
      <c r="I3166" s="298"/>
      <c r="J3166" s="298"/>
      <c r="K3166" s="298"/>
      <c r="L3166" s="299"/>
      <c r="M3166" s="302"/>
      <c r="N3166" s="298"/>
      <c r="O3166" s="238"/>
      <c r="P3166" s="238"/>
      <c r="Q3166" s="238"/>
      <c r="T3166" s="39"/>
      <c r="U3166" s="39"/>
      <c r="V3166" s="39"/>
      <c r="W3166" s="39"/>
      <c r="X3166" s="39"/>
      <c r="Y3166" s="39"/>
      <c r="Z3166" s="39"/>
      <c r="AA3166" s="39"/>
      <c r="AB3166" s="39"/>
      <c r="AC3166" s="39"/>
      <c r="AD3166" s="39"/>
      <c r="AE3166" s="39"/>
      <c r="AF3166" s="39"/>
      <c r="AG3166" s="39"/>
      <c r="AH3166" s="39"/>
      <c r="AI3166" s="39"/>
      <c r="AJ3166" s="39"/>
      <c r="AK3166" s="39"/>
      <c r="AL3166" s="39"/>
      <c r="AM3166" s="39"/>
      <c r="AN3166" s="39"/>
      <c r="AO3166" s="39"/>
      <c r="AP3166" s="39"/>
      <c r="AQ3166" s="39"/>
      <c r="AR3166" s="39"/>
      <c r="AS3166" s="39"/>
      <c r="AT3166" s="39"/>
      <c r="AU3166" s="39"/>
      <c r="AV3166" s="39"/>
      <c r="AW3166" s="39"/>
      <c r="AX3166" s="39"/>
      <c r="AY3166" s="39"/>
      <c r="AZ3166" s="39"/>
      <c r="BA3166" s="39"/>
      <c r="BB3166" s="39"/>
      <c r="BC3166" s="39"/>
      <c r="BD3166" s="39"/>
      <c r="BE3166" s="39"/>
      <c r="BF3166" s="39"/>
      <c r="BG3166" s="39"/>
      <c r="BH3166" s="39"/>
      <c r="BI3166" s="39"/>
      <c r="BJ3166" s="39"/>
      <c r="BK3166" s="39"/>
      <c r="BL3166" s="39"/>
      <c r="BM3166" s="39"/>
      <c r="BN3166" s="39"/>
      <c r="BO3166" s="39"/>
      <c r="BP3166" s="39"/>
      <c r="BQ3166" s="39"/>
      <c r="BR3166" s="39"/>
      <c r="BS3166" s="39"/>
      <c r="BT3166" s="39"/>
      <c r="BU3166" s="39"/>
      <c r="BV3166" s="39"/>
      <c r="BW3166" s="39"/>
      <c r="BX3166" s="39"/>
      <c r="BY3166" s="39"/>
      <c r="BZ3166" s="39"/>
      <c r="CA3166" s="39"/>
      <c r="CB3166" s="39"/>
      <c r="CC3166" s="39"/>
      <c r="CD3166" s="39"/>
      <c r="CE3166" s="39"/>
      <c r="CF3166" s="39"/>
      <c r="CG3166" s="39"/>
      <c r="CH3166" s="39"/>
      <c r="CI3166" s="39"/>
      <c r="CJ3166" s="39"/>
      <c r="CK3166" s="39"/>
      <c r="CL3166" s="39"/>
      <c r="CM3166" s="39"/>
      <c r="CN3166" s="39"/>
      <c r="CO3166" s="39"/>
      <c r="CP3166" s="39"/>
      <c r="CQ3166" s="39"/>
      <c r="CR3166" s="39"/>
      <c r="CS3166" s="39"/>
      <c r="CT3166" s="39"/>
      <c r="CU3166" s="39"/>
      <c r="CV3166" s="39"/>
      <c r="CW3166" s="39"/>
      <c r="CX3166" s="39"/>
      <c r="CY3166" s="39"/>
      <c r="CZ3166" s="39"/>
      <c r="DA3166" s="39"/>
      <c r="DB3166" s="39"/>
      <c r="DC3166" s="39"/>
      <c r="DD3166" s="39"/>
      <c r="DE3166" s="39"/>
    </row>
    <row r="3167" spans="1:109" s="38" customFormat="1" ht="12">
      <c r="A3167" s="298"/>
      <c r="B3167" s="298"/>
      <c r="C3167" s="298"/>
      <c r="D3167" s="298"/>
      <c r="E3167" s="298"/>
      <c r="F3167" s="298"/>
      <c r="G3167" s="298"/>
      <c r="H3167" s="298"/>
      <c r="I3167" s="298"/>
      <c r="J3167" s="298"/>
      <c r="K3167" s="298"/>
      <c r="L3167" s="299"/>
      <c r="M3167" s="302"/>
      <c r="N3167" s="298"/>
      <c r="O3167" s="238"/>
      <c r="P3167" s="238"/>
      <c r="Q3167" s="238"/>
      <c r="T3167" s="39"/>
      <c r="U3167" s="39"/>
      <c r="V3167" s="39"/>
      <c r="W3167" s="39"/>
      <c r="X3167" s="39"/>
      <c r="Y3167" s="39"/>
      <c r="Z3167" s="39"/>
      <c r="AA3167" s="39"/>
      <c r="AB3167" s="39"/>
      <c r="AC3167" s="39"/>
      <c r="AD3167" s="39"/>
      <c r="AE3167" s="39"/>
      <c r="AF3167" s="39"/>
      <c r="AG3167" s="39"/>
      <c r="AH3167" s="39"/>
      <c r="AI3167" s="39"/>
      <c r="AJ3167" s="39"/>
      <c r="AK3167" s="39"/>
      <c r="AL3167" s="39"/>
      <c r="AM3167" s="39"/>
      <c r="AN3167" s="39"/>
      <c r="AO3167" s="39"/>
      <c r="AP3167" s="39"/>
      <c r="AQ3167" s="39"/>
      <c r="AR3167" s="39"/>
      <c r="AS3167" s="39"/>
      <c r="AT3167" s="39"/>
      <c r="AU3167" s="39"/>
      <c r="AV3167" s="39"/>
      <c r="AW3167" s="39"/>
      <c r="AX3167" s="39"/>
      <c r="AY3167" s="39"/>
      <c r="AZ3167" s="39"/>
      <c r="BA3167" s="39"/>
      <c r="BB3167" s="39"/>
      <c r="BC3167" s="39"/>
      <c r="BD3167" s="39"/>
      <c r="BE3167" s="39"/>
      <c r="BF3167" s="39"/>
      <c r="BG3167" s="39"/>
      <c r="BH3167" s="39"/>
      <c r="BI3167" s="39"/>
      <c r="BJ3167" s="39"/>
      <c r="BK3167" s="39"/>
      <c r="BL3167" s="39"/>
      <c r="BM3167" s="39"/>
      <c r="BN3167" s="39"/>
      <c r="BO3167" s="39"/>
      <c r="BP3167" s="39"/>
      <c r="BQ3167" s="39"/>
      <c r="BR3167" s="39"/>
      <c r="BS3167" s="39"/>
      <c r="BT3167" s="39"/>
      <c r="BU3167" s="39"/>
      <c r="BV3167" s="39"/>
      <c r="BW3167" s="39"/>
      <c r="BX3167" s="39"/>
      <c r="BY3167" s="39"/>
      <c r="BZ3167" s="39"/>
      <c r="CA3167" s="39"/>
      <c r="CB3167" s="39"/>
      <c r="CC3167" s="39"/>
      <c r="CD3167" s="39"/>
      <c r="CE3167" s="39"/>
      <c r="CF3167" s="39"/>
      <c r="CG3167" s="39"/>
      <c r="CH3167" s="39"/>
      <c r="CI3167" s="39"/>
      <c r="CJ3167" s="39"/>
      <c r="CK3167" s="39"/>
      <c r="CL3167" s="39"/>
      <c r="CM3167" s="39"/>
      <c r="CN3167" s="39"/>
      <c r="CO3167" s="39"/>
      <c r="CP3167" s="39"/>
      <c r="CQ3167" s="39"/>
      <c r="CR3167" s="39"/>
      <c r="CS3167" s="39"/>
      <c r="CT3167" s="39"/>
      <c r="CU3167" s="39"/>
      <c r="CV3167" s="39"/>
      <c r="CW3167" s="39"/>
      <c r="CX3167" s="39"/>
      <c r="CY3167" s="39"/>
      <c r="CZ3167" s="39"/>
      <c r="DA3167" s="39"/>
      <c r="DB3167" s="39"/>
      <c r="DC3167" s="39"/>
      <c r="DD3167" s="39"/>
      <c r="DE3167" s="39"/>
    </row>
    <row r="3168" spans="1:109" s="38" customFormat="1" ht="12">
      <c r="A3168" s="298"/>
      <c r="B3168" s="298"/>
      <c r="C3168" s="298"/>
      <c r="D3168" s="298"/>
      <c r="E3168" s="298"/>
      <c r="F3168" s="298"/>
      <c r="G3168" s="298"/>
      <c r="H3168" s="298"/>
      <c r="I3168" s="298"/>
      <c r="J3168" s="298"/>
      <c r="K3168" s="298"/>
      <c r="L3168" s="299"/>
      <c r="M3168" s="302"/>
      <c r="N3168" s="298"/>
      <c r="O3168" s="238"/>
      <c r="P3168" s="238"/>
      <c r="Q3168" s="238"/>
      <c r="T3168" s="39"/>
      <c r="U3168" s="39"/>
      <c r="V3168" s="39"/>
      <c r="W3168" s="39"/>
      <c r="X3168" s="39"/>
      <c r="Y3168" s="39"/>
      <c r="Z3168" s="39"/>
      <c r="AA3168" s="39"/>
      <c r="AB3168" s="39"/>
      <c r="AC3168" s="39"/>
      <c r="AD3168" s="39"/>
      <c r="AE3168" s="39"/>
      <c r="AF3168" s="39"/>
      <c r="AG3168" s="39"/>
      <c r="AH3168" s="39"/>
      <c r="AI3168" s="39"/>
      <c r="AJ3168" s="39"/>
      <c r="AK3168" s="39"/>
      <c r="AL3168" s="39"/>
      <c r="AM3168" s="39"/>
      <c r="AN3168" s="39"/>
      <c r="AO3168" s="39"/>
      <c r="AP3168" s="39"/>
      <c r="AQ3168" s="39"/>
      <c r="AR3168" s="39"/>
      <c r="AS3168" s="39"/>
      <c r="AT3168" s="39"/>
      <c r="AU3168" s="39"/>
      <c r="AV3168" s="39"/>
      <c r="AW3168" s="39"/>
      <c r="AX3168" s="39"/>
      <c r="AY3168" s="39"/>
      <c r="AZ3168" s="39"/>
      <c r="BA3168" s="39"/>
      <c r="BB3168" s="39"/>
      <c r="BC3168" s="39"/>
      <c r="BD3168" s="39"/>
      <c r="BE3168" s="39"/>
      <c r="BF3168" s="39"/>
      <c r="BG3168" s="39"/>
      <c r="BH3168" s="39"/>
      <c r="BI3168" s="39"/>
      <c r="BJ3168" s="39"/>
      <c r="BK3168" s="39"/>
      <c r="BL3168" s="39"/>
      <c r="BM3168" s="39"/>
      <c r="BN3168" s="39"/>
      <c r="BO3168" s="39"/>
      <c r="BP3168" s="39"/>
      <c r="BQ3168" s="39"/>
      <c r="BR3168" s="39"/>
      <c r="BS3168" s="39"/>
      <c r="BT3168" s="39"/>
      <c r="BU3168" s="39"/>
      <c r="BV3168" s="39"/>
      <c r="BW3168" s="39"/>
      <c r="BX3168" s="39"/>
      <c r="BY3168" s="39"/>
      <c r="BZ3168" s="39"/>
      <c r="CA3168" s="39"/>
      <c r="CB3168" s="39"/>
      <c r="CC3168" s="39"/>
      <c r="CD3168" s="39"/>
      <c r="CE3168" s="39"/>
      <c r="CF3168" s="39"/>
      <c r="CG3168" s="39"/>
      <c r="CH3168" s="39"/>
      <c r="CI3168" s="39"/>
      <c r="CJ3168" s="39"/>
      <c r="CK3168" s="39"/>
      <c r="CL3168" s="39"/>
      <c r="CM3168" s="39"/>
      <c r="CN3168" s="39"/>
      <c r="CO3168" s="39"/>
      <c r="CP3168" s="39"/>
      <c r="CQ3168" s="39"/>
      <c r="CR3168" s="39"/>
      <c r="CS3168" s="39"/>
      <c r="CT3168" s="39"/>
      <c r="CU3168" s="39"/>
      <c r="CV3168" s="39"/>
      <c r="CW3168" s="39"/>
      <c r="CX3168" s="39"/>
      <c r="CY3168" s="39"/>
      <c r="CZ3168" s="39"/>
      <c r="DA3168" s="39"/>
      <c r="DB3168" s="39"/>
      <c r="DC3168" s="39"/>
      <c r="DD3168" s="39"/>
      <c r="DE3168" s="39"/>
    </row>
    <row r="3169" spans="1:109" s="38" customFormat="1" ht="12">
      <c r="A3169" s="298"/>
      <c r="B3169" s="298"/>
      <c r="C3169" s="298"/>
      <c r="D3169" s="298"/>
      <c r="E3169" s="298"/>
      <c r="F3169" s="298"/>
      <c r="G3169" s="298"/>
      <c r="H3169" s="298"/>
      <c r="I3169" s="298"/>
      <c r="J3169" s="298"/>
      <c r="K3169" s="298"/>
      <c r="L3169" s="299"/>
      <c r="M3169" s="302"/>
      <c r="N3169" s="298"/>
      <c r="O3169" s="238"/>
      <c r="P3169" s="238"/>
      <c r="Q3169" s="238"/>
      <c r="T3169" s="39"/>
      <c r="U3169" s="39"/>
      <c r="V3169" s="39"/>
      <c r="W3169" s="39"/>
      <c r="X3169" s="39"/>
      <c r="Y3169" s="39"/>
      <c r="Z3169" s="39"/>
      <c r="AA3169" s="39"/>
      <c r="AB3169" s="39"/>
      <c r="AC3169" s="39"/>
      <c r="AD3169" s="39"/>
      <c r="AE3169" s="39"/>
      <c r="AF3169" s="39"/>
      <c r="AG3169" s="39"/>
      <c r="AH3169" s="39"/>
      <c r="AI3169" s="39"/>
      <c r="AJ3169" s="39"/>
      <c r="AK3169" s="39"/>
      <c r="AL3169" s="39"/>
      <c r="AM3169" s="39"/>
      <c r="AN3169" s="39"/>
      <c r="AO3169" s="39"/>
      <c r="AP3169" s="39"/>
      <c r="AQ3169" s="39"/>
      <c r="AR3169" s="39"/>
      <c r="AS3169" s="39"/>
      <c r="AT3169" s="39"/>
      <c r="AU3169" s="39"/>
      <c r="AV3169" s="39"/>
      <c r="AW3169" s="39"/>
      <c r="AX3169" s="39"/>
      <c r="AY3169" s="39"/>
      <c r="AZ3169" s="39"/>
      <c r="BA3169" s="39"/>
      <c r="BB3169" s="39"/>
      <c r="BC3169" s="39"/>
      <c r="BD3169" s="39"/>
      <c r="BE3169" s="39"/>
      <c r="BF3169" s="39"/>
      <c r="BG3169" s="39"/>
      <c r="BH3169" s="39"/>
      <c r="BI3169" s="39"/>
      <c r="BJ3169" s="39"/>
      <c r="BK3169" s="39"/>
      <c r="BL3169" s="39"/>
      <c r="BM3169" s="39"/>
      <c r="BN3169" s="39"/>
      <c r="BO3169" s="39"/>
      <c r="BP3169" s="39"/>
      <c r="BQ3169" s="39"/>
      <c r="BR3169" s="39"/>
      <c r="BS3169" s="39"/>
      <c r="BT3169" s="39"/>
      <c r="BU3169" s="39"/>
      <c r="BV3169" s="39"/>
      <c r="BW3169" s="39"/>
      <c r="BX3169" s="39"/>
      <c r="BY3169" s="39"/>
      <c r="BZ3169" s="39"/>
      <c r="CA3169" s="39"/>
      <c r="CB3169" s="39"/>
      <c r="CC3169" s="39"/>
      <c r="CD3169" s="39"/>
      <c r="CE3169" s="39"/>
      <c r="CF3169" s="39"/>
      <c r="CG3169" s="39"/>
      <c r="CH3169" s="39"/>
      <c r="CI3169" s="39"/>
      <c r="CJ3169" s="39"/>
      <c r="CK3169" s="39"/>
      <c r="CL3169" s="39"/>
      <c r="CM3169" s="39"/>
      <c r="CN3169" s="39"/>
      <c r="CO3169" s="39"/>
      <c r="CP3169" s="39"/>
      <c r="CQ3169" s="39"/>
      <c r="CR3169" s="39"/>
      <c r="CS3169" s="39"/>
      <c r="CT3169" s="39"/>
      <c r="CU3169" s="39"/>
      <c r="CV3169" s="39"/>
      <c r="CW3169" s="39"/>
      <c r="CX3169" s="39"/>
      <c r="CY3169" s="39"/>
      <c r="CZ3169" s="39"/>
      <c r="DA3169" s="39"/>
      <c r="DB3169" s="39"/>
      <c r="DC3169" s="39"/>
      <c r="DD3169" s="39"/>
      <c r="DE3169" s="39"/>
    </row>
    <row r="3170" spans="1:109" s="38" customFormat="1" ht="12">
      <c r="A3170" s="298"/>
      <c r="B3170" s="298"/>
      <c r="C3170" s="298"/>
      <c r="D3170" s="298"/>
      <c r="E3170" s="298"/>
      <c r="F3170" s="298"/>
      <c r="G3170" s="298"/>
      <c r="H3170" s="298"/>
      <c r="I3170" s="298"/>
      <c r="J3170" s="298"/>
      <c r="K3170" s="298"/>
      <c r="L3170" s="299"/>
      <c r="M3170" s="302"/>
      <c r="N3170" s="298"/>
      <c r="O3170" s="238"/>
      <c r="P3170" s="238"/>
      <c r="Q3170" s="238"/>
      <c r="T3170" s="39"/>
      <c r="U3170" s="39"/>
      <c r="V3170" s="39"/>
      <c r="W3170" s="39"/>
      <c r="X3170" s="39"/>
      <c r="Y3170" s="39"/>
      <c r="Z3170" s="39"/>
      <c r="AA3170" s="39"/>
      <c r="AB3170" s="39"/>
      <c r="AC3170" s="39"/>
      <c r="AD3170" s="39"/>
      <c r="AE3170" s="39"/>
      <c r="AF3170" s="39"/>
      <c r="AG3170" s="39"/>
      <c r="AH3170" s="39"/>
      <c r="AI3170" s="39"/>
      <c r="AJ3170" s="39"/>
      <c r="AK3170" s="39"/>
      <c r="AL3170" s="39"/>
      <c r="AM3170" s="39"/>
      <c r="AN3170" s="39"/>
      <c r="AO3170" s="39"/>
      <c r="AP3170" s="39"/>
      <c r="AQ3170" s="39"/>
      <c r="AR3170" s="39"/>
      <c r="AS3170" s="39"/>
      <c r="AT3170" s="39"/>
      <c r="AU3170" s="39"/>
      <c r="AV3170" s="39"/>
      <c r="AW3170" s="39"/>
      <c r="AX3170" s="39"/>
      <c r="AY3170" s="39"/>
      <c r="AZ3170" s="39"/>
      <c r="BA3170" s="39"/>
      <c r="BB3170" s="39"/>
      <c r="BC3170" s="39"/>
      <c r="BD3170" s="39"/>
      <c r="BE3170" s="39"/>
      <c r="BF3170" s="39"/>
      <c r="BG3170" s="39"/>
      <c r="BH3170" s="39"/>
      <c r="BI3170" s="39"/>
      <c r="BJ3170" s="39"/>
      <c r="BK3170" s="39"/>
      <c r="BL3170" s="39"/>
      <c r="BM3170" s="39"/>
      <c r="BN3170" s="39"/>
      <c r="BO3170" s="39"/>
      <c r="BP3170" s="39"/>
      <c r="BQ3170" s="39"/>
      <c r="BR3170" s="39"/>
      <c r="BS3170" s="39"/>
      <c r="BT3170" s="39"/>
      <c r="BU3170" s="39"/>
      <c r="BV3170" s="39"/>
      <c r="BW3170" s="39"/>
      <c r="BX3170" s="39"/>
      <c r="BY3170" s="39"/>
      <c r="BZ3170" s="39"/>
      <c r="CA3170" s="39"/>
      <c r="CB3170" s="39"/>
      <c r="CC3170" s="39"/>
      <c r="CD3170" s="39"/>
      <c r="CE3170" s="39"/>
      <c r="CF3170" s="39"/>
      <c r="CG3170" s="39"/>
      <c r="CH3170" s="39"/>
      <c r="CI3170" s="39"/>
      <c r="CJ3170" s="39"/>
      <c r="CK3170" s="39"/>
      <c r="CL3170" s="39"/>
      <c r="CM3170" s="39"/>
      <c r="CN3170" s="39"/>
      <c r="CO3170" s="39"/>
      <c r="CP3170" s="39"/>
      <c r="CQ3170" s="39"/>
      <c r="CR3170" s="39"/>
      <c r="CS3170" s="39"/>
      <c r="CT3170" s="39"/>
      <c r="CU3170" s="39"/>
      <c r="CV3170" s="39"/>
      <c r="CW3170" s="39"/>
      <c r="CX3170" s="39"/>
      <c r="CY3170" s="39"/>
      <c r="CZ3170" s="39"/>
      <c r="DA3170" s="39"/>
      <c r="DB3170" s="39"/>
      <c r="DC3170" s="39"/>
      <c r="DD3170" s="39"/>
      <c r="DE3170" s="39"/>
    </row>
    <row r="3171" spans="1:109" s="38" customFormat="1" ht="12">
      <c r="A3171" s="298"/>
      <c r="B3171" s="298"/>
      <c r="C3171" s="298"/>
      <c r="D3171" s="298"/>
      <c r="E3171" s="298"/>
      <c r="F3171" s="298"/>
      <c r="G3171" s="298"/>
      <c r="H3171" s="298"/>
      <c r="I3171" s="298"/>
      <c r="J3171" s="298"/>
      <c r="K3171" s="298"/>
      <c r="L3171" s="299"/>
      <c r="M3171" s="302"/>
      <c r="N3171" s="298"/>
      <c r="O3171" s="238"/>
      <c r="P3171" s="238"/>
      <c r="Q3171" s="238"/>
      <c r="T3171" s="39"/>
      <c r="U3171" s="39"/>
      <c r="V3171" s="39"/>
      <c r="W3171" s="39"/>
      <c r="X3171" s="39"/>
      <c r="Y3171" s="39"/>
      <c r="Z3171" s="39"/>
      <c r="AA3171" s="39"/>
      <c r="AB3171" s="39"/>
      <c r="AC3171" s="39"/>
      <c r="AD3171" s="39"/>
      <c r="AE3171" s="39"/>
      <c r="AF3171" s="39"/>
      <c r="AG3171" s="39"/>
      <c r="AH3171" s="39"/>
      <c r="AI3171" s="39"/>
      <c r="AJ3171" s="39"/>
      <c r="AK3171" s="39"/>
      <c r="AL3171" s="39"/>
      <c r="AM3171" s="39"/>
      <c r="AN3171" s="39"/>
      <c r="AO3171" s="39"/>
      <c r="AP3171" s="39"/>
      <c r="AQ3171" s="39"/>
      <c r="AR3171" s="39"/>
      <c r="AS3171" s="39"/>
      <c r="AT3171" s="39"/>
      <c r="AU3171" s="39"/>
      <c r="AV3171" s="39"/>
      <c r="AW3171" s="39"/>
      <c r="AX3171" s="39"/>
      <c r="AY3171" s="39"/>
      <c r="AZ3171" s="39"/>
      <c r="BA3171" s="39"/>
      <c r="BB3171" s="39"/>
      <c r="BC3171" s="39"/>
      <c r="BD3171" s="39"/>
      <c r="BE3171" s="39"/>
      <c r="BF3171" s="39"/>
      <c r="BG3171" s="39"/>
      <c r="BH3171" s="39"/>
      <c r="BI3171" s="39"/>
      <c r="BJ3171" s="39"/>
      <c r="BK3171" s="39"/>
      <c r="BL3171" s="39"/>
      <c r="BM3171" s="39"/>
      <c r="BN3171" s="39"/>
      <c r="BO3171" s="39"/>
      <c r="BP3171" s="39"/>
      <c r="BQ3171" s="39"/>
      <c r="BR3171" s="39"/>
      <c r="BS3171" s="39"/>
      <c r="BT3171" s="39"/>
      <c r="BU3171" s="39"/>
      <c r="BV3171" s="39"/>
      <c r="BW3171" s="39"/>
      <c r="BX3171" s="39"/>
      <c r="BY3171" s="39"/>
      <c r="BZ3171" s="39"/>
      <c r="CA3171" s="39"/>
      <c r="CB3171" s="39"/>
      <c r="CC3171" s="39"/>
      <c r="CD3171" s="39"/>
      <c r="CE3171" s="39"/>
      <c r="CF3171" s="39"/>
      <c r="CG3171" s="39"/>
      <c r="CH3171" s="39"/>
      <c r="CI3171" s="39"/>
      <c r="CJ3171" s="39"/>
      <c r="CK3171" s="39"/>
      <c r="CL3171" s="39"/>
      <c r="CM3171" s="39"/>
      <c r="CN3171" s="39"/>
      <c r="CO3171" s="39"/>
      <c r="CP3171" s="39"/>
      <c r="CQ3171" s="39"/>
      <c r="CR3171" s="39"/>
      <c r="CS3171" s="39"/>
      <c r="CT3171" s="39"/>
      <c r="CU3171" s="39"/>
      <c r="CV3171" s="39"/>
      <c r="CW3171" s="39"/>
      <c r="CX3171" s="39"/>
      <c r="CY3171" s="39"/>
      <c r="CZ3171" s="39"/>
      <c r="DA3171" s="39"/>
      <c r="DB3171" s="39"/>
      <c r="DC3171" s="39"/>
      <c r="DD3171" s="39"/>
      <c r="DE3171" s="39"/>
    </row>
    <row r="3172" spans="1:109" s="38" customFormat="1" ht="12">
      <c r="A3172" s="298"/>
      <c r="B3172" s="298"/>
      <c r="C3172" s="298"/>
      <c r="D3172" s="298"/>
      <c r="E3172" s="298"/>
      <c r="F3172" s="298"/>
      <c r="G3172" s="298"/>
      <c r="H3172" s="298"/>
      <c r="I3172" s="298"/>
      <c r="J3172" s="298"/>
      <c r="K3172" s="298"/>
      <c r="L3172" s="299"/>
      <c r="M3172" s="302"/>
      <c r="N3172" s="298"/>
      <c r="O3172" s="238"/>
      <c r="P3172" s="238"/>
      <c r="Q3172" s="238"/>
      <c r="T3172" s="39"/>
      <c r="U3172" s="39"/>
      <c r="V3172" s="39"/>
      <c r="W3172" s="39"/>
      <c r="X3172" s="39"/>
      <c r="Y3172" s="39"/>
      <c r="Z3172" s="39"/>
      <c r="AA3172" s="39"/>
      <c r="AB3172" s="39"/>
      <c r="AC3172" s="39"/>
      <c r="AD3172" s="39"/>
      <c r="AE3172" s="39"/>
      <c r="AF3172" s="39"/>
      <c r="AG3172" s="39"/>
      <c r="AH3172" s="39"/>
      <c r="AI3172" s="39"/>
      <c r="AJ3172" s="39"/>
      <c r="AK3172" s="39"/>
      <c r="AL3172" s="39"/>
      <c r="AM3172" s="39"/>
      <c r="AN3172" s="39"/>
      <c r="AO3172" s="39"/>
      <c r="AP3172" s="39"/>
      <c r="AQ3172" s="39"/>
      <c r="AR3172" s="39"/>
      <c r="AS3172" s="39"/>
      <c r="AT3172" s="39"/>
      <c r="AU3172" s="39"/>
      <c r="AV3172" s="39"/>
      <c r="AW3172" s="39"/>
      <c r="AX3172" s="39"/>
      <c r="AY3172" s="39"/>
      <c r="AZ3172" s="39"/>
      <c r="BA3172" s="39"/>
      <c r="BB3172" s="39"/>
      <c r="BC3172" s="39"/>
      <c r="BD3172" s="39"/>
      <c r="BE3172" s="39"/>
      <c r="BF3172" s="39"/>
      <c r="BG3172" s="39"/>
      <c r="BH3172" s="39"/>
      <c r="BI3172" s="39"/>
      <c r="BJ3172" s="39"/>
      <c r="BK3172" s="39"/>
      <c r="BL3172" s="39"/>
      <c r="BM3172" s="39"/>
      <c r="BN3172" s="39"/>
      <c r="BO3172" s="39"/>
      <c r="BP3172" s="39"/>
      <c r="BQ3172" s="39"/>
      <c r="BR3172" s="39"/>
      <c r="BS3172" s="39"/>
      <c r="BT3172" s="39"/>
      <c r="BU3172" s="39"/>
      <c r="BV3172" s="39"/>
      <c r="BW3172" s="39"/>
      <c r="BX3172" s="39"/>
      <c r="BY3172" s="39"/>
      <c r="BZ3172" s="39"/>
      <c r="CA3172" s="39"/>
      <c r="CB3172" s="39"/>
      <c r="CC3172" s="39"/>
      <c r="CD3172" s="39"/>
      <c r="CE3172" s="39"/>
      <c r="CF3172" s="39"/>
      <c r="CG3172" s="39"/>
      <c r="CH3172" s="39"/>
      <c r="CI3172" s="39"/>
      <c r="CJ3172" s="39"/>
      <c r="CK3172" s="39"/>
      <c r="CL3172" s="39"/>
      <c r="CM3172" s="39"/>
      <c r="CN3172" s="39"/>
      <c r="CO3172" s="39"/>
      <c r="CP3172" s="39"/>
      <c r="CQ3172" s="39"/>
      <c r="CR3172" s="39"/>
      <c r="CS3172" s="39"/>
      <c r="CT3172" s="39"/>
      <c r="CU3172" s="39"/>
      <c r="CV3172" s="39"/>
      <c r="CW3172" s="39"/>
      <c r="CX3172" s="39"/>
      <c r="CY3172" s="39"/>
      <c r="CZ3172" s="39"/>
      <c r="DA3172" s="39"/>
      <c r="DB3172" s="39"/>
      <c r="DC3172" s="39"/>
      <c r="DD3172" s="39"/>
      <c r="DE3172" s="39"/>
    </row>
    <row r="3173" spans="1:109" s="38" customFormat="1" ht="12">
      <c r="A3173" s="298"/>
      <c r="B3173" s="298"/>
      <c r="C3173" s="298"/>
      <c r="D3173" s="298"/>
      <c r="E3173" s="298"/>
      <c r="F3173" s="298"/>
      <c r="G3173" s="298"/>
      <c r="H3173" s="298"/>
      <c r="I3173" s="298"/>
      <c r="J3173" s="298"/>
      <c r="K3173" s="298"/>
      <c r="L3173" s="299"/>
      <c r="M3173" s="302"/>
      <c r="N3173" s="298"/>
      <c r="O3173" s="238"/>
      <c r="P3173" s="238"/>
      <c r="Q3173" s="238"/>
      <c r="T3173" s="39"/>
      <c r="U3173" s="39"/>
      <c r="V3173" s="39"/>
      <c r="W3173" s="39"/>
      <c r="X3173" s="39"/>
      <c r="Y3173" s="39"/>
      <c r="Z3173" s="39"/>
      <c r="AA3173" s="39"/>
      <c r="AB3173" s="39"/>
      <c r="AC3173" s="39"/>
      <c r="AD3173" s="39"/>
      <c r="AE3173" s="39"/>
      <c r="AF3173" s="39"/>
      <c r="AG3173" s="39"/>
      <c r="AH3173" s="39"/>
      <c r="AI3173" s="39"/>
      <c r="AJ3173" s="39"/>
      <c r="AK3173" s="39"/>
      <c r="AL3173" s="39"/>
      <c r="AM3173" s="39"/>
      <c r="AN3173" s="39"/>
      <c r="AO3173" s="39"/>
      <c r="AP3173" s="39"/>
      <c r="AQ3173" s="39"/>
      <c r="AR3173" s="39"/>
      <c r="AS3173" s="39"/>
      <c r="AT3173" s="39"/>
      <c r="AU3173" s="39"/>
      <c r="AV3173" s="39"/>
      <c r="AW3173" s="39"/>
      <c r="AX3173" s="39"/>
      <c r="AY3173" s="39"/>
      <c r="AZ3173" s="39"/>
      <c r="BA3173" s="39"/>
      <c r="BB3173" s="39"/>
      <c r="BC3173" s="39"/>
      <c r="BD3173" s="39"/>
      <c r="BE3173" s="39"/>
      <c r="BF3173" s="39"/>
      <c r="BG3173" s="39"/>
      <c r="BH3173" s="39"/>
      <c r="BI3173" s="39"/>
      <c r="BJ3173" s="39"/>
      <c r="BK3173" s="39"/>
      <c r="BL3173" s="39"/>
      <c r="BM3173" s="39"/>
      <c r="BN3173" s="39"/>
      <c r="BO3173" s="39"/>
      <c r="BP3173" s="39"/>
      <c r="BQ3173" s="39"/>
      <c r="BR3173" s="39"/>
      <c r="BS3173" s="39"/>
      <c r="BT3173" s="39"/>
      <c r="BU3173" s="39"/>
      <c r="BV3173" s="39"/>
      <c r="BW3173" s="39"/>
      <c r="BX3173" s="39"/>
      <c r="BY3173" s="39"/>
      <c r="BZ3173" s="39"/>
      <c r="CA3173" s="39"/>
      <c r="CB3173" s="39"/>
      <c r="CC3173" s="39"/>
      <c r="CD3173" s="39"/>
      <c r="CE3173" s="39"/>
      <c r="CF3173" s="39"/>
      <c r="CG3173" s="39"/>
      <c r="CH3173" s="39"/>
      <c r="CI3173" s="39"/>
      <c r="CJ3173" s="39"/>
      <c r="CK3173" s="39"/>
      <c r="CL3173" s="39"/>
      <c r="CM3173" s="39"/>
      <c r="CN3173" s="39"/>
      <c r="CO3173" s="39"/>
      <c r="CP3173" s="39"/>
      <c r="CQ3173" s="39"/>
      <c r="CR3173" s="39"/>
      <c r="CS3173" s="39"/>
      <c r="CT3173" s="39"/>
      <c r="CU3173" s="39"/>
      <c r="CV3173" s="39"/>
      <c r="CW3173" s="39"/>
      <c r="CX3173" s="39"/>
      <c r="CY3173" s="39"/>
      <c r="CZ3173" s="39"/>
      <c r="DA3173" s="39"/>
      <c r="DB3173" s="39"/>
      <c r="DC3173" s="39"/>
      <c r="DD3173" s="39"/>
      <c r="DE3173" s="39"/>
    </row>
    <row r="3174" spans="1:109" s="38" customFormat="1" ht="12">
      <c r="A3174" s="298"/>
      <c r="B3174" s="298"/>
      <c r="C3174" s="298"/>
      <c r="D3174" s="298"/>
      <c r="E3174" s="298"/>
      <c r="F3174" s="298"/>
      <c r="G3174" s="298"/>
      <c r="H3174" s="298"/>
      <c r="I3174" s="298"/>
      <c r="J3174" s="298"/>
      <c r="K3174" s="298"/>
      <c r="L3174" s="299"/>
      <c r="M3174" s="302"/>
      <c r="N3174" s="298"/>
      <c r="O3174" s="238"/>
      <c r="P3174" s="238"/>
      <c r="Q3174" s="238"/>
      <c r="T3174" s="39"/>
      <c r="U3174" s="39"/>
      <c r="V3174" s="39"/>
      <c r="W3174" s="39"/>
      <c r="X3174" s="39"/>
      <c r="Y3174" s="39"/>
      <c r="Z3174" s="39"/>
      <c r="AA3174" s="39"/>
      <c r="AB3174" s="39"/>
      <c r="AC3174" s="39"/>
      <c r="AD3174" s="39"/>
      <c r="AE3174" s="39"/>
      <c r="AF3174" s="39"/>
      <c r="AG3174" s="39"/>
      <c r="AH3174" s="39"/>
      <c r="AI3174" s="39"/>
      <c r="AJ3174" s="39"/>
      <c r="AK3174" s="39"/>
      <c r="AL3174" s="39"/>
      <c r="AM3174" s="39"/>
      <c r="AN3174" s="39"/>
      <c r="AO3174" s="39"/>
      <c r="AP3174" s="39"/>
      <c r="AQ3174" s="39"/>
      <c r="AR3174" s="39"/>
      <c r="AS3174" s="39"/>
      <c r="AT3174" s="39"/>
      <c r="AU3174" s="39"/>
      <c r="AV3174" s="39"/>
      <c r="AW3174" s="39"/>
      <c r="AX3174" s="39"/>
      <c r="AY3174" s="39"/>
      <c r="AZ3174" s="39"/>
      <c r="BA3174" s="39"/>
      <c r="BB3174" s="39"/>
      <c r="BC3174" s="39"/>
      <c r="BD3174" s="39"/>
      <c r="BE3174" s="39"/>
      <c r="BF3174" s="39"/>
      <c r="BG3174" s="39"/>
      <c r="BH3174" s="39"/>
      <c r="BI3174" s="39"/>
      <c r="BJ3174" s="39"/>
      <c r="BK3174" s="39"/>
      <c r="BL3174" s="39"/>
      <c r="BM3174" s="39"/>
      <c r="BN3174" s="39"/>
      <c r="BO3174" s="39"/>
      <c r="BP3174" s="39"/>
      <c r="BQ3174" s="39"/>
      <c r="BR3174" s="39"/>
      <c r="BS3174" s="39"/>
      <c r="BT3174" s="39"/>
      <c r="BU3174" s="39"/>
      <c r="BV3174" s="39"/>
      <c r="BW3174" s="39"/>
      <c r="BX3174" s="39"/>
      <c r="BY3174" s="39"/>
      <c r="BZ3174" s="39"/>
      <c r="CA3174" s="39"/>
      <c r="CB3174" s="39"/>
      <c r="CC3174" s="39"/>
      <c r="CD3174" s="39"/>
      <c r="CE3174" s="39"/>
      <c r="CF3174" s="39"/>
      <c r="CG3174" s="39"/>
      <c r="CH3174" s="39"/>
      <c r="CI3174" s="39"/>
      <c r="CJ3174" s="39"/>
      <c r="CK3174" s="39"/>
      <c r="CL3174" s="39"/>
      <c r="CM3174" s="39"/>
      <c r="CN3174" s="39"/>
      <c r="CO3174" s="39"/>
      <c r="CP3174" s="39"/>
      <c r="CQ3174" s="39"/>
      <c r="CR3174" s="39"/>
      <c r="CS3174" s="39"/>
      <c r="CT3174" s="39"/>
      <c r="CU3174" s="39"/>
      <c r="CV3174" s="39"/>
      <c r="CW3174" s="39"/>
      <c r="CX3174" s="39"/>
      <c r="CY3174" s="39"/>
      <c r="CZ3174" s="39"/>
      <c r="DA3174" s="39"/>
      <c r="DB3174" s="39"/>
      <c r="DC3174" s="39"/>
      <c r="DD3174" s="39"/>
      <c r="DE3174" s="39"/>
    </row>
    <row r="3175" spans="1:109" s="38" customFormat="1" ht="12">
      <c r="A3175" s="298"/>
      <c r="B3175" s="298"/>
      <c r="C3175" s="298"/>
      <c r="D3175" s="298"/>
      <c r="E3175" s="298"/>
      <c r="F3175" s="298"/>
      <c r="G3175" s="298"/>
      <c r="H3175" s="298"/>
      <c r="I3175" s="298"/>
      <c r="J3175" s="298"/>
      <c r="K3175" s="298"/>
      <c r="L3175" s="299"/>
      <c r="M3175" s="302"/>
      <c r="N3175" s="298"/>
      <c r="O3175" s="238"/>
      <c r="P3175" s="238"/>
      <c r="Q3175" s="238"/>
      <c r="T3175" s="39"/>
      <c r="U3175" s="39"/>
      <c r="V3175" s="39"/>
      <c r="W3175" s="39"/>
      <c r="X3175" s="39"/>
      <c r="Y3175" s="39"/>
      <c r="Z3175" s="39"/>
      <c r="AA3175" s="39"/>
      <c r="AB3175" s="39"/>
      <c r="AC3175" s="39"/>
      <c r="AD3175" s="39"/>
      <c r="AE3175" s="39"/>
      <c r="AF3175" s="39"/>
      <c r="AG3175" s="39"/>
      <c r="AH3175" s="39"/>
      <c r="AI3175" s="39"/>
      <c r="AJ3175" s="39"/>
      <c r="AK3175" s="39"/>
      <c r="AL3175" s="39"/>
      <c r="AM3175" s="39"/>
      <c r="AN3175" s="39"/>
      <c r="AO3175" s="39"/>
      <c r="AP3175" s="39"/>
      <c r="AQ3175" s="39"/>
      <c r="AR3175" s="39"/>
      <c r="AS3175" s="39"/>
      <c r="AT3175" s="39"/>
      <c r="AU3175" s="39"/>
      <c r="AV3175" s="39"/>
      <c r="AW3175" s="39"/>
      <c r="AX3175" s="39"/>
      <c r="AY3175" s="39"/>
      <c r="AZ3175" s="39"/>
      <c r="BA3175" s="39"/>
      <c r="BB3175" s="39"/>
      <c r="BC3175" s="39"/>
      <c r="BD3175" s="39"/>
      <c r="BE3175" s="39"/>
      <c r="BF3175" s="39"/>
      <c r="BG3175" s="39"/>
      <c r="BH3175" s="39"/>
      <c r="BI3175" s="39"/>
      <c r="BJ3175" s="39"/>
      <c r="BK3175" s="39"/>
      <c r="BL3175" s="39"/>
      <c r="BM3175" s="39"/>
      <c r="BN3175" s="39"/>
      <c r="BO3175" s="39"/>
      <c r="BP3175" s="39"/>
      <c r="BQ3175" s="39"/>
      <c r="BR3175" s="39"/>
      <c r="BS3175" s="39"/>
      <c r="BT3175" s="39"/>
      <c r="BU3175" s="39"/>
      <c r="BV3175" s="39"/>
      <c r="BW3175" s="39"/>
      <c r="BX3175" s="39"/>
      <c r="BY3175" s="39"/>
      <c r="BZ3175" s="39"/>
      <c r="CA3175" s="39"/>
      <c r="CB3175" s="39"/>
      <c r="CC3175" s="39"/>
      <c r="CD3175" s="39"/>
      <c r="CE3175" s="39"/>
      <c r="CF3175" s="39"/>
      <c r="CG3175" s="39"/>
      <c r="CH3175" s="39"/>
      <c r="CI3175" s="39"/>
      <c r="CJ3175" s="39"/>
      <c r="CK3175" s="39"/>
      <c r="CL3175" s="39"/>
      <c r="CM3175" s="39"/>
      <c r="CN3175" s="39"/>
      <c r="CO3175" s="39"/>
      <c r="CP3175" s="39"/>
      <c r="CQ3175" s="39"/>
      <c r="CR3175" s="39"/>
      <c r="CS3175" s="39"/>
      <c r="CT3175" s="39"/>
      <c r="CU3175" s="39"/>
      <c r="CV3175" s="39"/>
      <c r="CW3175" s="39"/>
      <c r="CX3175" s="39"/>
      <c r="CY3175" s="39"/>
      <c r="CZ3175" s="39"/>
      <c r="DA3175" s="39"/>
      <c r="DB3175" s="39"/>
      <c r="DC3175" s="39"/>
      <c r="DD3175" s="39"/>
      <c r="DE3175" s="39"/>
    </row>
    <row r="3176" spans="1:109" s="38" customFormat="1" ht="12">
      <c r="A3176" s="298"/>
      <c r="B3176" s="298"/>
      <c r="C3176" s="298"/>
      <c r="D3176" s="298"/>
      <c r="E3176" s="298"/>
      <c r="F3176" s="298"/>
      <c r="G3176" s="298"/>
      <c r="H3176" s="298"/>
      <c r="I3176" s="298"/>
      <c r="J3176" s="298"/>
      <c r="K3176" s="298"/>
      <c r="L3176" s="299"/>
      <c r="M3176" s="302"/>
      <c r="N3176" s="298"/>
      <c r="O3176" s="238"/>
      <c r="P3176" s="238"/>
      <c r="Q3176" s="238"/>
      <c r="T3176" s="39"/>
      <c r="U3176" s="39"/>
      <c r="V3176" s="39"/>
      <c r="W3176" s="39"/>
      <c r="X3176" s="39"/>
      <c r="Y3176" s="39"/>
      <c r="Z3176" s="39"/>
      <c r="AA3176" s="39"/>
      <c r="AB3176" s="39"/>
      <c r="AC3176" s="39"/>
      <c r="AD3176" s="39"/>
      <c r="AE3176" s="39"/>
      <c r="AF3176" s="39"/>
      <c r="AG3176" s="39"/>
      <c r="AH3176" s="39"/>
      <c r="AI3176" s="39"/>
      <c r="AJ3176" s="39"/>
      <c r="AK3176" s="39"/>
      <c r="AL3176" s="39"/>
      <c r="AM3176" s="39"/>
      <c r="AN3176" s="39"/>
      <c r="AO3176" s="39"/>
      <c r="AP3176" s="39"/>
      <c r="AQ3176" s="39"/>
      <c r="AR3176" s="39"/>
      <c r="AS3176" s="39"/>
      <c r="AT3176" s="39"/>
      <c r="AU3176" s="39"/>
      <c r="AV3176" s="39"/>
      <c r="AW3176" s="39"/>
      <c r="AX3176" s="39"/>
      <c r="AY3176" s="39"/>
      <c r="AZ3176" s="39"/>
      <c r="BA3176" s="39"/>
      <c r="BB3176" s="39"/>
      <c r="BC3176" s="39"/>
      <c r="BD3176" s="39"/>
      <c r="BE3176" s="39"/>
      <c r="BF3176" s="39"/>
      <c r="BG3176" s="39"/>
      <c r="BH3176" s="39"/>
      <c r="BI3176" s="39"/>
      <c r="BJ3176" s="39"/>
      <c r="BK3176" s="39"/>
      <c r="BL3176" s="39"/>
      <c r="BM3176" s="39"/>
      <c r="BN3176" s="39"/>
      <c r="BO3176" s="39"/>
      <c r="BP3176" s="39"/>
      <c r="BQ3176" s="39"/>
      <c r="BR3176" s="39"/>
      <c r="BS3176" s="39"/>
      <c r="BT3176" s="39"/>
      <c r="BU3176" s="39"/>
      <c r="BV3176" s="39"/>
      <c r="BW3176" s="39"/>
      <c r="BX3176" s="39"/>
      <c r="BY3176" s="39"/>
      <c r="BZ3176" s="39"/>
      <c r="CA3176" s="39"/>
      <c r="CB3176" s="39"/>
      <c r="CC3176" s="39"/>
      <c r="CD3176" s="39"/>
      <c r="CE3176" s="39"/>
      <c r="CF3176" s="39"/>
      <c r="CG3176" s="39"/>
      <c r="CH3176" s="39"/>
      <c r="CI3176" s="39"/>
      <c r="CJ3176" s="39"/>
      <c r="CK3176" s="39"/>
      <c r="CL3176" s="39"/>
      <c r="CM3176" s="39"/>
      <c r="CN3176" s="39"/>
      <c r="CO3176" s="39"/>
      <c r="CP3176" s="39"/>
      <c r="CQ3176" s="39"/>
      <c r="CR3176" s="39"/>
      <c r="CS3176" s="39"/>
      <c r="CT3176" s="39"/>
      <c r="CU3176" s="39"/>
      <c r="CV3176" s="39"/>
      <c r="CW3176" s="39"/>
      <c r="CX3176" s="39"/>
      <c r="CY3176" s="39"/>
      <c r="CZ3176" s="39"/>
      <c r="DA3176" s="39"/>
      <c r="DB3176" s="39"/>
      <c r="DC3176" s="39"/>
      <c r="DD3176" s="39"/>
      <c r="DE3176" s="39"/>
    </row>
    <row r="3177" spans="1:109" s="38" customFormat="1" ht="12">
      <c r="A3177" s="298"/>
      <c r="B3177" s="298"/>
      <c r="C3177" s="298"/>
      <c r="D3177" s="298"/>
      <c r="E3177" s="298"/>
      <c r="F3177" s="298"/>
      <c r="G3177" s="298"/>
      <c r="H3177" s="298"/>
      <c r="I3177" s="298"/>
      <c r="J3177" s="298"/>
      <c r="K3177" s="298"/>
      <c r="L3177" s="299"/>
      <c r="M3177" s="302"/>
      <c r="N3177" s="298"/>
      <c r="O3177" s="238"/>
      <c r="P3177" s="238"/>
      <c r="Q3177" s="238"/>
      <c r="T3177" s="39"/>
      <c r="U3177" s="39"/>
      <c r="V3177" s="39"/>
      <c r="W3177" s="39"/>
      <c r="X3177" s="39"/>
      <c r="Y3177" s="39"/>
      <c r="Z3177" s="39"/>
      <c r="AA3177" s="39"/>
      <c r="AB3177" s="39"/>
      <c r="AC3177" s="39"/>
      <c r="AD3177" s="39"/>
      <c r="AE3177" s="39"/>
      <c r="AF3177" s="39"/>
      <c r="AG3177" s="39"/>
      <c r="AH3177" s="39"/>
      <c r="AI3177" s="39"/>
      <c r="AJ3177" s="39"/>
      <c r="AK3177" s="39"/>
      <c r="AL3177" s="39"/>
      <c r="AM3177" s="39"/>
      <c r="AN3177" s="39"/>
      <c r="AO3177" s="39"/>
      <c r="AP3177" s="39"/>
      <c r="AQ3177" s="39"/>
      <c r="AR3177" s="39"/>
      <c r="AS3177" s="39"/>
      <c r="AT3177" s="39"/>
      <c r="AU3177" s="39"/>
      <c r="AV3177" s="39"/>
      <c r="AW3177" s="39"/>
      <c r="AX3177" s="39"/>
      <c r="AY3177" s="39"/>
      <c r="AZ3177" s="39"/>
      <c r="BA3177" s="39"/>
      <c r="BB3177" s="39"/>
      <c r="BC3177" s="39"/>
      <c r="BD3177" s="39"/>
      <c r="BE3177" s="39"/>
      <c r="BF3177" s="39"/>
      <c r="BG3177" s="39"/>
      <c r="BH3177" s="39"/>
      <c r="BI3177" s="39"/>
      <c r="BJ3177" s="39"/>
      <c r="BK3177" s="39"/>
      <c r="BL3177" s="39"/>
      <c r="BM3177" s="39"/>
      <c r="BN3177" s="39"/>
      <c r="BO3177" s="39"/>
      <c r="BP3177" s="39"/>
      <c r="BQ3177" s="39"/>
      <c r="BR3177" s="39"/>
      <c r="BS3177" s="39"/>
      <c r="BT3177" s="39"/>
      <c r="BU3177" s="39"/>
      <c r="BV3177" s="39"/>
      <c r="BW3177" s="39"/>
      <c r="BX3177" s="39"/>
      <c r="BY3177" s="39"/>
      <c r="BZ3177" s="39"/>
      <c r="CA3177" s="39"/>
      <c r="CB3177" s="39"/>
      <c r="CC3177" s="39"/>
      <c r="CD3177" s="39"/>
      <c r="CE3177" s="39"/>
      <c r="CF3177" s="39"/>
      <c r="CG3177" s="39"/>
      <c r="CH3177" s="39"/>
      <c r="CI3177" s="39"/>
      <c r="CJ3177" s="39"/>
      <c r="CK3177" s="39"/>
      <c r="CL3177" s="39"/>
      <c r="CM3177" s="39"/>
      <c r="CN3177" s="39"/>
      <c r="CO3177" s="39"/>
      <c r="CP3177" s="39"/>
      <c r="CQ3177" s="39"/>
      <c r="CR3177" s="39"/>
      <c r="CS3177" s="39"/>
      <c r="CT3177" s="39"/>
      <c r="CU3177" s="39"/>
      <c r="CV3177" s="39"/>
      <c r="CW3177" s="39"/>
      <c r="CX3177" s="39"/>
      <c r="CY3177" s="39"/>
      <c r="CZ3177" s="39"/>
      <c r="DA3177" s="39"/>
      <c r="DB3177" s="39"/>
      <c r="DC3177" s="39"/>
      <c r="DD3177" s="39"/>
      <c r="DE3177" s="39"/>
    </row>
    <row r="3178" spans="1:109" s="38" customFormat="1" ht="12">
      <c r="A3178" s="298"/>
      <c r="B3178" s="298"/>
      <c r="C3178" s="298"/>
      <c r="D3178" s="298"/>
      <c r="E3178" s="298"/>
      <c r="F3178" s="298"/>
      <c r="G3178" s="298"/>
      <c r="H3178" s="298"/>
      <c r="I3178" s="298"/>
      <c r="J3178" s="298"/>
      <c r="K3178" s="298"/>
      <c r="L3178" s="299"/>
      <c r="M3178" s="302"/>
      <c r="N3178" s="298"/>
      <c r="O3178" s="238"/>
      <c r="P3178" s="238"/>
      <c r="Q3178" s="238"/>
      <c r="T3178" s="39"/>
      <c r="U3178" s="39"/>
      <c r="V3178" s="39"/>
      <c r="W3178" s="39"/>
      <c r="X3178" s="39"/>
      <c r="Y3178" s="39"/>
      <c r="Z3178" s="39"/>
      <c r="AA3178" s="39"/>
      <c r="AB3178" s="39"/>
      <c r="AC3178" s="39"/>
      <c r="AD3178" s="39"/>
      <c r="AE3178" s="39"/>
      <c r="AF3178" s="39"/>
      <c r="AG3178" s="39"/>
      <c r="AH3178" s="39"/>
      <c r="AI3178" s="39"/>
      <c r="AJ3178" s="39"/>
      <c r="AK3178" s="39"/>
      <c r="AL3178" s="39"/>
      <c r="AM3178" s="39"/>
      <c r="AN3178" s="39"/>
      <c r="AO3178" s="39"/>
      <c r="AP3178" s="39"/>
      <c r="AQ3178" s="39"/>
      <c r="AR3178" s="39"/>
      <c r="AS3178" s="39"/>
      <c r="AT3178" s="39"/>
      <c r="AU3178" s="39"/>
      <c r="AV3178" s="39"/>
      <c r="AW3178" s="39"/>
      <c r="AX3178" s="39"/>
      <c r="AY3178" s="39"/>
      <c r="AZ3178" s="39"/>
      <c r="BA3178" s="39"/>
      <c r="BB3178" s="39"/>
      <c r="BC3178" s="39"/>
      <c r="BD3178" s="39"/>
      <c r="BE3178" s="39"/>
      <c r="BF3178" s="39"/>
      <c r="BG3178" s="39"/>
      <c r="BH3178" s="39"/>
      <c r="BI3178" s="39"/>
      <c r="BJ3178" s="39"/>
      <c r="BK3178" s="39"/>
      <c r="BL3178" s="39"/>
      <c r="BM3178" s="39"/>
      <c r="BN3178" s="39"/>
      <c r="BO3178" s="39"/>
      <c r="BP3178" s="39"/>
      <c r="BQ3178" s="39"/>
      <c r="BR3178" s="39"/>
      <c r="BS3178" s="39"/>
      <c r="BT3178" s="39"/>
      <c r="BU3178" s="39"/>
      <c r="BV3178" s="39"/>
      <c r="BW3178" s="39"/>
      <c r="BX3178" s="39"/>
      <c r="BY3178" s="39"/>
      <c r="BZ3178" s="39"/>
      <c r="CA3178" s="39"/>
      <c r="CB3178" s="39"/>
      <c r="CC3178" s="39"/>
      <c r="CD3178" s="39"/>
      <c r="CE3178" s="39"/>
      <c r="CF3178" s="39"/>
      <c r="CG3178" s="39"/>
      <c r="CH3178" s="39"/>
      <c r="CI3178" s="39"/>
      <c r="CJ3178" s="39"/>
      <c r="CK3178" s="39"/>
      <c r="CL3178" s="39"/>
      <c r="CM3178" s="39"/>
      <c r="CN3178" s="39"/>
      <c r="CO3178" s="39"/>
      <c r="CP3178" s="39"/>
      <c r="CQ3178" s="39"/>
      <c r="CR3178" s="39"/>
      <c r="CS3178" s="39"/>
      <c r="CT3178" s="39"/>
      <c r="CU3178" s="39"/>
      <c r="CV3178" s="39"/>
      <c r="CW3178" s="39"/>
      <c r="CX3178" s="39"/>
      <c r="CY3178" s="39"/>
      <c r="CZ3178" s="39"/>
      <c r="DA3178" s="39"/>
      <c r="DB3178" s="39"/>
      <c r="DC3178" s="39"/>
      <c r="DD3178" s="39"/>
      <c r="DE3178" s="39"/>
    </row>
    <row r="3179" spans="1:109" s="38" customFormat="1" ht="12">
      <c r="A3179" s="298"/>
      <c r="B3179" s="298"/>
      <c r="C3179" s="298"/>
      <c r="D3179" s="298"/>
      <c r="E3179" s="298"/>
      <c r="F3179" s="298"/>
      <c r="G3179" s="298"/>
      <c r="H3179" s="298"/>
      <c r="I3179" s="298"/>
      <c r="J3179" s="298"/>
      <c r="K3179" s="298"/>
      <c r="L3179" s="299"/>
      <c r="M3179" s="302"/>
      <c r="N3179" s="298"/>
      <c r="O3179" s="238"/>
      <c r="P3179" s="238"/>
      <c r="Q3179" s="238"/>
      <c r="T3179" s="39"/>
      <c r="U3179" s="39"/>
      <c r="V3179" s="39"/>
      <c r="W3179" s="39"/>
      <c r="X3179" s="39"/>
      <c r="Y3179" s="39"/>
      <c r="Z3179" s="39"/>
      <c r="AA3179" s="39"/>
      <c r="AB3179" s="39"/>
      <c r="AC3179" s="39"/>
      <c r="AD3179" s="39"/>
      <c r="AE3179" s="39"/>
      <c r="AF3179" s="39"/>
      <c r="AG3179" s="39"/>
      <c r="AH3179" s="39"/>
      <c r="AI3179" s="39"/>
      <c r="AJ3179" s="39"/>
      <c r="AK3179" s="39"/>
      <c r="AL3179" s="39"/>
      <c r="AM3179" s="39"/>
      <c r="AN3179" s="39"/>
      <c r="AO3179" s="39"/>
      <c r="AP3179" s="39"/>
      <c r="AQ3179" s="39"/>
      <c r="AR3179" s="39"/>
      <c r="AS3179" s="39"/>
      <c r="AT3179" s="39"/>
      <c r="AU3179" s="39"/>
      <c r="AV3179" s="39"/>
      <c r="AW3179" s="39"/>
      <c r="AX3179" s="39"/>
      <c r="AY3179" s="39"/>
      <c r="AZ3179" s="39"/>
      <c r="BA3179" s="39"/>
      <c r="BB3179" s="39"/>
      <c r="BC3179" s="39"/>
      <c r="BD3179" s="39"/>
      <c r="BE3179" s="39"/>
      <c r="BF3179" s="39"/>
      <c r="BG3179" s="39"/>
      <c r="BH3179" s="39"/>
      <c r="BI3179" s="39"/>
      <c r="BJ3179" s="39"/>
      <c r="BK3179" s="39"/>
      <c r="BL3179" s="39"/>
      <c r="BM3179" s="39"/>
      <c r="BN3179" s="39"/>
      <c r="BO3179" s="39"/>
      <c r="BP3179" s="39"/>
      <c r="BQ3179" s="39"/>
      <c r="BR3179" s="39"/>
      <c r="BS3179" s="39"/>
      <c r="BT3179" s="39"/>
      <c r="BU3179" s="39"/>
      <c r="BV3179" s="39"/>
      <c r="BW3179" s="39"/>
      <c r="BX3179" s="39"/>
      <c r="BY3179" s="39"/>
      <c r="BZ3179" s="39"/>
      <c r="CA3179" s="39"/>
      <c r="CB3179" s="39"/>
      <c r="CC3179" s="39"/>
      <c r="CD3179" s="39"/>
      <c r="CE3179" s="39"/>
      <c r="CF3179" s="39"/>
      <c r="CG3179" s="39"/>
      <c r="CH3179" s="39"/>
      <c r="CI3179" s="39"/>
      <c r="CJ3179" s="39"/>
      <c r="CK3179" s="39"/>
      <c r="CL3179" s="39"/>
      <c r="CM3179" s="39"/>
      <c r="CN3179" s="39"/>
      <c r="CO3179" s="39"/>
      <c r="CP3179" s="39"/>
      <c r="CQ3179" s="39"/>
      <c r="CR3179" s="39"/>
      <c r="CS3179" s="39"/>
      <c r="CT3179" s="39"/>
      <c r="CU3179" s="39"/>
      <c r="CV3179" s="39"/>
      <c r="CW3179" s="39"/>
      <c r="CX3179" s="39"/>
      <c r="CY3179" s="39"/>
      <c r="CZ3179" s="39"/>
      <c r="DA3179" s="39"/>
      <c r="DB3179" s="39"/>
      <c r="DC3179" s="39"/>
      <c r="DD3179" s="39"/>
      <c r="DE3179" s="39"/>
    </row>
    <row r="3180" spans="1:109" s="38" customFormat="1" ht="12">
      <c r="A3180" s="298"/>
      <c r="B3180" s="298"/>
      <c r="C3180" s="298"/>
      <c r="D3180" s="298"/>
      <c r="E3180" s="298"/>
      <c r="F3180" s="298"/>
      <c r="G3180" s="298"/>
      <c r="H3180" s="298"/>
      <c r="I3180" s="298"/>
      <c r="J3180" s="298"/>
      <c r="K3180" s="298"/>
      <c r="L3180" s="299"/>
      <c r="M3180" s="302"/>
      <c r="N3180" s="298"/>
      <c r="O3180" s="238"/>
      <c r="P3180" s="238"/>
      <c r="Q3180" s="238"/>
      <c r="T3180" s="39"/>
      <c r="U3180" s="39"/>
      <c r="V3180" s="39"/>
      <c r="W3180" s="39"/>
      <c r="X3180" s="39"/>
      <c r="Y3180" s="39"/>
      <c r="Z3180" s="39"/>
      <c r="AA3180" s="39"/>
      <c r="AB3180" s="39"/>
      <c r="AC3180" s="39"/>
      <c r="AD3180" s="39"/>
      <c r="AE3180" s="39"/>
      <c r="AF3180" s="39"/>
      <c r="AG3180" s="39"/>
      <c r="AH3180" s="39"/>
      <c r="AI3180" s="39"/>
      <c r="AJ3180" s="39"/>
      <c r="AK3180" s="39"/>
      <c r="AL3180" s="39"/>
      <c r="AM3180" s="39"/>
      <c r="AN3180" s="39"/>
      <c r="AO3180" s="39"/>
      <c r="AP3180" s="39"/>
      <c r="AQ3180" s="39"/>
      <c r="AR3180" s="39"/>
      <c r="AS3180" s="39"/>
      <c r="AT3180" s="39"/>
      <c r="AU3180" s="39"/>
      <c r="AV3180" s="39"/>
      <c r="AW3180" s="39"/>
      <c r="AX3180" s="39"/>
      <c r="AY3180" s="39"/>
      <c r="AZ3180" s="39"/>
      <c r="BA3180" s="39"/>
      <c r="BB3180" s="39"/>
      <c r="BC3180" s="39"/>
      <c r="BD3180" s="39"/>
      <c r="BE3180" s="39"/>
      <c r="BF3180" s="39"/>
      <c r="BG3180" s="39"/>
      <c r="BH3180" s="39"/>
      <c r="BI3180" s="39"/>
      <c r="BJ3180" s="39"/>
      <c r="BK3180" s="39"/>
      <c r="BL3180" s="39"/>
      <c r="BM3180" s="39"/>
      <c r="BN3180" s="39"/>
      <c r="BO3180" s="39"/>
      <c r="BP3180" s="39"/>
      <c r="BQ3180" s="39"/>
      <c r="BR3180" s="39"/>
      <c r="BS3180" s="39"/>
      <c r="BT3180" s="39"/>
      <c r="BU3180" s="39"/>
      <c r="BV3180" s="39"/>
      <c r="BW3180" s="39"/>
      <c r="BX3180" s="39"/>
      <c r="BY3180" s="39"/>
      <c r="BZ3180" s="39"/>
      <c r="CA3180" s="39"/>
      <c r="CB3180" s="39"/>
      <c r="CC3180" s="39"/>
      <c r="CD3180" s="39"/>
      <c r="CE3180" s="39"/>
      <c r="CF3180" s="39"/>
      <c r="CG3180" s="39"/>
      <c r="CH3180" s="39"/>
      <c r="CI3180" s="39"/>
      <c r="CJ3180" s="39"/>
      <c r="CK3180" s="39"/>
      <c r="CL3180" s="39"/>
      <c r="CM3180" s="39"/>
      <c r="CN3180" s="39"/>
      <c r="CO3180" s="39"/>
      <c r="CP3180" s="39"/>
      <c r="CQ3180" s="39"/>
      <c r="CR3180" s="39"/>
      <c r="CS3180" s="39"/>
      <c r="CT3180" s="39"/>
      <c r="CU3180" s="39"/>
      <c r="CV3180" s="39"/>
      <c r="CW3180" s="39"/>
      <c r="CX3180" s="39"/>
      <c r="CY3180" s="39"/>
      <c r="CZ3180" s="39"/>
      <c r="DA3180" s="39"/>
      <c r="DB3180" s="39"/>
      <c r="DC3180" s="39"/>
      <c r="DD3180" s="39"/>
      <c r="DE3180" s="39"/>
    </row>
    <row r="3181" spans="1:109" s="38" customFormat="1" ht="12">
      <c r="A3181" s="298"/>
      <c r="B3181" s="298"/>
      <c r="C3181" s="298"/>
      <c r="D3181" s="298"/>
      <c r="E3181" s="298"/>
      <c r="F3181" s="298"/>
      <c r="G3181" s="298"/>
      <c r="H3181" s="298"/>
      <c r="I3181" s="298"/>
      <c r="J3181" s="298"/>
      <c r="K3181" s="298"/>
      <c r="L3181" s="299"/>
      <c r="M3181" s="302"/>
      <c r="N3181" s="298"/>
      <c r="O3181" s="238"/>
      <c r="P3181" s="238"/>
      <c r="Q3181" s="238"/>
      <c r="T3181" s="39"/>
      <c r="U3181" s="39"/>
      <c r="V3181" s="39"/>
      <c r="W3181" s="39"/>
      <c r="X3181" s="39"/>
      <c r="Y3181" s="39"/>
      <c r="Z3181" s="39"/>
      <c r="AA3181" s="39"/>
      <c r="AB3181" s="39"/>
      <c r="AC3181" s="39"/>
      <c r="AD3181" s="39"/>
      <c r="AE3181" s="39"/>
      <c r="AF3181" s="39"/>
      <c r="AG3181" s="39"/>
      <c r="AH3181" s="39"/>
      <c r="AI3181" s="39"/>
      <c r="AJ3181" s="39"/>
      <c r="AK3181" s="39"/>
      <c r="AL3181" s="39"/>
      <c r="AM3181" s="39"/>
      <c r="AN3181" s="39"/>
      <c r="AO3181" s="39"/>
      <c r="AP3181" s="39"/>
      <c r="AQ3181" s="39"/>
      <c r="AR3181" s="39"/>
      <c r="AS3181" s="39"/>
      <c r="AT3181" s="39"/>
      <c r="AU3181" s="39"/>
      <c r="AV3181" s="39"/>
      <c r="AW3181" s="39"/>
      <c r="AX3181" s="39"/>
      <c r="AY3181" s="39"/>
      <c r="AZ3181" s="39"/>
      <c r="BA3181" s="39"/>
      <c r="BB3181" s="39"/>
      <c r="BC3181" s="39"/>
      <c r="BD3181" s="39"/>
      <c r="BE3181" s="39"/>
      <c r="BF3181" s="39"/>
      <c r="BG3181" s="39"/>
      <c r="BH3181" s="39"/>
      <c r="BI3181" s="39"/>
      <c r="BJ3181" s="39"/>
      <c r="BK3181" s="39"/>
      <c r="BL3181" s="39"/>
      <c r="BM3181" s="39"/>
      <c r="BN3181" s="39"/>
      <c r="BO3181" s="39"/>
      <c r="BP3181" s="39"/>
      <c r="BQ3181" s="39"/>
      <c r="BR3181" s="39"/>
      <c r="BS3181" s="39"/>
      <c r="BT3181" s="39"/>
      <c r="BU3181" s="39"/>
      <c r="BV3181" s="39"/>
      <c r="BW3181" s="39"/>
      <c r="BX3181" s="39"/>
      <c r="BY3181" s="39"/>
      <c r="BZ3181" s="39"/>
      <c r="CA3181" s="39"/>
      <c r="CB3181" s="39"/>
      <c r="CC3181" s="39"/>
      <c r="CD3181" s="39"/>
      <c r="CE3181" s="39"/>
      <c r="CF3181" s="39"/>
      <c r="CG3181" s="39"/>
      <c r="CH3181" s="39"/>
      <c r="CI3181" s="39"/>
      <c r="CJ3181" s="39"/>
      <c r="CK3181" s="39"/>
      <c r="CL3181" s="39"/>
      <c r="CM3181" s="39"/>
      <c r="CN3181" s="39"/>
      <c r="CO3181" s="39"/>
      <c r="CP3181" s="39"/>
      <c r="CQ3181" s="39"/>
      <c r="CR3181" s="39"/>
      <c r="CS3181" s="39"/>
      <c r="CT3181" s="39"/>
      <c r="CU3181" s="39"/>
      <c r="CV3181" s="39"/>
      <c r="CW3181" s="39"/>
      <c r="CX3181" s="39"/>
      <c r="CY3181" s="39"/>
      <c r="CZ3181" s="39"/>
      <c r="DA3181" s="39"/>
      <c r="DB3181" s="39"/>
      <c r="DC3181" s="39"/>
      <c r="DD3181" s="39"/>
      <c r="DE3181" s="39"/>
    </row>
    <row r="3182" spans="1:109" s="38" customFormat="1" ht="12">
      <c r="A3182" s="298"/>
      <c r="B3182" s="298"/>
      <c r="C3182" s="298"/>
      <c r="D3182" s="298"/>
      <c r="E3182" s="298"/>
      <c r="F3182" s="298"/>
      <c r="G3182" s="298"/>
      <c r="H3182" s="298"/>
      <c r="I3182" s="298"/>
      <c r="J3182" s="298"/>
      <c r="K3182" s="298"/>
      <c r="L3182" s="299"/>
      <c r="M3182" s="302"/>
      <c r="N3182" s="298"/>
      <c r="O3182" s="238"/>
      <c r="P3182" s="238"/>
      <c r="Q3182" s="238"/>
      <c r="T3182" s="39"/>
      <c r="U3182" s="39"/>
      <c r="V3182" s="39"/>
      <c r="W3182" s="39"/>
      <c r="X3182" s="39"/>
      <c r="Y3182" s="39"/>
      <c r="Z3182" s="39"/>
      <c r="AA3182" s="39"/>
      <c r="AB3182" s="39"/>
      <c r="AC3182" s="39"/>
      <c r="AD3182" s="39"/>
      <c r="AE3182" s="39"/>
      <c r="AF3182" s="39"/>
      <c r="AG3182" s="39"/>
      <c r="AH3182" s="39"/>
      <c r="AI3182" s="39"/>
      <c r="AJ3182" s="39"/>
      <c r="AK3182" s="39"/>
      <c r="AL3182" s="39"/>
      <c r="AM3182" s="39"/>
      <c r="AN3182" s="39"/>
      <c r="AO3182" s="39"/>
      <c r="AP3182" s="39"/>
      <c r="AQ3182" s="39"/>
      <c r="AR3182" s="39"/>
      <c r="AS3182" s="39"/>
      <c r="AT3182" s="39"/>
      <c r="AU3182" s="39"/>
      <c r="AV3182" s="39"/>
      <c r="AW3182" s="39"/>
      <c r="AX3182" s="39"/>
      <c r="AY3182" s="39"/>
      <c r="AZ3182" s="39"/>
      <c r="BA3182" s="39"/>
      <c r="BB3182" s="39"/>
      <c r="BC3182" s="39"/>
      <c r="BD3182" s="39"/>
      <c r="BE3182" s="39"/>
      <c r="BF3182" s="39"/>
      <c r="BG3182" s="39"/>
      <c r="BH3182" s="39"/>
      <c r="BI3182" s="39"/>
      <c r="BJ3182" s="39"/>
      <c r="BK3182" s="39"/>
      <c r="BL3182" s="39"/>
      <c r="BM3182" s="39"/>
      <c r="BN3182" s="39"/>
      <c r="BO3182" s="39"/>
      <c r="BP3182" s="39"/>
      <c r="BQ3182" s="39"/>
      <c r="BR3182" s="39"/>
      <c r="BS3182" s="39"/>
      <c r="BT3182" s="39"/>
      <c r="BU3182" s="39"/>
      <c r="BV3182" s="39"/>
      <c r="BW3182" s="39"/>
      <c r="BX3182" s="39"/>
      <c r="BY3182" s="39"/>
      <c r="BZ3182" s="39"/>
      <c r="CA3182" s="39"/>
      <c r="CB3182" s="39"/>
      <c r="CC3182" s="39"/>
      <c r="CD3182" s="39"/>
      <c r="CE3182" s="39"/>
      <c r="CF3182" s="39"/>
      <c r="CG3182" s="39"/>
      <c r="CH3182" s="39"/>
      <c r="CI3182" s="39"/>
      <c r="CJ3182" s="39"/>
      <c r="CK3182" s="39"/>
      <c r="CL3182" s="39"/>
      <c r="CM3182" s="39"/>
      <c r="CN3182" s="39"/>
      <c r="CO3182" s="39"/>
      <c r="CP3182" s="39"/>
      <c r="CQ3182" s="39"/>
      <c r="CR3182" s="39"/>
      <c r="CS3182" s="39"/>
      <c r="CT3182" s="39"/>
      <c r="CU3182" s="39"/>
      <c r="CV3182" s="39"/>
      <c r="CW3182" s="39"/>
      <c r="CX3182" s="39"/>
      <c r="CY3182" s="39"/>
      <c r="CZ3182" s="39"/>
      <c r="DA3182" s="39"/>
      <c r="DB3182" s="39"/>
      <c r="DC3182" s="39"/>
      <c r="DD3182" s="39"/>
      <c r="DE3182" s="39"/>
    </row>
    <row r="3183" spans="1:109" s="38" customFormat="1" ht="12">
      <c r="A3183" s="298"/>
      <c r="B3183" s="298"/>
      <c r="C3183" s="298"/>
      <c r="D3183" s="298"/>
      <c r="E3183" s="298"/>
      <c r="F3183" s="298"/>
      <c r="G3183" s="298"/>
      <c r="H3183" s="298"/>
      <c r="I3183" s="298"/>
      <c r="J3183" s="298"/>
      <c r="K3183" s="298"/>
      <c r="L3183" s="299"/>
      <c r="M3183" s="302"/>
      <c r="N3183" s="298"/>
      <c r="O3183" s="238"/>
      <c r="P3183" s="238"/>
      <c r="Q3183" s="238"/>
      <c r="T3183" s="39"/>
      <c r="U3183" s="39"/>
      <c r="V3183" s="39"/>
      <c r="W3183" s="39"/>
      <c r="X3183" s="39"/>
      <c r="Y3183" s="39"/>
      <c r="Z3183" s="39"/>
      <c r="AA3183" s="39"/>
      <c r="AB3183" s="39"/>
      <c r="AC3183" s="39"/>
      <c r="AD3183" s="39"/>
      <c r="AE3183" s="39"/>
      <c r="AF3183" s="39"/>
      <c r="AG3183" s="39"/>
      <c r="AH3183" s="39"/>
      <c r="AI3183" s="39"/>
      <c r="AJ3183" s="39"/>
      <c r="AK3183" s="39"/>
      <c r="AL3183" s="39"/>
      <c r="AM3183" s="39"/>
      <c r="AN3183" s="39"/>
      <c r="AO3183" s="39"/>
      <c r="AP3183" s="39"/>
      <c r="AQ3183" s="39"/>
      <c r="AR3183" s="39"/>
      <c r="AS3183" s="39"/>
      <c r="AT3183" s="39"/>
      <c r="AU3183" s="39"/>
      <c r="AV3183" s="39"/>
      <c r="AW3183" s="39"/>
      <c r="AX3183" s="39"/>
      <c r="AY3183" s="39"/>
      <c r="AZ3183" s="39"/>
      <c r="BA3183" s="39"/>
      <c r="BB3183" s="39"/>
      <c r="BC3183" s="39"/>
      <c r="BD3183" s="39"/>
      <c r="BE3183" s="39"/>
      <c r="BF3183" s="39"/>
      <c r="BG3183" s="39"/>
      <c r="BH3183" s="39"/>
      <c r="BI3183" s="39"/>
      <c r="BJ3183" s="39"/>
      <c r="BK3183" s="39"/>
      <c r="BL3183" s="39"/>
      <c r="BM3183" s="39"/>
      <c r="BN3183" s="39"/>
      <c r="BO3183" s="39"/>
      <c r="BP3183" s="39"/>
      <c r="BQ3183" s="39"/>
      <c r="BR3183" s="39"/>
      <c r="BS3183" s="39"/>
      <c r="BT3183" s="39"/>
      <c r="BU3183" s="39"/>
      <c r="BV3183" s="39"/>
      <c r="BW3183" s="39"/>
      <c r="BX3183" s="39"/>
      <c r="BY3183" s="39"/>
      <c r="BZ3183" s="39"/>
      <c r="CA3183" s="39"/>
      <c r="CB3183" s="39"/>
      <c r="CC3183" s="39"/>
      <c r="CD3183" s="39"/>
      <c r="CE3183" s="39"/>
      <c r="CF3183" s="39"/>
      <c r="CG3183" s="39"/>
      <c r="CH3183" s="39"/>
      <c r="CI3183" s="39"/>
      <c r="CJ3183" s="39"/>
      <c r="CK3183" s="39"/>
      <c r="CL3183" s="39"/>
      <c r="CM3183" s="39"/>
      <c r="CN3183" s="39"/>
      <c r="CO3183" s="39"/>
      <c r="CP3183" s="39"/>
      <c r="CQ3183" s="39"/>
      <c r="CR3183" s="39"/>
      <c r="CS3183" s="39"/>
      <c r="CT3183" s="39"/>
      <c r="CU3183" s="39"/>
      <c r="CV3183" s="39"/>
      <c r="CW3183" s="39"/>
      <c r="CX3183" s="39"/>
      <c r="CY3183" s="39"/>
      <c r="CZ3183" s="39"/>
      <c r="DA3183" s="39"/>
      <c r="DB3183" s="39"/>
      <c r="DC3183" s="39"/>
      <c r="DD3183" s="39"/>
      <c r="DE3183" s="39"/>
    </row>
    <row r="3184" spans="1:109" s="38" customFormat="1" ht="12">
      <c r="A3184" s="298"/>
      <c r="B3184" s="298"/>
      <c r="C3184" s="298"/>
      <c r="D3184" s="298"/>
      <c r="E3184" s="298"/>
      <c r="F3184" s="298"/>
      <c r="G3184" s="298"/>
      <c r="H3184" s="298"/>
      <c r="I3184" s="298"/>
      <c r="J3184" s="298"/>
      <c r="K3184" s="298"/>
      <c r="L3184" s="299"/>
      <c r="M3184" s="302"/>
      <c r="N3184" s="298"/>
      <c r="O3184" s="238"/>
      <c r="P3184" s="238"/>
      <c r="Q3184" s="238"/>
      <c r="T3184" s="39"/>
      <c r="U3184" s="39"/>
      <c r="V3184" s="39"/>
      <c r="W3184" s="39"/>
      <c r="X3184" s="39"/>
      <c r="Y3184" s="39"/>
      <c r="Z3184" s="39"/>
      <c r="AA3184" s="39"/>
      <c r="AB3184" s="39"/>
      <c r="AC3184" s="39"/>
      <c r="AD3184" s="39"/>
      <c r="AE3184" s="39"/>
      <c r="AF3184" s="39"/>
      <c r="AG3184" s="39"/>
      <c r="AH3184" s="39"/>
      <c r="AI3184" s="39"/>
      <c r="AJ3184" s="39"/>
      <c r="AK3184" s="39"/>
      <c r="AL3184" s="39"/>
      <c r="AM3184" s="39"/>
      <c r="AN3184" s="39"/>
      <c r="AO3184" s="39"/>
      <c r="AP3184" s="39"/>
      <c r="AQ3184" s="39"/>
      <c r="AR3184" s="39"/>
      <c r="AS3184" s="39"/>
      <c r="AT3184" s="39"/>
      <c r="AU3184" s="39"/>
      <c r="AV3184" s="39"/>
      <c r="AW3184" s="39"/>
      <c r="AX3184" s="39"/>
      <c r="AY3184" s="39"/>
      <c r="AZ3184" s="39"/>
      <c r="BA3184" s="39"/>
      <c r="BB3184" s="39"/>
      <c r="BC3184" s="39"/>
      <c r="BD3184" s="39"/>
      <c r="BE3184" s="39"/>
      <c r="BF3184" s="39"/>
      <c r="BG3184" s="39"/>
      <c r="BH3184" s="39"/>
      <c r="BI3184" s="39"/>
      <c r="BJ3184" s="39"/>
      <c r="BK3184" s="39"/>
      <c r="BL3184" s="39"/>
      <c r="BM3184" s="39"/>
      <c r="BN3184" s="39"/>
      <c r="BO3184" s="39"/>
      <c r="BP3184" s="39"/>
      <c r="BQ3184" s="39"/>
      <c r="BR3184" s="39"/>
      <c r="BS3184" s="39"/>
      <c r="BT3184" s="39"/>
      <c r="BU3184" s="39"/>
      <c r="BV3184" s="39"/>
      <c r="BW3184" s="39"/>
      <c r="BX3184" s="39"/>
      <c r="BY3184" s="39"/>
      <c r="BZ3184" s="39"/>
      <c r="CA3184" s="39"/>
      <c r="CB3184" s="39"/>
      <c r="CC3184" s="39"/>
      <c r="CD3184" s="39"/>
      <c r="CE3184" s="39"/>
      <c r="CF3184" s="39"/>
      <c r="CG3184" s="39"/>
      <c r="CH3184" s="39"/>
      <c r="CI3184" s="39"/>
      <c r="CJ3184" s="39"/>
      <c r="CK3184" s="39"/>
      <c r="CL3184" s="39"/>
      <c r="CM3184" s="39"/>
      <c r="CN3184" s="39"/>
      <c r="CO3184" s="39"/>
      <c r="CP3184" s="39"/>
      <c r="CQ3184" s="39"/>
      <c r="CR3184" s="39"/>
      <c r="CS3184" s="39"/>
      <c r="CT3184" s="39"/>
      <c r="CU3184" s="39"/>
      <c r="CV3184" s="39"/>
      <c r="CW3184" s="39"/>
      <c r="CX3184" s="39"/>
      <c r="CY3184" s="39"/>
      <c r="CZ3184" s="39"/>
      <c r="DA3184" s="39"/>
      <c r="DB3184" s="39"/>
      <c r="DC3184" s="39"/>
      <c r="DD3184" s="39"/>
      <c r="DE3184" s="39"/>
    </row>
    <row r="3185" spans="1:109" s="38" customFormat="1" ht="12">
      <c r="A3185" s="298"/>
      <c r="B3185" s="298"/>
      <c r="C3185" s="298"/>
      <c r="D3185" s="298"/>
      <c r="E3185" s="298"/>
      <c r="F3185" s="298"/>
      <c r="G3185" s="298"/>
      <c r="H3185" s="298"/>
      <c r="I3185" s="298"/>
      <c r="J3185" s="298"/>
      <c r="K3185" s="298"/>
      <c r="L3185" s="299"/>
      <c r="M3185" s="302"/>
      <c r="N3185" s="298"/>
      <c r="O3185" s="238"/>
      <c r="P3185" s="238"/>
      <c r="Q3185" s="238"/>
      <c r="T3185" s="39"/>
      <c r="U3185" s="39"/>
      <c r="V3185" s="39"/>
      <c r="W3185" s="39"/>
      <c r="X3185" s="39"/>
      <c r="Y3185" s="39"/>
      <c r="Z3185" s="39"/>
      <c r="AA3185" s="39"/>
      <c r="AB3185" s="39"/>
      <c r="AC3185" s="39"/>
      <c r="AD3185" s="39"/>
      <c r="AE3185" s="39"/>
      <c r="AF3185" s="39"/>
      <c r="AG3185" s="39"/>
      <c r="AH3185" s="39"/>
      <c r="AI3185" s="39"/>
      <c r="AJ3185" s="39"/>
      <c r="AK3185" s="39"/>
      <c r="AL3185" s="39"/>
      <c r="AM3185" s="39"/>
      <c r="AN3185" s="39"/>
      <c r="AO3185" s="39"/>
      <c r="AP3185" s="39"/>
      <c r="AQ3185" s="39"/>
      <c r="AR3185" s="39"/>
      <c r="AS3185" s="39"/>
      <c r="AT3185" s="39"/>
      <c r="AU3185" s="39"/>
      <c r="AV3185" s="39"/>
      <c r="AW3185" s="39"/>
      <c r="AX3185" s="39"/>
      <c r="AY3185" s="39"/>
      <c r="AZ3185" s="39"/>
      <c r="BA3185" s="39"/>
      <c r="BB3185" s="39"/>
      <c r="BC3185" s="39"/>
      <c r="BD3185" s="39"/>
      <c r="BE3185" s="39"/>
      <c r="BF3185" s="39"/>
      <c r="BG3185" s="39"/>
      <c r="BH3185" s="39"/>
      <c r="BI3185" s="39"/>
      <c r="BJ3185" s="39"/>
      <c r="BK3185" s="39"/>
      <c r="BL3185" s="39"/>
      <c r="BM3185" s="39"/>
      <c r="BN3185" s="39"/>
      <c r="BO3185" s="39"/>
      <c r="BP3185" s="39"/>
      <c r="BQ3185" s="39"/>
      <c r="BR3185" s="39"/>
      <c r="BS3185" s="39"/>
      <c r="BT3185" s="39"/>
      <c r="BU3185" s="39"/>
      <c r="BV3185" s="39"/>
      <c r="BW3185" s="39"/>
      <c r="BX3185" s="39"/>
      <c r="BY3185" s="39"/>
      <c r="BZ3185" s="39"/>
      <c r="CA3185" s="39"/>
      <c r="CB3185" s="39"/>
      <c r="CC3185" s="39"/>
      <c r="CD3185" s="39"/>
      <c r="CE3185" s="39"/>
      <c r="CF3185" s="39"/>
      <c r="CG3185" s="39"/>
      <c r="CH3185" s="39"/>
      <c r="CI3185" s="39"/>
      <c r="CJ3185" s="39"/>
      <c r="CK3185" s="39"/>
      <c r="CL3185" s="39"/>
      <c r="CM3185" s="39"/>
      <c r="CN3185" s="39"/>
      <c r="CO3185" s="39"/>
      <c r="CP3185" s="39"/>
      <c r="CQ3185" s="39"/>
      <c r="CR3185" s="39"/>
      <c r="CS3185" s="39"/>
      <c r="CT3185" s="39"/>
      <c r="CU3185" s="39"/>
      <c r="CV3185" s="39"/>
      <c r="CW3185" s="39"/>
      <c r="CX3185" s="39"/>
      <c r="CY3185" s="39"/>
      <c r="CZ3185" s="39"/>
      <c r="DA3185" s="39"/>
      <c r="DB3185" s="39"/>
      <c r="DC3185" s="39"/>
      <c r="DD3185" s="39"/>
      <c r="DE3185" s="39"/>
    </row>
    <row r="3186" spans="1:109" s="38" customFormat="1" ht="12">
      <c r="A3186" s="298"/>
      <c r="B3186" s="298"/>
      <c r="C3186" s="298"/>
      <c r="D3186" s="298"/>
      <c r="E3186" s="298"/>
      <c r="F3186" s="298"/>
      <c r="G3186" s="298"/>
      <c r="H3186" s="298"/>
      <c r="I3186" s="298"/>
      <c r="J3186" s="298"/>
      <c r="K3186" s="298"/>
      <c r="L3186" s="299"/>
      <c r="M3186" s="302"/>
      <c r="N3186" s="298"/>
      <c r="O3186" s="238"/>
      <c r="P3186" s="238"/>
      <c r="Q3186" s="238"/>
      <c r="T3186" s="39"/>
      <c r="U3186" s="39"/>
      <c r="V3186" s="39"/>
      <c r="W3186" s="39"/>
      <c r="X3186" s="39"/>
      <c r="Y3186" s="39"/>
      <c r="Z3186" s="39"/>
      <c r="AA3186" s="39"/>
      <c r="AB3186" s="39"/>
      <c r="AC3186" s="39"/>
      <c r="AD3186" s="39"/>
      <c r="AE3186" s="39"/>
      <c r="AF3186" s="39"/>
      <c r="AG3186" s="39"/>
      <c r="AH3186" s="39"/>
      <c r="AI3186" s="39"/>
      <c r="AJ3186" s="39"/>
      <c r="AK3186" s="39"/>
      <c r="AL3186" s="39"/>
      <c r="AM3186" s="39"/>
      <c r="AN3186" s="39"/>
      <c r="AO3186" s="39"/>
      <c r="AP3186" s="39"/>
      <c r="AQ3186" s="39"/>
      <c r="AR3186" s="39"/>
      <c r="AS3186" s="39"/>
      <c r="AT3186" s="39"/>
      <c r="AU3186" s="39"/>
      <c r="AV3186" s="39"/>
      <c r="AW3186" s="39"/>
      <c r="AX3186" s="39"/>
      <c r="AY3186" s="39"/>
      <c r="AZ3186" s="39"/>
      <c r="BA3186" s="39"/>
      <c r="BB3186" s="39"/>
      <c r="BC3186" s="39"/>
      <c r="BD3186" s="39"/>
      <c r="BE3186" s="39"/>
      <c r="BF3186" s="39"/>
      <c r="BG3186" s="39"/>
      <c r="BH3186" s="39"/>
      <c r="BI3186" s="39"/>
      <c r="BJ3186" s="39"/>
      <c r="BK3186" s="39"/>
      <c r="BL3186" s="39"/>
      <c r="BM3186" s="39"/>
      <c r="BN3186" s="39"/>
      <c r="BO3186" s="39"/>
      <c r="BP3186" s="39"/>
      <c r="BQ3186" s="39"/>
      <c r="BR3186" s="39"/>
      <c r="BS3186" s="39"/>
      <c r="BT3186" s="39"/>
      <c r="BU3186" s="39"/>
      <c r="BV3186" s="39"/>
      <c r="BW3186" s="39"/>
      <c r="BX3186" s="39"/>
      <c r="BY3186" s="39"/>
      <c r="BZ3186" s="39"/>
      <c r="CA3186" s="39"/>
      <c r="CB3186" s="39"/>
      <c r="CC3186" s="39"/>
      <c r="CD3186" s="39"/>
      <c r="CE3186" s="39"/>
      <c r="CF3186" s="39"/>
      <c r="CG3186" s="39"/>
      <c r="CH3186" s="39"/>
      <c r="CI3186" s="39"/>
      <c r="CJ3186" s="39"/>
      <c r="CK3186" s="39"/>
      <c r="CL3186" s="39"/>
      <c r="CM3186" s="39"/>
      <c r="CN3186" s="39"/>
      <c r="CO3186" s="39"/>
      <c r="CP3186" s="39"/>
      <c r="CQ3186" s="39"/>
      <c r="CR3186" s="39"/>
      <c r="CS3186" s="39"/>
      <c r="CT3186" s="39"/>
      <c r="CU3186" s="39"/>
      <c r="CV3186" s="39"/>
      <c r="CW3186" s="39"/>
      <c r="CX3186" s="39"/>
      <c r="CY3186" s="39"/>
      <c r="CZ3186" s="39"/>
      <c r="DA3186" s="39"/>
      <c r="DB3186" s="39"/>
      <c r="DC3186" s="39"/>
      <c r="DD3186" s="39"/>
      <c r="DE3186" s="39"/>
    </row>
    <row r="3187" spans="1:109" s="38" customFormat="1" ht="12">
      <c r="A3187" s="298"/>
      <c r="B3187" s="298"/>
      <c r="C3187" s="298"/>
      <c r="D3187" s="298"/>
      <c r="E3187" s="298"/>
      <c r="F3187" s="298"/>
      <c r="G3187" s="298"/>
      <c r="H3187" s="298"/>
      <c r="I3187" s="298"/>
      <c r="J3187" s="298"/>
      <c r="K3187" s="298"/>
      <c r="L3187" s="299"/>
      <c r="M3187" s="302"/>
      <c r="N3187" s="298"/>
      <c r="O3187" s="238"/>
      <c r="P3187" s="238"/>
      <c r="Q3187" s="238"/>
      <c r="T3187" s="39"/>
      <c r="U3187" s="39"/>
      <c r="V3187" s="39"/>
      <c r="W3187" s="39"/>
      <c r="X3187" s="39"/>
      <c r="Y3187" s="39"/>
      <c r="Z3187" s="39"/>
      <c r="AA3187" s="39"/>
      <c r="AB3187" s="39"/>
      <c r="AC3187" s="39"/>
      <c r="AD3187" s="39"/>
      <c r="AE3187" s="39"/>
      <c r="AF3187" s="39"/>
      <c r="AG3187" s="39"/>
      <c r="AH3187" s="39"/>
      <c r="AI3187" s="39"/>
      <c r="AJ3187" s="39"/>
      <c r="AK3187" s="39"/>
      <c r="AL3187" s="39"/>
      <c r="AM3187" s="39"/>
      <c r="AN3187" s="39"/>
      <c r="AO3187" s="39"/>
      <c r="AP3187" s="39"/>
      <c r="AQ3187" s="39"/>
      <c r="AR3187" s="39"/>
      <c r="AS3187" s="39"/>
      <c r="AT3187" s="39"/>
      <c r="AU3187" s="39"/>
      <c r="AV3187" s="39"/>
      <c r="AW3187" s="39"/>
      <c r="AX3187" s="39"/>
      <c r="AY3187" s="39"/>
      <c r="AZ3187" s="39"/>
      <c r="BA3187" s="39"/>
      <c r="BB3187" s="39"/>
      <c r="BC3187" s="39"/>
      <c r="BD3187" s="39"/>
      <c r="BE3187" s="39"/>
      <c r="BF3187" s="39"/>
      <c r="BG3187" s="39"/>
      <c r="BH3187" s="39"/>
      <c r="BI3187" s="39"/>
      <c r="BJ3187" s="39"/>
      <c r="BK3187" s="39"/>
      <c r="BL3187" s="39"/>
      <c r="BM3187" s="39"/>
      <c r="BN3187" s="39"/>
      <c r="BO3187" s="39"/>
      <c r="BP3187" s="39"/>
      <c r="BQ3187" s="39"/>
      <c r="BR3187" s="39"/>
      <c r="BS3187" s="39"/>
      <c r="BT3187" s="39"/>
      <c r="BU3187" s="39"/>
      <c r="BV3187" s="39"/>
      <c r="BW3187" s="39"/>
      <c r="BX3187" s="39"/>
      <c r="BY3187" s="39"/>
      <c r="BZ3187" s="39"/>
      <c r="CA3187" s="39"/>
      <c r="CB3187" s="39"/>
      <c r="CC3187" s="39"/>
      <c r="CD3187" s="39"/>
      <c r="CE3187" s="39"/>
      <c r="CF3187" s="39"/>
      <c r="CG3187" s="39"/>
      <c r="CH3187" s="39"/>
      <c r="CI3187" s="39"/>
      <c r="CJ3187" s="39"/>
      <c r="CK3187" s="39"/>
      <c r="CL3187" s="39"/>
      <c r="CM3187" s="39"/>
      <c r="CN3187" s="39"/>
      <c r="CO3187" s="39"/>
      <c r="CP3187" s="39"/>
      <c r="CQ3187" s="39"/>
      <c r="CR3187" s="39"/>
      <c r="CS3187" s="39"/>
      <c r="CT3187" s="39"/>
      <c r="CU3187" s="39"/>
      <c r="CV3187" s="39"/>
      <c r="CW3187" s="39"/>
      <c r="CX3187" s="39"/>
      <c r="CY3187" s="39"/>
      <c r="CZ3187" s="39"/>
      <c r="DA3187" s="39"/>
      <c r="DB3187" s="39"/>
      <c r="DC3187" s="39"/>
      <c r="DD3187" s="39"/>
      <c r="DE3187" s="39"/>
    </row>
    <row r="3188" spans="1:109" s="38" customFormat="1" ht="12">
      <c r="A3188" s="298"/>
      <c r="B3188" s="298"/>
      <c r="C3188" s="298"/>
      <c r="D3188" s="298"/>
      <c r="E3188" s="298"/>
      <c r="F3188" s="298"/>
      <c r="G3188" s="298"/>
      <c r="H3188" s="298"/>
      <c r="I3188" s="298"/>
      <c r="J3188" s="298"/>
      <c r="K3188" s="298"/>
      <c r="L3188" s="299"/>
      <c r="M3188" s="302"/>
      <c r="N3188" s="298"/>
      <c r="O3188" s="238"/>
      <c r="P3188" s="238"/>
      <c r="Q3188" s="238"/>
      <c r="T3188" s="39"/>
      <c r="U3188" s="39"/>
      <c r="V3188" s="39"/>
      <c r="W3188" s="39"/>
      <c r="X3188" s="39"/>
      <c r="Y3188" s="39"/>
      <c r="Z3188" s="39"/>
      <c r="AA3188" s="39"/>
      <c r="AB3188" s="39"/>
      <c r="AC3188" s="39"/>
      <c r="AD3188" s="39"/>
      <c r="AE3188" s="39"/>
      <c r="AF3188" s="39"/>
      <c r="AG3188" s="39"/>
      <c r="AH3188" s="39"/>
      <c r="AI3188" s="39"/>
      <c r="AJ3188" s="39"/>
      <c r="AK3188" s="39"/>
      <c r="AL3188" s="39"/>
      <c r="AM3188" s="39"/>
      <c r="AN3188" s="39"/>
      <c r="AO3188" s="39"/>
      <c r="AP3188" s="39"/>
      <c r="AQ3188" s="39"/>
      <c r="AR3188" s="39"/>
      <c r="AS3188" s="39"/>
      <c r="AT3188" s="39"/>
      <c r="AU3188" s="39"/>
      <c r="AV3188" s="39"/>
      <c r="AW3188" s="39"/>
      <c r="AX3188" s="39"/>
      <c r="AY3188" s="39"/>
      <c r="AZ3188" s="39"/>
      <c r="BA3188" s="39"/>
      <c r="BB3188" s="39"/>
      <c r="BC3188" s="39"/>
      <c r="BD3188" s="39"/>
      <c r="BE3188" s="39"/>
      <c r="BF3188" s="39"/>
      <c r="BG3188" s="39"/>
      <c r="BH3188" s="39"/>
      <c r="BI3188" s="39"/>
      <c r="BJ3188" s="39"/>
      <c r="BK3188" s="39"/>
      <c r="BL3188" s="39"/>
      <c r="BM3188" s="39"/>
      <c r="BN3188" s="39"/>
      <c r="BO3188" s="39"/>
      <c r="BP3188" s="39"/>
      <c r="BQ3188" s="39"/>
      <c r="BR3188" s="39"/>
      <c r="BS3188" s="39"/>
      <c r="BT3188" s="39"/>
      <c r="BU3188" s="39"/>
      <c r="BV3188" s="39"/>
      <c r="BW3188" s="39"/>
      <c r="BX3188" s="39"/>
      <c r="BY3188" s="39"/>
      <c r="BZ3188" s="39"/>
      <c r="CA3188" s="39"/>
      <c r="CB3188" s="39"/>
      <c r="CC3188" s="39"/>
      <c r="CD3188" s="39"/>
      <c r="CE3188" s="39"/>
      <c r="CF3188" s="39"/>
      <c r="CG3188" s="39"/>
      <c r="CH3188" s="39"/>
      <c r="CI3188" s="39"/>
      <c r="CJ3188" s="39"/>
      <c r="CK3188" s="39"/>
      <c r="CL3188" s="39"/>
      <c r="CM3188" s="39"/>
      <c r="CN3188" s="39"/>
      <c r="CO3188" s="39"/>
      <c r="CP3188" s="39"/>
      <c r="CQ3188" s="39"/>
      <c r="CR3188" s="39"/>
      <c r="CS3188" s="39"/>
      <c r="CT3188" s="39"/>
      <c r="CU3188" s="39"/>
      <c r="CV3188" s="39"/>
      <c r="CW3188" s="39"/>
      <c r="CX3188" s="39"/>
      <c r="CY3188" s="39"/>
      <c r="CZ3188" s="39"/>
      <c r="DA3188" s="39"/>
      <c r="DB3188" s="39"/>
      <c r="DC3188" s="39"/>
      <c r="DD3188" s="39"/>
      <c r="DE3188" s="39"/>
    </row>
    <row r="3189" spans="1:109" s="38" customFormat="1" ht="12">
      <c r="A3189" s="298"/>
      <c r="B3189" s="298"/>
      <c r="C3189" s="298"/>
      <c r="D3189" s="298"/>
      <c r="E3189" s="298"/>
      <c r="F3189" s="298"/>
      <c r="G3189" s="298"/>
      <c r="H3189" s="298"/>
      <c r="I3189" s="298"/>
      <c r="J3189" s="298"/>
      <c r="K3189" s="298"/>
      <c r="L3189" s="299"/>
      <c r="M3189" s="302"/>
      <c r="N3189" s="298"/>
      <c r="O3189" s="238"/>
      <c r="P3189" s="238"/>
      <c r="Q3189" s="238"/>
      <c r="T3189" s="39"/>
      <c r="U3189" s="39"/>
      <c r="V3189" s="39"/>
      <c r="W3189" s="39"/>
      <c r="X3189" s="39"/>
      <c r="Y3189" s="39"/>
      <c r="Z3189" s="39"/>
      <c r="AA3189" s="39"/>
      <c r="AB3189" s="39"/>
      <c r="AC3189" s="39"/>
      <c r="AD3189" s="39"/>
      <c r="AE3189" s="39"/>
      <c r="AF3189" s="39"/>
      <c r="AG3189" s="39"/>
      <c r="AH3189" s="39"/>
      <c r="AI3189" s="39"/>
      <c r="AJ3189" s="39"/>
      <c r="AK3189" s="39"/>
      <c r="AL3189" s="39"/>
      <c r="AM3189" s="39"/>
      <c r="AN3189" s="39"/>
      <c r="AO3189" s="39"/>
      <c r="AP3189" s="39"/>
      <c r="AQ3189" s="39"/>
      <c r="AR3189" s="39"/>
      <c r="AS3189" s="39"/>
      <c r="AT3189" s="39"/>
      <c r="AU3189" s="39"/>
      <c r="AV3189" s="39"/>
      <c r="AW3189" s="39"/>
      <c r="AX3189" s="39"/>
      <c r="AY3189" s="39"/>
      <c r="AZ3189" s="39"/>
      <c r="BA3189" s="39"/>
      <c r="BB3189" s="39"/>
      <c r="BC3189" s="39"/>
      <c r="BD3189" s="39"/>
      <c r="BE3189" s="39"/>
      <c r="BF3189" s="39"/>
      <c r="BG3189" s="39"/>
      <c r="BH3189" s="39"/>
      <c r="BI3189" s="39"/>
      <c r="BJ3189" s="39"/>
      <c r="BK3189" s="39"/>
      <c r="BL3189" s="39"/>
      <c r="BM3189" s="39"/>
      <c r="BN3189" s="39"/>
      <c r="BO3189" s="39"/>
      <c r="BP3189" s="39"/>
      <c r="BQ3189" s="39"/>
      <c r="BR3189" s="39"/>
      <c r="BS3189" s="39"/>
      <c r="BT3189" s="39"/>
      <c r="BU3189" s="39"/>
      <c r="BV3189" s="39"/>
      <c r="BW3189" s="39"/>
      <c r="BX3189" s="39"/>
      <c r="BY3189" s="39"/>
      <c r="BZ3189" s="39"/>
      <c r="CA3189" s="39"/>
      <c r="CB3189" s="39"/>
      <c r="CC3189" s="39"/>
      <c r="CD3189" s="39"/>
      <c r="CE3189" s="39"/>
      <c r="CF3189" s="39"/>
      <c r="CG3189" s="39"/>
      <c r="CH3189" s="39"/>
      <c r="CI3189" s="39"/>
      <c r="CJ3189" s="39"/>
      <c r="CK3189" s="39"/>
      <c r="CL3189" s="39"/>
      <c r="CM3189" s="39"/>
      <c r="CN3189" s="39"/>
      <c r="CO3189" s="39"/>
      <c r="CP3189" s="39"/>
      <c r="CQ3189" s="39"/>
      <c r="CR3189" s="39"/>
      <c r="CS3189" s="39"/>
      <c r="CT3189" s="39"/>
      <c r="CU3189" s="39"/>
      <c r="CV3189" s="39"/>
      <c r="CW3189" s="39"/>
      <c r="CX3189" s="39"/>
      <c r="CY3189" s="39"/>
      <c r="CZ3189" s="39"/>
      <c r="DA3189" s="39"/>
      <c r="DB3189" s="39"/>
      <c r="DC3189" s="39"/>
      <c r="DD3189" s="39"/>
      <c r="DE3189" s="39"/>
    </row>
    <row r="3190" spans="1:109" s="38" customFormat="1" ht="12">
      <c r="A3190" s="298"/>
      <c r="B3190" s="298"/>
      <c r="C3190" s="298"/>
      <c r="D3190" s="298"/>
      <c r="E3190" s="298"/>
      <c r="F3190" s="298"/>
      <c r="G3190" s="298"/>
      <c r="H3190" s="298"/>
      <c r="I3190" s="298"/>
      <c r="J3190" s="298"/>
      <c r="K3190" s="298"/>
      <c r="L3190" s="299"/>
      <c r="M3190" s="302"/>
      <c r="N3190" s="298"/>
      <c r="O3190" s="238"/>
      <c r="P3190" s="238"/>
      <c r="Q3190" s="238"/>
      <c r="T3190" s="39"/>
      <c r="U3190" s="39"/>
      <c r="V3190" s="39"/>
      <c r="W3190" s="39"/>
      <c r="X3190" s="39"/>
      <c r="Y3190" s="39"/>
      <c r="Z3190" s="39"/>
      <c r="AA3190" s="39"/>
      <c r="AB3190" s="39"/>
      <c r="AC3190" s="39"/>
      <c r="AD3190" s="39"/>
      <c r="AE3190" s="39"/>
      <c r="AF3190" s="39"/>
      <c r="AG3190" s="39"/>
      <c r="AH3190" s="39"/>
      <c r="AI3190" s="39"/>
      <c r="AJ3190" s="39"/>
      <c r="AK3190" s="39"/>
      <c r="AL3190" s="39"/>
      <c r="AM3190" s="39"/>
      <c r="AN3190" s="39"/>
      <c r="AO3190" s="39"/>
      <c r="AP3190" s="39"/>
      <c r="AQ3190" s="39"/>
      <c r="AR3190" s="39"/>
      <c r="AS3190" s="39"/>
      <c r="AT3190" s="39"/>
      <c r="AU3190" s="39"/>
      <c r="AV3190" s="39"/>
      <c r="AW3190" s="39"/>
      <c r="AX3190" s="39"/>
      <c r="AY3190" s="39"/>
      <c r="AZ3190" s="39"/>
      <c r="BA3190" s="39"/>
      <c r="BB3190" s="39"/>
      <c r="BC3190" s="39"/>
      <c r="BD3190" s="39"/>
      <c r="BE3190" s="39"/>
      <c r="BF3190" s="39"/>
      <c r="BG3190" s="39"/>
      <c r="BH3190" s="39"/>
      <c r="BI3190" s="39"/>
      <c r="BJ3190" s="39"/>
      <c r="BK3190" s="39"/>
      <c r="BL3190" s="39"/>
      <c r="BM3190" s="39"/>
      <c r="BN3190" s="39"/>
      <c r="BO3190" s="39"/>
      <c r="BP3190" s="39"/>
      <c r="BQ3190" s="39"/>
      <c r="BR3190" s="39"/>
      <c r="BS3190" s="39"/>
      <c r="BT3190" s="39"/>
      <c r="BU3190" s="39"/>
      <c r="BV3190" s="39"/>
      <c r="BW3190" s="39"/>
      <c r="BX3190" s="39"/>
      <c r="BY3190" s="39"/>
      <c r="BZ3190" s="39"/>
      <c r="CA3190" s="39"/>
      <c r="CB3190" s="39"/>
      <c r="CC3190" s="39"/>
      <c r="CD3190" s="39"/>
      <c r="CE3190" s="39"/>
      <c r="CF3190" s="39"/>
      <c r="CG3190" s="39"/>
      <c r="CH3190" s="39"/>
      <c r="CI3190" s="39"/>
      <c r="CJ3190" s="39"/>
      <c r="CK3190" s="39"/>
      <c r="CL3190" s="39"/>
      <c r="CM3190" s="39"/>
      <c r="CN3190" s="39"/>
      <c r="CO3190" s="39"/>
      <c r="CP3190" s="39"/>
      <c r="CQ3190" s="39"/>
      <c r="CR3190" s="39"/>
      <c r="CS3190" s="39"/>
      <c r="CT3190" s="39"/>
      <c r="CU3190" s="39"/>
      <c r="CV3190" s="39"/>
      <c r="CW3190" s="39"/>
      <c r="CX3190" s="39"/>
      <c r="CY3190" s="39"/>
      <c r="CZ3190" s="39"/>
      <c r="DA3190" s="39"/>
      <c r="DB3190" s="39"/>
      <c r="DC3190" s="39"/>
      <c r="DD3190" s="39"/>
      <c r="DE3190" s="39"/>
    </row>
    <row r="3191" spans="1:109" s="38" customFormat="1" ht="12">
      <c r="A3191" s="298"/>
      <c r="B3191" s="298"/>
      <c r="C3191" s="298"/>
      <c r="D3191" s="298"/>
      <c r="E3191" s="298"/>
      <c r="F3191" s="298"/>
      <c r="G3191" s="298"/>
      <c r="H3191" s="298"/>
      <c r="I3191" s="298"/>
      <c r="J3191" s="298"/>
      <c r="K3191" s="298"/>
      <c r="L3191" s="299"/>
      <c r="M3191" s="302"/>
      <c r="N3191" s="298"/>
      <c r="O3191" s="238"/>
      <c r="P3191" s="238"/>
      <c r="Q3191" s="238"/>
      <c r="T3191" s="39"/>
      <c r="U3191" s="39"/>
      <c r="V3191" s="39"/>
      <c r="W3191" s="39"/>
      <c r="X3191" s="39"/>
      <c r="Y3191" s="39"/>
      <c r="Z3191" s="39"/>
      <c r="AA3191" s="39"/>
      <c r="AB3191" s="39"/>
      <c r="AC3191" s="39"/>
      <c r="AD3191" s="39"/>
      <c r="AE3191" s="39"/>
      <c r="AF3191" s="39"/>
      <c r="AG3191" s="39"/>
      <c r="AH3191" s="39"/>
      <c r="AI3191" s="39"/>
      <c r="AJ3191" s="39"/>
      <c r="AK3191" s="39"/>
      <c r="AL3191" s="39"/>
      <c r="AM3191" s="39"/>
      <c r="AN3191" s="39"/>
      <c r="AO3191" s="39"/>
      <c r="AP3191" s="39"/>
      <c r="AQ3191" s="39"/>
      <c r="AR3191" s="39"/>
      <c r="AS3191" s="39"/>
      <c r="AT3191" s="39"/>
      <c r="AU3191" s="39"/>
      <c r="AV3191" s="39"/>
      <c r="AW3191" s="39"/>
      <c r="AX3191" s="39"/>
      <c r="AY3191" s="39"/>
      <c r="AZ3191" s="39"/>
      <c r="BA3191" s="39"/>
      <c r="BB3191" s="39"/>
      <c r="BC3191" s="39"/>
      <c r="BD3191" s="39"/>
      <c r="BE3191" s="39"/>
      <c r="BF3191" s="39"/>
      <c r="BG3191" s="39"/>
      <c r="BH3191" s="39"/>
      <c r="BI3191" s="39"/>
      <c r="BJ3191" s="39"/>
      <c r="BK3191" s="39"/>
      <c r="BL3191" s="39"/>
      <c r="BM3191" s="39"/>
      <c r="BN3191" s="39"/>
      <c r="BO3191" s="39"/>
      <c r="BP3191" s="39"/>
      <c r="BQ3191" s="39"/>
      <c r="BR3191" s="39"/>
      <c r="BS3191" s="39"/>
      <c r="BT3191" s="39"/>
      <c r="BU3191" s="39"/>
      <c r="BV3191" s="39"/>
      <c r="BW3191" s="39"/>
      <c r="BX3191" s="39"/>
      <c r="BY3191" s="39"/>
      <c r="BZ3191" s="39"/>
      <c r="CA3191" s="39"/>
      <c r="CB3191" s="39"/>
      <c r="CC3191" s="39"/>
      <c r="CD3191" s="39"/>
      <c r="CE3191" s="39"/>
      <c r="CF3191" s="39"/>
      <c r="CG3191" s="39"/>
      <c r="CH3191" s="39"/>
      <c r="CI3191" s="39"/>
      <c r="CJ3191" s="39"/>
      <c r="CK3191" s="39"/>
      <c r="CL3191" s="39"/>
      <c r="CM3191" s="39"/>
      <c r="CN3191" s="39"/>
      <c r="CO3191" s="39"/>
      <c r="CP3191" s="39"/>
      <c r="CQ3191" s="39"/>
      <c r="CR3191" s="39"/>
      <c r="CS3191" s="39"/>
      <c r="CT3191" s="39"/>
      <c r="CU3191" s="39"/>
      <c r="CV3191" s="39"/>
      <c r="CW3191" s="39"/>
      <c r="CX3191" s="39"/>
      <c r="CY3191" s="39"/>
      <c r="CZ3191" s="39"/>
      <c r="DA3191" s="39"/>
      <c r="DB3191" s="39"/>
      <c r="DC3191" s="39"/>
      <c r="DD3191" s="39"/>
      <c r="DE3191" s="39"/>
    </row>
    <row r="3192" spans="1:109" s="38" customFormat="1" ht="12">
      <c r="A3192" s="298"/>
      <c r="B3192" s="298"/>
      <c r="C3192" s="298"/>
      <c r="D3192" s="298"/>
      <c r="E3192" s="298"/>
      <c r="F3192" s="298"/>
      <c r="G3192" s="298"/>
      <c r="H3192" s="298"/>
      <c r="I3192" s="298"/>
      <c r="J3192" s="298"/>
      <c r="K3192" s="298"/>
      <c r="L3192" s="299"/>
      <c r="M3192" s="302"/>
      <c r="N3192" s="298"/>
      <c r="O3192" s="238"/>
      <c r="P3192" s="238"/>
      <c r="Q3192" s="238"/>
      <c r="T3192" s="39"/>
      <c r="U3192" s="39"/>
      <c r="V3192" s="39"/>
      <c r="W3192" s="39"/>
      <c r="X3192" s="39"/>
      <c r="Y3192" s="39"/>
      <c r="Z3192" s="39"/>
      <c r="AA3192" s="39"/>
      <c r="AB3192" s="39"/>
      <c r="AC3192" s="39"/>
      <c r="AD3192" s="39"/>
      <c r="AE3192" s="39"/>
      <c r="AF3192" s="39"/>
      <c r="AG3192" s="39"/>
      <c r="AH3192" s="39"/>
      <c r="AI3192" s="39"/>
      <c r="AJ3192" s="39"/>
      <c r="AK3192" s="39"/>
      <c r="AL3192" s="39"/>
      <c r="AM3192" s="39"/>
      <c r="AN3192" s="39"/>
      <c r="AO3192" s="39"/>
      <c r="AP3192" s="39"/>
      <c r="AQ3192" s="39"/>
      <c r="AR3192" s="39"/>
      <c r="AS3192" s="39"/>
      <c r="AT3192" s="39"/>
      <c r="AU3192" s="39"/>
      <c r="AV3192" s="39"/>
      <c r="AW3192" s="39"/>
      <c r="AX3192" s="39"/>
      <c r="AY3192" s="39"/>
      <c r="AZ3192" s="39"/>
      <c r="BA3192" s="39"/>
      <c r="BB3192" s="39"/>
      <c r="BC3192" s="39"/>
      <c r="BD3192" s="39"/>
      <c r="BE3192" s="39"/>
      <c r="BF3192" s="39"/>
      <c r="BG3192" s="39"/>
      <c r="BH3192" s="39"/>
      <c r="BI3192" s="39"/>
      <c r="BJ3192" s="39"/>
      <c r="BK3192" s="39"/>
      <c r="BL3192" s="39"/>
      <c r="BM3192" s="39"/>
      <c r="BN3192" s="39"/>
      <c r="BO3192" s="39"/>
      <c r="BP3192" s="39"/>
      <c r="BQ3192" s="39"/>
      <c r="BR3192" s="39"/>
      <c r="BS3192" s="39"/>
      <c r="BT3192" s="39"/>
      <c r="BU3192" s="39"/>
      <c r="BV3192" s="39"/>
      <c r="BW3192" s="39"/>
      <c r="BX3192" s="39"/>
      <c r="BY3192" s="39"/>
      <c r="BZ3192" s="39"/>
      <c r="CA3192" s="39"/>
      <c r="CB3192" s="39"/>
      <c r="CC3192" s="39"/>
      <c r="CD3192" s="39"/>
      <c r="CE3192" s="39"/>
      <c r="CF3192" s="39"/>
      <c r="CG3192" s="39"/>
      <c r="CH3192" s="39"/>
      <c r="CI3192" s="39"/>
      <c r="CJ3192" s="39"/>
      <c r="CK3192" s="39"/>
      <c r="CL3192" s="39"/>
      <c r="CM3192" s="39"/>
      <c r="CN3192" s="39"/>
      <c r="CO3192" s="39"/>
      <c r="CP3192" s="39"/>
      <c r="CQ3192" s="39"/>
      <c r="CR3192" s="39"/>
      <c r="CS3192" s="39"/>
      <c r="CT3192" s="39"/>
      <c r="CU3192" s="39"/>
      <c r="CV3192" s="39"/>
      <c r="CW3192" s="39"/>
      <c r="CX3192" s="39"/>
      <c r="CY3192" s="39"/>
      <c r="CZ3192" s="39"/>
      <c r="DA3192" s="39"/>
      <c r="DB3192" s="39"/>
      <c r="DC3192" s="39"/>
      <c r="DD3192" s="39"/>
      <c r="DE3192" s="39"/>
    </row>
    <row r="3193" spans="1:109" s="38" customFormat="1" ht="12">
      <c r="A3193" s="298"/>
      <c r="B3193" s="298"/>
      <c r="C3193" s="298"/>
      <c r="D3193" s="298"/>
      <c r="E3193" s="298"/>
      <c r="F3193" s="298"/>
      <c r="G3193" s="298"/>
      <c r="H3193" s="298"/>
      <c r="I3193" s="298"/>
      <c r="J3193" s="298"/>
      <c r="K3193" s="298"/>
      <c r="L3193" s="299"/>
      <c r="M3193" s="302"/>
      <c r="N3193" s="298"/>
      <c r="O3193" s="238"/>
      <c r="P3193" s="238"/>
      <c r="Q3193" s="238"/>
      <c r="T3193" s="39"/>
      <c r="U3193" s="39"/>
      <c r="V3193" s="39"/>
      <c r="W3193" s="39"/>
      <c r="X3193" s="39"/>
      <c r="Y3193" s="39"/>
      <c r="Z3193" s="39"/>
      <c r="AA3193" s="39"/>
      <c r="AB3193" s="39"/>
      <c r="AC3193" s="39"/>
      <c r="AD3193" s="39"/>
      <c r="AE3193" s="39"/>
      <c r="AF3193" s="39"/>
      <c r="AG3193" s="39"/>
      <c r="AH3193" s="39"/>
      <c r="AI3193" s="39"/>
      <c r="AJ3193" s="39"/>
      <c r="AK3193" s="39"/>
      <c r="AL3193" s="39"/>
      <c r="AM3193" s="39"/>
      <c r="AN3193" s="39"/>
      <c r="AO3193" s="39"/>
      <c r="AP3193" s="39"/>
      <c r="AQ3193" s="39"/>
      <c r="AR3193" s="39"/>
      <c r="AS3193" s="39"/>
      <c r="AT3193" s="39"/>
      <c r="AU3193" s="39"/>
      <c r="AV3193" s="39"/>
      <c r="AW3193" s="39"/>
      <c r="AX3193" s="39"/>
      <c r="AY3193" s="39"/>
      <c r="AZ3193" s="39"/>
      <c r="BA3193" s="39"/>
      <c r="BB3193" s="39"/>
      <c r="BC3193" s="39"/>
      <c r="BD3193" s="39"/>
      <c r="BE3193" s="39"/>
      <c r="BF3193" s="39"/>
      <c r="BG3193" s="39"/>
      <c r="BH3193" s="39"/>
      <c r="BI3193" s="39"/>
      <c r="BJ3193" s="39"/>
      <c r="BK3193" s="39"/>
      <c r="BL3193" s="39"/>
      <c r="BM3193" s="39"/>
      <c r="BN3193" s="39"/>
      <c r="BO3193" s="39"/>
      <c r="BP3193" s="39"/>
      <c r="BQ3193" s="39"/>
      <c r="BR3193" s="39"/>
      <c r="BS3193" s="39"/>
      <c r="BT3193" s="39"/>
      <c r="BU3193" s="39"/>
      <c r="BV3193" s="39"/>
      <c r="BW3193" s="39"/>
      <c r="BX3193" s="39"/>
      <c r="BY3193" s="39"/>
      <c r="BZ3193" s="39"/>
      <c r="CA3193" s="39"/>
      <c r="CB3193" s="39"/>
      <c r="CC3193" s="39"/>
      <c r="CD3193" s="39"/>
      <c r="CE3193" s="39"/>
      <c r="CF3193" s="39"/>
      <c r="CG3193" s="39"/>
      <c r="CH3193" s="39"/>
      <c r="CI3193" s="39"/>
      <c r="CJ3193" s="39"/>
      <c r="CK3193" s="39"/>
      <c r="CL3193" s="39"/>
      <c r="CM3193" s="39"/>
      <c r="CN3193" s="39"/>
      <c r="CO3193" s="39"/>
      <c r="CP3193" s="39"/>
      <c r="CQ3193" s="39"/>
      <c r="CR3193" s="39"/>
      <c r="CS3193" s="39"/>
      <c r="CT3193" s="39"/>
      <c r="CU3193" s="39"/>
      <c r="CV3193" s="39"/>
      <c r="CW3193" s="39"/>
      <c r="CX3193" s="39"/>
      <c r="CY3193" s="39"/>
      <c r="CZ3193" s="39"/>
      <c r="DA3193" s="39"/>
      <c r="DB3193" s="39"/>
      <c r="DC3193" s="39"/>
      <c r="DD3193" s="39"/>
      <c r="DE3193" s="39"/>
    </row>
    <row r="3194" spans="1:109" s="38" customFormat="1" ht="12">
      <c r="A3194" s="298"/>
      <c r="B3194" s="298"/>
      <c r="C3194" s="298"/>
      <c r="D3194" s="298"/>
      <c r="E3194" s="298"/>
      <c r="F3194" s="298"/>
      <c r="G3194" s="298"/>
      <c r="H3194" s="298"/>
      <c r="I3194" s="298"/>
      <c r="J3194" s="298"/>
      <c r="K3194" s="298"/>
      <c r="L3194" s="299"/>
      <c r="M3194" s="302"/>
      <c r="N3194" s="298"/>
      <c r="O3194" s="238"/>
      <c r="P3194" s="238"/>
      <c r="Q3194" s="238"/>
      <c r="T3194" s="39"/>
      <c r="U3194" s="39"/>
      <c r="V3194" s="39"/>
      <c r="W3194" s="39"/>
      <c r="X3194" s="39"/>
      <c r="Y3194" s="39"/>
      <c r="Z3194" s="39"/>
      <c r="AA3194" s="39"/>
      <c r="AB3194" s="39"/>
      <c r="AC3194" s="39"/>
      <c r="AD3194" s="39"/>
      <c r="AE3194" s="39"/>
      <c r="AF3194" s="39"/>
      <c r="AG3194" s="39"/>
      <c r="AH3194" s="39"/>
      <c r="AI3194" s="39"/>
      <c r="AJ3194" s="39"/>
      <c r="AK3194" s="39"/>
      <c r="AL3194" s="39"/>
      <c r="AM3194" s="39"/>
      <c r="AN3194" s="39"/>
      <c r="AO3194" s="39"/>
      <c r="AP3194" s="39"/>
      <c r="AQ3194" s="39"/>
      <c r="AR3194" s="39"/>
      <c r="AS3194" s="39"/>
      <c r="AT3194" s="39"/>
      <c r="AU3194" s="39"/>
      <c r="AV3194" s="39"/>
      <c r="AW3194" s="39"/>
      <c r="AX3194" s="39"/>
      <c r="AY3194" s="39"/>
      <c r="AZ3194" s="39"/>
      <c r="BA3194" s="39"/>
      <c r="BB3194" s="39"/>
      <c r="BC3194" s="39"/>
      <c r="BD3194" s="39"/>
      <c r="BE3194" s="39"/>
      <c r="BF3194" s="39"/>
      <c r="BG3194" s="39"/>
      <c r="BH3194" s="39"/>
      <c r="BI3194" s="39"/>
      <c r="BJ3194" s="39"/>
      <c r="BK3194" s="39"/>
      <c r="BL3194" s="39"/>
      <c r="BM3194" s="39"/>
      <c r="BN3194" s="39"/>
      <c r="BO3194" s="39"/>
      <c r="BP3194" s="39"/>
      <c r="BQ3194" s="39"/>
      <c r="BR3194" s="39"/>
      <c r="BS3194" s="39"/>
      <c r="BT3194" s="39"/>
      <c r="BU3194" s="39"/>
      <c r="BV3194" s="39"/>
      <c r="BW3194" s="39"/>
      <c r="BX3194" s="39"/>
      <c r="BY3194" s="39"/>
      <c r="BZ3194" s="39"/>
      <c r="CA3194" s="39"/>
      <c r="CB3194" s="39"/>
      <c r="CC3194" s="39"/>
      <c r="CD3194" s="39"/>
      <c r="CE3194" s="39"/>
      <c r="CF3194" s="39"/>
      <c r="CG3194" s="39"/>
      <c r="CH3194" s="39"/>
      <c r="CI3194" s="39"/>
      <c r="CJ3194" s="39"/>
      <c r="CK3194" s="39"/>
      <c r="CL3194" s="39"/>
      <c r="CM3194" s="39"/>
      <c r="CN3194" s="39"/>
      <c r="CO3194" s="39"/>
      <c r="CP3194" s="39"/>
      <c r="CQ3194" s="39"/>
      <c r="CR3194" s="39"/>
      <c r="CS3194" s="39"/>
      <c r="CT3194" s="39"/>
      <c r="CU3194" s="39"/>
      <c r="CV3194" s="39"/>
      <c r="CW3194" s="39"/>
      <c r="CX3194" s="39"/>
      <c r="CY3194" s="39"/>
      <c r="CZ3194" s="39"/>
      <c r="DA3194" s="39"/>
      <c r="DB3194" s="39"/>
      <c r="DC3194" s="39"/>
      <c r="DD3194" s="39"/>
      <c r="DE3194" s="39"/>
    </row>
    <row r="3195" spans="1:109" s="38" customFormat="1" ht="12">
      <c r="A3195" s="298"/>
      <c r="B3195" s="298"/>
      <c r="C3195" s="298"/>
      <c r="D3195" s="298"/>
      <c r="E3195" s="298"/>
      <c r="F3195" s="298"/>
      <c r="G3195" s="298"/>
      <c r="H3195" s="298"/>
      <c r="I3195" s="298"/>
      <c r="J3195" s="298"/>
      <c r="K3195" s="298"/>
      <c r="L3195" s="299"/>
      <c r="M3195" s="302"/>
      <c r="N3195" s="298"/>
      <c r="O3195" s="238"/>
      <c r="P3195" s="238"/>
      <c r="Q3195" s="238"/>
      <c r="T3195" s="39"/>
      <c r="U3195" s="39"/>
      <c r="V3195" s="39"/>
      <c r="W3195" s="39"/>
      <c r="X3195" s="39"/>
      <c r="Y3195" s="39"/>
      <c r="Z3195" s="39"/>
      <c r="AA3195" s="39"/>
      <c r="AB3195" s="39"/>
      <c r="AC3195" s="39"/>
      <c r="AD3195" s="39"/>
      <c r="AE3195" s="39"/>
      <c r="AF3195" s="39"/>
      <c r="AG3195" s="39"/>
      <c r="AH3195" s="39"/>
      <c r="AI3195" s="39"/>
      <c r="AJ3195" s="39"/>
      <c r="AK3195" s="39"/>
      <c r="AL3195" s="39"/>
      <c r="AM3195" s="39"/>
      <c r="AN3195" s="39"/>
      <c r="AO3195" s="39"/>
      <c r="AP3195" s="39"/>
      <c r="AQ3195" s="39"/>
      <c r="AR3195" s="39"/>
      <c r="AS3195" s="39"/>
      <c r="AT3195" s="39"/>
      <c r="AU3195" s="39"/>
      <c r="AV3195" s="39"/>
      <c r="AW3195" s="39"/>
      <c r="AX3195" s="39"/>
      <c r="AY3195" s="39"/>
      <c r="AZ3195" s="39"/>
      <c r="BA3195" s="39"/>
      <c r="BB3195" s="39"/>
      <c r="BC3195" s="39"/>
      <c r="BD3195" s="39"/>
      <c r="BE3195" s="39"/>
      <c r="BF3195" s="39"/>
      <c r="BG3195" s="39"/>
      <c r="BH3195" s="39"/>
      <c r="BI3195" s="39"/>
      <c r="BJ3195" s="39"/>
      <c r="BK3195" s="39"/>
      <c r="BL3195" s="39"/>
      <c r="BM3195" s="39"/>
      <c r="BN3195" s="39"/>
      <c r="BO3195" s="39"/>
      <c r="BP3195" s="39"/>
      <c r="BQ3195" s="39"/>
      <c r="BR3195" s="39"/>
      <c r="BS3195" s="39"/>
      <c r="BT3195" s="39"/>
      <c r="BU3195" s="39"/>
      <c r="BV3195" s="39"/>
      <c r="BW3195" s="39"/>
      <c r="BX3195" s="39"/>
      <c r="BY3195" s="39"/>
      <c r="BZ3195" s="39"/>
      <c r="CA3195" s="39"/>
      <c r="CB3195" s="39"/>
      <c r="CC3195" s="39"/>
      <c r="CD3195" s="39"/>
      <c r="CE3195" s="39"/>
      <c r="CF3195" s="39"/>
      <c r="CG3195" s="39"/>
      <c r="CH3195" s="39"/>
      <c r="CI3195" s="39"/>
      <c r="CJ3195" s="39"/>
      <c r="CK3195" s="39"/>
      <c r="CL3195" s="39"/>
      <c r="CM3195" s="39"/>
      <c r="CN3195" s="39"/>
      <c r="CO3195" s="39"/>
      <c r="CP3195" s="39"/>
      <c r="CQ3195" s="39"/>
      <c r="CR3195" s="39"/>
      <c r="CS3195" s="39"/>
      <c r="CT3195" s="39"/>
      <c r="CU3195" s="39"/>
      <c r="CV3195" s="39"/>
      <c r="CW3195" s="39"/>
      <c r="CX3195" s="39"/>
      <c r="CY3195" s="39"/>
      <c r="CZ3195" s="39"/>
      <c r="DA3195" s="39"/>
      <c r="DB3195" s="39"/>
      <c r="DC3195" s="39"/>
      <c r="DD3195" s="39"/>
      <c r="DE3195" s="39"/>
    </row>
    <row r="3196" spans="1:109" s="38" customFormat="1" ht="12">
      <c r="A3196" s="298"/>
      <c r="B3196" s="298"/>
      <c r="C3196" s="298"/>
      <c r="D3196" s="298"/>
      <c r="E3196" s="298"/>
      <c r="F3196" s="298"/>
      <c r="G3196" s="298"/>
      <c r="H3196" s="298"/>
      <c r="I3196" s="298"/>
      <c r="J3196" s="298"/>
      <c r="K3196" s="298"/>
      <c r="L3196" s="299"/>
      <c r="M3196" s="302"/>
      <c r="N3196" s="298"/>
      <c r="O3196" s="238"/>
      <c r="P3196" s="238"/>
      <c r="Q3196" s="238"/>
      <c r="T3196" s="39"/>
      <c r="U3196" s="39"/>
      <c r="V3196" s="39"/>
      <c r="W3196" s="39"/>
      <c r="X3196" s="39"/>
      <c r="Y3196" s="39"/>
      <c r="Z3196" s="39"/>
      <c r="AA3196" s="39"/>
      <c r="AB3196" s="39"/>
      <c r="AC3196" s="39"/>
      <c r="AD3196" s="39"/>
      <c r="AE3196" s="39"/>
      <c r="AF3196" s="39"/>
      <c r="AG3196" s="39"/>
      <c r="AH3196" s="39"/>
      <c r="AI3196" s="39"/>
      <c r="AJ3196" s="39"/>
      <c r="AK3196" s="39"/>
      <c r="AL3196" s="39"/>
      <c r="AM3196" s="39"/>
      <c r="AN3196" s="39"/>
      <c r="AO3196" s="39"/>
      <c r="AP3196" s="39"/>
      <c r="AQ3196" s="39"/>
      <c r="AR3196" s="39"/>
      <c r="AS3196" s="39"/>
      <c r="AT3196" s="39"/>
      <c r="AU3196" s="39"/>
      <c r="AV3196" s="39"/>
      <c r="AW3196" s="39"/>
      <c r="AX3196" s="39"/>
      <c r="AY3196" s="39"/>
      <c r="AZ3196" s="39"/>
      <c r="BA3196" s="39"/>
      <c r="BB3196" s="39"/>
      <c r="BC3196" s="39"/>
      <c r="BD3196" s="39"/>
      <c r="BE3196" s="39"/>
      <c r="BF3196" s="39"/>
      <c r="BG3196" s="39"/>
      <c r="BH3196" s="39"/>
      <c r="BI3196" s="39"/>
      <c r="BJ3196" s="39"/>
      <c r="BK3196" s="39"/>
      <c r="BL3196" s="39"/>
      <c r="BM3196" s="39"/>
      <c r="BN3196" s="39"/>
      <c r="BO3196" s="39"/>
      <c r="BP3196" s="39"/>
      <c r="BQ3196" s="39"/>
      <c r="BR3196" s="39"/>
      <c r="BS3196" s="39"/>
      <c r="BT3196" s="39"/>
      <c r="BU3196" s="39"/>
      <c r="BV3196" s="39"/>
      <c r="BW3196" s="39"/>
      <c r="BX3196" s="39"/>
      <c r="BY3196" s="39"/>
      <c r="BZ3196" s="39"/>
      <c r="CA3196" s="39"/>
      <c r="CB3196" s="39"/>
      <c r="CC3196" s="39"/>
      <c r="CD3196" s="39"/>
      <c r="CE3196" s="39"/>
      <c r="CF3196" s="39"/>
      <c r="CG3196" s="39"/>
      <c r="CH3196" s="39"/>
      <c r="CI3196" s="39"/>
      <c r="CJ3196" s="39"/>
      <c r="CK3196" s="39"/>
      <c r="CL3196" s="39"/>
      <c r="CM3196" s="39"/>
      <c r="CN3196" s="39"/>
      <c r="CO3196" s="39"/>
      <c r="CP3196" s="39"/>
      <c r="CQ3196" s="39"/>
      <c r="CR3196" s="39"/>
      <c r="CS3196" s="39"/>
      <c r="CT3196" s="39"/>
      <c r="CU3196" s="39"/>
      <c r="CV3196" s="39"/>
      <c r="CW3196" s="39"/>
      <c r="CX3196" s="39"/>
      <c r="CY3196" s="39"/>
      <c r="CZ3196" s="39"/>
      <c r="DA3196" s="39"/>
      <c r="DB3196" s="39"/>
      <c r="DC3196" s="39"/>
      <c r="DD3196" s="39"/>
      <c r="DE3196" s="39"/>
    </row>
    <row r="3197" spans="1:109" s="38" customFormat="1" ht="12">
      <c r="A3197" s="298"/>
      <c r="B3197" s="298"/>
      <c r="C3197" s="298"/>
      <c r="D3197" s="298"/>
      <c r="E3197" s="298"/>
      <c r="F3197" s="298"/>
      <c r="G3197" s="298"/>
      <c r="H3197" s="298"/>
      <c r="I3197" s="298"/>
      <c r="J3197" s="298"/>
      <c r="K3197" s="298"/>
      <c r="L3197" s="299"/>
      <c r="M3197" s="302"/>
      <c r="N3197" s="298"/>
      <c r="O3197" s="238"/>
      <c r="P3197" s="238"/>
      <c r="Q3197" s="238"/>
      <c r="T3197" s="39"/>
      <c r="U3197" s="39"/>
      <c r="V3197" s="39"/>
      <c r="W3197" s="39"/>
      <c r="X3197" s="39"/>
      <c r="Y3197" s="39"/>
      <c r="Z3197" s="39"/>
      <c r="AA3197" s="39"/>
      <c r="AB3197" s="39"/>
      <c r="AC3197" s="39"/>
      <c r="AD3197" s="39"/>
      <c r="AE3197" s="39"/>
      <c r="AF3197" s="39"/>
      <c r="AG3197" s="39"/>
      <c r="AH3197" s="39"/>
      <c r="AI3197" s="39"/>
      <c r="AJ3197" s="39"/>
      <c r="AK3197" s="39"/>
      <c r="AL3197" s="39"/>
      <c r="AM3197" s="39"/>
      <c r="AN3197" s="39"/>
      <c r="AO3197" s="39"/>
      <c r="AP3197" s="39"/>
      <c r="AQ3197" s="39"/>
      <c r="AR3197" s="39"/>
      <c r="AS3197" s="39"/>
      <c r="AT3197" s="39"/>
      <c r="AU3197" s="39"/>
      <c r="AV3197" s="39"/>
      <c r="AW3197" s="39"/>
      <c r="AX3197" s="39"/>
      <c r="AY3197" s="39"/>
      <c r="AZ3197" s="39"/>
      <c r="BA3197" s="39"/>
      <c r="BB3197" s="39"/>
      <c r="BC3197" s="39"/>
      <c r="BD3197" s="39"/>
      <c r="BE3197" s="39"/>
      <c r="BF3197" s="39"/>
      <c r="BG3197" s="39"/>
      <c r="BH3197" s="39"/>
      <c r="BI3197" s="39"/>
      <c r="BJ3197" s="39"/>
      <c r="BK3197" s="39"/>
      <c r="BL3197" s="39"/>
      <c r="BM3197" s="39"/>
      <c r="BN3197" s="39"/>
      <c r="BO3197" s="39"/>
      <c r="BP3197" s="39"/>
      <c r="BQ3197" s="39"/>
      <c r="BR3197" s="39"/>
      <c r="BS3197" s="39"/>
      <c r="BT3197" s="39"/>
      <c r="BU3197" s="39"/>
      <c r="BV3197" s="39"/>
      <c r="BW3197" s="39"/>
      <c r="BX3197" s="39"/>
      <c r="BY3197" s="39"/>
      <c r="BZ3197" s="39"/>
      <c r="CA3197" s="39"/>
      <c r="CB3197" s="39"/>
      <c r="CC3197" s="39"/>
      <c r="CD3197" s="39"/>
      <c r="CE3197" s="39"/>
      <c r="CF3197" s="39"/>
      <c r="CG3197" s="39"/>
      <c r="CH3197" s="39"/>
      <c r="CI3197" s="39"/>
      <c r="CJ3197" s="39"/>
      <c r="CK3197" s="39"/>
      <c r="CL3197" s="39"/>
      <c r="CM3197" s="39"/>
      <c r="CN3197" s="39"/>
      <c r="CO3197" s="39"/>
      <c r="CP3197" s="39"/>
      <c r="CQ3197" s="39"/>
      <c r="CR3197" s="39"/>
      <c r="CS3197" s="39"/>
      <c r="CT3197" s="39"/>
      <c r="CU3197" s="39"/>
      <c r="CV3197" s="39"/>
      <c r="CW3197" s="39"/>
      <c r="CX3197" s="39"/>
      <c r="CY3197" s="39"/>
      <c r="CZ3197" s="39"/>
      <c r="DA3197" s="39"/>
      <c r="DB3197" s="39"/>
      <c r="DC3197" s="39"/>
      <c r="DD3197" s="39"/>
      <c r="DE3197" s="39"/>
    </row>
    <row r="3198" spans="1:109" s="38" customFormat="1" ht="12">
      <c r="A3198" s="298"/>
      <c r="B3198" s="298"/>
      <c r="C3198" s="298"/>
      <c r="D3198" s="298"/>
      <c r="E3198" s="298"/>
      <c r="F3198" s="298"/>
      <c r="G3198" s="298"/>
      <c r="H3198" s="298"/>
      <c r="I3198" s="298"/>
      <c r="J3198" s="298"/>
      <c r="K3198" s="298"/>
      <c r="L3198" s="299"/>
      <c r="M3198" s="302"/>
      <c r="N3198" s="298"/>
      <c r="O3198" s="238"/>
      <c r="P3198" s="238"/>
      <c r="Q3198" s="238"/>
      <c r="T3198" s="39"/>
      <c r="U3198" s="39"/>
      <c r="V3198" s="39"/>
      <c r="W3198" s="39"/>
      <c r="X3198" s="39"/>
      <c r="Y3198" s="39"/>
      <c r="Z3198" s="39"/>
      <c r="AA3198" s="39"/>
      <c r="AB3198" s="39"/>
      <c r="AC3198" s="39"/>
      <c r="AD3198" s="39"/>
      <c r="AE3198" s="39"/>
      <c r="AF3198" s="39"/>
      <c r="AG3198" s="39"/>
      <c r="AH3198" s="39"/>
      <c r="AI3198" s="39"/>
      <c r="AJ3198" s="39"/>
      <c r="AK3198" s="39"/>
      <c r="AL3198" s="39"/>
      <c r="AM3198" s="39"/>
      <c r="AN3198" s="39"/>
      <c r="AO3198" s="39"/>
      <c r="AP3198" s="39"/>
      <c r="AQ3198" s="39"/>
      <c r="AR3198" s="39"/>
      <c r="AS3198" s="39"/>
      <c r="AT3198" s="39"/>
      <c r="AU3198" s="39"/>
      <c r="AV3198" s="39"/>
      <c r="AW3198" s="39"/>
      <c r="AX3198" s="39"/>
      <c r="AY3198" s="39"/>
      <c r="AZ3198" s="39"/>
      <c r="BA3198" s="39"/>
      <c r="BB3198" s="39"/>
      <c r="BC3198" s="39"/>
      <c r="BD3198" s="39"/>
      <c r="BE3198" s="39"/>
      <c r="BF3198" s="39"/>
      <c r="BG3198" s="39"/>
      <c r="BH3198" s="39"/>
      <c r="BI3198" s="39"/>
      <c r="BJ3198" s="39"/>
      <c r="BK3198" s="39"/>
      <c r="BL3198" s="39"/>
      <c r="BM3198" s="39"/>
      <c r="BN3198" s="39"/>
      <c r="BO3198" s="39"/>
      <c r="BP3198" s="39"/>
      <c r="BQ3198" s="39"/>
      <c r="BR3198" s="39"/>
      <c r="BS3198" s="39"/>
      <c r="BT3198" s="39"/>
      <c r="BU3198" s="39"/>
      <c r="BV3198" s="39"/>
      <c r="BW3198" s="39"/>
      <c r="BX3198" s="39"/>
      <c r="BY3198" s="39"/>
      <c r="BZ3198" s="39"/>
      <c r="CA3198" s="39"/>
      <c r="CB3198" s="39"/>
      <c r="CC3198" s="39"/>
      <c r="CD3198" s="39"/>
      <c r="CE3198" s="39"/>
      <c r="CF3198" s="39"/>
      <c r="CG3198" s="39"/>
      <c r="CH3198" s="39"/>
      <c r="CI3198" s="39"/>
      <c r="CJ3198" s="39"/>
      <c r="CK3198" s="39"/>
      <c r="CL3198" s="39"/>
      <c r="CM3198" s="39"/>
      <c r="CN3198" s="39"/>
      <c r="CO3198" s="39"/>
      <c r="CP3198" s="39"/>
      <c r="CQ3198" s="39"/>
      <c r="CR3198" s="39"/>
      <c r="CS3198" s="39"/>
      <c r="CT3198" s="39"/>
      <c r="CU3198" s="39"/>
      <c r="CV3198" s="39"/>
      <c r="CW3198" s="39"/>
      <c r="CX3198" s="39"/>
      <c r="CY3198" s="39"/>
      <c r="CZ3198" s="39"/>
      <c r="DA3198" s="39"/>
      <c r="DB3198" s="39"/>
      <c r="DC3198" s="39"/>
      <c r="DD3198" s="39"/>
      <c r="DE3198" s="39"/>
    </row>
    <row r="3199" spans="1:109" s="38" customFormat="1" ht="12">
      <c r="A3199" s="298"/>
      <c r="B3199" s="298"/>
      <c r="C3199" s="298"/>
      <c r="D3199" s="298"/>
      <c r="E3199" s="298"/>
      <c r="F3199" s="298"/>
      <c r="G3199" s="298"/>
      <c r="H3199" s="298"/>
      <c r="I3199" s="298"/>
      <c r="J3199" s="298"/>
      <c r="K3199" s="298"/>
      <c r="L3199" s="299"/>
      <c r="M3199" s="302"/>
      <c r="N3199" s="298"/>
      <c r="O3199" s="238"/>
      <c r="P3199" s="238"/>
      <c r="Q3199" s="238"/>
      <c r="T3199" s="39"/>
      <c r="U3199" s="39"/>
      <c r="V3199" s="39"/>
      <c r="W3199" s="39"/>
      <c r="X3199" s="39"/>
      <c r="Y3199" s="39"/>
      <c r="Z3199" s="39"/>
      <c r="AA3199" s="39"/>
      <c r="AB3199" s="39"/>
      <c r="AC3199" s="39"/>
      <c r="AD3199" s="39"/>
      <c r="AE3199" s="39"/>
      <c r="AF3199" s="39"/>
      <c r="AG3199" s="39"/>
      <c r="AH3199" s="39"/>
      <c r="AI3199" s="39"/>
      <c r="AJ3199" s="39"/>
      <c r="AK3199" s="39"/>
      <c r="AL3199" s="39"/>
      <c r="AM3199" s="39"/>
      <c r="AN3199" s="39"/>
      <c r="AO3199" s="39"/>
      <c r="AP3199" s="39"/>
      <c r="AQ3199" s="39"/>
      <c r="AR3199" s="39"/>
      <c r="AS3199" s="39"/>
      <c r="AT3199" s="39"/>
      <c r="AU3199" s="39"/>
      <c r="AV3199" s="39"/>
      <c r="AW3199" s="39"/>
      <c r="AX3199" s="39"/>
      <c r="AY3199" s="39"/>
      <c r="AZ3199" s="39"/>
      <c r="BA3199" s="39"/>
      <c r="BB3199" s="39"/>
      <c r="BC3199" s="39"/>
      <c r="BD3199" s="39"/>
      <c r="BE3199" s="39"/>
      <c r="BF3199" s="39"/>
      <c r="BG3199" s="39"/>
      <c r="BH3199" s="39"/>
      <c r="BI3199" s="39"/>
      <c r="BJ3199" s="39"/>
      <c r="BK3199" s="39"/>
      <c r="BL3199" s="39"/>
      <c r="BM3199" s="39"/>
      <c r="BN3199" s="39"/>
      <c r="BO3199" s="39"/>
      <c r="BP3199" s="39"/>
      <c r="BQ3199" s="39"/>
      <c r="BR3199" s="39"/>
      <c r="BS3199" s="39"/>
      <c r="BT3199" s="39"/>
      <c r="BU3199" s="39"/>
      <c r="BV3199" s="39"/>
      <c r="BW3199" s="39"/>
      <c r="BX3199" s="39"/>
      <c r="BY3199" s="39"/>
      <c r="BZ3199" s="39"/>
      <c r="CA3199" s="39"/>
      <c r="CB3199" s="39"/>
      <c r="CC3199" s="39"/>
      <c r="CD3199" s="39"/>
      <c r="CE3199" s="39"/>
      <c r="CF3199" s="39"/>
      <c r="CG3199" s="39"/>
      <c r="CH3199" s="39"/>
      <c r="CI3199" s="39"/>
      <c r="CJ3199" s="39"/>
      <c r="CK3199" s="39"/>
      <c r="CL3199" s="39"/>
      <c r="CM3199" s="39"/>
      <c r="CN3199" s="39"/>
      <c r="CO3199" s="39"/>
      <c r="CP3199" s="39"/>
      <c r="CQ3199" s="39"/>
      <c r="CR3199" s="39"/>
      <c r="CS3199" s="39"/>
      <c r="CT3199" s="39"/>
      <c r="CU3199" s="39"/>
      <c r="CV3199" s="39"/>
      <c r="CW3199" s="39"/>
      <c r="CX3199" s="39"/>
      <c r="CY3199" s="39"/>
      <c r="CZ3199" s="39"/>
      <c r="DA3199" s="39"/>
      <c r="DB3199" s="39"/>
      <c r="DC3199" s="39"/>
      <c r="DD3199" s="39"/>
      <c r="DE3199" s="39"/>
    </row>
    <row r="3200" spans="1:109" s="38" customFormat="1" ht="12">
      <c r="A3200" s="298"/>
      <c r="B3200" s="298"/>
      <c r="C3200" s="298"/>
      <c r="D3200" s="298"/>
      <c r="E3200" s="298"/>
      <c r="F3200" s="298"/>
      <c r="G3200" s="298"/>
      <c r="H3200" s="298"/>
      <c r="I3200" s="298"/>
      <c r="J3200" s="298"/>
      <c r="K3200" s="298"/>
      <c r="L3200" s="299"/>
      <c r="M3200" s="302"/>
      <c r="N3200" s="298"/>
      <c r="O3200" s="238"/>
      <c r="P3200" s="238"/>
      <c r="Q3200" s="238"/>
      <c r="T3200" s="39"/>
      <c r="U3200" s="39"/>
      <c r="V3200" s="39"/>
      <c r="W3200" s="39"/>
      <c r="X3200" s="39"/>
      <c r="Y3200" s="39"/>
      <c r="Z3200" s="39"/>
      <c r="AA3200" s="39"/>
      <c r="AB3200" s="39"/>
      <c r="AC3200" s="39"/>
      <c r="AD3200" s="39"/>
      <c r="AE3200" s="39"/>
      <c r="AF3200" s="39"/>
      <c r="AG3200" s="39"/>
      <c r="AH3200" s="39"/>
      <c r="AI3200" s="39"/>
      <c r="AJ3200" s="39"/>
      <c r="AK3200" s="39"/>
      <c r="AL3200" s="39"/>
      <c r="AM3200" s="39"/>
      <c r="AN3200" s="39"/>
      <c r="AO3200" s="39"/>
      <c r="AP3200" s="39"/>
      <c r="AQ3200" s="39"/>
      <c r="AR3200" s="39"/>
      <c r="AS3200" s="39"/>
      <c r="AT3200" s="39"/>
      <c r="AU3200" s="39"/>
      <c r="AV3200" s="39"/>
      <c r="AW3200" s="39"/>
      <c r="AX3200" s="39"/>
      <c r="AY3200" s="39"/>
      <c r="AZ3200" s="39"/>
      <c r="BA3200" s="39"/>
      <c r="BB3200" s="39"/>
      <c r="BC3200" s="39"/>
      <c r="BD3200" s="39"/>
      <c r="BE3200" s="39"/>
      <c r="BF3200" s="39"/>
      <c r="BG3200" s="39"/>
      <c r="BH3200" s="39"/>
      <c r="BI3200" s="39"/>
      <c r="BJ3200" s="39"/>
      <c r="BK3200" s="39"/>
      <c r="BL3200" s="39"/>
      <c r="BM3200" s="39"/>
      <c r="BN3200" s="39"/>
      <c r="BO3200" s="39"/>
      <c r="BP3200" s="39"/>
      <c r="BQ3200" s="39"/>
      <c r="BR3200" s="39"/>
      <c r="BS3200" s="39"/>
      <c r="BT3200" s="39"/>
      <c r="BU3200" s="39"/>
      <c r="BV3200" s="39"/>
      <c r="BW3200" s="39"/>
      <c r="BX3200" s="39"/>
      <c r="BY3200" s="39"/>
      <c r="BZ3200" s="39"/>
      <c r="CA3200" s="39"/>
      <c r="CB3200" s="39"/>
      <c r="CC3200" s="39"/>
      <c r="CD3200" s="39"/>
      <c r="CE3200" s="39"/>
      <c r="CF3200" s="39"/>
      <c r="CG3200" s="39"/>
      <c r="CH3200" s="39"/>
      <c r="CI3200" s="39"/>
      <c r="CJ3200" s="39"/>
      <c r="CK3200" s="39"/>
      <c r="CL3200" s="39"/>
      <c r="CM3200" s="39"/>
      <c r="CN3200" s="39"/>
      <c r="CO3200" s="39"/>
      <c r="CP3200" s="39"/>
      <c r="CQ3200" s="39"/>
      <c r="CR3200" s="39"/>
      <c r="CS3200" s="39"/>
      <c r="CT3200" s="39"/>
      <c r="CU3200" s="39"/>
      <c r="CV3200" s="39"/>
      <c r="CW3200" s="39"/>
      <c r="CX3200" s="39"/>
      <c r="CY3200" s="39"/>
      <c r="CZ3200" s="39"/>
      <c r="DA3200" s="39"/>
      <c r="DB3200" s="39"/>
      <c r="DC3200" s="39"/>
      <c r="DD3200" s="39"/>
      <c r="DE3200" s="39"/>
    </row>
    <row r="3201" spans="1:109" s="38" customFormat="1" ht="12">
      <c r="A3201" s="298"/>
      <c r="B3201" s="298"/>
      <c r="C3201" s="298"/>
      <c r="D3201" s="298"/>
      <c r="E3201" s="298"/>
      <c r="F3201" s="298"/>
      <c r="G3201" s="298"/>
      <c r="H3201" s="298"/>
      <c r="I3201" s="298"/>
      <c r="J3201" s="298"/>
      <c r="K3201" s="298"/>
      <c r="L3201" s="299"/>
      <c r="M3201" s="302"/>
      <c r="N3201" s="298"/>
      <c r="O3201" s="238"/>
      <c r="P3201" s="238"/>
      <c r="Q3201" s="238"/>
      <c r="T3201" s="39"/>
      <c r="U3201" s="39"/>
      <c r="V3201" s="39"/>
      <c r="W3201" s="39"/>
      <c r="X3201" s="39"/>
      <c r="Y3201" s="39"/>
      <c r="Z3201" s="39"/>
      <c r="AA3201" s="39"/>
      <c r="AB3201" s="39"/>
      <c r="AC3201" s="39"/>
      <c r="AD3201" s="39"/>
      <c r="AE3201" s="39"/>
      <c r="AF3201" s="39"/>
      <c r="AG3201" s="39"/>
      <c r="AH3201" s="39"/>
      <c r="AI3201" s="39"/>
      <c r="AJ3201" s="39"/>
      <c r="AK3201" s="39"/>
      <c r="AL3201" s="39"/>
      <c r="AM3201" s="39"/>
      <c r="AN3201" s="39"/>
      <c r="AO3201" s="39"/>
      <c r="AP3201" s="39"/>
      <c r="AQ3201" s="39"/>
      <c r="AR3201" s="39"/>
      <c r="AS3201" s="39"/>
      <c r="AT3201" s="39"/>
      <c r="AU3201" s="39"/>
      <c r="AV3201" s="39"/>
      <c r="AW3201" s="39"/>
      <c r="AX3201" s="39"/>
      <c r="AY3201" s="39"/>
      <c r="AZ3201" s="39"/>
      <c r="BA3201" s="39"/>
      <c r="BB3201" s="39"/>
      <c r="BC3201" s="39"/>
      <c r="BD3201" s="39"/>
      <c r="BE3201" s="39"/>
      <c r="BF3201" s="39"/>
      <c r="BG3201" s="39"/>
      <c r="BH3201" s="39"/>
      <c r="BI3201" s="39"/>
      <c r="BJ3201" s="39"/>
      <c r="BK3201" s="39"/>
      <c r="BL3201" s="39"/>
      <c r="BM3201" s="39"/>
      <c r="BN3201" s="39"/>
      <c r="BO3201" s="39"/>
      <c r="BP3201" s="39"/>
      <c r="BQ3201" s="39"/>
      <c r="BR3201" s="39"/>
      <c r="BS3201" s="39"/>
      <c r="BT3201" s="39"/>
      <c r="BU3201" s="39"/>
      <c r="BV3201" s="39"/>
      <c r="BW3201" s="39"/>
      <c r="BX3201" s="39"/>
      <c r="BY3201" s="39"/>
      <c r="BZ3201" s="39"/>
      <c r="CA3201" s="39"/>
      <c r="CB3201" s="39"/>
      <c r="CC3201" s="39"/>
      <c r="CD3201" s="39"/>
      <c r="CE3201" s="39"/>
      <c r="CF3201" s="39"/>
      <c r="CG3201" s="39"/>
      <c r="CH3201" s="39"/>
      <c r="CI3201" s="39"/>
      <c r="CJ3201" s="39"/>
      <c r="CK3201" s="39"/>
      <c r="CL3201" s="39"/>
      <c r="CM3201" s="39"/>
      <c r="CN3201" s="39"/>
      <c r="CO3201" s="39"/>
      <c r="CP3201" s="39"/>
      <c r="CQ3201" s="39"/>
      <c r="CR3201" s="39"/>
      <c r="CS3201" s="39"/>
      <c r="CT3201" s="39"/>
      <c r="CU3201" s="39"/>
      <c r="CV3201" s="39"/>
      <c r="CW3201" s="39"/>
      <c r="CX3201" s="39"/>
      <c r="CY3201" s="39"/>
      <c r="CZ3201" s="39"/>
      <c r="DA3201" s="39"/>
      <c r="DB3201" s="39"/>
      <c r="DC3201" s="39"/>
      <c r="DD3201" s="39"/>
      <c r="DE3201" s="39"/>
    </row>
    <row r="3202" spans="1:109" s="38" customFormat="1" ht="12">
      <c r="A3202" s="298"/>
      <c r="B3202" s="298"/>
      <c r="C3202" s="298"/>
      <c r="D3202" s="298"/>
      <c r="E3202" s="298"/>
      <c r="F3202" s="298"/>
      <c r="G3202" s="298"/>
      <c r="H3202" s="298"/>
      <c r="I3202" s="298"/>
      <c r="J3202" s="298"/>
      <c r="K3202" s="298"/>
      <c r="L3202" s="299"/>
      <c r="M3202" s="302"/>
      <c r="N3202" s="298"/>
      <c r="O3202" s="238"/>
      <c r="P3202" s="238"/>
      <c r="Q3202" s="238"/>
      <c r="T3202" s="39"/>
      <c r="U3202" s="39"/>
      <c r="V3202" s="39"/>
      <c r="W3202" s="39"/>
      <c r="X3202" s="39"/>
      <c r="Y3202" s="39"/>
      <c r="Z3202" s="39"/>
      <c r="AA3202" s="39"/>
      <c r="AB3202" s="39"/>
      <c r="AC3202" s="39"/>
      <c r="AD3202" s="39"/>
      <c r="AE3202" s="39"/>
      <c r="AF3202" s="39"/>
      <c r="AG3202" s="39"/>
      <c r="AH3202" s="39"/>
      <c r="AI3202" s="39"/>
      <c r="AJ3202" s="39"/>
      <c r="AK3202" s="39"/>
      <c r="AL3202" s="39"/>
      <c r="AM3202" s="39"/>
      <c r="AN3202" s="39"/>
      <c r="AO3202" s="39"/>
      <c r="AP3202" s="39"/>
      <c r="AQ3202" s="39"/>
      <c r="AR3202" s="39"/>
      <c r="AS3202" s="39"/>
      <c r="AT3202" s="39"/>
      <c r="AU3202" s="39"/>
      <c r="AV3202" s="39"/>
      <c r="AW3202" s="39"/>
      <c r="AX3202" s="39"/>
      <c r="AY3202" s="39"/>
      <c r="AZ3202" s="39"/>
      <c r="BA3202" s="39"/>
      <c r="BB3202" s="39"/>
      <c r="BC3202" s="39"/>
      <c r="BD3202" s="39"/>
      <c r="BE3202" s="39"/>
      <c r="BF3202" s="39"/>
      <c r="BG3202" s="39"/>
      <c r="BH3202" s="39"/>
      <c r="BI3202" s="39"/>
      <c r="BJ3202" s="39"/>
      <c r="BK3202" s="39"/>
      <c r="BL3202" s="39"/>
      <c r="BM3202" s="39"/>
      <c r="BN3202" s="39"/>
      <c r="BO3202" s="39"/>
      <c r="BP3202" s="39"/>
      <c r="BQ3202" s="39"/>
      <c r="BR3202" s="39"/>
      <c r="BS3202" s="39"/>
      <c r="BT3202" s="39"/>
      <c r="BU3202" s="39"/>
      <c r="BV3202" s="39"/>
      <c r="BW3202" s="39"/>
      <c r="BX3202" s="39"/>
      <c r="BY3202" s="39"/>
      <c r="BZ3202" s="39"/>
      <c r="CA3202" s="39"/>
      <c r="CB3202" s="39"/>
      <c r="CC3202" s="39"/>
      <c r="CD3202" s="39"/>
      <c r="CE3202" s="39"/>
      <c r="CF3202" s="39"/>
      <c r="CG3202" s="39"/>
      <c r="CH3202" s="39"/>
      <c r="CI3202" s="39"/>
      <c r="CJ3202" s="39"/>
      <c r="CK3202" s="39"/>
      <c r="CL3202" s="39"/>
      <c r="CM3202" s="39"/>
      <c r="CN3202" s="39"/>
      <c r="CO3202" s="39"/>
      <c r="CP3202" s="39"/>
      <c r="CQ3202" s="39"/>
      <c r="CR3202" s="39"/>
      <c r="CS3202" s="39"/>
      <c r="CT3202" s="39"/>
      <c r="CU3202" s="39"/>
      <c r="CV3202" s="39"/>
      <c r="CW3202" s="39"/>
      <c r="CX3202" s="39"/>
      <c r="CY3202" s="39"/>
      <c r="CZ3202" s="39"/>
      <c r="DA3202" s="39"/>
      <c r="DB3202" s="39"/>
      <c r="DC3202" s="39"/>
      <c r="DD3202" s="39"/>
      <c r="DE3202" s="39"/>
    </row>
    <row r="3203" spans="1:109" s="38" customFormat="1" ht="12">
      <c r="A3203" s="298"/>
      <c r="B3203" s="298"/>
      <c r="C3203" s="298"/>
      <c r="D3203" s="298"/>
      <c r="E3203" s="298"/>
      <c r="F3203" s="298"/>
      <c r="G3203" s="298"/>
      <c r="H3203" s="298"/>
      <c r="I3203" s="298"/>
      <c r="J3203" s="298"/>
      <c r="K3203" s="298"/>
      <c r="L3203" s="299"/>
      <c r="M3203" s="302"/>
      <c r="N3203" s="298"/>
      <c r="O3203" s="238"/>
      <c r="P3203" s="238"/>
      <c r="Q3203" s="238"/>
      <c r="T3203" s="39"/>
      <c r="U3203" s="39"/>
      <c r="V3203" s="39"/>
      <c r="W3203" s="39"/>
      <c r="X3203" s="39"/>
      <c r="Y3203" s="39"/>
      <c r="Z3203" s="39"/>
      <c r="AA3203" s="39"/>
      <c r="AB3203" s="39"/>
      <c r="AC3203" s="39"/>
      <c r="AD3203" s="39"/>
      <c r="AE3203" s="39"/>
      <c r="AF3203" s="39"/>
      <c r="AG3203" s="39"/>
      <c r="AH3203" s="39"/>
      <c r="AI3203" s="39"/>
      <c r="AJ3203" s="39"/>
      <c r="AK3203" s="39"/>
      <c r="AL3203" s="39"/>
      <c r="AM3203" s="39"/>
      <c r="AN3203" s="39"/>
      <c r="AO3203" s="39"/>
      <c r="AP3203" s="39"/>
      <c r="AQ3203" s="39"/>
      <c r="AR3203" s="39"/>
      <c r="AS3203" s="39"/>
      <c r="AT3203" s="39"/>
      <c r="AU3203" s="39"/>
      <c r="AV3203" s="39"/>
      <c r="AW3203" s="39"/>
      <c r="AX3203" s="39"/>
      <c r="AY3203" s="39"/>
      <c r="AZ3203" s="39"/>
      <c r="BA3203" s="39"/>
      <c r="BB3203" s="39"/>
      <c r="BC3203" s="39"/>
      <c r="BD3203" s="39"/>
      <c r="BE3203" s="39"/>
      <c r="BF3203" s="39"/>
      <c r="BG3203" s="39"/>
      <c r="BH3203" s="39"/>
      <c r="BI3203" s="39"/>
      <c r="BJ3203" s="39"/>
      <c r="BK3203" s="39"/>
      <c r="BL3203" s="39"/>
      <c r="BM3203" s="39"/>
      <c r="BN3203" s="39"/>
      <c r="BO3203" s="39"/>
      <c r="BP3203" s="39"/>
      <c r="BQ3203" s="39"/>
      <c r="BR3203" s="39"/>
      <c r="BS3203" s="39"/>
      <c r="BT3203" s="39"/>
      <c r="BU3203" s="39"/>
      <c r="BV3203" s="39"/>
      <c r="BW3203" s="39"/>
      <c r="BX3203" s="39"/>
      <c r="BY3203" s="39"/>
      <c r="BZ3203" s="39"/>
      <c r="CA3203" s="39"/>
      <c r="CB3203" s="39"/>
      <c r="CC3203" s="39"/>
      <c r="CD3203" s="39"/>
      <c r="CE3203" s="39"/>
      <c r="CF3203" s="39"/>
      <c r="CG3203" s="39"/>
      <c r="CH3203" s="39"/>
      <c r="CI3203" s="39"/>
      <c r="CJ3203" s="39"/>
      <c r="CK3203" s="39"/>
      <c r="CL3203" s="39"/>
      <c r="CM3203" s="39"/>
      <c r="CN3203" s="39"/>
      <c r="CO3203" s="39"/>
      <c r="CP3203" s="39"/>
      <c r="CQ3203" s="39"/>
      <c r="CR3203" s="39"/>
      <c r="CS3203" s="39"/>
      <c r="CT3203" s="39"/>
      <c r="CU3203" s="39"/>
      <c r="CV3203" s="39"/>
      <c r="CW3203" s="39"/>
      <c r="CX3203" s="39"/>
      <c r="CY3203" s="39"/>
      <c r="CZ3203" s="39"/>
      <c r="DA3203" s="39"/>
      <c r="DB3203" s="39"/>
      <c r="DC3203" s="39"/>
      <c r="DD3203" s="39"/>
      <c r="DE3203" s="39"/>
    </row>
    <row r="3204" spans="1:109" s="38" customFormat="1" ht="12">
      <c r="A3204" s="298"/>
      <c r="B3204" s="298"/>
      <c r="C3204" s="298"/>
      <c r="D3204" s="298"/>
      <c r="E3204" s="298"/>
      <c r="F3204" s="298"/>
      <c r="G3204" s="298"/>
      <c r="H3204" s="298"/>
      <c r="I3204" s="298"/>
      <c r="J3204" s="298"/>
      <c r="K3204" s="298"/>
      <c r="L3204" s="299"/>
      <c r="M3204" s="302"/>
      <c r="N3204" s="298"/>
      <c r="O3204" s="238"/>
      <c r="P3204" s="238"/>
      <c r="Q3204" s="238"/>
      <c r="T3204" s="39"/>
      <c r="U3204" s="39"/>
      <c r="V3204" s="39"/>
      <c r="W3204" s="39"/>
      <c r="X3204" s="39"/>
      <c r="Y3204" s="39"/>
      <c r="Z3204" s="39"/>
      <c r="AA3204" s="39"/>
      <c r="AB3204" s="39"/>
      <c r="AC3204" s="39"/>
      <c r="AD3204" s="39"/>
      <c r="AE3204" s="39"/>
      <c r="AF3204" s="39"/>
      <c r="AG3204" s="39"/>
      <c r="AH3204" s="39"/>
      <c r="AI3204" s="39"/>
      <c r="AJ3204" s="39"/>
      <c r="AK3204" s="39"/>
      <c r="AL3204" s="39"/>
      <c r="AM3204" s="39"/>
      <c r="AN3204" s="39"/>
      <c r="AO3204" s="39"/>
      <c r="AP3204" s="39"/>
      <c r="AQ3204" s="39"/>
      <c r="AR3204" s="39"/>
      <c r="AS3204" s="39"/>
      <c r="AT3204" s="39"/>
      <c r="AU3204" s="39"/>
      <c r="AV3204" s="39"/>
      <c r="AW3204" s="39"/>
      <c r="AX3204" s="39"/>
      <c r="AY3204" s="39"/>
      <c r="AZ3204" s="39"/>
      <c r="BA3204" s="39"/>
      <c r="BB3204" s="39"/>
      <c r="BC3204" s="39"/>
      <c r="BD3204" s="39"/>
      <c r="BE3204" s="39"/>
      <c r="BF3204" s="39"/>
      <c r="BG3204" s="39"/>
      <c r="BH3204" s="39"/>
      <c r="BI3204" s="39"/>
      <c r="BJ3204" s="39"/>
      <c r="BK3204" s="39"/>
      <c r="BL3204" s="39"/>
      <c r="BM3204" s="39"/>
      <c r="BN3204" s="39"/>
      <c r="BO3204" s="39"/>
      <c r="BP3204" s="39"/>
      <c r="BQ3204" s="39"/>
      <c r="BR3204" s="39"/>
      <c r="BS3204" s="39"/>
      <c r="BT3204" s="39"/>
      <c r="BU3204" s="39"/>
      <c r="BV3204" s="39"/>
      <c r="BW3204" s="39"/>
      <c r="BX3204" s="39"/>
      <c r="BY3204" s="39"/>
      <c r="BZ3204" s="39"/>
      <c r="CA3204" s="39"/>
      <c r="CB3204" s="39"/>
      <c r="CC3204" s="39"/>
      <c r="CD3204" s="39"/>
      <c r="CE3204" s="39"/>
      <c r="CF3204" s="39"/>
      <c r="CG3204" s="39"/>
      <c r="CH3204" s="39"/>
      <c r="CI3204" s="39"/>
      <c r="CJ3204" s="39"/>
      <c r="CK3204" s="39"/>
      <c r="CL3204" s="39"/>
      <c r="CM3204" s="39"/>
      <c r="CN3204" s="39"/>
      <c r="CO3204" s="39"/>
      <c r="CP3204" s="39"/>
      <c r="CQ3204" s="39"/>
      <c r="CR3204" s="39"/>
      <c r="CS3204" s="39"/>
      <c r="CT3204" s="39"/>
      <c r="CU3204" s="39"/>
      <c r="CV3204" s="39"/>
      <c r="CW3204" s="39"/>
      <c r="CX3204" s="39"/>
      <c r="CY3204" s="39"/>
      <c r="CZ3204" s="39"/>
      <c r="DA3204" s="39"/>
      <c r="DB3204" s="39"/>
      <c r="DC3204" s="39"/>
      <c r="DD3204" s="39"/>
      <c r="DE3204" s="39"/>
    </row>
    <row r="3205" spans="1:109" s="38" customFormat="1" ht="12">
      <c r="A3205" s="298"/>
      <c r="B3205" s="298"/>
      <c r="C3205" s="298"/>
      <c r="D3205" s="298"/>
      <c r="E3205" s="298"/>
      <c r="F3205" s="298"/>
      <c r="G3205" s="298"/>
      <c r="H3205" s="298"/>
      <c r="I3205" s="298"/>
      <c r="J3205" s="298"/>
      <c r="K3205" s="298"/>
      <c r="L3205" s="299"/>
      <c r="M3205" s="302"/>
      <c r="N3205" s="298"/>
      <c r="O3205" s="238"/>
      <c r="P3205" s="238"/>
      <c r="Q3205" s="238"/>
      <c r="T3205" s="39"/>
      <c r="U3205" s="39"/>
      <c r="V3205" s="39"/>
      <c r="W3205" s="39"/>
      <c r="X3205" s="39"/>
      <c r="Y3205" s="39"/>
      <c r="Z3205" s="39"/>
      <c r="AA3205" s="39"/>
      <c r="AB3205" s="39"/>
      <c r="AC3205" s="39"/>
      <c r="AD3205" s="39"/>
      <c r="AE3205" s="39"/>
      <c r="AF3205" s="39"/>
      <c r="AG3205" s="39"/>
      <c r="AH3205" s="39"/>
      <c r="AI3205" s="39"/>
      <c r="AJ3205" s="39"/>
      <c r="AK3205" s="39"/>
      <c r="AL3205" s="39"/>
      <c r="AM3205" s="39"/>
      <c r="AN3205" s="39"/>
      <c r="AO3205" s="39"/>
      <c r="AP3205" s="39"/>
      <c r="AQ3205" s="39"/>
      <c r="AR3205" s="39"/>
      <c r="AS3205" s="39"/>
      <c r="AT3205" s="39"/>
      <c r="AU3205" s="39"/>
      <c r="AV3205" s="39"/>
      <c r="AW3205" s="39"/>
      <c r="AX3205" s="39"/>
      <c r="AY3205" s="39"/>
      <c r="AZ3205" s="39"/>
      <c r="BA3205" s="39"/>
      <c r="BB3205" s="39"/>
      <c r="BC3205" s="39"/>
      <c r="BD3205" s="39"/>
      <c r="BE3205" s="39"/>
      <c r="BF3205" s="39"/>
      <c r="BG3205" s="39"/>
      <c r="BH3205" s="39"/>
      <c r="BI3205" s="39"/>
      <c r="BJ3205" s="39"/>
      <c r="BK3205" s="39"/>
      <c r="BL3205" s="39"/>
      <c r="BM3205" s="39"/>
      <c r="BN3205" s="39"/>
      <c r="BO3205" s="39"/>
      <c r="BP3205" s="39"/>
      <c r="BQ3205" s="39"/>
      <c r="BR3205" s="39"/>
      <c r="BS3205" s="39"/>
      <c r="BT3205" s="39"/>
      <c r="BU3205" s="39"/>
      <c r="BV3205" s="39"/>
      <c r="BW3205" s="39"/>
      <c r="BX3205" s="39"/>
      <c r="BY3205" s="39"/>
      <c r="BZ3205" s="39"/>
      <c r="CA3205" s="39"/>
      <c r="CB3205" s="39"/>
      <c r="CC3205" s="39"/>
      <c r="CD3205" s="39"/>
      <c r="CE3205" s="39"/>
      <c r="CF3205" s="39"/>
      <c r="CG3205" s="39"/>
      <c r="CH3205" s="39"/>
      <c r="CI3205" s="39"/>
      <c r="CJ3205" s="39"/>
      <c r="CK3205" s="39"/>
      <c r="CL3205" s="39"/>
      <c r="CM3205" s="39"/>
      <c r="CN3205" s="39"/>
      <c r="CO3205" s="39"/>
      <c r="CP3205" s="39"/>
      <c r="CQ3205" s="39"/>
      <c r="CR3205" s="39"/>
      <c r="CS3205" s="39"/>
      <c r="CT3205" s="39"/>
      <c r="CU3205" s="39"/>
      <c r="CV3205" s="39"/>
      <c r="CW3205" s="39"/>
      <c r="CX3205" s="39"/>
      <c r="CY3205" s="39"/>
      <c r="CZ3205" s="39"/>
      <c r="DA3205" s="39"/>
      <c r="DB3205" s="39"/>
      <c r="DC3205" s="39"/>
      <c r="DD3205" s="39"/>
      <c r="DE3205" s="39"/>
    </row>
    <row r="3206" spans="1:109" s="38" customFormat="1" ht="12">
      <c r="A3206" s="298"/>
      <c r="B3206" s="298"/>
      <c r="C3206" s="298"/>
      <c r="D3206" s="298"/>
      <c r="E3206" s="298"/>
      <c r="F3206" s="298"/>
      <c r="G3206" s="298"/>
      <c r="H3206" s="298"/>
      <c r="I3206" s="298"/>
      <c r="J3206" s="298"/>
      <c r="K3206" s="298"/>
      <c r="L3206" s="299"/>
      <c r="M3206" s="302"/>
      <c r="N3206" s="298"/>
      <c r="O3206" s="238"/>
      <c r="P3206" s="238"/>
      <c r="Q3206" s="238"/>
      <c r="T3206" s="39"/>
      <c r="U3206" s="39"/>
      <c r="V3206" s="39"/>
      <c r="W3206" s="39"/>
      <c r="X3206" s="39"/>
      <c r="Y3206" s="39"/>
      <c r="Z3206" s="39"/>
      <c r="AA3206" s="39"/>
      <c r="AB3206" s="39"/>
      <c r="AC3206" s="39"/>
      <c r="AD3206" s="39"/>
      <c r="AE3206" s="39"/>
      <c r="AF3206" s="39"/>
      <c r="AG3206" s="39"/>
      <c r="AH3206" s="39"/>
      <c r="AI3206" s="39"/>
      <c r="AJ3206" s="39"/>
      <c r="AK3206" s="39"/>
      <c r="AL3206" s="39"/>
      <c r="AM3206" s="39"/>
      <c r="AN3206" s="39"/>
      <c r="AO3206" s="39"/>
      <c r="AP3206" s="39"/>
      <c r="AQ3206" s="39"/>
      <c r="AR3206" s="39"/>
      <c r="AS3206" s="39"/>
      <c r="AT3206" s="39"/>
      <c r="AU3206" s="39"/>
      <c r="AV3206" s="39"/>
      <c r="AW3206" s="39"/>
      <c r="AX3206" s="39"/>
      <c r="AY3206" s="39"/>
      <c r="AZ3206" s="39"/>
      <c r="BA3206" s="39"/>
      <c r="BB3206" s="39"/>
      <c r="BC3206" s="39"/>
      <c r="BD3206" s="39"/>
      <c r="BE3206" s="39"/>
      <c r="BF3206" s="39"/>
      <c r="BG3206" s="39"/>
      <c r="BH3206" s="39"/>
      <c r="BI3206" s="39"/>
      <c r="BJ3206" s="39"/>
      <c r="BK3206" s="39"/>
      <c r="BL3206" s="39"/>
      <c r="BM3206" s="39"/>
      <c r="BN3206" s="39"/>
      <c r="BO3206" s="39"/>
      <c r="BP3206" s="39"/>
      <c r="BQ3206" s="39"/>
      <c r="BR3206" s="39"/>
      <c r="BS3206" s="39"/>
      <c r="BT3206" s="39"/>
      <c r="BU3206" s="39"/>
      <c r="BV3206" s="39"/>
      <c r="BW3206" s="39"/>
      <c r="BX3206" s="39"/>
      <c r="BY3206" s="39"/>
      <c r="BZ3206" s="39"/>
      <c r="CA3206" s="39"/>
      <c r="CB3206" s="39"/>
      <c r="CC3206" s="39"/>
      <c r="CD3206" s="39"/>
      <c r="CE3206" s="39"/>
      <c r="CF3206" s="39"/>
      <c r="CG3206" s="39"/>
      <c r="CH3206" s="39"/>
      <c r="CI3206" s="39"/>
      <c r="CJ3206" s="39"/>
      <c r="CK3206" s="39"/>
      <c r="CL3206" s="39"/>
      <c r="CM3206" s="39"/>
      <c r="CN3206" s="39"/>
      <c r="CO3206" s="39"/>
      <c r="CP3206" s="39"/>
      <c r="CQ3206" s="39"/>
      <c r="CR3206" s="39"/>
      <c r="CS3206" s="39"/>
      <c r="CT3206" s="39"/>
      <c r="CU3206" s="39"/>
      <c r="CV3206" s="39"/>
      <c r="CW3206" s="39"/>
      <c r="CX3206" s="39"/>
      <c r="CY3206" s="39"/>
      <c r="CZ3206" s="39"/>
      <c r="DA3206" s="39"/>
      <c r="DB3206" s="39"/>
      <c r="DC3206" s="39"/>
      <c r="DD3206" s="39"/>
      <c r="DE3206" s="39"/>
    </row>
    <row r="3207" spans="1:109" s="38" customFormat="1" ht="12">
      <c r="A3207" s="298"/>
      <c r="B3207" s="298"/>
      <c r="C3207" s="298"/>
      <c r="D3207" s="298"/>
      <c r="E3207" s="298"/>
      <c r="F3207" s="298"/>
      <c r="G3207" s="298"/>
      <c r="H3207" s="298"/>
      <c r="I3207" s="298"/>
      <c r="J3207" s="298"/>
      <c r="K3207" s="298"/>
      <c r="L3207" s="299"/>
      <c r="M3207" s="302"/>
      <c r="N3207" s="298"/>
      <c r="O3207" s="238"/>
      <c r="P3207" s="238"/>
      <c r="Q3207" s="238"/>
      <c r="T3207" s="39"/>
      <c r="U3207" s="39"/>
      <c r="V3207" s="39"/>
      <c r="W3207" s="39"/>
      <c r="X3207" s="39"/>
      <c r="Y3207" s="39"/>
      <c r="Z3207" s="39"/>
      <c r="AA3207" s="39"/>
      <c r="AB3207" s="39"/>
      <c r="AC3207" s="39"/>
      <c r="AD3207" s="39"/>
      <c r="AE3207" s="39"/>
      <c r="AF3207" s="39"/>
      <c r="AG3207" s="39"/>
      <c r="AH3207" s="39"/>
      <c r="AI3207" s="39"/>
      <c r="AJ3207" s="39"/>
      <c r="AK3207" s="39"/>
      <c r="AL3207" s="39"/>
      <c r="AM3207" s="39"/>
      <c r="AN3207" s="39"/>
      <c r="AO3207" s="39"/>
      <c r="AP3207" s="39"/>
      <c r="AQ3207" s="39"/>
      <c r="AR3207" s="39"/>
      <c r="AS3207" s="39"/>
      <c r="AT3207" s="39"/>
      <c r="AU3207" s="39"/>
      <c r="AV3207" s="39"/>
      <c r="AW3207" s="39"/>
      <c r="AX3207" s="39"/>
      <c r="AY3207" s="39"/>
      <c r="AZ3207" s="39"/>
      <c r="BA3207" s="39"/>
      <c r="BB3207" s="39"/>
      <c r="BC3207" s="39"/>
      <c r="BD3207" s="39"/>
      <c r="BE3207" s="39"/>
      <c r="BF3207" s="39"/>
      <c r="BG3207" s="39"/>
      <c r="BH3207" s="39"/>
      <c r="BI3207" s="39"/>
      <c r="BJ3207" s="39"/>
      <c r="BK3207" s="39"/>
      <c r="BL3207" s="39"/>
      <c r="BM3207" s="39"/>
      <c r="BN3207" s="39"/>
      <c r="BO3207" s="39"/>
      <c r="BP3207" s="39"/>
      <c r="BQ3207" s="39"/>
      <c r="BR3207" s="39"/>
      <c r="BS3207" s="39"/>
      <c r="BT3207" s="39"/>
      <c r="BU3207" s="39"/>
      <c r="BV3207" s="39"/>
      <c r="BW3207" s="39"/>
      <c r="BX3207" s="39"/>
      <c r="BY3207" s="39"/>
      <c r="BZ3207" s="39"/>
      <c r="CA3207" s="39"/>
      <c r="CB3207" s="39"/>
      <c r="CC3207" s="39"/>
      <c r="CD3207" s="39"/>
      <c r="CE3207" s="39"/>
      <c r="CF3207" s="39"/>
      <c r="CG3207" s="39"/>
      <c r="CH3207" s="39"/>
      <c r="CI3207" s="39"/>
      <c r="CJ3207" s="39"/>
      <c r="CK3207" s="39"/>
      <c r="CL3207" s="39"/>
      <c r="CM3207" s="39"/>
      <c r="CN3207" s="39"/>
      <c r="CO3207" s="39"/>
      <c r="CP3207" s="39"/>
      <c r="CQ3207" s="39"/>
      <c r="CR3207" s="39"/>
      <c r="CS3207" s="39"/>
      <c r="CT3207" s="39"/>
      <c r="CU3207" s="39"/>
      <c r="CV3207" s="39"/>
      <c r="CW3207" s="39"/>
      <c r="CX3207" s="39"/>
      <c r="CY3207" s="39"/>
      <c r="CZ3207" s="39"/>
      <c r="DA3207" s="39"/>
      <c r="DB3207" s="39"/>
      <c r="DC3207" s="39"/>
      <c r="DD3207" s="39"/>
      <c r="DE3207" s="39"/>
    </row>
    <row r="3208" spans="1:109" s="38" customFormat="1" ht="12">
      <c r="A3208" s="298"/>
      <c r="B3208" s="298"/>
      <c r="C3208" s="298"/>
      <c r="D3208" s="298"/>
      <c r="E3208" s="298"/>
      <c r="F3208" s="298"/>
      <c r="G3208" s="298"/>
      <c r="H3208" s="298"/>
      <c r="I3208" s="298"/>
      <c r="J3208" s="298"/>
      <c r="K3208" s="298"/>
      <c r="L3208" s="299"/>
      <c r="M3208" s="302"/>
      <c r="N3208" s="298"/>
      <c r="O3208" s="238"/>
      <c r="P3208" s="238"/>
      <c r="Q3208" s="238"/>
      <c r="T3208" s="39"/>
      <c r="U3208" s="39"/>
      <c r="V3208" s="39"/>
      <c r="W3208" s="39"/>
      <c r="X3208" s="39"/>
      <c r="Y3208" s="39"/>
      <c r="Z3208" s="39"/>
      <c r="AA3208" s="39"/>
      <c r="AB3208" s="39"/>
      <c r="AC3208" s="39"/>
      <c r="AD3208" s="39"/>
      <c r="AE3208" s="39"/>
      <c r="AF3208" s="39"/>
      <c r="AG3208" s="39"/>
      <c r="AH3208" s="39"/>
      <c r="AI3208" s="39"/>
      <c r="AJ3208" s="39"/>
      <c r="AK3208" s="39"/>
      <c r="AL3208" s="39"/>
      <c r="AM3208" s="39"/>
      <c r="AN3208" s="39"/>
      <c r="AO3208" s="39"/>
      <c r="AP3208" s="39"/>
      <c r="AQ3208" s="39"/>
      <c r="AR3208" s="39"/>
      <c r="AS3208" s="39"/>
      <c r="AT3208" s="39"/>
      <c r="AU3208" s="39"/>
      <c r="AV3208" s="39"/>
      <c r="AW3208" s="39"/>
      <c r="AX3208" s="39"/>
      <c r="AY3208" s="39"/>
      <c r="AZ3208" s="39"/>
      <c r="BA3208" s="39"/>
      <c r="BB3208" s="39"/>
      <c r="BC3208" s="39"/>
      <c r="BD3208" s="39"/>
      <c r="BE3208" s="39"/>
      <c r="BF3208" s="39"/>
      <c r="BG3208" s="39"/>
      <c r="BH3208" s="39"/>
      <c r="BI3208" s="39"/>
      <c r="BJ3208" s="39"/>
      <c r="BK3208" s="39"/>
      <c r="BL3208" s="39"/>
      <c r="BM3208" s="39"/>
      <c r="BN3208" s="39"/>
      <c r="BO3208" s="39"/>
      <c r="BP3208" s="39"/>
      <c r="BQ3208" s="39"/>
      <c r="BR3208" s="39"/>
      <c r="BS3208" s="39"/>
      <c r="BT3208" s="39"/>
      <c r="BU3208" s="39"/>
      <c r="BV3208" s="39"/>
      <c r="BW3208" s="39"/>
      <c r="BX3208" s="39"/>
      <c r="BY3208" s="39"/>
      <c r="BZ3208" s="39"/>
      <c r="CA3208" s="39"/>
      <c r="CB3208" s="39"/>
      <c r="CC3208" s="39"/>
      <c r="CD3208" s="39"/>
      <c r="CE3208" s="39"/>
      <c r="CF3208" s="39"/>
      <c r="CG3208" s="39"/>
      <c r="CH3208" s="39"/>
      <c r="CI3208" s="39"/>
      <c r="CJ3208" s="39"/>
      <c r="CK3208" s="39"/>
      <c r="CL3208" s="39"/>
      <c r="CM3208" s="39"/>
      <c r="CN3208" s="39"/>
      <c r="CO3208" s="39"/>
      <c r="CP3208" s="39"/>
      <c r="CQ3208" s="39"/>
      <c r="CR3208" s="39"/>
      <c r="CS3208" s="39"/>
      <c r="CT3208" s="39"/>
      <c r="CU3208" s="39"/>
      <c r="CV3208" s="39"/>
      <c r="CW3208" s="39"/>
      <c r="CX3208" s="39"/>
      <c r="CY3208" s="39"/>
      <c r="CZ3208" s="39"/>
      <c r="DA3208" s="39"/>
      <c r="DB3208" s="39"/>
      <c r="DC3208" s="39"/>
      <c r="DD3208" s="39"/>
      <c r="DE3208" s="39"/>
    </row>
    <row r="3209" spans="1:109" s="38" customFormat="1" ht="12">
      <c r="A3209" s="298"/>
      <c r="B3209" s="298"/>
      <c r="C3209" s="298"/>
      <c r="D3209" s="298"/>
      <c r="E3209" s="298"/>
      <c r="F3209" s="298"/>
      <c r="G3209" s="298"/>
      <c r="H3209" s="298"/>
      <c r="I3209" s="298"/>
      <c r="J3209" s="298"/>
      <c r="K3209" s="298"/>
      <c r="L3209" s="299"/>
      <c r="M3209" s="302"/>
      <c r="N3209" s="298"/>
      <c r="O3209" s="238"/>
      <c r="P3209" s="238"/>
      <c r="Q3209" s="238"/>
      <c r="T3209" s="39"/>
      <c r="U3209" s="39"/>
      <c r="V3209" s="39"/>
      <c r="W3209" s="39"/>
      <c r="X3209" s="39"/>
      <c r="Y3209" s="39"/>
      <c r="Z3209" s="39"/>
      <c r="AA3209" s="39"/>
      <c r="AB3209" s="39"/>
      <c r="AC3209" s="39"/>
      <c r="AD3209" s="39"/>
      <c r="AE3209" s="39"/>
      <c r="AF3209" s="39"/>
      <c r="AG3209" s="39"/>
      <c r="AH3209" s="39"/>
      <c r="AI3209" s="39"/>
      <c r="AJ3209" s="39"/>
      <c r="AK3209" s="39"/>
      <c r="AL3209" s="39"/>
      <c r="AM3209" s="39"/>
      <c r="AN3209" s="39"/>
      <c r="AO3209" s="39"/>
      <c r="AP3209" s="39"/>
      <c r="AQ3209" s="39"/>
      <c r="AR3209" s="39"/>
      <c r="AS3209" s="39"/>
      <c r="AT3209" s="39"/>
      <c r="AU3209" s="39"/>
      <c r="AV3209" s="39"/>
      <c r="AW3209" s="39"/>
      <c r="AX3209" s="39"/>
      <c r="AY3209" s="39"/>
      <c r="AZ3209" s="39"/>
      <c r="BA3209" s="39"/>
      <c r="BB3209" s="39"/>
      <c r="BC3209" s="39"/>
      <c r="BD3209" s="39"/>
      <c r="BE3209" s="39"/>
      <c r="BF3209" s="39"/>
      <c r="BG3209" s="39"/>
      <c r="BH3209" s="39"/>
      <c r="BI3209" s="39"/>
      <c r="BJ3209" s="39"/>
      <c r="BK3209" s="39"/>
      <c r="BL3209" s="39"/>
      <c r="BM3209" s="39"/>
      <c r="BN3209" s="39"/>
      <c r="BO3209" s="39"/>
      <c r="BP3209" s="39"/>
      <c r="BQ3209" s="39"/>
      <c r="BR3209" s="39"/>
      <c r="BS3209" s="39"/>
      <c r="BT3209" s="39"/>
      <c r="BU3209" s="39"/>
      <c r="BV3209" s="39"/>
      <c r="BW3209" s="39"/>
      <c r="BX3209" s="39"/>
      <c r="BY3209" s="39"/>
      <c r="BZ3209" s="39"/>
      <c r="CA3209" s="39"/>
      <c r="CB3209" s="39"/>
      <c r="CC3209" s="39"/>
      <c r="CD3209" s="39"/>
      <c r="CE3209" s="39"/>
      <c r="CF3209" s="39"/>
      <c r="CG3209" s="39"/>
      <c r="CH3209" s="39"/>
      <c r="CI3209" s="39"/>
      <c r="CJ3209" s="39"/>
      <c r="CK3209" s="39"/>
      <c r="CL3209" s="39"/>
      <c r="CM3209" s="39"/>
      <c r="CN3209" s="39"/>
      <c r="CO3209" s="39"/>
      <c r="CP3209" s="39"/>
      <c r="CQ3209" s="39"/>
      <c r="CR3209" s="39"/>
      <c r="CS3209" s="39"/>
      <c r="CT3209" s="39"/>
      <c r="CU3209" s="39"/>
      <c r="CV3209" s="39"/>
      <c r="CW3209" s="39"/>
      <c r="CX3209" s="39"/>
      <c r="CY3209" s="39"/>
      <c r="CZ3209" s="39"/>
      <c r="DA3209" s="39"/>
      <c r="DB3209" s="39"/>
      <c r="DC3209" s="39"/>
      <c r="DD3209" s="39"/>
      <c r="DE3209" s="39"/>
    </row>
    <row r="3210" spans="1:109" s="38" customFormat="1" ht="12">
      <c r="A3210" s="298"/>
      <c r="B3210" s="298"/>
      <c r="C3210" s="298"/>
      <c r="D3210" s="298"/>
      <c r="E3210" s="298"/>
      <c r="F3210" s="298"/>
      <c r="G3210" s="298"/>
      <c r="H3210" s="298"/>
      <c r="I3210" s="298"/>
      <c r="J3210" s="298"/>
      <c r="K3210" s="298"/>
      <c r="L3210" s="299"/>
      <c r="M3210" s="302"/>
      <c r="N3210" s="298"/>
      <c r="O3210" s="238"/>
      <c r="P3210" s="238"/>
      <c r="Q3210" s="238"/>
      <c r="T3210" s="39"/>
      <c r="U3210" s="39"/>
      <c r="V3210" s="39"/>
      <c r="W3210" s="39"/>
      <c r="X3210" s="39"/>
      <c r="Y3210" s="39"/>
      <c r="Z3210" s="39"/>
      <c r="AA3210" s="39"/>
      <c r="AB3210" s="39"/>
      <c r="AC3210" s="39"/>
      <c r="AD3210" s="39"/>
      <c r="AE3210" s="39"/>
      <c r="AF3210" s="39"/>
      <c r="AG3210" s="39"/>
      <c r="AH3210" s="39"/>
      <c r="AI3210" s="39"/>
      <c r="AJ3210" s="39"/>
      <c r="AK3210" s="39"/>
      <c r="AL3210" s="39"/>
      <c r="AM3210" s="39"/>
      <c r="AN3210" s="39"/>
      <c r="AO3210" s="39"/>
      <c r="AP3210" s="39"/>
      <c r="AQ3210" s="39"/>
      <c r="AR3210" s="39"/>
      <c r="AS3210" s="39"/>
      <c r="AT3210" s="39"/>
      <c r="AU3210" s="39"/>
      <c r="AV3210" s="39"/>
      <c r="AW3210" s="39"/>
      <c r="AX3210" s="39"/>
      <c r="AY3210" s="39"/>
      <c r="AZ3210" s="39"/>
      <c r="BA3210" s="39"/>
      <c r="BB3210" s="39"/>
      <c r="BC3210" s="39"/>
      <c r="BD3210" s="39"/>
      <c r="BE3210" s="39"/>
      <c r="BF3210" s="39"/>
      <c r="BG3210" s="39"/>
      <c r="BH3210" s="39"/>
      <c r="BI3210" s="39"/>
      <c r="BJ3210" s="39"/>
      <c r="BK3210" s="39"/>
      <c r="BL3210" s="39"/>
      <c r="BM3210" s="39"/>
      <c r="BN3210" s="39"/>
      <c r="BO3210" s="39"/>
      <c r="BP3210" s="39"/>
      <c r="BQ3210" s="39"/>
      <c r="BR3210" s="39"/>
      <c r="BS3210" s="39"/>
      <c r="BT3210" s="39"/>
      <c r="BU3210" s="39"/>
      <c r="BV3210" s="39"/>
      <c r="BW3210" s="39"/>
      <c r="BX3210" s="39"/>
      <c r="BY3210" s="39"/>
      <c r="BZ3210" s="39"/>
      <c r="CA3210" s="39"/>
      <c r="CB3210" s="39"/>
      <c r="CC3210" s="39"/>
      <c r="CD3210" s="39"/>
      <c r="CE3210" s="39"/>
      <c r="CF3210" s="39"/>
      <c r="CG3210" s="39"/>
      <c r="CH3210" s="39"/>
      <c r="CI3210" s="39"/>
      <c r="CJ3210" s="39"/>
      <c r="CK3210" s="39"/>
      <c r="CL3210" s="39"/>
      <c r="CM3210" s="39"/>
      <c r="CN3210" s="39"/>
      <c r="CO3210" s="39"/>
      <c r="CP3210" s="39"/>
      <c r="CQ3210" s="39"/>
      <c r="CR3210" s="39"/>
      <c r="CS3210" s="39"/>
      <c r="CT3210" s="39"/>
      <c r="CU3210" s="39"/>
      <c r="CV3210" s="39"/>
      <c r="CW3210" s="39"/>
      <c r="CX3210" s="39"/>
      <c r="CY3210" s="39"/>
      <c r="CZ3210" s="39"/>
      <c r="DA3210" s="39"/>
      <c r="DB3210" s="39"/>
      <c r="DC3210" s="39"/>
      <c r="DD3210" s="39"/>
      <c r="DE3210" s="39"/>
    </row>
    <row r="3211" spans="1:109" s="38" customFormat="1" ht="12">
      <c r="A3211" s="298"/>
      <c r="B3211" s="298"/>
      <c r="C3211" s="298"/>
      <c r="D3211" s="298"/>
      <c r="E3211" s="298"/>
      <c r="F3211" s="298"/>
      <c r="G3211" s="298"/>
      <c r="H3211" s="298"/>
      <c r="I3211" s="298"/>
      <c r="J3211" s="298"/>
      <c r="K3211" s="298"/>
      <c r="L3211" s="299"/>
      <c r="M3211" s="302"/>
      <c r="N3211" s="298"/>
      <c r="O3211" s="238"/>
      <c r="P3211" s="238"/>
      <c r="Q3211" s="238"/>
      <c r="T3211" s="39"/>
      <c r="U3211" s="39"/>
      <c r="V3211" s="39"/>
      <c r="W3211" s="39"/>
      <c r="X3211" s="39"/>
      <c r="Y3211" s="39"/>
      <c r="Z3211" s="39"/>
      <c r="AA3211" s="39"/>
      <c r="AB3211" s="39"/>
      <c r="AC3211" s="39"/>
      <c r="AD3211" s="39"/>
      <c r="AE3211" s="39"/>
      <c r="AF3211" s="39"/>
      <c r="AG3211" s="39"/>
      <c r="AH3211" s="39"/>
      <c r="AI3211" s="39"/>
      <c r="AJ3211" s="39"/>
      <c r="AK3211" s="39"/>
      <c r="AL3211" s="39"/>
      <c r="AM3211" s="39"/>
      <c r="AN3211" s="39"/>
      <c r="AO3211" s="39"/>
      <c r="AP3211" s="39"/>
      <c r="AQ3211" s="39"/>
      <c r="AR3211" s="39"/>
      <c r="AS3211" s="39"/>
      <c r="AT3211" s="39"/>
      <c r="AU3211" s="39"/>
      <c r="AV3211" s="39"/>
      <c r="AW3211" s="39"/>
      <c r="AX3211" s="39"/>
      <c r="AY3211" s="39"/>
      <c r="AZ3211" s="39"/>
      <c r="BA3211" s="39"/>
      <c r="BB3211" s="39"/>
      <c r="BC3211" s="39"/>
      <c r="BD3211" s="39"/>
      <c r="BE3211" s="39"/>
      <c r="BF3211" s="39"/>
      <c r="BG3211" s="39"/>
      <c r="BH3211" s="39"/>
      <c r="BI3211" s="39"/>
      <c r="BJ3211" s="39"/>
      <c r="BK3211" s="39"/>
      <c r="BL3211" s="39"/>
      <c r="BM3211" s="39"/>
      <c r="BN3211" s="39"/>
      <c r="BO3211" s="39"/>
      <c r="BP3211" s="39"/>
      <c r="BQ3211" s="39"/>
      <c r="BR3211" s="39"/>
      <c r="BS3211" s="39"/>
      <c r="BT3211" s="39"/>
      <c r="BU3211" s="39"/>
      <c r="BV3211" s="39"/>
      <c r="BW3211" s="39"/>
      <c r="BX3211" s="39"/>
      <c r="BY3211" s="39"/>
      <c r="BZ3211" s="39"/>
      <c r="CA3211" s="39"/>
      <c r="CB3211" s="39"/>
      <c r="CC3211" s="39"/>
      <c r="CD3211" s="39"/>
      <c r="CE3211" s="39"/>
      <c r="CF3211" s="39"/>
      <c r="CG3211" s="39"/>
      <c r="CH3211" s="39"/>
      <c r="CI3211" s="39"/>
      <c r="CJ3211" s="39"/>
      <c r="CK3211" s="39"/>
      <c r="CL3211" s="39"/>
      <c r="CM3211" s="39"/>
      <c r="CN3211" s="39"/>
      <c r="CO3211" s="39"/>
      <c r="CP3211" s="39"/>
      <c r="CQ3211" s="39"/>
      <c r="CR3211" s="39"/>
      <c r="CS3211" s="39"/>
      <c r="CT3211" s="39"/>
      <c r="CU3211" s="39"/>
      <c r="CV3211" s="39"/>
      <c r="CW3211" s="39"/>
      <c r="CX3211" s="39"/>
      <c r="CY3211" s="39"/>
      <c r="CZ3211" s="39"/>
      <c r="DA3211" s="39"/>
      <c r="DB3211" s="39"/>
      <c r="DC3211" s="39"/>
      <c r="DD3211" s="39"/>
      <c r="DE3211" s="39"/>
    </row>
    <row r="3212" spans="1:109" s="38" customFormat="1" ht="12">
      <c r="A3212" s="298"/>
      <c r="B3212" s="298"/>
      <c r="C3212" s="298"/>
      <c r="D3212" s="298"/>
      <c r="E3212" s="298"/>
      <c r="F3212" s="298"/>
      <c r="G3212" s="298"/>
      <c r="H3212" s="298"/>
      <c r="I3212" s="298"/>
      <c r="J3212" s="298"/>
      <c r="K3212" s="298"/>
      <c r="L3212" s="299"/>
      <c r="M3212" s="302"/>
      <c r="N3212" s="298"/>
      <c r="O3212" s="238"/>
      <c r="P3212" s="238"/>
      <c r="Q3212" s="238"/>
      <c r="T3212" s="39"/>
      <c r="U3212" s="39"/>
      <c r="V3212" s="39"/>
      <c r="W3212" s="39"/>
      <c r="X3212" s="39"/>
      <c r="Y3212" s="39"/>
      <c r="Z3212" s="39"/>
      <c r="AA3212" s="39"/>
      <c r="AB3212" s="39"/>
      <c r="AC3212" s="39"/>
      <c r="AD3212" s="39"/>
      <c r="AE3212" s="39"/>
      <c r="AF3212" s="39"/>
      <c r="AG3212" s="39"/>
      <c r="AH3212" s="39"/>
      <c r="AI3212" s="39"/>
      <c r="AJ3212" s="39"/>
      <c r="AK3212" s="39"/>
      <c r="AL3212" s="39"/>
      <c r="AM3212" s="39"/>
      <c r="AN3212" s="39"/>
      <c r="AO3212" s="39"/>
      <c r="AP3212" s="39"/>
      <c r="AQ3212" s="39"/>
      <c r="AR3212" s="39"/>
      <c r="AS3212" s="39"/>
      <c r="AT3212" s="39"/>
      <c r="AU3212" s="39"/>
      <c r="AV3212" s="39"/>
      <c r="AW3212" s="39"/>
      <c r="AX3212" s="39"/>
      <c r="AY3212" s="39"/>
      <c r="AZ3212" s="39"/>
      <c r="BA3212" s="39"/>
      <c r="BB3212" s="39"/>
      <c r="BC3212" s="39"/>
      <c r="BD3212" s="39"/>
      <c r="BE3212" s="39"/>
      <c r="BF3212" s="39"/>
      <c r="BG3212" s="39"/>
      <c r="BH3212" s="39"/>
      <c r="BI3212" s="39"/>
      <c r="BJ3212" s="39"/>
      <c r="BK3212" s="39"/>
      <c r="BL3212" s="39"/>
      <c r="BM3212" s="39"/>
      <c r="BN3212" s="39"/>
      <c r="BO3212" s="39"/>
      <c r="BP3212" s="39"/>
      <c r="BQ3212" s="39"/>
      <c r="BR3212" s="39"/>
      <c r="BS3212" s="39"/>
      <c r="BT3212" s="39"/>
      <c r="BU3212" s="39"/>
      <c r="BV3212" s="39"/>
      <c r="BW3212" s="39"/>
      <c r="BX3212" s="39"/>
      <c r="BY3212" s="39"/>
      <c r="BZ3212" s="39"/>
      <c r="CA3212" s="39"/>
      <c r="CB3212" s="39"/>
      <c r="CC3212" s="39"/>
      <c r="CD3212" s="39"/>
      <c r="CE3212" s="39"/>
      <c r="CF3212" s="39"/>
      <c r="CG3212" s="39"/>
      <c r="CH3212" s="39"/>
      <c r="CI3212" s="39"/>
      <c r="CJ3212" s="39"/>
      <c r="CK3212" s="39"/>
      <c r="CL3212" s="39"/>
      <c r="CM3212" s="39"/>
      <c r="CN3212" s="39"/>
      <c r="CO3212" s="39"/>
      <c r="CP3212" s="39"/>
      <c r="CQ3212" s="39"/>
      <c r="CR3212" s="39"/>
      <c r="CS3212" s="39"/>
      <c r="CT3212" s="39"/>
      <c r="CU3212" s="39"/>
      <c r="CV3212" s="39"/>
      <c r="CW3212" s="39"/>
      <c r="CX3212" s="39"/>
      <c r="CY3212" s="39"/>
      <c r="CZ3212" s="39"/>
      <c r="DA3212" s="39"/>
      <c r="DB3212" s="39"/>
      <c r="DC3212" s="39"/>
      <c r="DD3212" s="39"/>
      <c r="DE3212" s="39"/>
    </row>
    <row r="3213" spans="1:109" s="38" customFormat="1" ht="12">
      <c r="A3213" s="298"/>
      <c r="B3213" s="298"/>
      <c r="C3213" s="298"/>
      <c r="D3213" s="298"/>
      <c r="E3213" s="298"/>
      <c r="F3213" s="298"/>
      <c r="G3213" s="298"/>
      <c r="H3213" s="298"/>
      <c r="I3213" s="298"/>
      <c r="J3213" s="298"/>
      <c r="K3213" s="298"/>
      <c r="L3213" s="299"/>
      <c r="M3213" s="302"/>
      <c r="N3213" s="298"/>
      <c r="O3213" s="238"/>
      <c r="P3213" s="238"/>
      <c r="Q3213" s="238"/>
      <c r="T3213" s="39"/>
      <c r="U3213" s="39"/>
      <c r="V3213" s="39"/>
      <c r="W3213" s="39"/>
      <c r="X3213" s="39"/>
      <c r="Y3213" s="39"/>
      <c r="Z3213" s="39"/>
      <c r="AA3213" s="39"/>
      <c r="AB3213" s="39"/>
      <c r="AC3213" s="39"/>
      <c r="AD3213" s="39"/>
      <c r="AE3213" s="39"/>
      <c r="AF3213" s="39"/>
      <c r="AG3213" s="39"/>
      <c r="AH3213" s="39"/>
      <c r="AI3213" s="39"/>
      <c r="AJ3213" s="39"/>
      <c r="AK3213" s="39"/>
      <c r="AL3213" s="39"/>
      <c r="AM3213" s="39"/>
      <c r="AN3213" s="39"/>
      <c r="AO3213" s="39"/>
      <c r="AP3213" s="39"/>
      <c r="AQ3213" s="39"/>
      <c r="AR3213" s="39"/>
      <c r="AS3213" s="39"/>
      <c r="AT3213" s="39"/>
      <c r="AU3213" s="39"/>
      <c r="AV3213" s="39"/>
      <c r="AW3213" s="39"/>
      <c r="AX3213" s="39"/>
      <c r="AY3213" s="39"/>
      <c r="AZ3213" s="39"/>
      <c r="BA3213" s="39"/>
      <c r="BB3213" s="39"/>
      <c r="BC3213" s="39"/>
      <c r="BD3213" s="39"/>
      <c r="BE3213" s="39"/>
      <c r="BF3213" s="39"/>
      <c r="BG3213" s="39"/>
      <c r="BH3213" s="39"/>
      <c r="BI3213" s="39"/>
      <c r="BJ3213" s="39"/>
      <c r="BK3213" s="39"/>
      <c r="BL3213" s="39"/>
      <c r="BM3213" s="39"/>
      <c r="BN3213" s="39"/>
      <c r="BO3213" s="39"/>
      <c r="BP3213" s="39"/>
      <c r="BQ3213" s="39"/>
      <c r="BR3213" s="39"/>
      <c r="BS3213" s="39"/>
      <c r="BT3213" s="39"/>
      <c r="BU3213" s="39"/>
      <c r="BV3213" s="39"/>
      <c r="BW3213" s="39"/>
      <c r="BX3213" s="39"/>
      <c r="BY3213" s="39"/>
      <c r="BZ3213" s="39"/>
      <c r="CA3213" s="39"/>
      <c r="CB3213" s="39"/>
      <c r="CC3213" s="39"/>
      <c r="CD3213" s="39"/>
      <c r="CE3213" s="39"/>
      <c r="CF3213" s="39"/>
      <c r="CG3213" s="39"/>
      <c r="CH3213" s="39"/>
      <c r="CI3213" s="39"/>
      <c r="CJ3213" s="39"/>
      <c r="CK3213" s="39"/>
      <c r="CL3213" s="39"/>
      <c r="CM3213" s="39"/>
      <c r="CN3213" s="39"/>
      <c r="CO3213" s="39"/>
      <c r="CP3213" s="39"/>
      <c r="CQ3213" s="39"/>
      <c r="CR3213" s="39"/>
      <c r="CS3213" s="39"/>
      <c r="CT3213" s="39"/>
      <c r="CU3213" s="39"/>
      <c r="CV3213" s="39"/>
      <c r="CW3213" s="39"/>
      <c r="CX3213" s="39"/>
      <c r="CY3213" s="39"/>
      <c r="CZ3213" s="39"/>
      <c r="DA3213" s="39"/>
      <c r="DB3213" s="39"/>
      <c r="DC3213" s="39"/>
      <c r="DD3213" s="39"/>
      <c r="DE3213" s="39"/>
    </row>
    <row r="3214" spans="1:109" s="38" customFormat="1" ht="12">
      <c r="A3214" s="298"/>
      <c r="B3214" s="298"/>
      <c r="C3214" s="298"/>
      <c r="D3214" s="298"/>
      <c r="E3214" s="298"/>
      <c r="F3214" s="298"/>
      <c r="G3214" s="298"/>
      <c r="H3214" s="298"/>
      <c r="I3214" s="298"/>
      <c r="J3214" s="298"/>
      <c r="K3214" s="298"/>
      <c r="L3214" s="299"/>
      <c r="M3214" s="302"/>
      <c r="N3214" s="298"/>
      <c r="O3214" s="238"/>
      <c r="P3214" s="238"/>
      <c r="Q3214" s="238"/>
      <c r="T3214" s="39"/>
      <c r="U3214" s="39"/>
      <c r="V3214" s="39"/>
      <c r="W3214" s="39"/>
      <c r="X3214" s="39"/>
      <c r="Y3214" s="39"/>
      <c r="Z3214" s="39"/>
      <c r="AA3214" s="39"/>
      <c r="AB3214" s="39"/>
      <c r="AC3214" s="39"/>
      <c r="AD3214" s="39"/>
      <c r="AE3214" s="39"/>
      <c r="AF3214" s="39"/>
      <c r="AG3214" s="39"/>
      <c r="AH3214" s="39"/>
      <c r="AI3214" s="39"/>
      <c r="AJ3214" s="39"/>
      <c r="AK3214" s="39"/>
      <c r="AL3214" s="39"/>
      <c r="AM3214" s="39"/>
      <c r="AN3214" s="39"/>
      <c r="AO3214" s="39"/>
      <c r="AP3214" s="39"/>
      <c r="AQ3214" s="39"/>
      <c r="AR3214" s="39"/>
      <c r="AS3214" s="39"/>
      <c r="AT3214" s="39"/>
      <c r="AU3214" s="39"/>
      <c r="AV3214" s="39"/>
      <c r="AW3214" s="39"/>
      <c r="AX3214" s="39"/>
      <c r="AY3214" s="39"/>
      <c r="AZ3214" s="39"/>
      <c r="BA3214" s="39"/>
      <c r="BB3214" s="39"/>
      <c r="BC3214" s="39"/>
      <c r="BD3214" s="39"/>
      <c r="BE3214" s="39"/>
      <c r="BF3214" s="39"/>
      <c r="BG3214" s="39"/>
      <c r="BH3214" s="39"/>
      <c r="BI3214" s="39"/>
      <c r="BJ3214" s="39"/>
      <c r="BK3214" s="39"/>
      <c r="BL3214" s="39"/>
      <c r="BM3214" s="39"/>
      <c r="BN3214" s="39"/>
      <c r="BO3214" s="39"/>
      <c r="BP3214" s="39"/>
      <c r="BQ3214" s="39"/>
      <c r="BR3214" s="39"/>
      <c r="BS3214" s="39"/>
      <c r="BT3214" s="39"/>
      <c r="BU3214" s="39"/>
      <c r="BV3214" s="39"/>
      <c r="BW3214" s="39"/>
      <c r="BX3214" s="39"/>
      <c r="BY3214" s="39"/>
      <c r="BZ3214" s="39"/>
      <c r="CA3214" s="39"/>
      <c r="CB3214" s="39"/>
      <c r="CC3214" s="39"/>
      <c r="CD3214" s="39"/>
      <c r="CE3214" s="39"/>
      <c r="CF3214" s="39"/>
      <c r="CG3214" s="39"/>
      <c r="CH3214" s="39"/>
      <c r="CI3214" s="39"/>
      <c r="CJ3214" s="39"/>
      <c r="CK3214" s="39"/>
      <c r="CL3214" s="39"/>
      <c r="CM3214" s="39"/>
      <c r="CN3214" s="39"/>
      <c r="CO3214" s="39"/>
      <c r="CP3214" s="39"/>
      <c r="CQ3214" s="39"/>
      <c r="CR3214" s="39"/>
      <c r="CS3214" s="39"/>
      <c r="CT3214" s="39"/>
      <c r="CU3214" s="39"/>
      <c r="CV3214" s="39"/>
      <c r="CW3214" s="39"/>
      <c r="CX3214" s="39"/>
      <c r="CY3214" s="39"/>
      <c r="CZ3214" s="39"/>
      <c r="DA3214" s="39"/>
      <c r="DB3214" s="39"/>
      <c r="DC3214" s="39"/>
      <c r="DD3214" s="39"/>
      <c r="DE3214" s="39"/>
    </row>
    <row r="3215" spans="1:109" s="38" customFormat="1" ht="12">
      <c r="A3215" s="298"/>
      <c r="B3215" s="298"/>
      <c r="C3215" s="298"/>
      <c r="D3215" s="298"/>
      <c r="E3215" s="298"/>
      <c r="F3215" s="298"/>
      <c r="G3215" s="298"/>
      <c r="H3215" s="298"/>
      <c r="I3215" s="298"/>
      <c r="J3215" s="298"/>
      <c r="K3215" s="298"/>
      <c r="L3215" s="299"/>
      <c r="M3215" s="302"/>
      <c r="N3215" s="298"/>
      <c r="O3215" s="238"/>
      <c r="P3215" s="238"/>
      <c r="Q3215" s="238"/>
      <c r="T3215" s="39"/>
      <c r="U3215" s="39"/>
      <c r="V3215" s="39"/>
      <c r="W3215" s="39"/>
      <c r="X3215" s="39"/>
      <c r="Y3215" s="39"/>
      <c r="Z3215" s="39"/>
      <c r="AA3215" s="39"/>
      <c r="AB3215" s="39"/>
      <c r="AC3215" s="39"/>
      <c r="AD3215" s="39"/>
      <c r="AE3215" s="39"/>
      <c r="AF3215" s="39"/>
      <c r="AG3215" s="39"/>
      <c r="AH3215" s="39"/>
      <c r="AI3215" s="39"/>
      <c r="AJ3215" s="39"/>
      <c r="AK3215" s="39"/>
      <c r="AL3215" s="39"/>
      <c r="AM3215" s="39"/>
      <c r="AN3215" s="39"/>
      <c r="AO3215" s="39"/>
      <c r="AP3215" s="39"/>
      <c r="AQ3215" s="39"/>
      <c r="AR3215" s="39"/>
      <c r="AS3215" s="39"/>
      <c r="AT3215" s="39"/>
      <c r="AU3215" s="39"/>
      <c r="AV3215" s="39"/>
      <c r="AW3215" s="39"/>
      <c r="AX3215" s="39"/>
      <c r="AY3215" s="39"/>
      <c r="AZ3215" s="39"/>
      <c r="BA3215" s="39"/>
      <c r="BB3215" s="39"/>
      <c r="BC3215" s="39"/>
      <c r="BD3215" s="39"/>
      <c r="BE3215" s="39"/>
      <c r="BF3215" s="39"/>
      <c r="BG3215" s="39"/>
      <c r="BH3215" s="39"/>
      <c r="BI3215" s="39"/>
      <c r="BJ3215" s="39"/>
      <c r="BK3215" s="39"/>
      <c r="BL3215" s="39"/>
      <c r="BM3215" s="39"/>
      <c r="BN3215" s="39"/>
      <c r="BO3215" s="39"/>
      <c r="BP3215" s="39"/>
      <c r="BQ3215" s="39"/>
      <c r="BR3215" s="39"/>
      <c r="BS3215" s="39"/>
      <c r="BT3215" s="39"/>
      <c r="BU3215" s="39"/>
      <c r="BV3215" s="39"/>
      <c r="BW3215" s="39"/>
      <c r="BX3215" s="39"/>
      <c r="BY3215" s="39"/>
      <c r="BZ3215" s="39"/>
      <c r="CA3215" s="39"/>
      <c r="CB3215" s="39"/>
      <c r="CC3215" s="39"/>
      <c r="CD3215" s="39"/>
      <c r="CE3215" s="39"/>
      <c r="CF3215" s="39"/>
      <c r="CG3215" s="39"/>
      <c r="CH3215" s="39"/>
      <c r="CI3215" s="39"/>
      <c r="CJ3215" s="39"/>
      <c r="CK3215" s="39"/>
      <c r="CL3215" s="39"/>
      <c r="CM3215" s="39"/>
      <c r="CN3215" s="39"/>
      <c r="CO3215" s="39"/>
      <c r="CP3215" s="39"/>
      <c r="CQ3215" s="39"/>
      <c r="CR3215" s="39"/>
      <c r="CS3215" s="39"/>
      <c r="CT3215" s="39"/>
      <c r="CU3215" s="39"/>
      <c r="CV3215" s="39"/>
      <c r="CW3215" s="39"/>
      <c r="CX3215" s="39"/>
      <c r="CY3215" s="39"/>
      <c r="CZ3215" s="39"/>
      <c r="DA3215" s="39"/>
      <c r="DB3215" s="39"/>
      <c r="DC3215" s="39"/>
      <c r="DD3215" s="39"/>
      <c r="DE3215" s="39"/>
    </row>
    <row r="3216" spans="1:109" s="38" customFormat="1" ht="12">
      <c r="A3216" s="298"/>
      <c r="B3216" s="298"/>
      <c r="C3216" s="298"/>
      <c r="D3216" s="298"/>
      <c r="E3216" s="298"/>
      <c r="F3216" s="298"/>
      <c r="G3216" s="298"/>
      <c r="H3216" s="298"/>
      <c r="I3216" s="298"/>
      <c r="J3216" s="298"/>
      <c r="K3216" s="298"/>
      <c r="L3216" s="299"/>
      <c r="M3216" s="302"/>
      <c r="N3216" s="298"/>
      <c r="O3216" s="238"/>
      <c r="P3216" s="238"/>
      <c r="Q3216" s="238"/>
      <c r="T3216" s="39"/>
      <c r="U3216" s="39"/>
      <c r="V3216" s="39"/>
      <c r="W3216" s="39"/>
      <c r="X3216" s="39"/>
      <c r="Y3216" s="39"/>
      <c r="Z3216" s="39"/>
      <c r="AA3216" s="39"/>
      <c r="AB3216" s="39"/>
      <c r="AC3216" s="39"/>
      <c r="AD3216" s="39"/>
      <c r="AE3216" s="39"/>
      <c r="AF3216" s="39"/>
      <c r="AG3216" s="39"/>
      <c r="AH3216" s="39"/>
      <c r="AI3216" s="39"/>
      <c r="AJ3216" s="39"/>
      <c r="AK3216" s="39"/>
      <c r="AL3216" s="39"/>
      <c r="AM3216" s="39"/>
      <c r="AN3216" s="39"/>
      <c r="AO3216" s="39"/>
      <c r="AP3216" s="39"/>
      <c r="AQ3216" s="39"/>
      <c r="AR3216" s="39"/>
      <c r="AS3216" s="39"/>
      <c r="AT3216" s="39"/>
      <c r="AU3216" s="39"/>
      <c r="AV3216" s="39"/>
      <c r="AW3216" s="39"/>
      <c r="AX3216" s="39"/>
      <c r="AY3216" s="39"/>
      <c r="AZ3216" s="39"/>
      <c r="BA3216" s="39"/>
      <c r="BB3216" s="39"/>
      <c r="BC3216" s="39"/>
      <c r="BD3216" s="39"/>
      <c r="BE3216" s="39"/>
      <c r="BF3216" s="39"/>
      <c r="BG3216" s="39"/>
      <c r="BH3216" s="39"/>
      <c r="BI3216" s="39"/>
      <c r="BJ3216" s="39"/>
      <c r="BK3216" s="39"/>
      <c r="BL3216" s="39"/>
      <c r="BM3216" s="39"/>
      <c r="BN3216" s="39"/>
      <c r="BO3216" s="39"/>
      <c r="BP3216" s="39"/>
      <c r="BQ3216" s="39"/>
      <c r="BR3216" s="39"/>
      <c r="BS3216" s="39"/>
      <c r="BT3216" s="39"/>
      <c r="BU3216" s="39"/>
      <c r="BV3216" s="39"/>
      <c r="BW3216" s="39"/>
      <c r="BX3216" s="39"/>
      <c r="BY3216" s="39"/>
      <c r="BZ3216" s="39"/>
      <c r="CA3216" s="39"/>
      <c r="CB3216" s="39"/>
      <c r="CC3216" s="39"/>
      <c r="CD3216" s="39"/>
      <c r="CE3216" s="39"/>
      <c r="CF3216" s="39"/>
      <c r="CG3216" s="39"/>
      <c r="CH3216" s="39"/>
      <c r="CI3216" s="39"/>
      <c r="CJ3216" s="39"/>
      <c r="CK3216" s="39"/>
      <c r="CL3216" s="39"/>
      <c r="CM3216" s="39"/>
      <c r="CN3216" s="39"/>
      <c r="CO3216" s="39"/>
      <c r="CP3216" s="39"/>
      <c r="CQ3216" s="39"/>
      <c r="CR3216" s="39"/>
      <c r="CS3216" s="39"/>
      <c r="CT3216" s="39"/>
      <c r="CU3216" s="39"/>
      <c r="CV3216" s="39"/>
      <c r="CW3216" s="39"/>
      <c r="CX3216" s="39"/>
      <c r="CY3216" s="39"/>
      <c r="CZ3216" s="39"/>
      <c r="DA3216" s="39"/>
      <c r="DB3216" s="39"/>
      <c r="DC3216" s="39"/>
      <c r="DD3216" s="39"/>
      <c r="DE3216" s="39"/>
    </row>
    <row r="3217" spans="1:109" s="38" customFormat="1" ht="12">
      <c r="A3217" s="298"/>
      <c r="B3217" s="298"/>
      <c r="C3217" s="298"/>
      <c r="D3217" s="298"/>
      <c r="E3217" s="298"/>
      <c r="F3217" s="298"/>
      <c r="G3217" s="298"/>
      <c r="H3217" s="298"/>
      <c r="I3217" s="298"/>
      <c r="J3217" s="298"/>
      <c r="K3217" s="298"/>
      <c r="L3217" s="299"/>
      <c r="M3217" s="302"/>
      <c r="N3217" s="298"/>
      <c r="O3217" s="238"/>
      <c r="P3217" s="238"/>
      <c r="Q3217" s="238"/>
      <c r="T3217" s="39"/>
      <c r="U3217" s="39"/>
      <c r="V3217" s="39"/>
      <c r="W3217" s="39"/>
      <c r="X3217" s="39"/>
      <c r="Y3217" s="39"/>
      <c r="Z3217" s="39"/>
      <c r="AA3217" s="39"/>
      <c r="AB3217" s="39"/>
      <c r="AC3217" s="39"/>
      <c r="AD3217" s="39"/>
      <c r="AE3217" s="39"/>
      <c r="AF3217" s="39"/>
      <c r="AG3217" s="39"/>
      <c r="AH3217" s="39"/>
      <c r="AI3217" s="39"/>
      <c r="AJ3217" s="39"/>
      <c r="AK3217" s="39"/>
      <c r="AL3217" s="39"/>
      <c r="AM3217" s="39"/>
      <c r="AN3217" s="39"/>
      <c r="AO3217" s="39"/>
      <c r="AP3217" s="39"/>
      <c r="AQ3217" s="39"/>
      <c r="AR3217" s="39"/>
      <c r="AS3217" s="39"/>
      <c r="AT3217" s="39"/>
      <c r="AU3217" s="39"/>
      <c r="AV3217" s="39"/>
      <c r="AW3217" s="39"/>
      <c r="AX3217" s="39"/>
      <c r="AY3217" s="39"/>
      <c r="AZ3217" s="39"/>
      <c r="BA3217" s="39"/>
      <c r="BB3217" s="39"/>
      <c r="BC3217" s="39"/>
      <c r="BD3217" s="39"/>
      <c r="BE3217" s="39"/>
      <c r="BF3217" s="39"/>
      <c r="BG3217" s="39"/>
      <c r="BH3217" s="39"/>
      <c r="BI3217" s="39"/>
      <c r="BJ3217" s="39"/>
      <c r="BK3217" s="39"/>
      <c r="BL3217" s="39"/>
      <c r="BM3217" s="39"/>
      <c r="BN3217" s="39"/>
      <c r="BO3217" s="39"/>
      <c r="BP3217" s="39"/>
      <c r="BQ3217" s="39"/>
      <c r="BR3217" s="39"/>
      <c r="BS3217" s="39"/>
      <c r="BT3217" s="39"/>
      <c r="BU3217" s="39"/>
      <c r="BV3217" s="39"/>
      <c r="BW3217" s="39"/>
      <c r="BX3217" s="39"/>
      <c r="BY3217" s="39"/>
      <c r="BZ3217" s="39"/>
      <c r="CA3217" s="39"/>
      <c r="CB3217" s="39"/>
      <c r="CC3217" s="39"/>
      <c r="CD3217" s="39"/>
      <c r="CE3217" s="39"/>
      <c r="CF3217" s="39"/>
      <c r="CG3217" s="39"/>
      <c r="CH3217" s="39"/>
      <c r="CI3217" s="39"/>
      <c r="CJ3217" s="39"/>
      <c r="CK3217" s="39"/>
      <c r="CL3217" s="39"/>
      <c r="CM3217" s="39"/>
      <c r="CN3217" s="39"/>
      <c r="CO3217" s="39"/>
      <c r="CP3217" s="39"/>
      <c r="CQ3217" s="39"/>
      <c r="CR3217" s="39"/>
      <c r="CS3217" s="39"/>
      <c r="CT3217" s="39"/>
      <c r="CU3217" s="39"/>
      <c r="CV3217" s="39"/>
      <c r="CW3217" s="39"/>
      <c r="CX3217" s="39"/>
      <c r="CY3217" s="39"/>
      <c r="CZ3217" s="39"/>
      <c r="DA3217" s="39"/>
      <c r="DB3217" s="39"/>
      <c r="DC3217" s="39"/>
      <c r="DD3217" s="39"/>
      <c r="DE3217" s="39"/>
    </row>
    <row r="3218" spans="1:109" s="38" customFormat="1" ht="12">
      <c r="A3218" s="298"/>
      <c r="B3218" s="298"/>
      <c r="C3218" s="298"/>
      <c r="D3218" s="298"/>
      <c r="E3218" s="298"/>
      <c r="F3218" s="298"/>
      <c r="G3218" s="298"/>
      <c r="H3218" s="298"/>
      <c r="I3218" s="298"/>
      <c r="J3218" s="298"/>
      <c r="K3218" s="298"/>
      <c r="L3218" s="299"/>
      <c r="M3218" s="302"/>
      <c r="N3218" s="298"/>
      <c r="O3218" s="238"/>
      <c r="P3218" s="238"/>
      <c r="Q3218" s="238"/>
      <c r="T3218" s="39"/>
      <c r="U3218" s="39"/>
      <c r="V3218" s="39"/>
      <c r="W3218" s="39"/>
      <c r="X3218" s="39"/>
      <c r="Y3218" s="39"/>
      <c r="Z3218" s="39"/>
      <c r="AA3218" s="39"/>
      <c r="AB3218" s="39"/>
      <c r="AC3218" s="39"/>
      <c r="AD3218" s="39"/>
      <c r="AE3218" s="39"/>
      <c r="AF3218" s="39"/>
      <c r="AG3218" s="39"/>
      <c r="AH3218" s="39"/>
      <c r="AI3218" s="39"/>
      <c r="AJ3218" s="39"/>
      <c r="AK3218" s="39"/>
      <c r="AL3218" s="39"/>
      <c r="AM3218" s="39"/>
      <c r="AN3218" s="39"/>
      <c r="AO3218" s="39"/>
      <c r="AP3218" s="39"/>
      <c r="AQ3218" s="39"/>
      <c r="AR3218" s="39"/>
      <c r="AS3218" s="39"/>
      <c r="AT3218" s="39"/>
      <c r="AU3218" s="39"/>
      <c r="AV3218" s="39"/>
      <c r="AW3218" s="39"/>
      <c r="AX3218" s="39"/>
      <c r="AY3218" s="39"/>
      <c r="AZ3218" s="39"/>
      <c r="BA3218" s="39"/>
      <c r="BB3218" s="39"/>
      <c r="BC3218" s="39"/>
      <c r="BD3218" s="39"/>
      <c r="BE3218" s="39"/>
      <c r="BF3218" s="39"/>
      <c r="BG3218" s="39"/>
      <c r="BH3218" s="39"/>
      <c r="BI3218" s="39"/>
      <c r="BJ3218" s="39"/>
      <c r="BK3218" s="39"/>
      <c r="BL3218" s="39"/>
      <c r="BM3218" s="39"/>
      <c r="BN3218" s="39"/>
      <c r="BO3218" s="39"/>
      <c r="BP3218" s="39"/>
      <c r="BQ3218" s="39"/>
      <c r="BR3218" s="39"/>
      <c r="BS3218" s="39"/>
      <c r="BT3218" s="39"/>
      <c r="BU3218" s="39"/>
      <c r="BV3218" s="39"/>
      <c r="BW3218" s="39"/>
      <c r="BX3218" s="39"/>
      <c r="BY3218" s="39"/>
      <c r="BZ3218" s="39"/>
      <c r="CA3218" s="39"/>
      <c r="CB3218" s="39"/>
      <c r="CC3218" s="39"/>
      <c r="CD3218" s="39"/>
      <c r="CE3218" s="39"/>
      <c r="CF3218" s="39"/>
      <c r="CG3218" s="39"/>
      <c r="CH3218" s="39"/>
      <c r="CI3218" s="39"/>
      <c r="CJ3218" s="39"/>
      <c r="CK3218" s="39"/>
      <c r="CL3218" s="39"/>
      <c r="CM3218" s="39"/>
      <c r="CN3218" s="39"/>
      <c r="CO3218" s="39"/>
      <c r="CP3218" s="39"/>
      <c r="CQ3218" s="39"/>
      <c r="CR3218" s="39"/>
      <c r="CS3218" s="39"/>
      <c r="CT3218" s="39"/>
      <c r="CU3218" s="39"/>
      <c r="CV3218" s="39"/>
      <c r="CW3218" s="39"/>
      <c r="CX3218" s="39"/>
      <c r="CY3218" s="39"/>
      <c r="CZ3218" s="39"/>
      <c r="DA3218" s="39"/>
      <c r="DB3218" s="39"/>
      <c r="DC3218" s="39"/>
      <c r="DD3218" s="39"/>
      <c r="DE3218" s="39"/>
    </row>
    <row r="3219" spans="1:109" s="38" customFormat="1" ht="12">
      <c r="A3219" s="298"/>
      <c r="B3219" s="298"/>
      <c r="C3219" s="298"/>
      <c r="D3219" s="298"/>
      <c r="E3219" s="298"/>
      <c r="F3219" s="298"/>
      <c r="G3219" s="298"/>
      <c r="H3219" s="298"/>
      <c r="I3219" s="298"/>
      <c r="J3219" s="298"/>
      <c r="K3219" s="298"/>
      <c r="L3219" s="299"/>
      <c r="M3219" s="302"/>
      <c r="N3219" s="298"/>
      <c r="O3219" s="238"/>
      <c r="P3219" s="238"/>
      <c r="Q3219" s="238"/>
      <c r="T3219" s="39"/>
      <c r="U3219" s="39"/>
      <c r="V3219" s="39"/>
      <c r="W3219" s="39"/>
      <c r="X3219" s="39"/>
      <c r="Y3219" s="39"/>
      <c r="Z3219" s="39"/>
      <c r="AA3219" s="39"/>
      <c r="AB3219" s="39"/>
      <c r="AC3219" s="39"/>
      <c r="AD3219" s="39"/>
      <c r="AE3219" s="39"/>
      <c r="AF3219" s="39"/>
      <c r="AG3219" s="39"/>
      <c r="AH3219" s="39"/>
      <c r="AI3219" s="39"/>
      <c r="AJ3219" s="39"/>
      <c r="AK3219" s="39"/>
      <c r="AL3219" s="39"/>
      <c r="AM3219" s="39"/>
      <c r="AN3219" s="39"/>
      <c r="AO3219" s="39"/>
      <c r="AP3219" s="39"/>
      <c r="AQ3219" s="39"/>
      <c r="AR3219" s="39"/>
      <c r="AS3219" s="39"/>
      <c r="AT3219" s="39"/>
      <c r="AU3219" s="39"/>
      <c r="AV3219" s="39"/>
      <c r="AW3219" s="39"/>
      <c r="AX3219" s="39"/>
      <c r="AY3219" s="39"/>
      <c r="AZ3219" s="39"/>
      <c r="BA3219" s="39"/>
      <c r="BB3219" s="39"/>
      <c r="BC3219" s="39"/>
      <c r="BD3219" s="39"/>
      <c r="BE3219" s="39"/>
      <c r="BF3219" s="39"/>
      <c r="BG3219" s="39"/>
      <c r="BH3219" s="39"/>
      <c r="BI3219" s="39"/>
      <c r="BJ3219" s="39"/>
      <c r="BK3219" s="39"/>
      <c r="BL3219" s="39"/>
      <c r="BM3219" s="39"/>
      <c r="BN3219" s="39"/>
      <c r="BO3219" s="39"/>
      <c r="BP3219" s="39"/>
      <c r="BQ3219" s="39"/>
      <c r="BR3219" s="39"/>
      <c r="BS3219" s="39"/>
      <c r="BT3219" s="39"/>
      <c r="BU3219" s="39"/>
      <c r="BV3219" s="39"/>
      <c r="BW3219" s="39"/>
      <c r="BX3219" s="39"/>
      <c r="BY3219" s="39"/>
      <c r="BZ3219" s="39"/>
      <c r="CA3219" s="39"/>
      <c r="CB3219" s="39"/>
      <c r="CC3219" s="39"/>
      <c r="CD3219" s="39"/>
      <c r="CE3219" s="39"/>
      <c r="CF3219" s="39"/>
      <c r="CG3219" s="39"/>
      <c r="CH3219" s="39"/>
      <c r="CI3219" s="39"/>
      <c r="CJ3219" s="39"/>
      <c r="CK3219" s="39"/>
      <c r="CL3219" s="39"/>
      <c r="CM3219" s="39"/>
      <c r="CN3219" s="39"/>
      <c r="CO3219" s="39"/>
      <c r="CP3219" s="39"/>
      <c r="CQ3219" s="39"/>
      <c r="CR3219" s="39"/>
      <c r="CS3219" s="39"/>
      <c r="CT3219" s="39"/>
      <c r="CU3219" s="39"/>
      <c r="CV3219" s="39"/>
      <c r="CW3219" s="39"/>
      <c r="CX3219" s="39"/>
      <c r="CY3219" s="39"/>
      <c r="CZ3219" s="39"/>
      <c r="DA3219" s="39"/>
      <c r="DB3219" s="39"/>
      <c r="DC3219" s="39"/>
      <c r="DD3219" s="39"/>
      <c r="DE3219" s="39"/>
    </row>
    <row r="3220" spans="1:109" s="38" customFormat="1" ht="12">
      <c r="A3220" s="298"/>
      <c r="B3220" s="298"/>
      <c r="C3220" s="298"/>
      <c r="D3220" s="298"/>
      <c r="E3220" s="298"/>
      <c r="F3220" s="298"/>
      <c r="G3220" s="298"/>
      <c r="H3220" s="298"/>
      <c r="I3220" s="298"/>
      <c r="J3220" s="298"/>
      <c r="K3220" s="298"/>
      <c r="L3220" s="299"/>
      <c r="M3220" s="302"/>
      <c r="N3220" s="298"/>
      <c r="O3220" s="238"/>
      <c r="P3220" s="238"/>
      <c r="Q3220" s="238"/>
      <c r="T3220" s="39"/>
      <c r="U3220" s="39"/>
      <c r="V3220" s="39"/>
      <c r="W3220" s="39"/>
      <c r="X3220" s="39"/>
      <c r="Y3220" s="39"/>
      <c r="Z3220" s="39"/>
      <c r="AA3220" s="39"/>
      <c r="AB3220" s="39"/>
      <c r="AC3220" s="39"/>
      <c r="AD3220" s="39"/>
      <c r="AE3220" s="39"/>
      <c r="AF3220" s="39"/>
      <c r="AG3220" s="39"/>
      <c r="AH3220" s="39"/>
      <c r="AI3220" s="39"/>
      <c r="AJ3220" s="39"/>
      <c r="AK3220" s="39"/>
      <c r="AL3220" s="39"/>
      <c r="AM3220" s="39"/>
      <c r="AN3220" s="39"/>
      <c r="AO3220" s="39"/>
      <c r="AP3220" s="39"/>
      <c r="AQ3220" s="39"/>
      <c r="AR3220" s="39"/>
      <c r="AS3220" s="39"/>
      <c r="AT3220" s="39"/>
      <c r="AU3220" s="39"/>
      <c r="AV3220" s="39"/>
      <c r="AW3220" s="39"/>
      <c r="AX3220" s="39"/>
      <c r="AY3220" s="39"/>
      <c r="AZ3220" s="39"/>
      <c r="BA3220" s="39"/>
      <c r="BB3220" s="39"/>
      <c r="BC3220" s="39"/>
      <c r="BD3220" s="39"/>
      <c r="BE3220" s="39"/>
      <c r="BF3220" s="39"/>
      <c r="BG3220" s="39"/>
      <c r="BH3220" s="39"/>
      <c r="BI3220" s="39"/>
      <c r="BJ3220" s="39"/>
      <c r="BK3220" s="39"/>
      <c r="BL3220" s="39"/>
      <c r="BM3220" s="39"/>
      <c r="BN3220" s="39"/>
      <c r="BO3220" s="39"/>
      <c r="BP3220" s="39"/>
      <c r="BQ3220" s="39"/>
      <c r="BR3220" s="39"/>
      <c r="BS3220" s="39"/>
      <c r="BT3220" s="39"/>
      <c r="BU3220" s="39"/>
      <c r="BV3220" s="39"/>
      <c r="BW3220" s="39"/>
      <c r="BX3220" s="39"/>
      <c r="BY3220" s="39"/>
      <c r="BZ3220" s="39"/>
      <c r="CA3220" s="39"/>
      <c r="CB3220" s="39"/>
      <c r="CC3220" s="39"/>
      <c r="CD3220" s="39"/>
      <c r="CE3220" s="39"/>
      <c r="CF3220" s="39"/>
      <c r="CG3220" s="39"/>
      <c r="CH3220" s="39"/>
      <c r="CI3220" s="39"/>
      <c r="CJ3220" s="39"/>
      <c r="CK3220" s="39"/>
      <c r="CL3220" s="39"/>
      <c r="CM3220" s="39"/>
      <c r="CN3220" s="39"/>
      <c r="CO3220" s="39"/>
      <c r="CP3220" s="39"/>
      <c r="CQ3220" s="39"/>
      <c r="CR3220" s="39"/>
      <c r="CS3220" s="39"/>
      <c r="CT3220" s="39"/>
      <c r="CU3220" s="39"/>
      <c r="CV3220" s="39"/>
      <c r="CW3220" s="39"/>
      <c r="CX3220" s="39"/>
      <c r="CY3220" s="39"/>
      <c r="CZ3220" s="39"/>
      <c r="DA3220" s="39"/>
      <c r="DB3220" s="39"/>
      <c r="DC3220" s="39"/>
      <c r="DD3220" s="39"/>
      <c r="DE3220" s="39"/>
    </row>
    <row r="3221" spans="1:109" s="38" customFormat="1" ht="12">
      <c r="A3221" s="298"/>
      <c r="B3221" s="298"/>
      <c r="C3221" s="298"/>
      <c r="D3221" s="298"/>
      <c r="E3221" s="298"/>
      <c r="F3221" s="298"/>
      <c r="G3221" s="298"/>
      <c r="H3221" s="298"/>
      <c r="I3221" s="298"/>
      <c r="J3221" s="298"/>
      <c r="K3221" s="298"/>
      <c r="L3221" s="299"/>
      <c r="M3221" s="302"/>
      <c r="N3221" s="298"/>
      <c r="O3221" s="238"/>
      <c r="P3221" s="238"/>
      <c r="Q3221" s="238"/>
      <c r="T3221" s="39"/>
      <c r="U3221" s="39"/>
      <c r="V3221" s="39"/>
      <c r="W3221" s="39"/>
      <c r="X3221" s="39"/>
      <c r="Y3221" s="39"/>
      <c r="Z3221" s="39"/>
      <c r="AA3221" s="39"/>
      <c r="AB3221" s="39"/>
      <c r="AC3221" s="39"/>
      <c r="AD3221" s="39"/>
      <c r="AE3221" s="39"/>
      <c r="AF3221" s="39"/>
      <c r="AG3221" s="39"/>
      <c r="AH3221" s="39"/>
      <c r="AI3221" s="39"/>
      <c r="AJ3221" s="39"/>
      <c r="AK3221" s="39"/>
      <c r="AL3221" s="39"/>
      <c r="AM3221" s="39"/>
      <c r="AN3221" s="39"/>
      <c r="AO3221" s="39"/>
      <c r="AP3221" s="39"/>
      <c r="AQ3221" s="39"/>
      <c r="AR3221" s="39"/>
      <c r="AS3221" s="39"/>
      <c r="AT3221" s="39"/>
      <c r="AU3221" s="39"/>
      <c r="AV3221" s="39"/>
      <c r="AW3221" s="39"/>
      <c r="AX3221" s="39"/>
      <c r="AY3221" s="39"/>
      <c r="AZ3221" s="39"/>
      <c r="BA3221" s="39"/>
      <c r="BB3221" s="39"/>
      <c r="BC3221" s="39"/>
      <c r="BD3221" s="39"/>
      <c r="BE3221" s="39"/>
      <c r="BF3221" s="39"/>
      <c r="BG3221" s="39"/>
      <c r="BH3221" s="39"/>
      <c r="BI3221" s="39"/>
      <c r="BJ3221" s="39"/>
      <c r="BK3221" s="39"/>
      <c r="BL3221" s="39"/>
      <c r="BM3221" s="39"/>
      <c r="BN3221" s="39"/>
      <c r="BO3221" s="39"/>
      <c r="BP3221" s="39"/>
      <c r="BQ3221" s="39"/>
      <c r="BR3221" s="39"/>
      <c r="BS3221" s="39"/>
      <c r="BT3221" s="39"/>
      <c r="BU3221" s="39"/>
      <c r="BV3221" s="39"/>
      <c r="BW3221" s="39"/>
      <c r="BX3221" s="39"/>
      <c r="BY3221" s="39"/>
      <c r="BZ3221" s="39"/>
      <c r="CA3221" s="39"/>
      <c r="CB3221" s="39"/>
      <c r="CC3221" s="39"/>
      <c r="CD3221" s="39"/>
      <c r="CE3221" s="39"/>
      <c r="CF3221" s="39"/>
      <c r="CG3221" s="39"/>
      <c r="CH3221" s="39"/>
      <c r="CI3221" s="39"/>
      <c r="CJ3221" s="39"/>
      <c r="CK3221" s="39"/>
      <c r="CL3221" s="39"/>
      <c r="CM3221" s="39"/>
      <c r="CN3221" s="39"/>
      <c r="CO3221" s="39"/>
      <c r="CP3221" s="39"/>
      <c r="CQ3221" s="39"/>
      <c r="CR3221" s="39"/>
      <c r="CS3221" s="39"/>
      <c r="CT3221" s="39"/>
      <c r="CU3221" s="39"/>
      <c r="CV3221" s="39"/>
      <c r="CW3221" s="39"/>
      <c r="CX3221" s="39"/>
      <c r="CY3221" s="39"/>
      <c r="CZ3221" s="39"/>
      <c r="DA3221" s="39"/>
      <c r="DB3221" s="39"/>
      <c r="DC3221" s="39"/>
      <c r="DD3221" s="39"/>
      <c r="DE3221" s="39"/>
    </row>
    <row r="3222" spans="1:109" s="38" customFormat="1" ht="12">
      <c r="A3222" s="298"/>
      <c r="B3222" s="298"/>
      <c r="C3222" s="298"/>
      <c r="D3222" s="298"/>
      <c r="E3222" s="298"/>
      <c r="F3222" s="298"/>
      <c r="G3222" s="298"/>
      <c r="H3222" s="298"/>
      <c r="I3222" s="298"/>
      <c r="J3222" s="298"/>
      <c r="K3222" s="298"/>
      <c r="L3222" s="299"/>
      <c r="M3222" s="302"/>
      <c r="N3222" s="298"/>
      <c r="O3222" s="238"/>
      <c r="P3222" s="238"/>
      <c r="Q3222" s="238"/>
      <c r="T3222" s="39"/>
      <c r="U3222" s="39"/>
      <c r="V3222" s="39"/>
      <c r="W3222" s="39"/>
      <c r="X3222" s="39"/>
      <c r="Y3222" s="39"/>
      <c r="Z3222" s="39"/>
      <c r="AA3222" s="39"/>
      <c r="AB3222" s="39"/>
      <c r="AC3222" s="39"/>
      <c r="AD3222" s="39"/>
      <c r="AE3222" s="39"/>
      <c r="AF3222" s="39"/>
      <c r="AG3222" s="39"/>
      <c r="AH3222" s="39"/>
      <c r="AI3222" s="39"/>
      <c r="AJ3222" s="39"/>
      <c r="AK3222" s="39"/>
      <c r="AL3222" s="39"/>
      <c r="AM3222" s="39"/>
      <c r="AN3222" s="39"/>
      <c r="AO3222" s="39"/>
      <c r="AP3222" s="39"/>
      <c r="AQ3222" s="39"/>
      <c r="AR3222" s="39"/>
      <c r="AS3222" s="39"/>
      <c r="AT3222" s="39"/>
      <c r="AU3222" s="39"/>
      <c r="AV3222" s="39"/>
      <c r="AW3222" s="39"/>
      <c r="AX3222" s="39"/>
      <c r="AY3222" s="39"/>
      <c r="AZ3222" s="39"/>
      <c r="BA3222" s="39"/>
      <c r="BB3222" s="39"/>
      <c r="BC3222" s="39"/>
      <c r="BD3222" s="39"/>
      <c r="BE3222" s="39"/>
      <c r="BF3222" s="39"/>
      <c r="BG3222" s="39"/>
      <c r="BH3222" s="39"/>
      <c r="BI3222" s="39"/>
      <c r="BJ3222" s="39"/>
      <c r="BK3222" s="39"/>
      <c r="BL3222" s="39"/>
      <c r="BM3222" s="39"/>
      <c r="BN3222" s="39"/>
      <c r="BO3222" s="39"/>
      <c r="BP3222" s="39"/>
      <c r="BQ3222" s="39"/>
      <c r="BR3222" s="39"/>
      <c r="BS3222" s="39"/>
      <c r="BT3222" s="39"/>
      <c r="BU3222" s="39"/>
      <c r="BV3222" s="39"/>
      <c r="BW3222" s="39"/>
      <c r="BX3222" s="39"/>
      <c r="BY3222" s="39"/>
      <c r="BZ3222" s="39"/>
      <c r="CA3222" s="39"/>
      <c r="CB3222" s="39"/>
      <c r="CC3222" s="39"/>
      <c r="CD3222" s="39"/>
      <c r="CE3222" s="39"/>
      <c r="CF3222" s="39"/>
      <c r="CG3222" s="39"/>
      <c r="CH3222" s="39"/>
      <c r="CI3222" s="39"/>
      <c r="CJ3222" s="39"/>
      <c r="CK3222" s="39"/>
      <c r="CL3222" s="39"/>
      <c r="CM3222" s="39"/>
      <c r="CN3222" s="39"/>
      <c r="CO3222" s="39"/>
      <c r="CP3222" s="39"/>
      <c r="CQ3222" s="39"/>
      <c r="CR3222" s="39"/>
      <c r="CS3222" s="39"/>
      <c r="CT3222" s="39"/>
      <c r="CU3222" s="39"/>
      <c r="CV3222" s="39"/>
      <c r="CW3222" s="39"/>
      <c r="CX3222" s="39"/>
      <c r="CY3222" s="39"/>
      <c r="CZ3222" s="39"/>
      <c r="DA3222" s="39"/>
      <c r="DB3222" s="39"/>
      <c r="DC3222" s="39"/>
      <c r="DD3222" s="39"/>
      <c r="DE3222" s="39"/>
    </row>
    <row r="3223" spans="1:109" s="38" customFormat="1" ht="12">
      <c r="A3223" s="298"/>
      <c r="B3223" s="298"/>
      <c r="C3223" s="298"/>
      <c r="D3223" s="298"/>
      <c r="E3223" s="298"/>
      <c r="F3223" s="298"/>
      <c r="G3223" s="298"/>
      <c r="H3223" s="298"/>
      <c r="I3223" s="298"/>
      <c r="J3223" s="298"/>
      <c r="K3223" s="298"/>
      <c r="L3223" s="299"/>
      <c r="M3223" s="302"/>
      <c r="N3223" s="298"/>
      <c r="O3223" s="238"/>
      <c r="P3223" s="238"/>
      <c r="Q3223" s="238"/>
      <c r="T3223" s="39"/>
      <c r="U3223" s="39"/>
      <c r="V3223" s="39"/>
      <c r="W3223" s="39"/>
      <c r="X3223" s="39"/>
      <c r="Y3223" s="39"/>
      <c r="Z3223" s="39"/>
      <c r="AA3223" s="39"/>
      <c r="AB3223" s="39"/>
      <c r="AC3223" s="39"/>
      <c r="AD3223" s="39"/>
      <c r="AE3223" s="39"/>
      <c r="AF3223" s="39"/>
      <c r="AG3223" s="39"/>
      <c r="AH3223" s="39"/>
      <c r="AI3223" s="39"/>
      <c r="AJ3223" s="39"/>
      <c r="AK3223" s="39"/>
      <c r="AL3223" s="39"/>
      <c r="AM3223" s="39"/>
      <c r="AN3223" s="39"/>
      <c r="AO3223" s="39"/>
      <c r="AP3223" s="39"/>
      <c r="AQ3223" s="39"/>
      <c r="AR3223" s="39"/>
      <c r="AS3223" s="39"/>
      <c r="AT3223" s="39"/>
      <c r="AU3223" s="39"/>
      <c r="AV3223" s="39"/>
      <c r="AW3223" s="39"/>
      <c r="AX3223" s="39"/>
      <c r="AY3223" s="39"/>
      <c r="AZ3223" s="39"/>
      <c r="BA3223" s="39"/>
      <c r="BB3223" s="39"/>
      <c r="BC3223" s="39"/>
      <c r="BD3223" s="39"/>
      <c r="BE3223" s="39"/>
      <c r="BF3223" s="39"/>
      <c r="BG3223" s="39"/>
      <c r="BH3223" s="39"/>
      <c r="BI3223" s="39"/>
      <c r="BJ3223" s="39"/>
      <c r="BK3223" s="39"/>
      <c r="BL3223" s="39"/>
      <c r="BM3223" s="39"/>
      <c r="BN3223" s="39"/>
      <c r="BO3223" s="39"/>
      <c r="BP3223" s="39"/>
      <c r="BQ3223" s="39"/>
      <c r="BR3223" s="39"/>
      <c r="BS3223" s="39"/>
      <c r="BT3223" s="39"/>
      <c r="BU3223" s="39"/>
      <c r="BV3223" s="39"/>
      <c r="BW3223" s="39"/>
      <c r="BX3223" s="39"/>
      <c r="BY3223" s="39"/>
      <c r="BZ3223" s="39"/>
      <c r="CA3223" s="39"/>
      <c r="CB3223" s="39"/>
      <c r="CC3223" s="39"/>
      <c r="CD3223" s="39"/>
      <c r="CE3223" s="39"/>
      <c r="CF3223" s="39"/>
      <c r="CG3223" s="39"/>
      <c r="CH3223" s="39"/>
      <c r="CI3223" s="39"/>
      <c r="CJ3223" s="39"/>
      <c r="CK3223" s="39"/>
      <c r="CL3223" s="39"/>
      <c r="CM3223" s="39"/>
      <c r="CN3223" s="39"/>
      <c r="CO3223" s="39"/>
      <c r="CP3223" s="39"/>
      <c r="CQ3223" s="39"/>
      <c r="CR3223" s="39"/>
      <c r="CS3223" s="39"/>
      <c r="CT3223" s="39"/>
      <c r="CU3223" s="39"/>
      <c r="CV3223" s="39"/>
      <c r="CW3223" s="39"/>
      <c r="CX3223" s="39"/>
      <c r="CY3223" s="39"/>
      <c r="CZ3223" s="39"/>
      <c r="DA3223" s="39"/>
      <c r="DB3223" s="39"/>
      <c r="DC3223" s="39"/>
      <c r="DD3223" s="39"/>
      <c r="DE3223" s="39"/>
    </row>
    <row r="3224" spans="1:109" s="38" customFormat="1" ht="12">
      <c r="A3224" s="298"/>
      <c r="B3224" s="298"/>
      <c r="C3224" s="298"/>
      <c r="D3224" s="298"/>
      <c r="E3224" s="298"/>
      <c r="F3224" s="298"/>
      <c r="G3224" s="298"/>
      <c r="H3224" s="298"/>
      <c r="I3224" s="298"/>
      <c r="J3224" s="298"/>
      <c r="K3224" s="298"/>
      <c r="L3224" s="299"/>
      <c r="M3224" s="302"/>
      <c r="N3224" s="298"/>
      <c r="O3224" s="238"/>
      <c r="P3224" s="238"/>
      <c r="Q3224" s="238"/>
      <c r="T3224" s="39"/>
      <c r="U3224" s="39"/>
      <c r="V3224" s="39"/>
      <c r="W3224" s="39"/>
      <c r="X3224" s="39"/>
      <c r="Y3224" s="39"/>
      <c r="Z3224" s="39"/>
      <c r="AA3224" s="39"/>
      <c r="AB3224" s="39"/>
      <c r="AC3224" s="39"/>
      <c r="AD3224" s="39"/>
      <c r="AE3224" s="39"/>
      <c r="AF3224" s="39"/>
      <c r="AG3224" s="39"/>
      <c r="AH3224" s="39"/>
      <c r="AI3224" s="39"/>
      <c r="AJ3224" s="39"/>
      <c r="AK3224" s="39"/>
      <c r="AL3224" s="39"/>
      <c r="AM3224" s="39"/>
      <c r="AN3224" s="39"/>
      <c r="AO3224" s="39"/>
      <c r="AP3224" s="39"/>
      <c r="AQ3224" s="39"/>
      <c r="AR3224" s="39"/>
      <c r="AS3224" s="39"/>
      <c r="AT3224" s="39"/>
      <c r="AU3224" s="39"/>
      <c r="AV3224" s="39"/>
      <c r="AW3224" s="39"/>
      <c r="AX3224" s="39"/>
      <c r="AY3224" s="39"/>
      <c r="AZ3224" s="39"/>
      <c r="BA3224" s="39"/>
      <c r="BB3224" s="39"/>
      <c r="BC3224" s="39"/>
      <c r="BD3224" s="39"/>
      <c r="BE3224" s="39"/>
      <c r="BF3224" s="39"/>
      <c r="BG3224" s="39"/>
      <c r="BH3224" s="39"/>
      <c r="BI3224" s="39"/>
      <c r="BJ3224" s="39"/>
      <c r="BK3224" s="39"/>
      <c r="BL3224" s="39"/>
      <c r="BM3224" s="39"/>
      <c r="BN3224" s="39"/>
      <c r="BO3224" s="39"/>
      <c r="BP3224" s="39"/>
      <c r="BQ3224" s="39"/>
      <c r="BR3224" s="39"/>
      <c r="BS3224" s="39"/>
      <c r="BT3224" s="39"/>
      <c r="BU3224" s="39"/>
      <c r="BV3224" s="39"/>
      <c r="BW3224" s="39"/>
      <c r="BX3224" s="39"/>
      <c r="BY3224" s="39"/>
      <c r="BZ3224" s="39"/>
      <c r="CA3224" s="39"/>
      <c r="CB3224" s="39"/>
      <c r="CC3224" s="39"/>
      <c r="CD3224" s="39"/>
      <c r="CE3224" s="39"/>
      <c r="CF3224" s="39"/>
      <c r="CG3224" s="39"/>
      <c r="CH3224" s="39"/>
      <c r="CI3224" s="39"/>
      <c r="CJ3224" s="39"/>
      <c r="CK3224" s="39"/>
      <c r="CL3224" s="39"/>
      <c r="CM3224" s="39"/>
      <c r="CN3224" s="39"/>
      <c r="CO3224" s="39"/>
      <c r="CP3224" s="39"/>
      <c r="CQ3224" s="39"/>
      <c r="CR3224" s="39"/>
      <c r="CS3224" s="39"/>
      <c r="CT3224" s="39"/>
      <c r="CU3224" s="39"/>
      <c r="CV3224" s="39"/>
      <c r="CW3224" s="39"/>
      <c r="CX3224" s="39"/>
      <c r="CY3224" s="39"/>
      <c r="CZ3224" s="39"/>
      <c r="DA3224" s="39"/>
      <c r="DB3224" s="39"/>
      <c r="DC3224" s="39"/>
      <c r="DD3224" s="39"/>
      <c r="DE3224" s="39"/>
    </row>
    <row r="3225" spans="1:109" s="38" customFormat="1" ht="12">
      <c r="A3225" s="298"/>
      <c r="B3225" s="298"/>
      <c r="C3225" s="298"/>
      <c r="D3225" s="298"/>
      <c r="E3225" s="298"/>
      <c r="F3225" s="298"/>
      <c r="G3225" s="298"/>
      <c r="H3225" s="298"/>
      <c r="I3225" s="298"/>
      <c r="J3225" s="298"/>
      <c r="K3225" s="298"/>
      <c r="L3225" s="299"/>
      <c r="M3225" s="302"/>
      <c r="N3225" s="298"/>
      <c r="O3225" s="238"/>
      <c r="P3225" s="238"/>
      <c r="Q3225" s="238"/>
      <c r="T3225" s="39"/>
      <c r="U3225" s="39"/>
      <c r="V3225" s="39"/>
      <c r="W3225" s="39"/>
      <c r="X3225" s="39"/>
      <c r="Y3225" s="39"/>
      <c r="Z3225" s="39"/>
      <c r="AA3225" s="39"/>
      <c r="AB3225" s="39"/>
      <c r="AC3225" s="39"/>
      <c r="AD3225" s="39"/>
      <c r="AE3225" s="39"/>
      <c r="AF3225" s="39"/>
      <c r="AG3225" s="39"/>
      <c r="AH3225" s="39"/>
      <c r="AI3225" s="39"/>
      <c r="AJ3225" s="39"/>
      <c r="AK3225" s="39"/>
      <c r="AL3225" s="39"/>
      <c r="AM3225" s="39"/>
      <c r="AN3225" s="39"/>
      <c r="AO3225" s="39"/>
      <c r="AP3225" s="39"/>
      <c r="AQ3225" s="39"/>
      <c r="AR3225" s="39"/>
      <c r="AS3225" s="39"/>
      <c r="AT3225" s="39"/>
      <c r="AU3225" s="39"/>
      <c r="AV3225" s="39"/>
      <c r="AW3225" s="39"/>
      <c r="AX3225" s="39"/>
      <c r="AY3225" s="39"/>
      <c r="AZ3225" s="39"/>
      <c r="BA3225" s="39"/>
      <c r="BB3225" s="39"/>
      <c r="BC3225" s="39"/>
      <c r="BD3225" s="39"/>
      <c r="BE3225" s="39"/>
      <c r="BF3225" s="39"/>
      <c r="BG3225" s="39"/>
      <c r="BH3225" s="39"/>
      <c r="BI3225" s="39"/>
      <c r="BJ3225" s="39"/>
      <c r="BK3225" s="39"/>
      <c r="BL3225" s="39"/>
      <c r="BM3225" s="39"/>
      <c r="BN3225" s="39"/>
      <c r="BO3225" s="39"/>
      <c r="BP3225" s="39"/>
      <c r="BQ3225" s="39"/>
      <c r="BR3225" s="39"/>
      <c r="BS3225" s="39"/>
      <c r="BT3225" s="39"/>
      <c r="BU3225" s="39"/>
      <c r="BV3225" s="39"/>
      <c r="BW3225" s="39"/>
      <c r="BX3225" s="39"/>
      <c r="BY3225" s="39"/>
      <c r="BZ3225" s="39"/>
      <c r="CA3225" s="39"/>
      <c r="CB3225" s="39"/>
      <c r="CC3225" s="39"/>
      <c r="CD3225" s="39"/>
      <c r="CE3225" s="39"/>
      <c r="CF3225" s="39"/>
      <c r="CG3225" s="39"/>
      <c r="CH3225" s="39"/>
      <c r="CI3225" s="39"/>
      <c r="CJ3225" s="39"/>
      <c r="CK3225" s="39"/>
      <c r="CL3225" s="39"/>
      <c r="CM3225" s="39"/>
      <c r="CN3225" s="39"/>
      <c r="CO3225" s="39"/>
      <c r="CP3225" s="39"/>
      <c r="CQ3225" s="39"/>
      <c r="CR3225" s="39"/>
      <c r="CS3225" s="39"/>
      <c r="CT3225" s="39"/>
      <c r="CU3225" s="39"/>
      <c r="CV3225" s="39"/>
      <c r="CW3225" s="39"/>
      <c r="CX3225" s="39"/>
      <c r="CY3225" s="39"/>
      <c r="CZ3225" s="39"/>
      <c r="DA3225" s="39"/>
      <c r="DB3225" s="39"/>
      <c r="DC3225" s="39"/>
      <c r="DD3225" s="39"/>
      <c r="DE3225" s="39"/>
    </row>
    <row r="3226" spans="1:109" s="38" customFormat="1" ht="12">
      <c r="A3226" s="298"/>
      <c r="B3226" s="298"/>
      <c r="C3226" s="298"/>
      <c r="D3226" s="298"/>
      <c r="E3226" s="298"/>
      <c r="F3226" s="298"/>
      <c r="G3226" s="298"/>
      <c r="H3226" s="298"/>
      <c r="I3226" s="298"/>
      <c r="J3226" s="298"/>
      <c r="K3226" s="298"/>
      <c r="L3226" s="299"/>
      <c r="M3226" s="302"/>
      <c r="N3226" s="298"/>
      <c r="O3226" s="238"/>
      <c r="P3226" s="238"/>
      <c r="Q3226" s="238"/>
      <c r="T3226" s="39"/>
      <c r="U3226" s="39"/>
      <c r="V3226" s="39"/>
      <c r="W3226" s="39"/>
      <c r="X3226" s="39"/>
      <c r="Y3226" s="39"/>
      <c r="Z3226" s="39"/>
      <c r="AA3226" s="39"/>
      <c r="AB3226" s="39"/>
      <c r="AC3226" s="39"/>
      <c r="AD3226" s="39"/>
      <c r="AE3226" s="39"/>
      <c r="AF3226" s="39"/>
      <c r="AG3226" s="39"/>
      <c r="AH3226" s="39"/>
      <c r="AI3226" s="39"/>
      <c r="AJ3226" s="39"/>
      <c r="AK3226" s="39"/>
      <c r="AL3226" s="39"/>
      <c r="AM3226" s="39"/>
      <c r="AN3226" s="39"/>
      <c r="AO3226" s="39"/>
      <c r="AP3226" s="39"/>
      <c r="AQ3226" s="39"/>
      <c r="AR3226" s="39"/>
      <c r="AS3226" s="39"/>
      <c r="AT3226" s="39"/>
      <c r="AU3226" s="39"/>
      <c r="AV3226" s="39"/>
      <c r="AW3226" s="39"/>
      <c r="AX3226" s="39"/>
      <c r="AY3226" s="39"/>
      <c r="AZ3226" s="39"/>
      <c r="BA3226" s="39"/>
      <c r="BB3226" s="39"/>
      <c r="BC3226" s="39"/>
      <c r="BD3226" s="39"/>
      <c r="BE3226" s="39"/>
      <c r="BF3226" s="39"/>
      <c r="BG3226" s="39"/>
      <c r="BH3226" s="39"/>
      <c r="BI3226" s="39"/>
      <c r="BJ3226" s="39"/>
      <c r="BK3226" s="39"/>
      <c r="BL3226" s="39"/>
      <c r="BM3226" s="39"/>
      <c r="BN3226" s="39"/>
      <c r="BO3226" s="39"/>
      <c r="BP3226" s="39"/>
      <c r="BQ3226" s="39"/>
      <c r="BR3226" s="39"/>
      <c r="BS3226" s="39"/>
      <c r="BT3226" s="39"/>
      <c r="BU3226" s="39"/>
      <c r="BV3226" s="39"/>
      <c r="BW3226" s="39"/>
      <c r="BX3226" s="39"/>
      <c r="BY3226" s="39"/>
      <c r="BZ3226" s="39"/>
      <c r="CA3226" s="39"/>
      <c r="CB3226" s="39"/>
      <c r="CC3226" s="39"/>
      <c r="CD3226" s="39"/>
      <c r="CE3226" s="39"/>
      <c r="CF3226" s="39"/>
      <c r="CG3226" s="39"/>
      <c r="CH3226" s="39"/>
      <c r="CI3226" s="39"/>
      <c r="CJ3226" s="39"/>
      <c r="CK3226" s="39"/>
      <c r="CL3226" s="39"/>
      <c r="CM3226" s="39"/>
      <c r="CN3226" s="39"/>
      <c r="CO3226" s="39"/>
      <c r="CP3226" s="39"/>
      <c r="CQ3226" s="39"/>
      <c r="CR3226" s="39"/>
      <c r="CS3226" s="39"/>
      <c r="CT3226" s="39"/>
      <c r="CU3226" s="39"/>
      <c r="CV3226" s="39"/>
      <c r="CW3226" s="39"/>
      <c r="CX3226" s="39"/>
      <c r="CY3226" s="39"/>
      <c r="CZ3226" s="39"/>
      <c r="DA3226" s="39"/>
      <c r="DB3226" s="39"/>
      <c r="DC3226" s="39"/>
      <c r="DD3226" s="39"/>
      <c r="DE3226" s="39"/>
    </row>
    <row r="3227" spans="1:109" s="38" customFormat="1" ht="12">
      <c r="A3227" s="298"/>
      <c r="B3227" s="298"/>
      <c r="C3227" s="298"/>
      <c r="D3227" s="298"/>
      <c r="E3227" s="298"/>
      <c r="F3227" s="298"/>
      <c r="G3227" s="298"/>
      <c r="H3227" s="298"/>
      <c r="I3227" s="298"/>
      <c r="J3227" s="298"/>
      <c r="K3227" s="298"/>
      <c r="L3227" s="299"/>
      <c r="M3227" s="302"/>
      <c r="N3227" s="298"/>
      <c r="O3227" s="238"/>
      <c r="P3227" s="238"/>
      <c r="Q3227" s="238"/>
      <c r="T3227" s="39"/>
      <c r="U3227" s="39"/>
      <c r="V3227" s="39"/>
      <c r="W3227" s="39"/>
      <c r="X3227" s="39"/>
      <c r="Y3227" s="39"/>
      <c r="Z3227" s="39"/>
      <c r="AA3227" s="39"/>
      <c r="AB3227" s="39"/>
      <c r="AC3227" s="39"/>
      <c r="AD3227" s="39"/>
      <c r="AE3227" s="39"/>
      <c r="AF3227" s="39"/>
      <c r="AG3227" s="39"/>
      <c r="AH3227" s="39"/>
      <c r="AI3227" s="39"/>
      <c r="AJ3227" s="39"/>
      <c r="AK3227" s="39"/>
      <c r="AL3227" s="39"/>
      <c r="AM3227" s="39"/>
      <c r="AN3227" s="39"/>
      <c r="AO3227" s="39"/>
      <c r="AP3227" s="39"/>
      <c r="AQ3227" s="39"/>
      <c r="AR3227" s="39"/>
      <c r="AS3227" s="39"/>
      <c r="AT3227" s="39"/>
      <c r="AU3227" s="39"/>
      <c r="AV3227" s="39"/>
      <c r="AW3227" s="39"/>
      <c r="AX3227" s="39"/>
      <c r="AY3227" s="39"/>
      <c r="AZ3227" s="39"/>
      <c r="BA3227" s="39"/>
      <c r="BB3227" s="39"/>
      <c r="BC3227" s="39"/>
      <c r="BD3227" s="39"/>
      <c r="BE3227" s="39"/>
      <c r="BF3227" s="39"/>
      <c r="BG3227" s="39"/>
      <c r="BH3227" s="39"/>
      <c r="BI3227" s="39"/>
      <c r="BJ3227" s="39"/>
      <c r="BK3227" s="39"/>
      <c r="BL3227" s="39"/>
      <c r="BM3227" s="39"/>
      <c r="BN3227" s="39"/>
      <c r="BO3227" s="39"/>
      <c r="BP3227" s="39"/>
      <c r="BQ3227" s="39"/>
      <c r="BR3227" s="39"/>
      <c r="BS3227" s="39"/>
      <c r="BT3227" s="39"/>
      <c r="BU3227" s="39"/>
      <c r="BV3227" s="39"/>
      <c r="BW3227" s="39"/>
      <c r="BX3227" s="39"/>
      <c r="BY3227" s="39"/>
      <c r="BZ3227" s="39"/>
      <c r="CA3227" s="39"/>
      <c r="CB3227" s="39"/>
      <c r="CC3227" s="39"/>
      <c r="CD3227" s="39"/>
      <c r="CE3227" s="39"/>
      <c r="CF3227" s="39"/>
      <c r="CG3227" s="39"/>
      <c r="CH3227" s="39"/>
      <c r="CI3227" s="39"/>
      <c r="CJ3227" s="39"/>
      <c r="CK3227" s="39"/>
      <c r="CL3227" s="39"/>
      <c r="CM3227" s="39"/>
      <c r="CN3227" s="39"/>
      <c r="CO3227" s="39"/>
      <c r="CP3227" s="39"/>
      <c r="CQ3227" s="39"/>
      <c r="CR3227" s="39"/>
      <c r="CS3227" s="39"/>
      <c r="CT3227" s="39"/>
      <c r="CU3227" s="39"/>
      <c r="CV3227" s="39"/>
      <c r="CW3227" s="39"/>
      <c r="CX3227" s="39"/>
      <c r="CY3227" s="39"/>
      <c r="CZ3227" s="39"/>
      <c r="DA3227" s="39"/>
      <c r="DB3227" s="39"/>
      <c r="DC3227" s="39"/>
      <c r="DD3227" s="39"/>
      <c r="DE3227" s="39"/>
    </row>
    <row r="3228" spans="1:109" s="38" customFormat="1" ht="12">
      <c r="A3228" s="298"/>
      <c r="B3228" s="298"/>
      <c r="C3228" s="298"/>
      <c r="D3228" s="298"/>
      <c r="E3228" s="298"/>
      <c r="F3228" s="298"/>
      <c r="G3228" s="298"/>
      <c r="H3228" s="298"/>
      <c r="I3228" s="298"/>
      <c r="J3228" s="298"/>
      <c r="K3228" s="298"/>
      <c r="L3228" s="299"/>
      <c r="M3228" s="302"/>
      <c r="N3228" s="298"/>
      <c r="O3228" s="238"/>
      <c r="P3228" s="238"/>
      <c r="Q3228" s="238"/>
      <c r="T3228" s="39"/>
      <c r="U3228" s="39"/>
      <c r="V3228" s="39"/>
      <c r="W3228" s="39"/>
      <c r="X3228" s="39"/>
      <c r="Y3228" s="39"/>
      <c r="Z3228" s="39"/>
      <c r="AA3228" s="39"/>
      <c r="AB3228" s="39"/>
      <c r="AC3228" s="39"/>
      <c r="AD3228" s="39"/>
      <c r="AE3228" s="39"/>
      <c r="AF3228" s="39"/>
      <c r="AG3228" s="39"/>
      <c r="AH3228" s="39"/>
      <c r="AI3228" s="39"/>
      <c r="AJ3228" s="39"/>
      <c r="AK3228" s="39"/>
      <c r="AL3228" s="39"/>
      <c r="AM3228" s="39"/>
      <c r="AN3228" s="39"/>
      <c r="AO3228" s="39"/>
      <c r="AP3228" s="39"/>
      <c r="AQ3228" s="39"/>
      <c r="AR3228" s="39"/>
      <c r="AS3228" s="39"/>
      <c r="AT3228" s="39"/>
      <c r="AU3228" s="39"/>
      <c r="AV3228" s="39"/>
      <c r="AW3228" s="39"/>
      <c r="AX3228" s="39"/>
      <c r="AY3228" s="39"/>
      <c r="AZ3228" s="39"/>
      <c r="BA3228" s="39"/>
      <c r="BB3228" s="39"/>
      <c r="BC3228" s="39"/>
      <c r="BD3228" s="39"/>
      <c r="BE3228" s="39"/>
      <c r="BF3228" s="39"/>
      <c r="BG3228" s="39"/>
      <c r="BH3228" s="39"/>
      <c r="BI3228" s="39"/>
      <c r="BJ3228" s="39"/>
      <c r="BK3228" s="39"/>
      <c r="BL3228" s="39"/>
      <c r="BM3228" s="39"/>
      <c r="BN3228" s="39"/>
      <c r="BO3228" s="39"/>
      <c r="BP3228" s="39"/>
      <c r="BQ3228" s="39"/>
      <c r="BR3228" s="39"/>
      <c r="BS3228" s="39"/>
      <c r="BT3228" s="39"/>
      <c r="BU3228" s="39"/>
      <c r="BV3228" s="39"/>
      <c r="BW3228" s="39"/>
      <c r="BX3228" s="39"/>
      <c r="BY3228" s="39"/>
      <c r="BZ3228" s="39"/>
      <c r="CA3228" s="39"/>
      <c r="CB3228" s="39"/>
      <c r="CC3228" s="39"/>
      <c r="CD3228" s="39"/>
      <c r="CE3228" s="39"/>
      <c r="CF3228" s="39"/>
      <c r="CG3228" s="39"/>
      <c r="CH3228" s="39"/>
      <c r="CI3228" s="39"/>
      <c r="CJ3228" s="39"/>
      <c r="CK3228" s="39"/>
      <c r="CL3228" s="39"/>
      <c r="CM3228" s="39"/>
      <c r="CN3228" s="39"/>
      <c r="CO3228" s="39"/>
      <c r="CP3228" s="39"/>
      <c r="CQ3228" s="39"/>
      <c r="CR3228" s="39"/>
      <c r="CS3228" s="39"/>
      <c r="CT3228" s="39"/>
      <c r="CU3228" s="39"/>
      <c r="CV3228" s="39"/>
      <c r="CW3228" s="39"/>
      <c r="CX3228" s="39"/>
      <c r="CY3228" s="39"/>
      <c r="CZ3228" s="39"/>
      <c r="DA3228" s="39"/>
      <c r="DB3228" s="39"/>
      <c r="DC3228" s="39"/>
      <c r="DD3228" s="39"/>
      <c r="DE3228" s="39"/>
    </row>
    <row r="3229" spans="1:109" s="38" customFormat="1" ht="12">
      <c r="A3229" s="298"/>
      <c r="B3229" s="298"/>
      <c r="C3229" s="298"/>
      <c r="D3229" s="298"/>
      <c r="E3229" s="298"/>
      <c r="F3229" s="298"/>
      <c r="G3229" s="298"/>
      <c r="H3229" s="298"/>
      <c r="I3229" s="298"/>
      <c r="J3229" s="298"/>
      <c r="K3229" s="298"/>
      <c r="L3229" s="299"/>
      <c r="M3229" s="302"/>
      <c r="N3229" s="298"/>
      <c r="O3229" s="238"/>
      <c r="P3229" s="238"/>
      <c r="Q3229" s="238"/>
      <c r="T3229" s="39"/>
      <c r="U3229" s="39"/>
      <c r="V3229" s="39"/>
      <c r="W3229" s="39"/>
      <c r="X3229" s="39"/>
      <c r="Y3229" s="39"/>
      <c r="Z3229" s="39"/>
      <c r="AA3229" s="39"/>
      <c r="AB3229" s="39"/>
      <c r="AC3229" s="39"/>
      <c r="AD3229" s="39"/>
      <c r="AE3229" s="39"/>
      <c r="AF3229" s="39"/>
      <c r="AG3229" s="39"/>
      <c r="AH3229" s="39"/>
      <c r="AI3229" s="39"/>
      <c r="AJ3229" s="39"/>
      <c r="AK3229" s="39"/>
      <c r="AL3229" s="39"/>
      <c r="AM3229" s="39"/>
      <c r="AN3229" s="39"/>
      <c r="AO3229" s="39"/>
      <c r="AP3229" s="39"/>
      <c r="AQ3229" s="39"/>
      <c r="AR3229" s="39"/>
      <c r="AS3229" s="39"/>
      <c r="AT3229" s="39"/>
      <c r="AU3229" s="39"/>
      <c r="AV3229" s="39"/>
      <c r="AW3229" s="39"/>
      <c r="AX3229" s="39"/>
      <c r="AY3229" s="39"/>
      <c r="AZ3229" s="39"/>
      <c r="BA3229" s="39"/>
      <c r="BB3229" s="39"/>
      <c r="BC3229" s="39"/>
      <c r="BD3229" s="39"/>
      <c r="BE3229" s="39"/>
      <c r="BF3229" s="39"/>
      <c r="BG3229" s="39"/>
      <c r="BH3229" s="39"/>
      <c r="BI3229" s="39"/>
      <c r="BJ3229" s="39"/>
      <c r="BK3229" s="39"/>
      <c r="BL3229" s="39"/>
      <c r="BM3229" s="39"/>
      <c r="BN3229" s="39"/>
      <c r="BO3229" s="39"/>
      <c r="BP3229" s="39"/>
      <c r="BQ3229" s="39"/>
      <c r="BR3229" s="39"/>
      <c r="BS3229" s="39"/>
      <c r="BT3229" s="39"/>
      <c r="BU3229" s="39"/>
      <c r="BV3229" s="39"/>
      <c r="BW3229" s="39"/>
      <c r="BX3229" s="39"/>
      <c r="BY3229" s="39"/>
      <c r="BZ3229" s="39"/>
      <c r="CA3229" s="39"/>
      <c r="CB3229" s="39"/>
      <c r="CC3229" s="39"/>
      <c r="CD3229" s="39"/>
      <c r="CE3229" s="39"/>
      <c r="CF3229" s="39"/>
      <c r="CG3229" s="39"/>
      <c r="CH3229" s="39"/>
      <c r="CI3229" s="39"/>
      <c r="CJ3229" s="39"/>
      <c r="CK3229" s="39"/>
      <c r="CL3229" s="39"/>
      <c r="CM3229" s="39"/>
      <c r="CN3229" s="39"/>
      <c r="CO3229" s="39"/>
      <c r="CP3229" s="39"/>
      <c r="CQ3229" s="39"/>
      <c r="CR3229" s="39"/>
      <c r="CS3229" s="39"/>
      <c r="CT3229" s="39"/>
      <c r="CU3229" s="39"/>
      <c r="CV3229" s="39"/>
      <c r="CW3229" s="39"/>
      <c r="CX3229" s="39"/>
      <c r="CY3229" s="39"/>
      <c r="CZ3229" s="39"/>
      <c r="DA3229" s="39"/>
      <c r="DB3229" s="39"/>
      <c r="DC3229" s="39"/>
      <c r="DD3229" s="39"/>
      <c r="DE3229" s="39"/>
    </row>
    <row r="3230" spans="1:109" s="38" customFormat="1" ht="12">
      <c r="A3230" s="298"/>
      <c r="B3230" s="298"/>
      <c r="C3230" s="298"/>
      <c r="D3230" s="298"/>
      <c r="E3230" s="298"/>
      <c r="F3230" s="298"/>
      <c r="G3230" s="298"/>
      <c r="H3230" s="298"/>
      <c r="I3230" s="298"/>
      <c r="J3230" s="298"/>
      <c r="K3230" s="298"/>
      <c r="L3230" s="299"/>
      <c r="M3230" s="302"/>
      <c r="N3230" s="298"/>
      <c r="O3230" s="238"/>
      <c r="P3230" s="238"/>
      <c r="Q3230" s="238"/>
      <c r="T3230" s="39"/>
      <c r="U3230" s="39"/>
      <c r="V3230" s="39"/>
      <c r="W3230" s="39"/>
      <c r="X3230" s="39"/>
      <c r="Y3230" s="39"/>
      <c r="Z3230" s="39"/>
      <c r="AA3230" s="39"/>
      <c r="AB3230" s="39"/>
      <c r="AC3230" s="39"/>
      <c r="AD3230" s="39"/>
      <c r="AE3230" s="39"/>
      <c r="AF3230" s="39"/>
      <c r="AG3230" s="39"/>
      <c r="AH3230" s="39"/>
      <c r="AI3230" s="39"/>
      <c r="AJ3230" s="39"/>
      <c r="AK3230" s="39"/>
      <c r="AL3230" s="39"/>
      <c r="AM3230" s="39"/>
      <c r="AN3230" s="39"/>
      <c r="AO3230" s="39"/>
      <c r="AP3230" s="39"/>
      <c r="AQ3230" s="39"/>
      <c r="AR3230" s="39"/>
      <c r="AS3230" s="39"/>
      <c r="AT3230" s="39"/>
      <c r="AU3230" s="39"/>
      <c r="AV3230" s="39"/>
      <c r="AW3230" s="39"/>
      <c r="AX3230" s="39"/>
      <c r="AY3230" s="39"/>
      <c r="AZ3230" s="39"/>
      <c r="BA3230" s="39"/>
      <c r="BB3230" s="39"/>
      <c r="BC3230" s="39"/>
      <c r="BD3230" s="39"/>
      <c r="BE3230" s="39"/>
      <c r="BF3230" s="39"/>
      <c r="BG3230" s="39"/>
      <c r="BH3230" s="39"/>
      <c r="BI3230" s="39"/>
      <c r="BJ3230" s="39"/>
      <c r="BK3230" s="39"/>
      <c r="BL3230" s="39"/>
      <c r="BM3230" s="39"/>
      <c r="BN3230" s="39"/>
      <c r="BO3230" s="39"/>
      <c r="BP3230" s="39"/>
      <c r="BQ3230" s="39"/>
      <c r="BR3230" s="39"/>
      <c r="BS3230" s="39"/>
      <c r="BT3230" s="39"/>
      <c r="BU3230" s="39"/>
      <c r="BV3230" s="39"/>
      <c r="BW3230" s="39"/>
      <c r="BX3230" s="39"/>
      <c r="BY3230" s="39"/>
      <c r="BZ3230" s="39"/>
      <c r="CA3230" s="39"/>
      <c r="CB3230" s="39"/>
      <c r="CC3230" s="39"/>
      <c r="CD3230" s="39"/>
      <c r="CE3230" s="39"/>
      <c r="CF3230" s="39"/>
      <c r="CG3230" s="39"/>
      <c r="CH3230" s="39"/>
      <c r="CI3230" s="39"/>
      <c r="CJ3230" s="39"/>
      <c r="CK3230" s="39"/>
      <c r="CL3230" s="39"/>
      <c r="CM3230" s="39"/>
      <c r="CN3230" s="39"/>
      <c r="CO3230" s="39"/>
      <c r="CP3230" s="39"/>
      <c r="CQ3230" s="39"/>
      <c r="CR3230" s="39"/>
      <c r="CS3230" s="39"/>
      <c r="CT3230" s="39"/>
      <c r="CU3230" s="39"/>
      <c r="CV3230" s="39"/>
      <c r="CW3230" s="39"/>
      <c r="CX3230" s="39"/>
      <c r="CY3230" s="39"/>
      <c r="CZ3230" s="39"/>
      <c r="DA3230" s="39"/>
      <c r="DB3230" s="39"/>
      <c r="DC3230" s="39"/>
      <c r="DD3230" s="39"/>
      <c r="DE3230" s="39"/>
    </row>
    <row r="3231" spans="1:109" s="38" customFormat="1" ht="12">
      <c r="A3231" s="298"/>
      <c r="B3231" s="298"/>
      <c r="C3231" s="298"/>
      <c r="D3231" s="298"/>
      <c r="E3231" s="298"/>
      <c r="F3231" s="298"/>
      <c r="G3231" s="298"/>
      <c r="H3231" s="298"/>
      <c r="I3231" s="298"/>
      <c r="J3231" s="298"/>
      <c r="K3231" s="298"/>
      <c r="L3231" s="299"/>
      <c r="M3231" s="302"/>
      <c r="N3231" s="298"/>
      <c r="O3231" s="238"/>
      <c r="P3231" s="238"/>
      <c r="Q3231" s="238"/>
      <c r="T3231" s="39"/>
      <c r="U3231" s="39"/>
      <c r="V3231" s="39"/>
      <c r="W3231" s="39"/>
      <c r="X3231" s="39"/>
      <c r="Y3231" s="39"/>
      <c r="Z3231" s="39"/>
      <c r="AA3231" s="39"/>
      <c r="AB3231" s="39"/>
      <c r="AC3231" s="39"/>
      <c r="AD3231" s="39"/>
      <c r="AE3231" s="39"/>
      <c r="AF3231" s="39"/>
      <c r="AG3231" s="39"/>
      <c r="AH3231" s="39"/>
      <c r="AI3231" s="39"/>
      <c r="AJ3231" s="39"/>
      <c r="AK3231" s="39"/>
      <c r="AL3231" s="39"/>
      <c r="AM3231" s="39"/>
      <c r="AN3231" s="39"/>
      <c r="AO3231" s="39"/>
      <c r="AP3231" s="39"/>
      <c r="AQ3231" s="39"/>
      <c r="AR3231" s="39"/>
      <c r="AS3231" s="39"/>
      <c r="AT3231" s="39"/>
      <c r="AU3231" s="39"/>
      <c r="AV3231" s="39"/>
      <c r="AW3231" s="39"/>
      <c r="AX3231" s="39"/>
      <c r="AY3231" s="39"/>
      <c r="AZ3231" s="39"/>
      <c r="BA3231" s="39"/>
      <c r="BB3231" s="39"/>
      <c r="BC3231" s="39"/>
      <c r="BD3231" s="39"/>
      <c r="BE3231" s="39"/>
      <c r="BF3231" s="39"/>
      <c r="BG3231" s="39"/>
      <c r="BH3231" s="39"/>
      <c r="BI3231" s="39"/>
      <c r="BJ3231" s="39"/>
      <c r="BK3231" s="39"/>
      <c r="BL3231" s="39"/>
      <c r="BM3231" s="39"/>
      <c r="BN3231" s="39"/>
      <c r="BO3231" s="39"/>
      <c r="BP3231" s="39"/>
      <c r="BQ3231" s="39"/>
      <c r="BR3231" s="39"/>
      <c r="BS3231" s="39"/>
      <c r="BT3231" s="39"/>
      <c r="BU3231" s="39"/>
      <c r="BV3231" s="39"/>
      <c r="BW3231" s="39"/>
      <c r="BX3231" s="39"/>
      <c r="BY3231" s="39"/>
      <c r="BZ3231" s="39"/>
      <c r="CA3231" s="39"/>
      <c r="CB3231" s="39"/>
      <c r="CC3231" s="39"/>
      <c r="CD3231" s="39"/>
      <c r="CE3231" s="39"/>
      <c r="CF3231" s="39"/>
      <c r="CG3231" s="39"/>
      <c r="CH3231" s="39"/>
      <c r="CI3231" s="39"/>
      <c r="CJ3231" s="39"/>
      <c r="CK3231" s="39"/>
      <c r="CL3231" s="39"/>
      <c r="CM3231" s="39"/>
      <c r="CN3231" s="39"/>
      <c r="CO3231" s="39"/>
      <c r="CP3231" s="39"/>
      <c r="CQ3231" s="39"/>
      <c r="CR3231" s="39"/>
      <c r="CS3231" s="39"/>
      <c r="CT3231" s="39"/>
      <c r="CU3231" s="39"/>
      <c r="CV3231" s="39"/>
      <c r="CW3231" s="39"/>
      <c r="CX3231" s="39"/>
      <c r="CY3231" s="39"/>
      <c r="CZ3231" s="39"/>
      <c r="DA3231" s="39"/>
      <c r="DB3231" s="39"/>
      <c r="DC3231" s="39"/>
      <c r="DD3231" s="39"/>
      <c r="DE3231" s="39"/>
    </row>
    <row r="3232" spans="1:109" s="38" customFormat="1" ht="12">
      <c r="A3232" s="298"/>
      <c r="B3232" s="298"/>
      <c r="C3232" s="298"/>
      <c r="D3232" s="298"/>
      <c r="E3232" s="298"/>
      <c r="F3232" s="298"/>
      <c r="G3232" s="298"/>
      <c r="H3232" s="298"/>
      <c r="I3232" s="298"/>
      <c r="J3232" s="298"/>
      <c r="K3232" s="298"/>
      <c r="L3232" s="299"/>
      <c r="M3232" s="302"/>
      <c r="N3232" s="298"/>
      <c r="O3232" s="238"/>
      <c r="P3232" s="238"/>
      <c r="Q3232" s="238"/>
      <c r="T3232" s="39"/>
      <c r="U3232" s="39"/>
      <c r="V3232" s="39"/>
      <c r="W3232" s="39"/>
      <c r="X3232" s="39"/>
      <c r="Y3232" s="39"/>
      <c r="Z3232" s="39"/>
      <c r="AA3232" s="39"/>
      <c r="AB3232" s="39"/>
      <c r="AC3232" s="39"/>
      <c r="AD3232" s="39"/>
      <c r="AE3232" s="39"/>
      <c r="AF3232" s="39"/>
      <c r="AG3232" s="39"/>
      <c r="AH3232" s="39"/>
      <c r="AI3232" s="39"/>
      <c r="AJ3232" s="39"/>
      <c r="AK3232" s="39"/>
      <c r="AL3232" s="39"/>
      <c r="AM3232" s="39"/>
      <c r="AN3232" s="39"/>
      <c r="AO3232" s="39"/>
      <c r="AP3232" s="39"/>
      <c r="AQ3232" s="39"/>
      <c r="AR3232" s="39"/>
      <c r="AS3232" s="39"/>
      <c r="AT3232" s="39"/>
      <c r="AU3232" s="39"/>
      <c r="AV3232" s="39"/>
      <c r="AW3232" s="39"/>
      <c r="AX3232" s="39"/>
      <c r="AY3232" s="39"/>
      <c r="AZ3232" s="39"/>
      <c r="BA3232" s="39"/>
      <c r="BB3232" s="39"/>
      <c r="BC3232" s="39"/>
      <c r="BD3232" s="39"/>
      <c r="BE3232" s="39"/>
      <c r="BF3232" s="39"/>
      <c r="BG3232" s="39"/>
      <c r="BH3232" s="39"/>
      <c r="BI3232" s="39"/>
      <c r="BJ3232" s="39"/>
      <c r="BK3232" s="39"/>
      <c r="BL3232" s="39"/>
      <c r="BM3232" s="39"/>
      <c r="BN3232" s="39"/>
      <c r="BO3232" s="39"/>
      <c r="BP3232" s="39"/>
      <c r="BQ3232" s="39"/>
      <c r="BR3232" s="39"/>
      <c r="BS3232" s="39"/>
      <c r="BT3232" s="39"/>
      <c r="BU3232" s="39"/>
      <c r="BV3232" s="39"/>
      <c r="BW3232" s="39"/>
      <c r="BX3232" s="39"/>
      <c r="BY3232" s="39"/>
      <c r="BZ3232" s="39"/>
      <c r="CA3232" s="39"/>
      <c r="CB3232" s="39"/>
      <c r="CC3232" s="39"/>
      <c r="CD3232" s="39"/>
      <c r="CE3232" s="39"/>
      <c r="CF3232" s="39"/>
      <c r="CG3232" s="39"/>
      <c r="CH3232" s="39"/>
      <c r="CI3232" s="39"/>
      <c r="CJ3232" s="39"/>
      <c r="CK3232" s="39"/>
      <c r="CL3232" s="39"/>
      <c r="CM3232" s="39"/>
      <c r="CN3232" s="39"/>
      <c r="CO3232" s="39"/>
      <c r="CP3232" s="39"/>
      <c r="CQ3232" s="39"/>
      <c r="CR3232" s="39"/>
      <c r="CS3232" s="39"/>
      <c r="CT3232" s="39"/>
      <c r="CU3232" s="39"/>
      <c r="CV3232" s="39"/>
      <c r="CW3232" s="39"/>
      <c r="CX3232" s="39"/>
      <c r="CY3232" s="39"/>
      <c r="CZ3232" s="39"/>
      <c r="DA3232" s="39"/>
      <c r="DB3232" s="39"/>
      <c r="DC3232" s="39"/>
      <c r="DD3232" s="39"/>
      <c r="DE3232" s="39"/>
    </row>
    <row r="3233" spans="1:109" s="38" customFormat="1" ht="12">
      <c r="A3233" s="298"/>
      <c r="B3233" s="298"/>
      <c r="C3233" s="298"/>
      <c r="D3233" s="298"/>
      <c r="E3233" s="298"/>
      <c r="F3233" s="298"/>
      <c r="G3233" s="298"/>
      <c r="H3233" s="298"/>
      <c r="I3233" s="298"/>
      <c r="J3233" s="298"/>
      <c r="K3233" s="298"/>
      <c r="L3233" s="299"/>
      <c r="M3233" s="302"/>
      <c r="N3233" s="298"/>
      <c r="O3233" s="238"/>
      <c r="P3233" s="238"/>
      <c r="Q3233" s="238"/>
      <c r="T3233" s="39"/>
      <c r="U3233" s="39"/>
      <c r="V3233" s="39"/>
      <c r="W3233" s="39"/>
      <c r="X3233" s="39"/>
      <c r="Y3233" s="39"/>
      <c r="Z3233" s="39"/>
      <c r="AA3233" s="39"/>
      <c r="AB3233" s="39"/>
      <c r="AC3233" s="39"/>
      <c r="AD3233" s="39"/>
      <c r="AE3233" s="39"/>
      <c r="AF3233" s="39"/>
      <c r="AG3233" s="39"/>
      <c r="AH3233" s="39"/>
      <c r="AI3233" s="39"/>
      <c r="AJ3233" s="39"/>
      <c r="AK3233" s="39"/>
      <c r="AL3233" s="39"/>
      <c r="AM3233" s="39"/>
      <c r="AN3233" s="39"/>
      <c r="AO3233" s="39"/>
      <c r="AP3233" s="39"/>
      <c r="AQ3233" s="39"/>
      <c r="AR3233" s="39"/>
      <c r="AS3233" s="39"/>
      <c r="AT3233" s="39"/>
      <c r="AU3233" s="39"/>
      <c r="AV3233" s="39"/>
      <c r="AW3233" s="39"/>
      <c r="AX3233" s="39"/>
      <c r="AY3233" s="39"/>
      <c r="AZ3233" s="39"/>
      <c r="BA3233" s="39"/>
      <c r="BB3233" s="39"/>
      <c r="BC3233" s="39"/>
      <c r="BD3233" s="39"/>
      <c r="BE3233" s="39"/>
      <c r="BF3233" s="39"/>
      <c r="BG3233" s="39"/>
      <c r="BH3233" s="39"/>
      <c r="BI3233" s="39"/>
      <c r="BJ3233" s="39"/>
      <c r="BK3233" s="39"/>
      <c r="BL3233" s="39"/>
      <c r="BM3233" s="39"/>
      <c r="BN3233" s="39"/>
      <c r="BO3233" s="39"/>
      <c r="BP3233" s="39"/>
      <c r="BQ3233" s="39"/>
      <c r="BR3233" s="39"/>
      <c r="BS3233" s="39"/>
      <c r="BT3233" s="39"/>
      <c r="BU3233" s="39"/>
      <c r="BV3233" s="39"/>
      <c r="BW3233" s="39"/>
      <c r="BX3233" s="39"/>
      <c r="BY3233" s="39"/>
      <c r="BZ3233" s="39"/>
      <c r="CA3233" s="39"/>
      <c r="CB3233" s="39"/>
      <c r="CC3233" s="39"/>
      <c r="CD3233" s="39"/>
      <c r="CE3233" s="39"/>
      <c r="CF3233" s="39"/>
      <c r="CG3233" s="39"/>
      <c r="CH3233" s="39"/>
      <c r="CI3233" s="39"/>
      <c r="CJ3233" s="39"/>
      <c r="CK3233" s="39"/>
      <c r="CL3233" s="39"/>
      <c r="CM3233" s="39"/>
      <c r="CN3233" s="39"/>
      <c r="CO3233" s="39"/>
      <c r="CP3233" s="39"/>
      <c r="CQ3233" s="39"/>
      <c r="CR3233" s="39"/>
      <c r="CS3233" s="39"/>
      <c r="CT3233" s="39"/>
      <c r="CU3233" s="39"/>
      <c r="CV3233" s="39"/>
      <c r="CW3233" s="39"/>
      <c r="CX3233" s="39"/>
      <c r="CY3233" s="39"/>
      <c r="CZ3233" s="39"/>
      <c r="DA3233" s="39"/>
      <c r="DB3233" s="39"/>
      <c r="DC3233" s="39"/>
      <c r="DD3233" s="39"/>
      <c r="DE3233" s="39"/>
    </row>
    <row r="3234" spans="1:109" s="38" customFormat="1" ht="12">
      <c r="A3234" s="298"/>
      <c r="B3234" s="298"/>
      <c r="C3234" s="298"/>
      <c r="D3234" s="298"/>
      <c r="E3234" s="298"/>
      <c r="F3234" s="298"/>
      <c r="G3234" s="298"/>
      <c r="H3234" s="298"/>
      <c r="I3234" s="298"/>
      <c r="J3234" s="298"/>
      <c r="K3234" s="298"/>
      <c r="L3234" s="299"/>
      <c r="M3234" s="302"/>
      <c r="N3234" s="298"/>
      <c r="O3234" s="238"/>
      <c r="P3234" s="238"/>
      <c r="Q3234" s="238"/>
      <c r="T3234" s="39"/>
      <c r="U3234" s="39"/>
      <c r="V3234" s="39"/>
      <c r="W3234" s="39"/>
      <c r="X3234" s="39"/>
      <c r="Y3234" s="39"/>
      <c r="Z3234" s="39"/>
      <c r="AA3234" s="39"/>
      <c r="AB3234" s="39"/>
      <c r="AC3234" s="39"/>
      <c r="AD3234" s="39"/>
      <c r="AE3234" s="39"/>
      <c r="AF3234" s="39"/>
      <c r="AG3234" s="39"/>
      <c r="AH3234" s="39"/>
      <c r="AI3234" s="39"/>
      <c r="AJ3234" s="39"/>
      <c r="AK3234" s="39"/>
      <c r="AL3234" s="39"/>
      <c r="AM3234" s="39"/>
      <c r="AN3234" s="39"/>
      <c r="AO3234" s="39"/>
      <c r="AP3234" s="39"/>
      <c r="AQ3234" s="39"/>
      <c r="AR3234" s="39"/>
      <c r="AS3234" s="39"/>
      <c r="AT3234" s="39"/>
      <c r="AU3234" s="39"/>
      <c r="AV3234" s="39"/>
      <c r="AW3234" s="39"/>
      <c r="AX3234" s="39"/>
      <c r="AY3234" s="39"/>
      <c r="AZ3234" s="39"/>
      <c r="BA3234" s="39"/>
      <c r="BB3234" s="39"/>
      <c r="BC3234" s="39"/>
      <c r="BD3234" s="39"/>
      <c r="BE3234" s="39"/>
      <c r="BF3234" s="39"/>
      <c r="BG3234" s="39"/>
      <c r="BH3234" s="39"/>
      <c r="BI3234" s="39"/>
      <c r="BJ3234" s="39"/>
      <c r="BK3234" s="39"/>
      <c r="BL3234" s="39"/>
      <c r="BM3234" s="39"/>
      <c r="BN3234" s="39"/>
      <c r="BO3234" s="39"/>
      <c r="BP3234" s="39"/>
      <c r="BQ3234" s="39"/>
      <c r="BR3234" s="39"/>
      <c r="BS3234" s="39"/>
      <c r="BT3234" s="39"/>
      <c r="BU3234" s="39"/>
      <c r="BV3234" s="39"/>
      <c r="BW3234" s="39"/>
      <c r="BX3234" s="39"/>
      <c r="BY3234" s="39"/>
      <c r="BZ3234" s="39"/>
      <c r="CA3234" s="39"/>
      <c r="CB3234" s="39"/>
      <c r="CC3234" s="39"/>
      <c r="CD3234" s="39"/>
      <c r="CE3234" s="39"/>
      <c r="CF3234" s="39"/>
      <c r="CG3234" s="39"/>
      <c r="CH3234" s="39"/>
      <c r="CI3234" s="39"/>
      <c r="CJ3234" s="39"/>
      <c r="CK3234" s="39"/>
      <c r="CL3234" s="39"/>
      <c r="CM3234" s="39"/>
      <c r="CN3234" s="39"/>
      <c r="CO3234" s="39"/>
      <c r="CP3234" s="39"/>
      <c r="CQ3234" s="39"/>
      <c r="CR3234" s="39"/>
      <c r="CS3234" s="39"/>
      <c r="CT3234" s="39"/>
      <c r="CU3234" s="39"/>
      <c r="CV3234" s="39"/>
      <c r="CW3234" s="39"/>
      <c r="CX3234" s="39"/>
      <c r="CY3234" s="39"/>
      <c r="CZ3234" s="39"/>
      <c r="DA3234" s="39"/>
      <c r="DB3234" s="39"/>
      <c r="DC3234" s="39"/>
      <c r="DD3234" s="39"/>
      <c r="DE3234" s="39"/>
    </row>
    <row r="3235" spans="1:109" s="38" customFormat="1" ht="12">
      <c r="A3235" s="298"/>
      <c r="B3235" s="298"/>
      <c r="C3235" s="298"/>
      <c r="D3235" s="298"/>
      <c r="E3235" s="298"/>
      <c r="F3235" s="298"/>
      <c r="G3235" s="298"/>
      <c r="H3235" s="298"/>
      <c r="I3235" s="298"/>
      <c r="J3235" s="298"/>
      <c r="K3235" s="298"/>
      <c r="L3235" s="299"/>
      <c r="M3235" s="302"/>
      <c r="N3235" s="298"/>
      <c r="O3235" s="238"/>
      <c r="P3235" s="238"/>
      <c r="Q3235" s="238"/>
      <c r="T3235" s="39"/>
      <c r="U3235" s="39"/>
      <c r="V3235" s="39"/>
      <c r="W3235" s="39"/>
      <c r="X3235" s="39"/>
      <c r="Y3235" s="39"/>
      <c r="Z3235" s="39"/>
      <c r="AA3235" s="39"/>
      <c r="AB3235" s="39"/>
      <c r="AC3235" s="39"/>
      <c r="AD3235" s="39"/>
      <c r="AE3235" s="39"/>
      <c r="AF3235" s="39"/>
      <c r="AG3235" s="39"/>
      <c r="AH3235" s="39"/>
      <c r="AI3235" s="39"/>
      <c r="AJ3235" s="39"/>
      <c r="AK3235" s="39"/>
      <c r="AL3235" s="39"/>
      <c r="AM3235" s="39"/>
      <c r="AN3235" s="39"/>
      <c r="AO3235" s="39"/>
      <c r="AP3235" s="39"/>
      <c r="AQ3235" s="39"/>
      <c r="AR3235" s="39"/>
      <c r="AS3235" s="39"/>
      <c r="AT3235" s="39"/>
      <c r="AU3235" s="39"/>
      <c r="AV3235" s="39"/>
      <c r="AW3235" s="39"/>
      <c r="AX3235" s="39"/>
      <c r="AY3235" s="39"/>
      <c r="AZ3235" s="39"/>
      <c r="BA3235" s="39"/>
      <c r="BB3235" s="39"/>
      <c r="BC3235" s="39"/>
      <c r="BD3235" s="39"/>
      <c r="BE3235" s="39"/>
      <c r="BF3235" s="39"/>
      <c r="BG3235" s="39"/>
      <c r="BH3235" s="39"/>
      <c r="BI3235" s="39"/>
      <c r="BJ3235" s="39"/>
      <c r="BK3235" s="39"/>
      <c r="BL3235" s="39"/>
      <c r="BM3235" s="39"/>
      <c r="BN3235" s="39"/>
      <c r="BO3235" s="39"/>
      <c r="BP3235" s="39"/>
      <c r="BQ3235" s="39"/>
      <c r="BR3235" s="39"/>
      <c r="BS3235" s="39"/>
      <c r="BT3235" s="39"/>
      <c r="BU3235" s="39"/>
      <c r="BV3235" s="39"/>
      <c r="BW3235" s="39"/>
      <c r="BX3235" s="39"/>
      <c r="BY3235" s="39"/>
      <c r="BZ3235" s="39"/>
      <c r="CA3235" s="39"/>
      <c r="CB3235" s="39"/>
      <c r="CC3235" s="39"/>
      <c r="CD3235" s="39"/>
      <c r="CE3235" s="39"/>
      <c r="CF3235" s="39"/>
      <c r="CG3235" s="39"/>
      <c r="CH3235" s="39"/>
      <c r="CI3235" s="39"/>
      <c r="CJ3235" s="39"/>
      <c r="CK3235" s="39"/>
      <c r="CL3235" s="39"/>
      <c r="CM3235" s="39"/>
      <c r="CN3235" s="39"/>
      <c r="CO3235" s="39"/>
      <c r="CP3235" s="39"/>
      <c r="CQ3235" s="39"/>
      <c r="CR3235" s="39"/>
      <c r="CS3235" s="39"/>
      <c r="CT3235" s="39"/>
      <c r="CU3235" s="39"/>
      <c r="CV3235" s="39"/>
      <c r="CW3235" s="39"/>
      <c r="CX3235" s="39"/>
      <c r="CY3235" s="39"/>
      <c r="CZ3235" s="39"/>
      <c r="DA3235" s="39"/>
      <c r="DB3235" s="39"/>
      <c r="DC3235" s="39"/>
      <c r="DD3235" s="39"/>
      <c r="DE3235" s="39"/>
    </row>
    <row r="3236" spans="1:109" s="38" customFormat="1" ht="12">
      <c r="A3236" s="298"/>
      <c r="B3236" s="298"/>
      <c r="C3236" s="298"/>
      <c r="D3236" s="298"/>
      <c r="E3236" s="298"/>
      <c r="F3236" s="298"/>
      <c r="G3236" s="298"/>
      <c r="H3236" s="298"/>
      <c r="I3236" s="298"/>
      <c r="J3236" s="298"/>
      <c r="K3236" s="298"/>
      <c r="L3236" s="299"/>
      <c r="M3236" s="302"/>
      <c r="N3236" s="298"/>
      <c r="O3236" s="238"/>
      <c r="P3236" s="238"/>
      <c r="Q3236" s="238"/>
      <c r="T3236" s="39"/>
      <c r="U3236" s="39"/>
      <c r="V3236" s="39"/>
      <c r="W3236" s="39"/>
      <c r="X3236" s="39"/>
      <c r="Y3236" s="39"/>
      <c r="Z3236" s="39"/>
      <c r="AA3236" s="39"/>
      <c r="AB3236" s="39"/>
      <c r="AC3236" s="39"/>
      <c r="AD3236" s="39"/>
      <c r="AE3236" s="39"/>
      <c r="AF3236" s="39"/>
      <c r="AG3236" s="39"/>
      <c r="AH3236" s="39"/>
      <c r="AI3236" s="39"/>
      <c r="AJ3236" s="39"/>
      <c r="AK3236" s="39"/>
      <c r="AL3236" s="39"/>
      <c r="AM3236" s="39"/>
      <c r="AN3236" s="39"/>
      <c r="AO3236" s="39"/>
      <c r="AP3236" s="39"/>
      <c r="AQ3236" s="39"/>
      <c r="AR3236" s="39"/>
      <c r="AS3236" s="39"/>
      <c r="AT3236" s="39"/>
      <c r="AU3236" s="39"/>
      <c r="AV3236" s="39"/>
      <c r="AW3236" s="39"/>
      <c r="AX3236" s="39"/>
      <c r="AY3236" s="39"/>
      <c r="AZ3236" s="39"/>
      <c r="BA3236" s="39"/>
      <c r="BB3236" s="39"/>
      <c r="BC3236" s="39"/>
      <c r="BD3236" s="39"/>
      <c r="BE3236" s="39"/>
      <c r="BF3236" s="39"/>
      <c r="BG3236" s="39"/>
      <c r="BH3236" s="39"/>
      <c r="BI3236" s="39"/>
      <c r="BJ3236" s="39"/>
      <c r="BK3236" s="39"/>
      <c r="BL3236" s="39"/>
      <c r="BM3236" s="39"/>
      <c r="BN3236" s="39"/>
      <c r="BO3236" s="39"/>
      <c r="BP3236" s="39"/>
      <c r="BQ3236" s="39"/>
      <c r="BR3236" s="39"/>
      <c r="BS3236" s="39"/>
      <c r="BT3236" s="39"/>
      <c r="BU3236" s="39"/>
      <c r="BV3236" s="39"/>
      <c r="BW3236" s="39"/>
      <c r="BX3236" s="39"/>
      <c r="BY3236" s="39"/>
      <c r="BZ3236" s="39"/>
      <c r="CA3236" s="39"/>
      <c r="CB3236" s="39"/>
      <c r="CC3236" s="39"/>
      <c r="CD3236" s="39"/>
      <c r="CE3236" s="39"/>
      <c r="CF3236" s="39"/>
      <c r="CG3236" s="39"/>
      <c r="CH3236" s="39"/>
      <c r="CI3236" s="39"/>
      <c r="CJ3236" s="39"/>
      <c r="CK3236" s="39"/>
      <c r="CL3236" s="39"/>
      <c r="CM3236" s="39"/>
      <c r="CN3236" s="39"/>
      <c r="CO3236" s="39"/>
      <c r="CP3236" s="39"/>
      <c r="CQ3236" s="39"/>
      <c r="CR3236" s="39"/>
      <c r="CS3236" s="39"/>
      <c r="CT3236" s="39"/>
      <c r="CU3236" s="39"/>
      <c r="CV3236" s="39"/>
      <c r="CW3236" s="39"/>
      <c r="CX3236" s="39"/>
      <c r="CY3236" s="39"/>
      <c r="CZ3236" s="39"/>
      <c r="DA3236" s="39"/>
      <c r="DB3236" s="39"/>
      <c r="DC3236" s="39"/>
      <c r="DD3236" s="39"/>
      <c r="DE3236" s="39"/>
    </row>
    <row r="3237" spans="1:109" s="38" customFormat="1" ht="12">
      <c r="A3237" s="298"/>
      <c r="B3237" s="298"/>
      <c r="C3237" s="298"/>
      <c r="D3237" s="298"/>
      <c r="E3237" s="298"/>
      <c r="F3237" s="298"/>
      <c r="G3237" s="298"/>
      <c r="H3237" s="298"/>
      <c r="I3237" s="298"/>
      <c r="J3237" s="298"/>
      <c r="K3237" s="298"/>
      <c r="L3237" s="299"/>
      <c r="M3237" s="302"/>
      <c r="N3237" s="298"/>
      <c r="O3237" s="238"/>
      <c r="P3237" s="238"/>
      <c r="Q3237" s="238"/>
      <c r="T3237" s="39"/>
      <c r="U3237" s="39"/>
      <c r="V3237" s="39"/>
      <c r="W3237" s="39"/>
      <c r="X3237" s="39"/>
      <c r="Y3237" s="39"/>
      <c r="Z3237" s="39"/>
      <c r="AA3237" s="39"/>
      <c r="AB3237" s="39"/>
      <c r="AC3237" s="39"/>
      <c r="AD3237" s="39"/>
      <c r="AE3237" s="39"/>
      <c r="AF3237" s="39"/>
      <c r="AG3237" s="39"/>
      <c r="AH3237" s="39"/>
      <c r="AI3237" s="39"/>
      <c r="AJ3237" s="39"/>
      <c r="AK3237" s="39"/>
      <c r="AL3237" s="39"/>
      <c r="AM3237" s="39"/>
      <c r="AN3237" s="39"/>
      <c r="AO3237" s="39"/>
      <c r="AP3237" s="39"/>
      <c r="AQ3237" s="39"/>
      <c r="AR3237" s="39"/>
      <c r="AS3237" s="39"/>
      <c r="AT3237" s="39"/>
      <c r="AU3237" s="39"/>
      <c r="AV3237" s="39"/>
      <c r="AW3237" s="39"/>
      <c r="AX3237" s="39"/>
      <c r="AY3237" s="39"/>
      <c r="AZ3237" s="39"/>
      <c r="BA3237" s="39"/>
      <c r="BB3237" s="39"/>
      <c r="BC3237" s="39"/>
      <c r="BD3237" s="39"/>
      <c r="BE3237" s="39"/>
      <c r="BF3237" s="39"/>
      <c r="BG3237" s="39"/>
      <c r="BH3237" s="39"/>
      <c r="BI3237" s="39"/>
      <c r="BJ3237" s="39"/>
      <c r="BK3237" s="39"/>
      <c r="BL3237" s="39"/>
      <c r="BM3237" s="39"/>
      <c r="BN3237" s="39"/>
      <c r="BO3237" s="39"/>
      <c r="BP3237" s="39"/>
      <c r="BQ3237" s="39"/>
      <c r="BR3237" s="39"/>
      <c r="BS3237" s="39"/>
      <c r="BT3237" s="39"/>
      <c r="BU3237" s="39"/>
      <c r="BV3237" s="39"/>
      <c r="BW3237" s="39"/>
      <c r="BX3237" s="39"/>
      <c r="BY3237" s="39"/>
      <c r="BZ3237" s="39"/>
      <c r="CA3237" s="39"/>
      <c r="CB3237" s="39"/>
      <c r="CC3237" s="39"/>
      <c r="CD3237" s="39"/>
      <c r="CE3237" s="39"/>
      <c r="CF3237" s="39"/>
      <c r="CG3237" s="39"/>
      <c r="CH3237" s="39"/>
      <c r="CI3237" s="39"/>
      <c r="CJ3237" s="39"/>
      <c r="CK3237" s="39"/>
      <c r="CL3237" s="39"/>
      <c r="CM3237" s="39"/>
      <c r="CN3237" s="39"/>
      <c r="CO3237" s="39"/>
      <c r="CP3237" s="39"/>
      <c r="CQ3237" s="39"/>
      <c r="CR3237" s="39"/>
      <c r="CS3237" s="39"/>
      <c r="CT3237" s="39"/>
      <c r="CU3237" s="39"/>
      <c r="CV3237" s="39"/>
      <c r="CW3237" s="39"/>
      <c r="CX3237" s="39"/>
      <c r="CY3237" s="39"/>
      <c r="CZ3237" s="39"/>
      <c r="DA3237" s="39"/>
      <c r="DB3237" s="39"/>
      <c r="DC3237" s="39"/>
      <c r="DD3237" s="39"/>
      <c r="DE3237" s="39"/>
    </row>
    <row r="3238" spans="1:109" s="38" customFormat="1" ht="12">
      <c r="A3238" s="298"/>
      <c r="B3238" s="298"/>
      <c r="C3238" s="298"/>
      <c r="D3238" s="298"/>
      <c r="E3238" s="298"/>
      <c r="F3238" s="298"/>
      <c r="G3238" s="298"/>
      <c r="H3238" s="298"/>
      <c r="I3238" s="298"/>
      <c r="J3238" s="298"/>
      <c r="K3238" s="298"/>
      <c r="L3238" s="299"/>
      <c r="M3238" s="302"/>
      <c r="N3238" s="298"/>
      <c r="O3238" s="238"/>
      <c r="P3238" s="238"/>
      <c r="Q3238" s="238"/>
      <c r="T3238" s="39"/>
      <c r="U3238" s="39"/>
      <c r="V3238" s="39"/>
      <c r="W3238" s="39"/>
      <c r="X3238" s="39"/>
      <c r="Y3238" s="39"/>
      <c r="Z3238" s="39"/>
      <c r="AA3238" s="39"/>
      <c r="AB3238" s="39"/>
      <c r="AC3238" s="39"/>
      <c r="AD3238" s="39"/>
      <c r="AE3238" s="39"/>
      <c r="AF3238" s="39"/>
      <c r="AG3238" s="39"/>
      <c r="AH3238" s="39"/>
      <c r="AI3238" s="39"/>
      <c r="AJ3238" s="39"/>
      <c r="AK3238" s="39"/>
      <c r="AL3238" s="39"/>
      <c r="AM3238" s="39"/>
      <c r="AN3238" s="39"/>
      <c r="AO3238" s="39"/>
      <c r="AP3238" s="39"/>
      <c r="AQ3238" s="39"/>
      <c r="AR3238" s="39"/>
      <c r="AS3238" s="39"/>
      <c r="AT3238" s="39"/>
      <c r="AU3238" s="39"/>
      <c r="AV3238" s="39"/>
      <c r="AW3238" s="39"/>
      <c r="AX3238" s="39"/>
      <c r="AY3238" s="39"/>
      <c r="AZ3238" s="39"/>
      <c r="BA3238" s="39"/>
      <c r="BB3238" s="39"/>
      <c r="BC3238" s="39"/>
      <c r="BD3238" s="39"/>
      <c r="BE3238" s="39"/>
      <c r="BF3238" s="39"/>
      <c r="BG3238" s="39"/>
      <c r="BH3238" s="39"/>
      <c r="BI3238" s="39"/>
      <c r="BJ3238" s="39"/>
      <c r="BK3238" s="39"/>
      <c r="BL3238" s="39"/>
      <c r="BM3238" s="39"/>
      <c r="BN3238" s="39"/>
      <c r="BO3238" s="39"/>
      <c r="BP3238" s="39"/>
      <c r="BQ3238" s="39"/>
      <c r="BR3238" s="39"/>
      <c r="BS3238" s="39"/>
      <c r="BT3238" s="39"/>
      <c r="BU3238" s="39"/>
      <c r="BV3238" s="39"/>
      <c r="BW3238" s="39"/>
      <c r="BX3238" s="39"/>
      <c r="BY3238" s="39"/>
      <c r="BZ3238" s="39"/>
      <c r="CA3238" s="39"/>
      <c r="CB3238" s="39"/>
      <c r="CC3238" s="39"/>
      <c r="CD3238" s="39"/>
      <c r="CE3238" s="39"/>
      <c r="CF3238" s="39"/>
      <c r="CG3238" s="39"/>
      <c r="CH3238" s="39"/>
      <c r="CI3238" s="39"/>
      <c r="CJ3238" s="39"/>
      <c r="CK3238" s="39"/>
      <c r="CL3238" s="39"/>
      <c r="CM3238" s="39"/>
      <c r="CN3238" s="39"/>
      <c r="CO3238" s="39"/>
      <c r="CP3238" s="39"/>
      <c r="CQ3238" s="39"/>
      <c r="CR3238" s="39"/>
      <c r="CS3238" s="39"/>
      <c r="CT3238" s="39"/>
      <c r="CU3238" s="39"/>
      <c r="CV3238" s="39"/>
      <c r="CW3238" s="39"/>
      <c r="CX3238" s="39"/>
      <c r="CY3238" s="39"/>
      <c r="CZ3238" s="39"/>
      <c r="DA3238" s="39"/>
      <c r="DB3238" s="39"/>
      <c r="DC3238" s="39"/>
      <c r="DD3238" s="39"/>
      <c r="DE3238" s="39"/>
    </row>
    <row r="3239" spans="1:109" s="38" customFormat="1" ht="12">
      <c r="A3239" s="298"/>
      <c r="B3239" s="298"/>
      <c r="C3239" s="298"/>
      <c r="D3239" s="298"/>
      <c r="E3239" s="298"/>
      <c r="F3239" s="298"/>
      <c r="G3239" s="298"/>
      <c r="H3239" s="298"/>
      <c r="I3239" s="298"/>
      <c r="J3239" s="298"/>
      <c r="K3239" s="298"/>
      <c r="L3239" s="299"/>
      <c r="M3239" s="302"/>
      <c r="N3239" s="298"/>
      <c r="O3239" s="238"/>
      <c r="P3239" s="238"/>
      <c r="Q3239" s="238"/>
      <c r="T3239" s="39"/>
      <c r="U3239" s="39"/>
      <c r="V3239" s="39"/>
      <c r="W3239" s="39"/>
      <c r="X3239" s="39"/>
      <c r="Y3239" s="39"/>
      <c r="Z3239" s="39"/>
      <c r="AA3239" s="39"/>
      <c r="AB3239" s="39"/>
      <c r="AC3239" s="39"/>
      <c r="AD3239" s="39"/>
      <c r="AE3239" s="39"/>
      <c r="AF3239" s="39"/>
      <c r="AG3239" s="39"/>
      <c r="AH3239" s="39"/>
      <c r="AI3239" s="39"/>
      <c r="AJ3239" s="39"/>
      <c r="AK3239" s="39"/>
      <c r="AL3239" s="39"/>
      <c r="AM3239" s="39"/>
      <c r="AN3239" s="39"/>
      <c r="AO3239" s="39"/>
      <c r="AP3239" s="39"/>
      <c r="AQ3239" s="39"/>
      <c r="AR3239" s="39"/>
      <c r="AS3239" s="39"/>
      <c r="AT3239" s="39"/>
      <c r="AU3239" s="39"/>
      <c r="AV3239" s="39"/>
      <c r="AW3239" s="39"/>
      <c r="AX3239" s="39"/>
      <c r="AY3239" s="39"/>
      <c r="AZ3239" s="39"/>
      <c r="BA3239" s="39"/>
      <c r="BB3239" s="39"/>
      <c r="BC3239" s="39"/>
      <c r="BD3239" s="39"/>
      <c r="BE3239" s="39"/>
      <c r="BF3239" s="39"/>
      <c r="BG3239" s="39"/>
      <c r="BH3239" s="39"/>
      <c r="BI3239" s="39"/>
      <c r="BJ3239" s="39"/>
      <c r="BK3239" s="39"/>
      <c r="BL3239" s="39"/>
      <c r="BM3239" s="39"/>
      <c r="BN3239" s="39"/>
      <c r="BO3239" s="39"/>
      <c r="BP3239" s="39"/>
      <c r="BQ3239" s="39"/>
      <c r="BR3239" s="39"/>
      <c r="BS3239" s="39"/>
      <c r="BT3239" s="39"/>
      <c r="BU3239" s="39"/>
      <c r="BV3239" s="39"/>
      <c r="BW3239" s="39"/>
      <c r="BX3239" s="39"/>
      <c r="BY3239" s="39"/>
      <c r="BZ3239" s="39"/>
      <c r="CA3239" s="39"/>
      <c r="CB3239" s="39"/>
      <c r="CC3239" s="39"/>
      <c r="CD3239" s="39"/>
      <c r="CE3239" s="39"/>
      <c r="CF3239" s="39"/>
      <c r="CG3239" s="39"/>
      <c r="CH3239" s="39"/>
      <c r="CI3239" s="39"/>
      <c r="CJ3239" s="39"/>
      <c r="CK3239" s="39"/>
      <c r="CL3239" s="39"/>
      <c r="CM3239" s="39"/>
      <c r="CN3239" s="39"/>
      <c r="CO3239" s="39"/>
      <c r="CP3239" s="39"/>
      <c r="CQ3239" s="39"/>
      <c r="CR3239" s="39"/>
      <c r="CS3239" s="39"/>
      <c r="CT3239" s="39"/>
      <c r="CU3239" s="39"/>
      <c r="CV3239" s="39"/>
      <c r="CW3239" s="39"/>
      <c r="CX3239" s="39"/>
      <c r="CY3239" s="39"/>
      <c r="CZ3239" s="39"/>
      <c r="DA3239" s="39"/>
      <c r="DB3239" s="39"/>
      <c r="DC3239" s="39"/>
      <c r="DD3239" s="39"/>
      <c r="DE3239" s="39"/>
    </row>
    <row r="3240" spans="1:109" s="38" customFormat="1" ht="12">
      <c r="A3240" s="298"/>
      <c r="B3240" s="298"/>
      <c r="C3240" s="298"/>
      <c r="D3240" s="298"/>
      <c r="E3240" s="298"/>
      <c r="F3240" s="298"/>
      <c r="G3240" s="298"/>
      <c r="H3240" s="298"/>
      <c r="I3240" s="298"/>
      <c r="J3240" s="298"/>
      <c r="K3240" s="298"/>
      <c r="L3240" s="299"/>
      <c r="M3240" s="302"/>
      <c r="N3240" s="298"/>
      <c r="O3240" s="238"/>
      <c r="P3240" s="238"/>
      <c r="Q3240" s="238"/>
      <c r="T3240" s="39"/>
      <c r="U3240" s="39"/>
      <c r="V3240" s="39"/>
      <c r="W3240" s="39"/>
      <c r="X3240" s="39"/>
      <c r="Y3240" s="39"/>
      <c r="Z3240" s="39"/>
      <c r="AA3240" s="39"/>
      <c r="AB3240" s="39"/>
      <c r="AC3240" s="39"/>
      <c r="AD3240" s="39"/>
      <c r="AE3240" s="39"/>
      <c r="AF3240" s="39"/>
      <c r="AG3240" s="39"/>
      <c r="AH3240" s="39"/>
      <c r="AI3240" s="39"/>
      <c r="AJ3240" s="39"/>
      <c r="AK3240" s="39"/>
      <c r="AL3240" s="39"/>
      <c r="AM3240" s="39"/>
      <c r="AN3240" s="39"/>
      <c r="AO3240" s="39"/>
      <c r="AP3240" s="39"/>
      <c r="AQ3240" s="39"/>
      <c r="AR3240" s="39"/>
      <c r="AS3240" s="39"/>
      <c r="AT3240" s="39"/>
      <c r="AU3240" s="39"/>
      <c r="AV3240" s="39"/>
      <c r="AW3240" s="39"/>
      <c r="AX3240" s="39"/>
      <c r="AY3240" s="39"/>
      <c r="AZ3240" s="39"/>
      <c r="BA3240" s="39"/>
      <c r="BB3240" s="39"/>
      <c r="BC3240" s="39"/>
      <c r="BD3240" s="39"/>
      <c r="BE3240" s="39"/>
      <c r="BF3240" s="39"/>
      <c r="BG3240" s="39"/>
      <c r="BH3240" s="39"/>
      <c r="BI3240" s="39"/>
      <c r="BJ3240" s="39"/>
      <c r="BK3240" s="39"/>
      <c r="BL3240" s="39"/>
      <c r="BM3240" s="39"/>
      <c r="BN3240" s="39"/>
      <c r="BO3240" s="39"/>
      <c r="BP3240" s="39"/>
      <c r="BQ3240" s="39"/>
      <c r="BR3240" s="39"/>
      <c r="BS3240" s="39"/>
      <c r="BT3240" s="39"/>
      <c r="BU3240" s="39"/>
      <c r="BV3240" s="39"/>
      <c r="BW3240" s="39"/>
      <c r="BX3240" s="39"/>
      <c r="BY3240" s="39"/>
      <c r="BZ3240" s="39"/>
      <c r="CA3240" s="39"/>
      <c r="CB3240" s="39"/>
      <c r="CC3240" s="39"/>
      <c r="CD3240" s="39"/>
      <c r="CE3240" s="39"/>
      <c r="CF3240" s="39"/>
      <c r="CG3240" s="39"/>
      <c r="CH3240" s="39"/>
      <c r="CI3240" s="39"/>
      <c r="CJ3240" s="39"/>
      <c r="CK3240" s="39"/>
      <c r="CL3240" s="39"/>
      <c r="CM3240" s="39"/>
      <c r="CN3240" s="39"/>
      <c r="CO3240" s="39"/>
      <c r="CP3240" s="39"/>
      <c r="CQ3240" s="39"/>
      <c r="CR3240" s="39"/>
      <c r="CS3240" s="39"/>
      <c r="CT3240" s="39"/>
      <c r="CU3240" s="39"/>
      <c r="CV3240" s="39"/>
      <c r="CW3240" s="39"/>
      <c r="CX3240" s="39"/>
      <c r="CY3240" s="39"/>
      <c r="CZ3240" s="39"/>
      <c r="DA3240" s="39"/>
      <c r="DB3240" s="39"/>
      <c r="DC3240" s="39"/>
      <c r="DD3240" s="39"/>
      <c r="DE3240" s="39"/>
    </row>
    <row r="3241" spans="1:109" s="38" customFormat="1" ht="12">
      <c r="A3241" s="298"/>
      <c r="B3241" s="298"/>
      <c r="C3241" s="298"/>
      <c r="D3241" s="298"/>
      <c r="E3241" s="298"/>
      <c r="F3241" s="298"/>
      <c r="G3241" s="298"/>
      <c r="H3241" s="298"/>
      <c r="I3241" s="298"/>
      <c r="J3241" s="298"/>
      <c r="K3241" s="298"/>
      <c r="L3241" s="299"/>
      <c r="M3241" s="302"/>
      <c r="N3241" s="298"/>
      <c r="O3241" s="238"/>
      <c r="P3241" s="238"/>
      <c r="Q3241" s="238"/>
      <c r="T3241" s="39"/>
      <c r="U3241" s="39"/>
      <c r="V3241" s="39"/>
      <c r="W3241" s="39"/>
      <c r="X3241" s="39"/>
      <c r="Y3241" s="39"/>
      <c r="Z3241" s="39"/>
      <c r="AA3241" s="39"/>
      <c r="AB3241" s="39"/>
      <c r="AC3241" s="39"/>
      <c r="AD3241" s="39"/>
      <c r="AE3241" s="39"/>
      <c r="AF3241" s="39"/>
      <c r="AG3241" s="39"/>
      <c r="AH3241" s="39"/>
      <c r="AI3241" s="39"/>
      <c r="AJ3241" s="39"/>
      <c r="AK3241" s="39"/>
      <c r="AL3241" s="39"/>
      <c r="AM3241" s="39"/>
      <c r="AN3241" s="39"/>
      <c r="AO3241" s="39"/>
      <c r="AP3241" s="39"/>
      <c r="AQ3241" s="39"/>
      <c r="AR3241" s="39"/>
      <c r="AS3241" s="39"/>
      <c r="AT3241" s="39"/>
      <c r="AU3241" s="39"/>
      <c r="AV3241" s="39"/>
      <c r="AW3241" s="39"/>
      <c r="AX3241" s="39"/>
      <c r="AY3241" s="39"/>
      <c r="AZ3241" s="39"/>
      <c r="BA3241" s="39"/>
      <c r="BB3241" s="39"/>
      <c r="BC3241" s="39"/>
      <c r="BD3241" s="39"/>
      <c r="BE3241" s="39"/>
      <c r="BF3241" s="39"/>
      <c r="BG3241" s="39"/>
      <c r="BH3241" s="39"/>
      <c r="BI3241" s="39"/>
      <c r="BJ3241" s="39"/>
      <c r="BK3241" s="39"/>
      <c r="BL3241" s="39"/>
      <c r="BM3241" s="39"/>
      <c r="BN3241" s="39"/>
      <c r="BO3241" s="39"/>
      <c r="BP3241" s="39"/>
      <c r="BQ3241" s="39"/>
      <c r="BR3241" s="39"/>
      <c r="BS3241" s="39"/>
      <c r="BT3241" s="39"/>
      <c r="BU3241" s="39"/>
      <c r="BV3241" s="39"/>
      <c r="BW3241" s="39"/>
      <c r="BX3241" s="39"/>
      <c r="BY3241" s="39"/>
      <c r="BZ3241" s="39"/>
      <c r="CA3241" s="39"/>
      <c r="CB3241" s="39"/>
      <c r="CC3241" s="39"/>
      <c r="CD3241" s="39"/>
      <c r="CE3241" s="39"/>
      <c r="CF3241" s="39"/>
      <c r="CG3241" s="39"/>
      <c r="CH3241" s="39"/>
      <c r="CI3241" s="39"/>
      <c r="CJ3241" s="39"/>
      <c r="CK3241" s="39"/>
      <c r="CL3241" s="39"/>
      <c r="CM3241" s="39"/>
      <c r="CN3241" s="39"/>
      <c r="CO3241" s="39"/>
      <c r="CP3241" s="39"/>
      <c r="CQ3241" s="39"/>
      <c r="CR3241" s="39"/>
      <c r="CS3241" s="39"/>
      <c r="CT3241" s="39"/>
      <c r="CU3241" s="39"/>
      <c r="CV3241" s="39"/>
      <c r="CW3241" s="39"/>
      <c r="CX3241" s="39"/>
      <c r="CY3241" s="39"/>
      <c r="CZ3241" s="39"/>
      <c r="DA3241" s="39"/>
      <c r="DB3241" s="39"/>
      <c r="DC3241" s="39"/>
      <c r="DD3241" s="39"/>
      <c r="DE3241" s="39"/>
    </row>
    <row r="3242" spans="1:109" s="38" customFormat="1" ht="12">
      <c r="A3242" s="298"/>
      <c r="B3242" s="298"/>
      <c r="C3242" s="298"/>
      <c r="D3242" s="298"/>
      <c r="E3242" s="298"/>
      <c r="F3242" s="298"/>
      <c r="G3242" s="298"/>
      <c r="H3242" s="298"/>
      <c r="I3242" s="298"/>
      <c r="J3242" s="298"/>
      <c r="K3242" s="298"/>
      <c r="L3242" s="299"/>
      <c r="M3242" s="302"/>
      <c r="N3242" s="298"/>
      <c r="O3242" s="238"/>
      <c r="P3242" s="238"/>
      <c r="Q3242" s="238"/>
      <c r="T3242" s="39"/>
      <c r="U3242" s="39"/>
      <c r="V3242" s="39"/>
      <c r="W3242" s="39"/>
      <c r="X3242" s="39"/>
      <c r="Y3242" s="39"/>
      <c r="Z3242" s="39"/>
      <c r="AA3242" s="39"/>
      <c r="AB3242" s="39"/>
      <c r="AC3242" s="39"/>
      <c r="AD3242" s="39"/>
      <c r="AE3242" s="39"/>
      <c r="AF3242" s="39"/>
      <c r="AG3242" s="39"/>
      <c r="AH3242" s="39"/>
      <c r="AI3242" s="39"/>
      <c r="AJ3242" s="39"/>
      <c r="AK3242" s="39"/>
      <c r="AL3242" s="39"/>
      <c r="AM3242" s="39"/>
      <c r="AN3242" s="39"/>
      <c r="AO3242" s="39"/>
      <c r="AP3242" s="39"/>
      <c r="AQ3242" s="39"/>
      <c r="AR3242" s="39"/>
      <c r="AS3242" s="39"/>
      <c r="AT3242" s="39"/>
      <c r="AU3242" s="39"/>
      <c r="AV3242" s="39"/>
      <c r="AW3242" s="39"/>
      <c r="AX3242" s="39"/>
      <c r="AY3242" s="39"/>
      <c r="AZ3242" s="39"/>
      <c r="BA3242" s="39"/>
      <c r="BB3242" s="39"/>
      <c r="BC3242" s="39"/>
      <c r="BD3242" s="39"/>
      <c r="BE3242" s="39"/>
      <c r="BF3242" s="39"/>
      <c r="BG3242" s="39"/>
      <c r="BH3242" s="39"/>
      <c r="BI3242" s="39"/>
      <c r="BJ3242" s="39"/>
      <c r="BK3242" s="39"/>
      <c r="BL3242" s="39"/>
      <c r="BM3242" s="39"/>
      <c r="BN3242" s="39"/>
      <c r="BO3242" s="39"/>
      <c r="BP3242" s="39"/>
      <c r="BQ3242" s="39"/>
      <c r="BR3242" s="39"/>
      <c r="BS3242" s="39"/>
      <c r="BT3242" s="39"/>
      <c r="BU3242" s="39"/>
      <c r="BV3242" s="39"/>
      <c r="BW3242" s="39"/>
      <c r="BX3242" s="39"/>
      <c r="BY3242" s="39"/>
      <c r="BZ3242" s="39"/>
      <c r="CA3242" s="39"/>
      <c r="CB3242" s="39"/>
      <c r="CC3242" s="39"/>
      <c r="CD3242" s="39"/>
      <c r="CE3242" s="39"/>
      <c r="CF3242" s="39"/>
      <c r="CG3242" s="39"/>
      <c r="CH3242" s="39"/>
      <c r="CI3242" s="39"/>
      <c r="CJ3242" s="39"/>
      <c r="CK3242" s="39"/>
      <c r="CL3242" s="39"/>
      <c r="CM3242" s="39"/>
      <c r="CN3242" s="39"/>
      <c r="CO3242" s="39"/>
      <c r="CP3242" s="39"/>
      <c r="CQ3242" s="39"/>
      <c r="CR3242" s="39"/>
      <c r="CS3242" s="39"/>
      <c r="CT3242" s="39"/>
      <c r="CU3242" s="39"/>
      <c r="CV3242" s="39"/>
      <c r="CW3242" s="39"/>
      <c r="CX3242" s="39"/>
      <c r="CY3242" s="39"/>
      <c r="CZ3242" s="39"/>
      <c r="DA3242" s="39"/>
      <c r="DB3242" s="39"/>
      <c r="DC3242" s="39"/>
      <c r="DD3242" s="39"/>
      <c r="DE3242" s="39"/>
    </row>
    <row r="3243" spans="1:109" s="38" customFormat="1" ht="12">
      <c r="A3243" s="298"/>
      <c r="B3243" s="298"/>
      <c r="C3243" s="298"/>
      <c r="D3243" s="298"/>
      <c r="E3243" s="298"/>
      <c r="F3243" s="298"/>
      <c r="G3243" s="298"/>
      <c r="H3243" s="298"/>
      <c r="I3243" s="298"/>
      <c r="J3243" s="298"/>
      <c r="K3243" s="298"/>
      <c r="L3243" s="299"/>
      <c r="M3243" s="302"/>
      <c r="N3243" s="298"/>
      <c r="O3243" s="238"/>
      <c r="P3243" s="238"/>
      <c r="Q3243" s="238"/>
      <c r="T3243" s="39"/>
      <c r="U3243" s="39"/>
      <c r="V3243" s="39"/>
      <c r="W3243" s="39"/>
      <c r="X3243" s="39"/>
      <c r="Y3243" s="39"/>
      <c r="Z3243" s="39"/>
      <c r="AA3243" s="39"/>
      <c r="AB3243" s="39"/>
      <c r="AC3243" s="39"/>
      <c r="AD3243" s="39"/>
      <c r="AE3243" s="39"/>
      <c r="AF3243" s="39"/>
      <c r="AG3243" s="39"/>
      <c r="AH3243" s="39"/>
      <c r="AI3243" s="39"/>
      <c r="AJ3243" s="39"/>
      <c r="AK3243" s="39"/>
      <c r="AL3243" s="39"/>
      <c r="AM3243" s="39"/>
      <c r="AN3243" s="39"/>
      <c r="AO3243" s="39"/>
      <c r="AP3243" s="39"/>
      <c r="AQ3243" s="39"/>
      <c r="AR3243" s="39"/>
      <c r="AS3243" s="39"/>
      <c r="AT3243" s="39"/>
      <c r="AU3243" s="39"/>
      <c r="AV3243" s="39"/>
      <c r="AW3243" s="39"/>
      <c r="AX3243" s="39"/>
      <c r="AY3243" s="39"/>
      <c r="AZ3243" s="39"/>
      <c r="BA3243" s="39"/>
      <c r="BB3243" s="39"/>
      <c r="BC3243" s="39"/>
      <c r="BD3243" s="39"/>
      <c r="BE3243" s="39"/>
      <c r="BF3243" s="39"/>
      <c r="BG3243" s="39"/>
      <c r="BH3243" s="39"/>
      <c r="BI3243" s="39"/>
      <c r="BJ3243" s="39"/>
      <c r="BK3243" s="39"/>
      <c r="BL3243" s="39"/>
      <c r="BM3243" s="39"/>
      <c r="BN3243" s="39"/>
      <c r="BO3243" s="39"/>
      <c r="BP3243" s="39"/>
      <c r="BQ3243" s="39"/>
      <c r="BR3243" s="39"/>
      <c r="BS3243" s="39"/>
      <c r="BT3243" s="39"/>
      <c r="BU3243" s="39"/>
      <c r="BV3243" s="39"/>
      <c r="BW3243" s="39"/>
      <c r="BX3243" s="39"/>
      <c r="BY3243" s="39"/>
      <c r="BZ3243" s="39"/>
      <c r="CA3243" s="39"/>
      <c r="CB3243" s="39"/>
      <c r="CC3243" s="39"/>
      <c r="CD3243" s="39"/>
      <c r="CE3243" s="39"/>
      <c r="CF3243" s="39"/>
      <c r="CG3243" s="39"/>
      <c r="CH3243" s="39"/>
      <c r="CI3243" s="39"/>
      <c r="CJ3243" s="39"/>
      <c r="CK3243" s="39"/>
      <c r="CL3243" s="39"/>
      <c r="CM3243" s="39"/>
      <c r="CN3243" s="39"/>
      <c r="CO3243" s="39"/>
      <c r="CP3243" s="39"/>
      <c r="CQ3243" s="39"/>
      <c r="CR3243" s="39"/>
      <c r="CS3243" s="39"/>
      <c r="CT3243" s="39"/>
      <c r="CU3243" s="39"/>
      <c r="CV3243" s="39"/>
      <c r="CW3243" s="39"/>
      <c r="CX3243" s="39"/>
      <c r="CY3243" s="39"/>
      <c r="CZ3243" s="39"/>
      <c r="DA3243" s="39"/>
      <c r="DB3243" s="39"/>
      <c r="DC3243" s="39"/>
      <c r="DD3243" s="39"/>
      <c r="DE3243" s="39"/>
    </row>
    <row r="3244" spans="1:109" s="38" customFormat="1" ht="12">
      <c r="A3244" s="298"/>
      <c r="B3244" s="298"/>
      <c r="C3244" s="298"/>
      <c r="D3244" s="298"/>
      <c r="E3244" s="298"/>
      <c r="F3244" s="298"/>
      <c r="G3244" s="298"/>
      <c r="H3244" s="298"/>
      <c r="I3244" s="298"/>
      <c r="J3244" s="298"/>
      <c r="K3244" s="298"/>
      <c r="L3244" s="299"/>
      <c r="M3244" s="302"/>
      <c r="N3244" s="298"/>
      <c r="O3244" s="238"/>
      <c r="P3244" s="238"/>
      <c r="Q3244" s="238"/>
      <c r="T3244" s="39"/>
      <c r="U3244" s="39"/>
      <c r="V3244" s="39"/>
      <c r="W3244" s="39"/>
      <c r="X3244" s="39"/>
      <c r="Y3244" s="39"/>
      <c r="Z3244" s="39"/>
      <c r="AA3244" s="39"/>
      <c r="AB3244" s="39"/>
      <c r="AC3244" s="39"/>
      <c r="AD3244" s="39"/>
      <c r="AE3244" s="39"/>
      <c r="AF3244" s="39"/>
      <c r="AG3244" s="39"/>
      <c r="AH3244" s="39"/>
      <c r="AI3244" s="39"/>
      <c r="AJ3244" s="39"/>
      <c r="AK3244" s="39"/>
      <c r="AL3244" s="39"/>
      <c r="AM3244" s="39"/>
      <c r="AN3244" s="39"/>
      <c r="AO3244" s="39"/>
      <c r="AP3244" s="39"/>
      <c r="AQ3244" s="39"/>
      <c r="AR3244" s="39"/>
      <c r="AS3244" s="39"/>
      <c r="AT3244" s="39"/>
      <c r="AU3244" s="39"/>
      <c r="AV3244" s="39"/>
      <c r="AW3244" s="39"/>
      <c r="AX3244" s="39"/>
      <c r="AY3244" s="39"/>
      <c r="AZ3244" s="39"/>
      <c r="BA3244" s="39"/>
      <c r="BB3244" s="39"/>
      <c r="BC3244" s="39"/>
      <c r="BD3244" s="39"/>
      <c r="BE3244" s="39"/>
      <c r="BF3244" s="39"/>
      <c r="BG3244" s="39"/>
      <c r="BH3244" s="39"/>
      <c r="BI3244" s="39"/>
      <c r="BJ3244" s="39"/>
      <c r="BK3244" s="39"/>
      <c r="BL3244" s="39"/>
      <c r="BM3244" s="39"/>
      <c r="BN3244" s="39"/>
      <c r="BO3244" s="39"/>
      <c r="BP3244" s="39"/>
      <c r="BQ3244" s="39"/>
      <c r="BR3244" s="39"/>
      <c r="BS3244" s="39"/>
      <c r="BT3244" s="39"/>
      <c r="BU3244" s="39"/>
      <c r="BV3244" s="39"/>
      <c r="BW3244" s="39"/>
      <c r="BX3244" s="39"/>
      <c r="BY3244" s="39"/>
      <c r="BZ3244" s="39"/>
      <c r="CA3244" s="39"/>
      <c r="CB3244" s="39"/>
      <c r="CC3244" s="39"/>
      <c r="CD3244" s="39"/>
      <c r="CE3244" s="39"/>
      <c r="CF3244" s="39"/>
      <c r="CG3244" s="39"/>
      <c r="CH3244" s="39"/>
      <c r="CI3244" s="39"/>
      <c r="CJ3244" s="39"/>
      <c r="CK3244" s="39"/>
      <c r="CL3244" s="39"/>
      <c r="CM3244" s="39"/>
      <c r="CN3244" s="39"/>
      <c r="CO3244" s="39"/>
      <c r="CP3244" s="39"/>
      <c r="CQ3244" s="39"/>
      <c r="CR3244" s="39"/>
      <c r="CS3244" s="39"/>
      <c r="CT3244" s="39"/>
      <c r="CU3244" s="39"/>
      <c r="CV3244" s="39"/>
      <c r="CW3244" s="39"/>
      <c r="CX3244" s="39"/>
      <c r="CY3244" s="39"/>
      <c r="CZ3244" s="39"/>
      <c r="DA3244" s="39"/>
      <c r="DB3244" s="39"/>
      <c r="DC3244" s="39"/>
      <c r="DD3244" s="39"/>
      <c r="DE3244" s="39"/>
    </row>
    <row r="3245" spans="1:109" s="38" customFormat="1" ht="12">
      <c r="A3245" s="298"/>
      <c r="B3245" s="298"/>
      <c r="C3245" s="298"/>
      <c r="D3245" s="298"/>
      <c r="E3245" s="298"/>
      <c r="F3245" s="298"/>
      <c r="G3245" s="298"/>
      <c r="H3245" s="298"/>
      <c r="I3245" s="298"/>
      <c r="J3245" s="298"/>
      <c r="K3245" s="298"/>
      <c r="L3245" s="299"/>
      <c r="M3245" s="302"/>
      <c r="N3245" s="298"/>
      <c r="O3245" s="238"/>
      <c r="P3245" s="238"/>
      <c r="Q3245" s="238"/>
      <c r="T3245" s="39"/>
      <c r="U3245" s="39"/>
      <c r="V3245" s="39"/>
      <c r="W3245" s="39"/>
      <c r="X3245" s="39"/>
      <c r="Y3245" s="39"/>
      <c r="Z3245" s="39"/>
      <c r="AA3245" s="39"/>
      <c r="AB3245" s="39"/>
      <c r="AC3245" s="39"/>
      <c r="AD3245" s="39"/>
      <c r="AE3245" s="39"/>
      <c r="AF3245" s="39"/>
      <c r="AG3245" s="39"/>
      <c r="AH3245" s="39"/>
      <c r="AI3245" s="39"/>
      <c r="AJ3245" s="39"/>
      <c r="AK3245" s="39"/>
      <c r="AL3245" s="39"/>
      <c r="AM3245" s="39"/>
      <c r="AN3245" s="39"/>
      <c r="AO3245" s="39"/>
      <c r="AP3245" s="39"/>
      <c r="AQ3245" s="39"/>
      <c r="AR3245" s="39"/>
      <c r="AS3245" s="39"/>
      <c r="AT3245" s="39"/>
      <c r="AU3245" s="39"/>
      <c r="AV3245" s="39"/>
      <c r="AW3245" s="39"/>
      <c r="AX3245" s="39"/>
      <c r="AY3245" s="39"/>
      <c r="AZ3245" s="39"/>
      <c r="BA3245" s="39"/>
      <c r="BB3245" s="39"/>
      <c r="BC3245" s="39"/>
      <c r="BD3245" s="39"/>
      <c r="BE3245" s="39"/>
      <c r="BF3245" s="39"/>
      <c r="BG3245" s="39"/>
      <c r="BH3245" s="39"/>
      <c r="BI3245" s="39"/>
      <c r="BJ3245" s="39"/>
      <c r="BK3245" s="39"/>
      <c r="BL3245" s="39"/>
      <c r="BM3245" s="39"/>
      <c r="BN3245" s="39"/>
      <c r="BO3245" s="39"/>
      <c r="BP3245" s="39"/>
      <c r="BQ3245" s="39"/>
      <c r="BR3245" s="39"/>
      <c r="BS3245" s="39"/>
      <c r="BT3245" s="39"/>
      <c r="BU3245" s="39"/>
      <c r="BV3245" s="39"/>
      <c r="BW3245" s="39"/>
      <c r="BX3245" s="39"/>
      <c r="BY3245" s="39"/>
      <c r="BZ3245" s="39"/>
      <c r="CA3245" s="39"/>
      <c r="CB3245" s="39"/>
      <c r="CC3245" s="39"/>
      <c r="CD3245" s="39"/>
      <c r="CE3245" s="39"/>
      <c r="CF3245" s="39"/>
      <c r="CG3245" s="39"/>
      <c r="CH3245" s="39"/>
      <c r="CI3245" s="39"/>
      <c r="CJ3245" s="39"/>
      <c r="CK3245" s="39"/>
      <c r="CL3245" s="39"/>
      <c r="CM3245" s="39"/>
      <c r="CN3245" s="39"/>
      <c r="CO3245" s="39"/>
      <c r="CP3245" s="39"/>
      <c r="CQ3245" s="39"/>
      <c r="CR3245" s="39"/>
      <c r="CS3245" s="39"/>
      <c r="CT3245" s="39"/>
      <c r="CU3245" s="39"/>
      <c r="CV3245" s="39"/>
      <c r="CW3245" s="39"/>
      <c r="CX3245" s="39"/>
      <c r="CY3245" s="39"/>
      <c r="CZ3245" s="39"/>
      <c r="DA3245" s="39"/>
      <c r="DB3245" s="39"/>
      <c r="DC3245" s="39"/>
      <c r="DD3245" s="39"/>
      <c r="DE3245" s="39"/>
    </row>
    <row r="3246" spans="1:109" s="38" customFormat="1" ht="12">
      <c r="A3246" s="298"/>
      <c r="B3246" s="298"/>
      <c r="C3246" s="298"/>
      <c r="D3246" s="298"/>
      <c r="E3246" s="298"/>
      <c r="F3246" s="298"/>
      <c r="G3246" s="298"/>
      <c r="H3246" s="298"/>
      <c r="I3246" s="298"/>
      <c r="J3246" s="298"/>
      <c r="K3246" s="298"/>
      <c r="L3246" s="299"/>
      <c r="M3246" s="302"/>
      <c r="N3246" s="298"/>
      <c r="O3246" s="238"/>
      <c r="P3246" s="238"/>
      <c r="Q3246" s="238"/>
      <c r="T3246" s="39"/>
      <c r="U3246" s="39"/>
      <c r="V3246" s="39"/>
      <c r="W3246" s="39"/>
      <c r="X3246" s="39"/>
      <c r="Y3246" s="39"/>
      <c r="Z3246" s="39"/>
      <c r="AA3246" s="39"/>
      <c r="AB3246" s="39"/>
      <c r="AC3246" s="39"/>
      <c r="AD3246" s="39"/>
      <c r="AE3246" s="39"/>
      <c r="AF3246" s="39"/>
      <c r="AG3246" s="39"/>
      <c r="AH3246" s="39"/>
      <c r="AI3246" s="39"/>
      <c r="AJ3246" s="39"/>
      <c r="AK3246" s="39"/>
      <c r="AL3246" s="39"/>
      <c r="AM3246" s="39"/>
      <c r="AN3246" s="39"/>
      <c r="AO3246" s="39"/>
      <c r="AP3246" s="39"/>
      <c r="AQ3246" s="39"/>
      <c r="AR3246" s="39"/>
      <c r="AS3246" s="39"/>
      <c r="AT3246" s="39"/>
      <c r="AU3246" s="39"/>
      <c r="AV3246" s="39"/>
      <c r="AW3246" s="39"/>
      <c r="AX3246" s="39"/>
      <c r="AY3246" s="39"/>
      <c r="AZ3246" s="39"/>
      <c r="BA3246" s="39"/>
      <c r="BB3246" s="39"/>
      <c r="BC3246" s="39"/>
      <c r="BD3246" s="39"/>
      <c r="BE3246" s="39"/>
      <c r="BF3246" s="39"/>
      <c r="BG3246" s="39"/>
      <c r="BH3246" s="39"/>
      <c r="BI3246" s="39"/>
      <c r="BJ3246" s="39"/>
      <c r="BK3246" s="39"/>
      <c r="BL3246" s="39"/>
      <c r="BM3246" s="39"/>
      <c r="BN3246" s="39"/>
      <c r="BO3246" s="39"/>
      <c r="BP3246" s="39"/>
      <c r="BQ3246" s="39"/>
      <c r="BR3246" s="39"/>
      <c r="BS3246" s="39"/>
      <c r="BT3246" s="39"/>
      <c r="BU3246" s="39"/>
      <c r="BV3246" s="39"/>
      <c r="BW3246" s="39"/>
      <c r="BX3246" s="39"/>
      <c r="BY3246" s="39"/>
      <c r="BZ3246" s="39"/>
      <c r="CA3246" s="39"/>
      <c r="CB3246" s="39"/>
      <c r="CC3246" s="39"/>
      <c r="CD3246" s="39"/>
      <c r="CE3246" s="39"/>
      <c r="CF3246" s="39"/>
      <c r="CG3246" s="39"/>
      <c r="CH3246" s="39"/>
      <c r="CI3246" s="39"/>
      <c r="CJ3246" s="39"/>
      <c r="CK3246" s="39"/>
      <c r="CL3246" s="39"/>
      <c r="CM3246" s="39"/>
      <c r="CN3246" s="39"/>
      <c r="CO3246" s="39"/>
      <c r="CP3246" s="39"/>
      <c r="CQ3246" s="39"/>
      <c r="CR3246" s="39"/>
      <c r="CS3246" s="39"/>
      <c r="CT3246" s="39"/>
      <c r="CU3246" s="39"/>
      <c r="CV3246" s="39"/>
      <c r="CW3246" s="39"/>
      <c r="CX3246" s="39"/>
      <c r="CY3246" s="39"/>
      <c r="CZ3246" s="39"/>
      <c r="DA3246" s="39"/>
      <c r="DB3246" s="39"/>
      <c r="DC3246" s="39"/>
      <c r="DD3246" s="39"/>
      <c r="DE3246" s="39"/>
    </row>
    <row r="3247" spans="1:109" s="38" customFormat="1" ht="12">
      <c r="A3247" s="298"/>
      <c r="B3247" s="298"/>
      <c r="C3247" s="298"/>
      <c r="D3247" s="298"/>
      <c r="E3247" s="298"/>
      <c r="F3247" s="298"/>
      <c r="G3247" s="298"/>
      <c r="H3247" s="298"/>
      <c r="I3247" s="298"/>
      <c r="J3247" s="298"/>
      <c r="K3247" s="298"/>
      <c r="L3247" s="299"/>
      <c r="M3247" s="302"/>
      <c r="N3247" s="298"/>
      <c r="O3247" s="238"/>
      <c r="P3247" s="238"/>
      <c r="Q3247" s="238"/>
      <c r="T3247" s="39"/>
      <c r="U3247" s="39"/>
      <c r="V3247" s="39"/>
      <c r="W3247" s="39"/>
      <c r="X3247" s="39"/>
      <c r="Y3247" s="39"/>
      <c r="Z3247" s="39"/>
      <c r="AA3247" s="39"/>
      <c r="AB3247" s="39"/>
      <c r="AC3247" s="39"/>
      <c r="AD3247" s="39"/>
      <c r="AE3247" s="39"/>
      <c r="AF3247" s="39"/>
      <c r="AG3247" s="39"/>
      <c r="AH3247" s="39"/>
      <c r="AI3247" s="39"/>
      <c r="AJ3247" s="39"/>
      <c r="AK3247" s="39"/>
      <c r="AL3247" s="39"/>
      <c r="AM3247" s="39"/>
      <c r="AN3247" s="39"/>
      <c r="AO3247" s="39"/>
      <c r="AP3247" s="39"/>
      <c r="AQ3247" s="39"/>
      <c r="AR3247" s="39"/>
      <c r="AS3247" s="39"/>
      <c r="AT3247" s="39"/>
      <c r="AU3247" s="39"/>
      <c r="AV3247" s="39"/>
      <c r="AW3247" s="39"/>
      <c r="AX3247" s="39"/>
      <c r="AY3247" s="39"/>
      <c r="AZ3247" s="39"/>
      <c r="BA3247" s="39"/>
      <c r="BB3247" s="39"/>
      <c r="BC3247" s="39"/>
      <c r="BD3247" s="39"/>
      <c r="BE3247" s="39"/>
      <c r="BF3247" s="39"/>
      <c r="BG3247" s="39"/>
      <c r="BH3247" s="39"/>
      <c r="BI3247" s="39"/>
      <c r="BJ3247" s="39"/>
      <c r="BK3247" s="39"/>
      <c r="BL3247" s="39"/>
      <c r="BM3247" s="39"/>
      <c r="BN3247" s="39"/>
      <c r="BO3247" s="39"/>
      <c r="BP3247" s="39"/>
      <c r="BQ3247" s="39"/>
      <c r="BR3247" s="39"/>
      <c r="BS3247" s="39"/>
      <c r="BT3247" s="39"/>
      <c r="BU3247" s="39"/>
      <c r="BV3247" s="39"/>
      <c r="BW3247" s="39"/>
      <c r="BX3247" s="39"/>
      <c r="BY3247" s="39"/>
      <c r="BZ3247" s="39"/>
      <c r="CA3247" s="39"/>
      <c r="CB3247" s="39"/>
      <c r="CC3247" s="39"/>
      <c r="CD3247" s="39"/>
      <c r="CE3247" s="39"/>
      <c r="CF3247" s="39"/>
      <c r="CG3247" s="39"/>
      <c r="CH3247" s="39"/>
      <c r="CI3247" s="39"/>
      <c r="CJ3247" s="39"/>
      <c r="CK3247" s="39"/>
      <c r="CL3247" s="39"/>
      <c r="CM3247" s="39"/>
      <c r="CN3247" s="39"/>
      <c r="CO3247" s="39"/>
      <c r="CP3247" s="39"/>
      <c r="CQ3247" s="39"/>
      <c r="CR3247" s="39"/>
      <c r="CS3247" s="39"/>
      <c r="CT3247" s="39"/>
      <c r="CU3247" s="39"/>
      <c r="CV3247" s="39"/>
      <c r="CW3247" s="39"/>
      <c r="CX3247" s="39"/>
      <c r="CY3247" s="39"/>
      <c r="CZ3247" s="39"/>
      <c r="DA3247" s="39"/>
      <c r="DB3247" s="39"/>
      <c r="DC3247" s="39"/>
      <c r="DD3247" s="39"/>
      <c r="DE3247" s="39"/>
    </row>
    <row r="3248" spans="1:109" s="38" customFormat="1" ht="12">
      <c r="A3248" s="298"/>
      <c r="B3248" s="298"/>
      <c r="C3248" s="298"/>
      <c r="D3248" s="298"/>
      <c r="E3248" s="298"/>
      <c r="F3248" s="298"/>
      <c r="G3248" s="298"/>
      <c r="H3248" s="298"/>
      <c r="I3248" s="298"/>
      <c r="J3248" s="298"/>
      <c r="K3248" s="298"/>
      <c r="L3248" s="299"/>
      <c r="M3248" s="302"/>
      <c r="N3248" s="298"/>
      <c r="O3248" s="238"/>
      <c r="P3248" s="238"/>
      <c r="Q3248" s="238"/>
      <c r="T3248" s="39"/>
      <c r="U3248" s="39"/>
      <c r="V3248" s="39"/>
      <c r="W3248" s="39"/>
      <c r="X3248" s="39"/>
      <c r="Y3248" s="39"/>
      <c r="Z3248" s="39"/>
      <c r="AA3248" s="39"/>
      <c r="AB3248" s="39"/>
      <c r="AC3248" s="39"/>
      <c r="AD3248" s="39"/>
      <c r="AE3248" s="39"/>
      <c r="AF3248" s="39"/>
      <c r="AG3248" s="39"/>
      <c r="AH3248" s="39"/>
      <c r="AI3248" s="39"/>
      <c r="AJ3248" s="39"/>
      <c r="AK3248" s="39"/>
      <c r="AL3248" s="39"/>
      <c r="AM3248" s="39"/>
      <c r="AN3248" s="39"/>
      <c r="AO3248" s="39"/>
      <c r="AP3248" s="39"/>
      <c r="AQ3248" s="39"/>
      <c r="AR3248" s="39"/>
      <c r="AS3248" s="39"/>
      <c r="AT3248" s="39"/>
      <c r="AU3248" s="39"/>
      <c r="AV3248" s="39"/>
      <c r="AW3248" s="39"/>
      <c r="AX3248" s="39"/>
      <c r="AY3248" s="39"/>
      <c r="AZ3248" s="39"/>
      <c r="BA3248" s="39"/>
      <c r="BB3248" s="39"/>
      <c r="BC3248" s="39"/>
      <c r="BD3248" s="39"/>
      <c r="BE3248" s="39"/>
      <c r="BF3248" s="39"/>
      <c r="BG3248" s="39"/>
      <c r="BH3248" s="39"/>
      <c r="BI3248" s="39"/>
      <c r="BJ3248" s="39"/>
      <c r="BK3248" s="39"/>
      <c r="BL3248" s="39"/>
      <c r="BM3248" s="39"/>
      <c r="BN3248" s="39"/>
      <c r="BO3248" s="39"/>
      <c r="BP3248" s="39"/>
      <c r="BQ3248" s="39"/>
      <c r="BR3248" s="39"/>
      <c r="BS3248" s="39"/>
      <c r="BT3248" s="39"/>
      <c r="BU3248" s="39"/>
      <c r="BV3248" s="39"/>
      <c r="BW3248" s="39"/>
      <c r="BX3248" s="39"/>
      <c r="BY3248" s="39"/>
      <c r="BZ3248" s="39"/>
      <c r="CA3248" s="39"/>
      <c r="CB3248" s="39"/>
      <c r="CC3248" s="39"/>
      <c r="CD3248" s="39"/>
      <c r="CE3248" s="39"/>
      <c r="CF3248" s="39"/>
      <c r="CG3248" s="39"/>
      <c r="CH3248" s="39"/>
      <c r="CI3248" s="39"/>
      <c r="CJ3248" s="39"/>
      <c r="CK3248" s="39"/>
      <c r="CL3248" s="39"/>
      <c r="CM3248" s="39"/>
      <c r="CN3248" s="39"/>
      <c r="CO3248" s="39"/>
      <c r="CP3248" s="39"/>
      <c r="CQ3248" s="39"/>
      <c r="CR3248" s="39"/>
      <c r="CS3248" s="39"/>
      <c r="CT3248" s="39"/>
      <c r="CU3248" s="39"/>
      <c r="CV3248" s="39"/>
      <c r="CW3248" s="39"/>
      <c r="CX3248" s="39"/>
      <c r="CY3248" s="39"/>
      <c r="CZ3248" s="39"/>
      <c r="DA3248" s="39"/>
      <c r="DB3248" s="39"/>
      <c r="DC3248" s="39"/>
      <c r="DD3248" s="39"/>
      <c r="DE3248" s="39"/>
    </row>
    <row r="3249" spans="1:109" s="38" customFormat="1" ht="12">
      <c r="A3249" s="298"/>
      <c r="B3249" s="298"/>
      <c r="C3249" s="298"/>
      <c r="D3249" s="298"/>
      <c r="E3249" s="298"/>
      <c r="F3249" s="298"/>
      <c r="G3249" s="298"/>
      <c r="H3249" s="298"/>
      <c r="I3249" s="298"/>
      <c r="J3249" s="298"/>
      <c r="K3249" s="298"/>
      <c r="L3249" s="299"/>
      <c r="M3249" s="302"/>
      <c r="N3249" s="298"/>
      <c r="O3249" s="238"/>
      <c r="P3249" s="238"/>
      <c r="Q3249" s="238"/>
      <c r="T3249" s="39"/>
      <c r="U3249" s="39"/>
      <c r="V3249" s="39"/>
      <c r="W3249" s="39"/>
      <c r="X3249" s="39"/>
      <c r="Y3249" s="39"/>
      <c r="Z3249" s="39"/>
      <c r="AA3249" s="39"/>
      <c r="AB3249" s="39"/>
      <c r="AC3249" s="39"/>
      <c r="AD3249" s="39"/>
      <c r="AE3249" s="39"/>
      <c r="AF3249" s="39"/>
      <c r="AG3249" s="39"/>
      <c r="AH3249" s="39"/>
      <c r="AI3249" s="39"/>
      <c r="AJ3249" s="39"/>
      <c r="AK3249" s="39"/>
      <c r="AL3249" s="39"/>
      <c r="AM3249" s="39"/>
      <c r="AN3249" s="39"/>
      <c r="AO3249" s="39"/>
      <c r="AP3249" s="39"/>
      <c r="AQ3249" s="39"/>
      <c r="AR3249" s="39"/>
      <c r="AS3249" s="39"/>
      <c r="AT3249" s="39"/>
      <c r="AU3249" s="39"/>
      <c r="AV3249" s="39"/>
      <c r="AW3249" s="39"/>
      <c r="AX3249" s="39"/>
      <c r="AY3249" s="39"/>
      <c r="AZ3249" s="39"/>
      <c r="BA3249" s="39"/>
      <c r="BB3249" s="39"/>
      <c r="BC3249" s="39"/>
      <c r="BD3249" s="39"/>
      <c r="BE3249" s="39"/>
      <c r="BF3249" s="39"/>
      <c r="BG3249" s="39"/>
      <c r="BH3249" s="39"/>
      <c r="BI3249" s="39"/>
      <c r="BJ3249" s="39"/>
      <c r="BK3249" s="39"/>
      <c r="BL3249" s="39"/>
      <c r="BM3249" s="39"/>
      <c r="BN3249" s="39"/>
      <c r="BO3249" s="39"/>
      <c r="BP3249" s="39"/>
      <c r="BQ3249" s="39"/>
      <c r="BR3249" s="39"/>
      <c r="BS3249" s="39"/>
      <c r="BT3249" s="39"/>
      <c r="BU3249" s="39"/>
      <c r="BV3249" s="39"/>
      <c r="BW3249" s="39"/>
      <c r="BX3249" s="39"/>
      <c r="BY3249" s="39"/>
      <c r="BZ3249" s="39"/>
      <c r="CA3249" s="39"/>
      <c r="CB3249" s="39"/>
      <c r="CC3249" s="39"/>
      <c r="CD3249" s="39"/>
      <c r="CE3249" s="39"/>
      <c r="CF3249" s="39"/>
      <c r="CG3249" s="39"/>
      <c r="CH3249" s="39"/>
      <c r="CI3249" s="39"/>
      <c r="CJ3249" s="39"/>
      <c r="CK3249" s="39"/>
      <c r="CL3249" s="39"/>
      <c r="CM3249" s="39"/>
      <c r="CN3249" s="39"/>
      <c r="CO3249" s="39"/>
      <c r="CP3249" s="39"/>
      <c r="CQ3249" s="39"/>
      <c r="CR3249" s="39"/>
      <c r="CS3249" s="39"/>
      <c r="CT3249" s="39"/>
      <c r="CU3249" s="39"/>
      <c r="CV3249" s="39"/>
      <c r="CW3249" s="39"/>
      <c r="CX3249" s="39"/>
      <c r="CY3249" s="39"/>
      <c r="CZ3249" s="39"/>
      <c r="DA3249" s="39"/>
      <c r="DB3249" s="39"/>
      <c r="DC3249" s="39"/>
      <c r="DD3249" s="39"/>
      <c r="DE3249" s="39"/>
    </row>
    <row r="3250" spans="1:109" s="38" customFormat="1" ht="12">
      <c r="A3250" s="298"/>
      <c r="B3250" s="298"/>
      <c r="C3250" s="298"/>
      <c r="D3250" s="298"/>
      <c r="E3250" s="298"/>
      <c r="F3250" s="298"/>
      <c r="G3250" s="298"/>
      <c r="H3250" s="298"/>
      <c r="I3250" s="298"/>
      <c r="J3250" s="298"/>
      <c r="K3250" s="298"/>
      <c r="L3250" s="299"/>
      <c r="M3250" s="302"/>
      <c r="N3250" s="298"/>
      <c r="O3250" s="238"/>
      <c r="P3250" s="238"/>
      <c r="Q3250" s="238"/>
      <c r="T3250" s="39"/>
      <c r="U3250" s="39"/>
      <c r="V3250" s="39"/>
      <c r="W3250" s="39"/>
      <c r="X3250" s="39"/>
      <c r="Y3250" s="39"/>
      <c r="Z3250" s="39"/>
      <c r="AA3250" s="39"/>
      <c r="AB3250" s="39"/>
      <c r="AC3250" s="39"/>
      <c r="AD3250" s="39"/>
      <c r="AE3250" s="39"/>
      <c r="AF3250" s="39"/>
      <c r="AG3250" s="39"/>
      <c r="AH3250" s="39"/>
      <c r="AI3250" s="39"/>
      <c r="AJ3250" s="39"/>
      <c r="AK3250" s="39"/>
      <c r="AL3250" s="39"/>
      <c r="AM3250" s="39"/>
      <c r="AN3250" s="39"/>
      <c r="AO3250" s="39"/>
      <c r="AP3250" s="39"/>
      <c r="AQ3250" s="39"/>
      <c r="AR3250" s="39"/>
      <c r="AS3250" s="39"/>
      <c r="AT3250" s="39"/>
      <c r="AU3250" s="39"/>
      <c r="AV3250" s="39"/>
      <c r="AW3250" s="39"/>
      <c r="AX3250" s="39"/>
      <c r="AY3250" s="39"/>
      <c r="AZ3250" s="39"/>
      <c r="BA3250" s="39"/>
      <c r="BB3250" s="39"/>
      <c r="BC3250" s="39"/>
      <c r="BD3250" s="39"/>
      <c r="BE3250" s="39"/>
      <c r="BF3250" s="39"/>
      <c r="BG3250" s="39"/>
      <c r="BH3250" s="39"/>
      <c r="BI3250" s="39"/>
      <c r="BJ3250" s="39"/>
      <c r="BK3250" s="39"/>
      <c r="BL3250" s="39"/>
      <c r="BM3250" s="39"/>
      <c r="BN3250" s="39"/>
      <c r="BO3250" s="39"/>
      <c r="BP3250" s="39"/>
      <c r="BQ3250" s="39"/>
      <c r="BR3250" s="39"/>
      <c r="BS3250" s="39"/>
      <c r="BT3250" s="39"/>
      <c r="BU3250" s="39"/>
      <c r="BV3250" s="39"/>
      <c r="BW3250" s="39"/>
      <c r="BX3250" s="39"/>
      <c r="BY3250" s="39"/>
      <c r="BZ3250" s="39"/>
      <c r="CA3250" s="39"/>
      <c r="CB3250" s="39"/>
      <c r="CC3250" s="39"/>
      <c r="CD3250" s="39"/>
      <c r="CE3250" s="39"/>
      <c r="CF3250" s="39"/>
      <c r="CG3250" s="39"/>
      <c r="CH3250" s="39"/>
      <c r="CI3250" s="39"/>
      <c r="CJ3250" s="39"/>
      <c r="CK3250" s="39"/>
      <c r="CL3250" s="39"/>
      <c r="CM3250" s="39"/>
      <c r="CN3250" s="39"/>
      <c r="CO3250" s="39"/>
      <c r="CP3250" s="39"/>
      <c r="CQ3250" s="39"/>
      <c r="CR3250" s="39"/>
      <c r="CS3250" s="39"/>
      <c r="CT3250" s="39"/>
      <c r="CU3250" s="39"/>
      <c r="CV3250" s="39"/>
      <c r="CW3250" s="39"/>
      <c r="CX3250" s="39"/>
      <c r="CY3250" s="39"/>
      <c r="CZ3250" s="39"/>
      <c r="DA3250" s="39"/>
      <c r="DB3250" s="39"/>
      <c r="DC3250" s="39"/>
      <c r="DD3250" s="39"/>
      <c r="DE3250" s="39"/>
    </row>
    <row r="3251" spans="1:109" s="38" customFormat="1" ht="12">
      <c r="A3251" s="298"/>
      <c r="B3251" s="298"/>
      <c r="C3251" s="298"/>
      <c r="D3251" s="298"/>
      <c r="E3251" s="298"/>
      <c r="F3251" s="298"/>
      <c r="G3251" s="298"/>
      <c r="H3251" s="298"/>
      <c r="I3251" s="298"/>
      <c r="J3251" s="298"/>
      <c r="K3251" s="298"/>
      <c r="L3251" s="299"/>
      <c r="M3251" s="302"/>
      <c r="N3251" s="298"/>
      <c r="O3251" s="238"/>
      <c r="P3251" s="238"/>
      <c r="Q3251" s="238"/>
      <c r="T3251" s="39"/>
      <c r="U3251" s="39"/>
      <c r="V3251" s="39"/>
      <c r="W3251" s="39"/>
      <c r="X3251" s="39"/>
      <c r="Y3251" s="39"/>
      <c r="Z3251" s="39"/>
      <c r="AA3251" s="39"/>
      <c r="AB3251" s="39"/>
      <c r="AC3251" s="39"/>
      <c r="AD3251" s="39"/>
      <c r="AE3251" s="39"/>
      <c r="AF3251" s="39"/>
      <c r="AG3251" s="39"/>
      <c r="AH3251" s="39"/>
      <c r="AI3251" s="39"/>
      <c r="AJ3251" s="39"/>
      <c r="AK3251" s="39"/>
      <c r="AL3251" s="39"/>
      <c r="AM3251" s="39"/>
      <c r="AN3251" s="39"/>
      <c r="AO3251" s="39"/>
      <c r="AP3251" s="39"/>
      <c r="AQ3251" s="39"/>
      <c r="AR3251" s="39"/>
      <c r="AS3251" s="39"/>
      <c r="AT3251" s="39"/>
      <c r="AU3251" s="39"/>
      <c r="AV3251" s="39"/>
      <c r="AW3251" s="39"/>
      <c r="AX3251" s="39"/>
      <c r="AY3251" s="39"/>
      <c r="AZ3251" s="39"/>
      <c r="BA3251" s="39"/>
      <c r="BB3251" s="39"/>
      <c r="BC3251" s="39"/>
      <c r="BD3251" s="39"/>
      <c r="BE3251" s="39"/>
      <c r="BF3251" s="39"/>
      <c r="BG3251" s="39"/>
      <c r="BH3251" s="39"/>
      <c r="BI3251" s="39"/>
      <c r="BJ3251" s="39"/>
      <c r="BK3251" s="39"/>
      <c r="BL3251" s="39"/>
      <c r="BM3251" s="39"/>
      <c r="BN3251" s="39"/>
      <c r="BO3251" s="39"/>
      <c r="BP3251" s="39"/>
      <c r="BQ3251" s="39"/>
      <c r="BR3251" s="39"/>
      <c r="BS3251" s="39"/>
      <c r="BT3251" s="39"/>
      <c r="BU3251" s="39"/>
      <c r="BV3251" s="39"/>
      <c r="BW3251" s="39"/>
      <c r="BX3251" s="39"/>
      <c r="BY3251" s="39"/>
      <c r="BZ3251" s="39"/>
      <c r="CA3251" s="39"/>
      <c r="CB3251" s="39"/>
      <c r="CC3251" s="39"/>
      <c r="CD3251" s="39"/>
      <c r="CE3251" s="39"/>
      <c r="CF3251" s="39"/>
      <c r="CG3251" s="39"/>
      <c r="CH3251" s="39"/>
      <c r="CI3251" s="39"/>
      <c r="CJ3251" s="39"/>
      <c r="CK3251" s="39"/>
      <c r="CL3251" s="39"/>
      <c r="CM3251" s="39"/>
      <c r="CN3251" s="39"/>
      <c r="CO3251" s="39"/>
      <c r="CP3251" s="39"/>
      <c r="CQ3251" s="39"/>
      <c r="CR3251" s="39"/>
      <c r="CS3251" s="39"/>
      <c r="CT3251" s="39"/>
      <c r="CU3251" s="39"/>
      <c r="CV3251" s="39"/>
      <c r="CW3251" s="39"/>
      <c r="CX3251" s="39"/>
      <c r="CY3251" s="39"/>
      <c r="CZ3251" s="39"/>
      <c r="DA3251" s="39"/>
      <c r="DB3251" s="39"/>
      <c r="DC3251" s="39"/>
      <c r="DD3251" s="39"/>
      <c r="DE3251" s="39"/>
    </row>
    <row r="3252" spans="1:109" s="38" customFormat="1" ht="12">
      <c r="A3252" s="298"/>
      <c r="B3252" s="298"/>
      <c r="C3252" s="298"/>
      <c r="D3252" s="298"/>
      <c r="E3252" s="298"/>
      <c r="F3252" s="298"/>
      <c r="G3252" s="298"/>
      <c r="H3252" s="298"/>
      <c r="I3252" s="298"/>
      <c r="J3252" s="298"/>
      <c r="K3252" s="298"/>
      <c r="L3252" s="299"/>
      <c r="M3252" s="302"/>
      <c r="N3252" s="298"/>
      <c r="O3252" s="238"/>
      <c r="P3252" s="238"/>
      <c r="Q3252" s="238"/>
      <c r="T3252" s="39"/>
      <c r="U3252" s="39"/>
      <c r="V3252" s="39"/>
      <c r="W3252" s="39"/>
      <c r="X3252" s="39"/>
      <c r="Y3252" s="39"/>
      <c r="Z3252" s="39"/>
      <c r="AA3252" s="39"/>
      <c r="AB3252" s="39"/>
      <c r="AC3252" s="39"/>
      <c r="AD3252" s="39"/>
      <c r="AE3252" s="39"/>
      <c r="AF3252" s="39"/>
      <c r="AG3252" s="39"/>
      <c r="AH3252" s="39"/>
      <c r="AI3252" s="39"/>
      <c r="AJ3252" s="39"/>
      <c r="AK3252" s="39"/>
      <c r="AL3252" s="39"/>
      <c r="AM3252" s="39"/>
      <c r="AN3252" s="39"/>
      <c r="AO3252" s="39"/>
      <c r="AP3252" s="39"/>
      <c r="AQ3252" s="39"/>
      <c r="AR3252" s="39"/>
      <c r="AS3252" s="39"/>
      <c r="AT3252" s="39"/>
      <c r="AU3252" s="39"/>
      <c r="AV3252" s="39"/>
      <c r="AW3252" s="39"/>
      <c r="AX3252" s="39"/>
      <c r="AY3252" s="39"/>
      <c r="AZ3252" s="39"/>
      <c r="BA3252" s="39"/>
      <c r="BB3252" s="39"/>
      <c r="BC3252" s="39"/>
      <c r="BD3252" s="39"/>
      <c r="BE3252" s="39"/>
      <c r="BF3252" s="39"/>
      <c r="BG3252" s="39"/>
      <c r="BH3252" s="39"/>
      <c r="BI3252" s="39"/>
      <c r="BJ3252" s="39"/>
      <c r="BK3252" s="39"/>
      <c r="BL3252" s="39"/>
      <c r="BM3252" s="39"/>
      <c r="BN3252" s="39"/>
      <c r="BO3252" s="39"/>
      <c r="BP3252" s="39"/>
      <c r="BQ3252" s="39"/>
      <c r="BR3252" s="39"/>
      <c r="BS3252" s="39"/>
      <c r="BT3252" s="39"/>
      <c r="BU3252" s="39"/>
      <c r="BV3252" s="39"/>
      <c r="BW3252" s="39"/>
      <c r="BX3252" s="39"/>
      <c r="BY3252" s="39"/>
      <c r="BZ3252" s="39"/>
      <c r="CA3252" s="39"/>
      <c r="CB3252" s="39"/>
      <c r="CC3252" s="39"/>
      <c r="CD3252" s="39"/>
      <c r="CE3252" s="39"/>
      <c r="CF3252" s="39"/>
      <c r="CG3252" s="39"/>
      <c r="CH3252" s="39"/>
      <c r="CI3252" s="39"/>
      <c r="CJ3252" s="39"/>
      <c r="CK3252" s="39"/>
      <c r="CL3252" s="39"/>
      <c r="CM3252" s="39"/>
      <c r="CN3252" s="39"/>
      <c r="CO3252" s="39"/>
      <c r="CP3252" s="39"/>
      <c r="CQ3252" s="39"/>
      <c r="CR3252" s="39"/>
      <c r="CS3252" s="39"/>
      <c r="CT3252" s="39"/>
      <c r="CU3252" s="39"/>
      <c r="CV3252" s="39"/>
      <c r="CW3252" s="39"/>
      <c r="CX3252" s="39"/>
      <c r="CY3252" s="39"/>
      <c r="CZ3252" s="39"/>
      <c r="DA3252" s="39"/>
      <c r="DB3252" s="39"/>
      <c r="DC3252" s="39"/>
      <c r="DD3252" s="39"/>
      <c r="DE3252" s="39"/>
    </row>
    <row r="3253" spans="1:109" s="38" customFormat="1" ht="12">
      <c r="A3253" s="298"/>
      <c r="B3253" s="298"/>
      <c r="C3253" s="298"/>
      <c r="D3253" s="298"/>
      <c r="E3253" s="298"/>
      <c r="F3253" s="298"/>
      <c r="G3253" s="298"/>
      <c r="H3253" s="298"/>
      <c r="I3253" s="298"/>
      <c r="J3253" s="298"/>
      <c r="K3253" s="298"/>
      <c r="L3253" s="299"/>
      <c r="M3253" s="302"/>
      <c r="N3253" s="298"/>
      <c r="O3253" s="238"/>
      <c r="P3253" s="238"/>
      <c r="Q3253" s="238"/>
      <c r="T3253" s="39"/>
      <c r="U3253" s="39"/>
      <c r="V3253" s="39"/>
      <c r="W3253" s="39"/>
      <c r="X3253" s="39"/>
      <c r="Y3253" s="39"/>
      <c r="Z3253" s="39"/>
      <c r="AA3253" s="39"/>
      <c r="AB3253" s="39"/>
      <c r="AC3253" s="39"/>
      <c r="AD3253" s="39"/>
      <c r="AE3253" s="39"/>
      <c r="AF3253" s="39"/>
      <c r="AG3253" s="39"/>
      <c r="AH3253" s="39"/>
      <c r="AI3253" s="39"/>
      <c r="AJ3253" s="39"/>
      <c r="AK3253" s="39"/>
      <c r="AL3253" s="39"/>
      <c r="AM3253" s="39"/>
      <c r="AN3253" s="39"/>
      <c r="AO3253" s="39"/>
      <c r="AP3253" s="39"/>
      <c r="AQ3253" s="39"/>
      <c r="AR3253" s="39"/>
      <c r="AS3253" s="39"/>
      <c r="AT3253" s="39"/>
      <c r="AU3253" s="39"/>
      <c r="AV3253" s="39"/>
      <c r="AW3253" s="39"/>
      <c r="AX3253" s="39"/>
      <c r="AY3253" s="39"/>
      <c r="AZ3253" s="39"/>
      <c r="BA3253" s="39"/>
      <c r="BB3253" s="39"/>
      <c r="BC3253" s="39"/>
      <c r="BD3253" s="39"/>
      <c r="BE3253" s="39"/>
      <c r="BF3253" s="39"/>
      <c r="BG3253" s="39"/>
      <c r="BH3253" s="39"/>
      <c r="BI3253" s="39"/>
      <c r="BJ3253" s="39"/>
      <c r="BK3253" s="39"/>
      <c r="BL3253" s="39"/>
      <c r="BM3253" s="39"/>
      <c r="BN3253" s="39"/>
      <c r="BO3253" s="39"/>
      <c r="BP3253" s="39"/>
      <c r="BQ3253" s="39"/>
      <c r="BR3253" s="39"/>
      <c r="BS3253" s="39"/>
      <c r="BT3253" s="39"/>
      <c r="BU3253" s="39"/>
      <c r="BV3253" s="39"/>
      <c r="BW3253" s="39"/>
      <c r="BX3253" s="39"/>
      <c r="BY3253" s="39"/>
      <c r="BZ3253" s="39"/>
      <c r="CA3253" s="39"/>
      <c r="CB3253" s="39"/>
      <c r="CC3253" s="39"/>
      <c r="CD3253" s="39"/>
      <c r="CE3253" s="39"/>
      <c r="CF3253" s="39"/>
      <c r="CG3253" s="39"/>
      <c r="CH3253" s="39"/>
      <c r="CI3253" s="39"/>
      <c r="CJ3253" s="39"/>
      <c r="CK3253" s="39"/>
      <c r="CL3253" s="39"/>
      <c r="CM3253" s="39"/>
      <c r="CN3253" s="39"/>
      <c r="CO3253" s="39"/>
      <c r="CP3253" s="39"/>
      <c r="CQ3253" s="39"/>
      <c r="CR3253" s="39"/>
      <c r="CS3253" s="39"/>
      <c r="CT3253" s="39"/>
      <c r="CU3253" s="39"/>
      <c r="CV3253" s="39"/>
      <c r="CW3253" s="39"/>
      <c r="CX3253" s="39"/>
      <c r="CY3253" s="39"/>
      <c r="CZ3253" s="39"/>
      <c r="DA3253" s="39"/>
      <c r="DB3253" s="39"/>
      <c r="DC3253" s="39"/>
      <c r="DD3253" s="39"/>
      <c r="DE3253" s="39"/>
    </row>
    <row r="3254" spans="1:109" s="38" customFormat="1" ht="12">
      <c r="A3254" s="298"/>
      <c r="B3254" s="298"/>
      <c r="C3254" s="298"/>
      <c r="D3254" s="298"/>
      <c r="E3254" s="298"/>
      <c r="F3254" s="298"/>
      <c r="G3254" s="298"/>
      <c r="H3254" s="298"/>
      <c r="I3254" s="298"/>
      <c r="J3254" s="298"/>
      <c r="K3254" s="298"/>
      <c r="L3254" s="299"/>
      <c r="M3254" s="302"/>
      <c r="N3254" s="298"/>
      <c r="O3254" s="238"/>
      <c r="P3254" s="238"/>
      <c r="Q3254" s="238"/>
      <c r="T3254" s="39"/>
      <c r="U3254" s="39"/>
      <c r="V3254" s="39"/>
      <c r="W3254" s="39"/>
      <c r="X3254" s="39"/>
      <c r="Y3254" s="39"/>
      <c r="Z3254" s="39"/>
      <c r="AA3254" s="39"/>
      <c r="AB3254" s="39"/>
      <c r="AC3254" s="39"/>
      <c r="AD3254" s="39"/>
      <c r="AE3254" s="39"/>
      <c r="AF3254" s="39"/>
      <c r="AG3254" s="39"/>
      <c r="AH3254" s="39"/>
      <c r="AI3254" s="39"/>
      <c r="AJ3254" s="39"/>
      <c r="AK3254" s="39"/>
      <c r="AL3254" s="39"/>
      <c r="AM3254" s="39"/>
      <c r="AN3254" s="39"/>
      <c r="AO3254" s="39"/>
      <c r="AP3254" s="39"/>
      <c r="AQ3254" s="39"/>
      <c r="AR3254" s="39"/>
      <c r="AS3254" s="39"/>
      <c r="AT3254" s="39"/>
      <c r="AU3254" s="39"/>
      <c r="AV3254" s="39"/>
      <c r="AW3254" s="39"/>
      <c r="AX3254" s="39"/>
      <c r="AY3254" s="39"/>
      <c r="AZ3254" s="39"/>
      <c r="BA3254" s="39"/>
      <c r="BB3254" s="39"/>
      <c r="BC3254" s="39"/>
      <c r="BD3254" s="39"/>
      <c r="BE3254" s="39"/>
      <c r="BF3254" s="39"/>
      <c r="BG3254" s="39"/>
      <c r="BH3254" s="39"/>
      <c r="BI3254" s="39"/>
      <c r="BJ3254" s="39"/>
      <c r="BK3254" s="39"/>
      <c r="BL3254" s="39"/>
      <c r="BM3254" s="39"/>
      <c r="BN3254" s="39"/>
      <c r="BO3254" s="39"/>
      <c r="BP3254" s="39"/>
      <c r="BQ3254" s="39"/>
      <c r="BR3254" s="39"/>
      <c r="BS3254" s="39"/>
      <c r="BT3254" s="39"/>
      <c r="BU3254" s="39"/>
      <c r="BV3254" s="39"/>
      <c r="BW3254" s="39"/>
      <c r="BX3254" s="39"/>
      <c r="BY3254" s="39"/>
      <c r="BZ3254" s="39"/>
      <c r="CA3254" s="39"/>
      <c r="CB3254" s="39"/>
      <c r="CC3254" s="39"/>
      <c r="CD3254" s="39"/>
      <c r="CE3254" s="39"/>
      <c r="CF3254" s="39"/>
      <c r="CG3254" s="39"/>
      <c r="CH3254" s="39"/>
      <c r="CI3254" s="39"/>
      <c r="CJ3254" s="39"/>
      <c r="CK3254" s="39"/>
      <c r="CL3254" s="39"/>
      <c r="CM3254" s="39"/>
      <c r="CN3254" s="39"/>
      <c r="CO3254" s="39"/>
      <c r="CP3254" s="39"/>
      <c r="CQ3254" s="39"/>
      <c r="CR3254" s="39"/>
      <c r="CS3254" s="39"/>
      <c r="CT3254" s="39"/>
      <c r="CU3254" s="39"/>
      <c r="CV3254" s="39"/>
      <c r="CW3254" s="39"/>
      <c r="CX3254" s="39"/>
      <c r="CY3254" s="39"/>
      <c r="CZ3254" s="39"/>
      <c r="DA3254" s="39"/>
      <c r="DB3254" s="39"/>
      <c r="DC3254" s="39"/>
      <c r="DD3254" s="39"/>
      <c r="DE3254" s="39"/>
    </row>
    <row r="3255" spans="1:109" s="38" customFormat="1" ht="12">
      <c r="A3255" s="298"/>
      <c r="B3255" s="298"/>
      <c r="C3255" s="298"/>
      <c r="D3255" s="298"/>
      <c r="E3255" s="298"/>
      <c r="F3255" s="298"/>
      <c r="G3255" s="298"/>
      <c r="H3255" s="298"/>
      <c r="I3255" s="298"/>
      <c r="J3255" s="298"/>
      <c r="K3255" s="298"/>
      <c r="L3255" s="299"/>
      <c r="M3255" s="302"/>
      <c r="N3255" s="298"/>
      <c r="O3255" s="238"/>
      <c r="P3255" s="238"/>
      <c r="Q3255" s="238"/>
      <c r="T3255" s="39"/>
      <c r="U3255" s="39"/>
      <c r="V3255" s="39"/>
      <c r="W3255" s="39"/>
      <c r="X3255" s="39"/>
      <c r="Y3255" s="39"/>
      <c r="Z3255" s="39"/>
      <c r="AA3255" s="39"/>
      <c r="AB3255" s="39"/>
      <c r="AC3255" s="39"/>
      <c r="AD3255" s="39"/>
      <c r="AE3255" s="39"/>
      <c r="AF3255" s="39"/>
      <c r="AG3255" s="39"/>
      <c r="AH3255" s="39"/>
      <c r="AI3255" s="39"/>
      <c r="AJ3255" s="39"/>
      <c r="AK3255" s="39"/>
      <c r="AL3255" s="39"/>
      <c r="AM3255" s="39"/>
      <c r="AN3255" s="39"/>
      <c r="AO3255" s="39"/>
      <c r="AP3255" s="39"/>
      <c r="AQ3255" s="39"/>
      <c r="AR3255" s="39"/>
      <c r="AS3255" s="39"/>
      <c r="AT3255" s="39"/>
      <c r="AU3255" s="39"/>
      <c r="AV3255" s="39"/>
      <c r="AW3255" s="39"/>
      <c r="AX3255" s="39"/>
      <c r="AY3255" s="39"/>
      <c r="AZ3255" s="39"/>
      <c r="BA3255" s="39"/>
      <c r="BB3255" s="39"/>
      <c r="BC3255" s="39"/>
      <c r="BD3255" s="39"/>
      <c r="BE3255" s="39"/>
      <c r="BF3255" s="39"/>
      <c r="BG3255" s="39"/>
      <c r="BH3255" s="39"/>
      <c r="BI3255" s="39"/>
      <c r="BJ3255" s="39"/>
      <c r="BK3255" s="39"/>
      <c r="BL3255" s="39"/>
      <c r="BM3255" s="39"/>
      <c r="BN3255" s="39"/>
      <c r="BO3255" s="39"/>
      <c r="BP3255" s="39"/>
      <c r="BQ3255" s="39"/>
      <c r="BR3255" s="39"/>
      <c r="BS3255" s="39"/>
      <c r="BT3255" s="39"/>
      <c r="BU3255" s="39"/>
      <c r="BV3255" s="39"/>
      <c r="BW3255" s="39"/>
      <c r="BX3255" s="39"/>
      <c r="BY3255" s="39"/>
      <c r="BZ3255" s="39"/>
      <c r="CA3255" s="39"/>
      <c r="CB3255" s="39"/>
      <c r="CC3255" s="39"/>
      <c r="CD3255" s="39"/>
      <c r="CE3255" s="39"/>
      <c r="CF3255" s="39"/>
      <c r="CG3255" s="39"/>
      <c r="CH3255" s="39"/>
      <c r="CI3255" s="39"/>
      <c r="CJ3255" s="39"/>
      <c r="CK3255" s="39"/>
      <c r="CL3255" s="39"/>
      <c r="CM3255" s="39"/>
      <c r="CN3255" s="39"/>
      <c r="CO3255" s="39"/>
      <c r="CP3255" s="39"/>
      <c r="CQ3255" s="39"/>
      <c r="CR3255" s="39"/>
      <c r="CS3255" s="39"/>
      <c r="CT3255" s="39"/>
      <c r="CU3255" s="39"/>
      <c r="CV3255" s="39"/>
      <c r="CW3255" s="39"/>
      <c r="CX3255" s="39"/>
      <c r="CY3255" s="39"/>
      <c r="CZ3255" s="39"/>
      <c r="DA3255" s="39"/>
      <c r="DB3255" s="39"/>
      <c r="DC3255" s="39"/>
      <c r="DD3255" s="39"/>
      <c r="DE3255" s="39"/>
    </row>
    <row r="3256" spans="1:109" s="38" customFormat="1" ht="12">
      <c r="A3256" s="298"/>
      <c r="B3256" s="298"/>
      <c r="C3256" s="298"/>
      <c r="D3256" s="298"/>
      <c r="E3256" s="298"/>
      <c r="F3256" s="298"/>
      <c r="G3256" s="298"/>
      <c r="H3256" s="298"/>
      <c r="I3256" s="298"/>
      <c r="J3256" s="298"/>
      <c r="K3256" s="298"/>
      <c r="L3256" s="299"/>
      <c r="M3256" s="302"/>
      <c r="N3256" s="298"/>
      <c r="O3256" s="238"/>
      <c r="P3256" s="238"/>
      <c r="Q3256" s="238"/>
      <c r="T3256" s="39"/>
      <c r="U3256" s="39"/>
      <c r="V3256" s="39"/>
      <c r="W3256" s="39"/>
      <c r="X3256" s="39"/>
      <c r="Y3256" s="39"/>
      <c r="Z3256" s="39"/>
      <c r="AA3256" s="39"/>
      <c r="AB3256" s="39"/>
      <c r="AC3256" s="39"/>
      <c r="AD3256" s="39"/>
      <c r="AE3256" s="39"/>
      <c r="AF3256" s="39"/>
      <c r="AG3256" s="39"/>
      <c r="AH3256" s="39"/>
      <c r="AI3256" s="39"/>
      <c r="AJ3256" s="39"/>
      <c r="AK3256" s="39"/>
      <c r="AL3256" s="39"/>
      <c r="AM3256" s="39"/>
      <c r="AN3256" s="39"/>
      <c r="AO3256" s="39"/>
      <c r="AP3256" s="39"/>
      <c r="AQ3256" s="39"/>
      <c r="AR3256" s="39"/>
      <c r="AS3256" s="39"/>
      <c r="AT3256" s="39"/>
      <c r="AU3256" s="39"/>
      <c r="AV3256" s="39"/>
      <c r="AW3256" s="39"/>
      <c r="AX3256" s="39"/>
      <c r="AY3256" s="39"/>
      <c r="AZ3256" s="39"/>
      <c r="BA3256" s="39"/>
      <c r="BB3256" s="39"/>
      <c r="BC3256" s="39"/>
      <c r="BD3256" s="39"/>
      <c r="BE3256" s="39"/>
      <c r="BF3256" s="39"/>
      <c r="BG3256" s="39"/>
      <c r="BH3256" s="39"/>
      <c r="BI3256" s="39"/>
      <c r="BJ3256" s="39"/>
      <c r="BK3256" s="39"/>
      <c r="BL3256" s="39"/>
      <c r="BM3256" s="39"/>
      <c r="BN3256" s="39"/>
      <c r="BO3256" s="39"/>
      <c r="BP3256" s="39"/>
      <c r="BQ3256" s="39"/>
      <c r="BR3256" s="39"/>
      <c r="BS3256" s="39"/>
      <c r="BT3256" s="39"/>
      <c r="BU3256" s="39"/>
      <c r="BV3256" s="39"/>
      <c r="BW3256" s="39"/>
      <c r="BX3256" s="39"/>
      <c r="BY3256" s="39"/>
      <c r="BZ3256" s="39"/>
      <c r="CA3256" s="39"/>
      <c r="CB3256" s="39"/>
      <c r="CC3256" s="39"/>
      <c r="CD3256" s="39"/>
      <c r="CE3256" s="39"/>
      <c r="CF3256" s="39"/>
      <c r="CG3256" s="39"/>
      <c r="CH3256" s="39"/>
      <c r="CI3256" s="39"/>
      <c r="CJ3256" s="39"/>
      <c r="CK3256" s="39"/>
      <c r="CL3256" s="39"/>
      <c r="CM3256" s="39"/>
      <c r="CN3256" s="39"/>
      <c r="CO3256" s="39"/>
      <c r="CP3256" s="39"/>
      <c r="CQ3256" s="39"/>
      <c r="CR3256" s="39"/>
      <c r="CS3256" s="39"/>
      <c r="CT3256" s="39"/>
      <c r="CU3256" s="39"/>
      <c r="CV3256" s="39"/>
      <c r="CW3256" s="39"/>
      <c r="CX3256" s="39"/>
      <c r="CY3256" s="39"/>
      <c r="CZ3256" s="39"/>
      <c r="DA3256" s="39"/>
      <c r="DB3256" s="39"/>
      <c r="DC3256" s="39"/>
      <c r="DD3256" s="39"/>
      <c r="DE3256" s="39"/>
    </row>
    <row r="3257" spans="1:109" s="38" customFormat="1" ht="12">
      <c r="A3257" s="298"/>
      <c r="B3257" s="298"/>
      <c r="C3257" s="298"/>
      <c r="D3257" s="298"/>
      <c r="E3257" s="298"/>
      <c r="F3257" s="298"/>
      <c r="G3257" s="298"/>
      <c r="H3257" s="298"/>
      <c r="I3257" s="298"/>
      <c r="J3257" s="298"/>
      <c r="K3257" s="298"/>
      <c r="L3257" s="299"/>
      <c r="M3257" s="302"/>
      <c r="N3257" s="298"/>
      <c r="O3257" s="238"/>
      <c r="P3257" s="238"/>
      <c r="Q3257" s="238"/>
      <c r="T3257" s="39"/>
      <c r="U3257" s="39"/>
      <c r="V3257" s="39"/>
      <c r="W3257" s="39"/>
      <c r="X3257" s="39"/>
      <c r="Y3257" s="39"/>
      <c r="Z3257" s="39"/>
      <c r="AA3257" s="39"/>
      <c r="AB3257" s="39"/>
      <c r="AC3257" s="39"/>
      <c r="AD3257" s="39"/>
      <c r="AE3257" s="39"/>
      <c r="AF3257" s="39"/>
      <c r="AG3257" s="39"/>
      <c r="AH3257" s="39"/>
      <c r="AI3257" s="39"/>
      <c r="AJ3257" s="39"/>
      <c r="AK3257" s="39"/>
      <c r="AL3257" s="39"/>
      <c r="AM3257" s="39"/>
      <c r="AN3257" s="39"/>
      <c r="AO3257" s="39"/>
      <c r="AP3257" s="39"/>
      <c r="AQ3257" s="39"/>
      <c r="AR3257" s="39"/>
      <c r="AS3257" s="39"/>
      <c r="AT3257" s="39"/>
      <c r="AU3257" s="39"/>
      <c r="AV3257" s="39"/>
      <c r="AW3257" s="39"/>
      <c r="AX3257" s="39"/>
      <c r="AY3257" s="39"/>
      <c r="AZ3257" s="39"/>
      <c r="BA3257" s="39"/>
      <c r="BB3257" s="39"/>
      <c r="BC3257" s="39"/>
      <c r="BD3257" s="39"/>
      <c r="BE3257" s="39"/>
      <c r="BF3257" s="39"/>
      <c r="BG3257" s="39"/>
      <c r="BH3257" s="39"/>
      <c r="BI3257" s="39"/>
      <c r="BJ3257" s="39"/>
      <c r="BK3257" s="39"/>
      <c r="BL3257" s="39"/>
      <c r="BM3257" s="39"/>
      <c r="BN3257" s="39"/>
      <c r="BO3257" s="39"/>
      <c r="BP3257" s="39"/>
      <c r="BQ3257" s="39"/>
      <c r="BR3257" s="39"/>
      <c r="BS3257" s="39"/>
      <c r="BT3257" s="39"/>
      <c r="BU3257" s="39"/>
      <c r="BV3257" s="39"/>
      <c r="BW3257" s="39"/>
      <c r="BX3257" s="39"/>
      <c r="BY3257" s="39"/>
      <c r="BZ3257" s="39"/>
      <c r="CA3257" s="39"/>
      <c r="CB3257" s="39"/>
      <c r="CC3257" s="39"/>
      <c r="CD3257" s="39"/>
      <c r="CE3257" s="39"/>
      <c r="CF3257" s="39"/>
      <c r="CG3257" s="39"/>
      <c r="CH3257" s="39"/>
      <c r="CI3257" s="39"/>
      <c r="CJ3257" s="39"/>
      <c r="CK3257" s="39"/>
      <c r="CL3257" s="39"/>
      <c r="CM3257" s="39"/>
      <c r="CN3257" s="39"/>
      <c r="CO3257" s="39"/>
      <c r="CP3257" s="39"/>
      <c r="CQ3257" s="39"/>
      <c r="CR3257" s="39"/>
      <c r="CS3257" s="39"/>
      <c r="CT3257" s="39"/>
      <c r="CU3257" s="39"/>
      <c r="CV3257" s="39"/>
      <c r="CW3257" s="39"/>
      <c r="CX3257" s="39"/>
      <c r="CY3257" s="39"/>
      <c r="CZ3257" s="39"/>
      <c r="DA3257" s="39"/>
      <c r="DB3257" s="39"/>
      <c r="DC3257" s="39"/>
      <c r="DD3257" s="39"/>
      <c r="DE3257" s="39"/>
    </row>
    <row r="3258" spans="1:109" s="38" customFormat="1" ht="12">
      <c r="A3258" s="298"/>
      <c r="B3258" s="298"/>
      <c r="C3258" s="298"/>
      <c r="D3258" s="298"/>
      <c r="E3258" s="298"/>
      <c r="F3258" s="298"/>
      <c r="G3258" s="298"/>
      <c r="H3258" s="298"/>
      <c r="I3258" s="298"/>
      <c r="J3258" s="298"/>
      <c r="K3258" s="298"/>
      <c r="L3258" s="299"/>
      <c r="M3258" s="302"/>
      <c r="N3258" s="298"/>
      <c r="O3258" s="238"/>
      <c r="P3258" s="238"/>
      <c r="Q3258" s="238"/>
      <c r="T3258" s="39"/>
      <c r="U3258" s="39"/>
      <c r="V3258" s="39"/>
      <c r="W3258" s="39"/>
      <c r="X3258" s="39"/>
      <c r="Y3258" s="39"/>
      <c r="Z3258" s="39"/>
      <c r="AA3258" s="39"/>
      <c r="AB3258" s="39"/>
      <c r="AC3258" s="39"/>
      <c r="AD3258" s="39"/>
      <c r="AE3258" s="39"/>
      <c r="AF3258" s="39"/>
      <c r="AG3258" s="39"/>
      <c r="AH3258" s="39"/>
      <c r="AI3258" s="39"/>
      <c r="AJ3258" s="39"/>
      <c r="AK3258" s="39"/>
      <c r="AL3258" s="39"/>
      <c r="AM3258" s="39"/>
      <c r="AN3258" s="39"/>
      <c r="AO3258" s="39"/>
      <c r="AP3258" s="39"/>
      <c r="AQ3258" s="39"/>
      <c r="AR3258" s="39"/>
      <c r="AS3258" s="39"/>
      <c r="AT3258" s="39"/>
      <c r="AU3258" s="39"/>
      <c r="AV3258" s="39"/>
      <c r="AW3258" s="39"/>
      <c r="AX3258" s="39"/>
      <c r="AY3258" s="39"/>
      <c r="AZ3258" s="39"/>
      <c r="BA3258" s="39"/>
      <c r="BB3258" s="39"/>
      <c r="BC3258" s="39"/>
      <c r="BD3258" s="39"/>
      <c r="BE3258" s="39"/>
      <c r="BF3258" s="39"/>
      <c r="BG3258" s="39"/>
      <c r="BH3258" s="39"/>
      <c r="BI3258" s="39"/>
      <c r="BJ3258" s="39"/>
      <c r="BK3258" s="39"/>
      <c r="BL3258" s="39"/>
      <c r="BM3258" s="39"/>
      <c r="BN3258" s="39"/>
      <c r="BO3258" s="39"/>
      <c r="BP3258" s="39"/>
      <c r="BQ3258" s="39"/>
      <c r="BR3258" s="39"/>
      <c r="BS3258" s="39"/>
      <c r="BT3258" s="39"/>
      <c r="BU3258" s="39"/>
      <c r="BV3258" s="39"/>
      <c r="BW3258" s="39"/>
      <c r="BX3258" s="39"/>
      <c r="BY3258" s="39"/>
      <c r="BZ3258" s="39"/>
      <c r="CA3258" s="39"/>
      <c r="CB3258" s="39"/>
      <c r="CC3258" s="39"/>
      <c r="CD3258" s="39"/>
      <c r="CE3258" s="39"/>
      <c r="CF3258" s="39"/>
      <c r="CG3258" s="39"/>
      <c r="CH3258" s="39"/>
      <c r="CI3258" s="39"/>
      <c r="CJ3258" s="39"/>
      <c r="CK3258" s="39"/>
      <c r="CL3258" s="39"/>
      <c r="CM3258" s="39"/>
      <c r="CN3258" s="39"/>
      <c r="CO3258" s="39"/>
      <c r="CP3258" s="39"/>
      <c r="CQ3258" s="39"/>
      <c r="CR3258" s="39"/>
      <c r="CS3258" s="39"/>
      <c r="CT3258" s="39"/>
      <c r="CU3258" s="39"/>
      <c r="CV3258" s="39"/>
      <c r="CW3258" s="39"/>
      <c r="CX3258" s="39"/>
      <c r="CY3258" s="39"/>
      <c r="CZ3258" s="39"/>
      <c r="DA3258" s="39"/>
      <c r="DB3258" s="39"/>
      <c r="DC3258" s="39"/>
      <c r="DD3258" s="39"/>
      <c r="DE3258" s="39"/>
    </row>
    <row r="3259" spans="1:109" s="38" customFormat="1" ht="12">
      <c r="A3259" s="298"/>
      <c r="B3259" s="298"/>
      <c r="C3259" s="298"/>
      <c r="D3259" s="298"/>
      <c r="E3259" s="298"/>
      <c r="F3259" s="298"/>
      <c r="G3259" s="298"/>
      <c r="H3259" s="298"/>
      <c r="I3259" s="298"/>
      <c r="J3259" s="298"/>
      <c r="K3259" s="298"/>
      <c r="L3259" s="299"/>
      <c r="M3259" s="302"/>
      <c r="N3259" s="298"/>
      <c r="O3259" s="238"/>
      <c r="P3259" s="238"/>
      <c r="Q3259" s="238"/>
      <c r="T3259" s="39"/>
      <c r="U3259" s="39"/>
      <c r="V3259" s="39"/>
      <c r="W3259" s="39"/>
      <c r="X3259" s="39"/>
      <c r="Y3259" s="39"/>
      <c r="Z3259" s="39"/>
      <c r="AA3259" s="39"/>
      <c r="AB3259" s="39"/>
      <c r="AC3259" s="39"/>
      <c r="AD3259" s="39"/>
      <c r="AE3259" s="39"/>
      <c r="AF3259" s="39"/>
      <c r="AG3259" s="39"/>
      <c r="AH3259" s="39"/>
      <c r="AI3259" s="39"/>
      <c r="AJ3259" s="39"/>
      <c r="AK3259" s="39"/>
      <c r="AL3259" s="39"/>
      <c r="AM3259" s="39"/>
      <c r="AN3259" s="39"/>
      <c r="AO3259" s="39"/>
      <c r="AP3259" s="39"/>
      <c r="AQ3259" s="39"/>
      <c r="AR3259" s="39"/>
      <c r="AS3259" s="39"/>
      <c r="AT3259" s="39"/>
      <c r="AU3259" s="39"/>
      <c r="AV3259" s="39"/>
      <c r="AW3259" s="39"/>
      <c r="AX3259" s="39"/>
      <c r="AY3259" s="39"/>
      <c r="AZ3259" s="39"/>
      <c r="BA3259" s="39"/>
      <c r="BB3259" s="39"/>
      <c r="BC3259" s="39"/>
      <c r="BD3259" s="39"/>
      <c r="BE3259" s="39"/>
      <c r="BF3259" s="39"/>
      <c r="BG3259" s="39"/>
      <c r="BH3259" s="39"/>
      <c r="BI3259" s="39"/>
      <c r="BJ3259" s="39"/>
      <c r="BK3259" s="39"/>
      <c r="BL3259" s="39"/>
      <c r="BM3259" s="39"/>
      <c r="BN3259" s="39"/>
      <c r="BO3259" s="39"/>
      <c r="BP3259" s="39"/>
      <c r="BQ3259" s="39"/>
      <c r="BR3259" s="39"/>
      <c r="BS3259" s="39"/>
      <c r="BT3259" s="39"/>
      <c r="BU3259" s="39"/>
      <c r="BV3259" s="39"/>
      <c r="BW3259" s="39"/>
      <c r="BX3259" s="39"/>
      <c r="BY3259" s="39"/>
      <c r="BZ3259" s="39"/>
      <c r="CA3259" s="39"/>
      <c r="CB3259" s="39"/>
      <c r="CC3259" s="39"/>
      <c r="CD3259" s="39"/>
      <c r="CE3259" s="39"/>
      <c r="CF3259" s="39"/>
      <c r="CG3259" s="39"/>
      <c r="CH3259" s="39"/>
      <c r="CI3259" s="39"/>
      <c r="CJ3259" s="39"/>
      <c r="CK3259" s="39"/>
      <c r="CL3259" s="39"/>
      <c r="CM3259" s="39"/>
      <c r="CN3259" s="39"/>
      <c r="CO3259" s="39"/>
      <c r="CP3259" s="39"/>
      <c r="CQ3259" s="39"/>
      <c r="CR3259" s="39"/>
      <c r="CS3259" s="39"/>
      <c r="CT3259" s="39"/>
      <c r="CU3259" s="39"/>
      <c r="CV3259" s="39"/>
      <c r="CW3259" s="39"/>
      <c r="CX3259" s="39"/>
      <c r="CY3259" s="39"/>
      <c r="CZ3259" s="39"/>
      <c r="DA3259" s="39"/>
      <c r="DB3259" s="39"/>
      <c r="DC3259" s="39"/>
      <c r="DD3259" s="39"/>
      <c r="DE3259" s="39"/>
    </row>
    <row r="3260" spans="1:109" s="38" customFormat="1" ht="12">
      <c r="A3260" s="298"/>
      <c r="B3260" s="298"/>
      <c r="C3260" s="298"/>
      <c r="D3260" s="298"/>
      <c r="E3260" s="298"/>
      <c r="F3260" s="298"/>
      <c r="G3260" s="298"/>
      <c r="H3260" s="298"/>
      <c r="I3260" s="298"/>
      <c r="J3260" s="298"/>
      <c r="K3260" s="298"/>
      <c r="L3260" s="299"/>
      <c r="M3260" s="302"/>
      <c r="N3260" s="298"/>
      <c r="O3260" s="238"/>
      <c r="P3260" s="238"/>
      <c r="Q3260" s="238"/>
      <c r="T3260" s="39"/>
      <c r="U3260" s="39"/>
      <c r="V3260" s="39"/>
      <c r="W3260" s="39"/>
      <c r="X3260" s="39"/>
      <c r="Y3260" s="39"/>
      <c r="Z3260" s="39"/>
      <c r="AA3260" s="39"/>
      <c r="AB3260" s="39"/>
      <c r="AC3260" s="39"/>
      <c r="AD3260" s="39"/>
      <c r="AE3260" s="39"/>
      <c r="AF3260" s="39"/>
      <c r="AG3260" s="39"/>
      <c r="AH3260" s="39"/>
      <c r="AI3260" s="39"/>
      <c r="AJ3260" s="39"/>
      <c r="AK3260" s="39"/>
      <c r="AL3260" s="39"/>
      <c r="AM3260" s="39"/>
      <c r="AN3260" s="39"/>
      <c r="AO3260" s="39"/>
      <c r="AP3260" s="39"/>
      <c r="AQ3260" s="39"/>
      <c r="AR3260" s="39"/>
      <c r="AS3260" s="39"/>
      <c r="AT3260" s="39"/>
      <c r="AU3260" s="39"/>
      <c r="AV3260" s="39"/>
      <c r="AW3260" s="39"/>
      <c r="AX3260" s="39"/>
      <c r="AY3260" s="39"/>
      <c r="AZ3260" s="39"/>
      <c r="BA3260" s="39"/>
      <c r="BB3260" s="39"/>
      <c r="BC3260" s="39"/>
      <c r="BD3260" s="39"/>
      <c r="BE3260" s="39"/>
      <c r="BF3260" s="39"/>
      <c r="BG3260" s="39"/>
      <c r="BH3260" s="39"/>
      <c r="BI3260" s="39"/>
      <c r="BJ3260" s="39"/>
      <c r="BK3260" s="39"/>
      <c r="BL3260" s="39"/>
      <c r="BM3260" s="39"/>
      <c r="BN3260" s="39"/>
      <c r="BO3260" s="39"/>
      <c r="BP3260" s="39"/>
      <c r="BQ3260" s="39"/>
      <c r="BR3260" s="39"/>
      <c r="BS3260" s="39"/>
      <c r="BT3260" s="39"/>
      <c r="BU3260" s="39"/>
      <c r="BV3260" s="39"/>
      <c r="BW3260" s="39"/>
      <c r="BX3260" s="39"/>
      <c r="BY3260" s="39"/>
      <c r="BZ3260" s="39"/>
      <c r="CA3260" s="39"/>
      <c r="CB3260" s="39"/>
      <c r="CC3260" s="39"/>
      <c r="CD3260" s="39"/>
      <c r="CE3260" s="39"/>
      <c r="CF3260" s="39"/>
      <c r="CG3260" s="39"/>
      <c r="CH3260" s="39"/>
      <c r="CI3260" s="39"/>
      <c r="CJ3260" s="39"/>
      <c r="CK3260" s="39"/>
      <c r="CL3260" s="39"/>
      <c r="CM3260" s="39"/>
      <c r="CN3260" s="39"/>
      <c r="CO3260" s="39"/>
      <c r="CP3260" s="39"/>
      <c r="CQ3260" s="39"/>
      <c r="CR3260" s="39"/>
      <c r="CS3260" s="39"/>
      <c r="CT3260" s="39"/>
      <c r="CU3260" s="39"/>
      <c r="CV3260" s="39"/>
      <c r="CW3260" s="39"/>
      <c r="CX3260" s="39"/>
      <c r="CY3260" s="39"/>
      <c r="CZ3260" s="39"/>
      <c r="DA3260" s="39"/>
      <c r="DB3260" s="39"/>
      <c r="DC3260" s="39"/>
      <c r="DD3260" s="39"/>
      <c r="DE3260" s="39"/>
    </row>
    <row r="3261" spans="1:109" s="38" customFormat="1" ht="12">
      <c r="A3261" s="298"/>
      <c r="B3261" s="298"/>
      <c r="C3261" s="298"/>
      <c r="D3261" s="298"/>
      <c r="E3261" s="298"/>
      <c r="F3261" s="298"/>
      <c r="G3261" s="298"/>
      <c r="H3261" s="298"/>
      <c r="I3261" s="298"/>
      <c r="J3261" s="298"/>
      <c r="K3261" s="298"/>
      <c r="L3261" s="299"/>
      <c r="M3261" s="302"/>
      <c r="N3261" s="298"/>
      <c r="O3261" s="238"/>
      <c r="P3261" s="238"/>
      <c r="Q3261" s="238"/>
      <c r="T3261" s="39"/>
      <c r="U3261" s="39"/>
      <c r="V3261" s="39"/>
      <c r="W3261" s="39"/>
      <c r="X3261" s="39"/>
      <c r="Y3261" s="39"/>
      <c r="Z3261" s="39"/>
      <c r="AA3261" s="39"/>
      <c r="AB3261" s="39"/>
      <c r="AC3261" s="39"/>
      <c r="AD3261" s="39"/>
      <c r="AE3261" s="39"/>
      <c r="AF3261" s="39"/>
      <c r="AG3261" s="39"/>
      <c r="AH3261" s="39"/>
      <c r="AI3261" s="39"/>
      <c r="AJ3261" s="39"/>
      <c r="AK3261" s="39"/>
      <c r="AL3261" s="39"/>
      <c r="AM3261" s="39"/>
      <c r="AN3261" s="39"/>
      <c r="AO3261" s="39"/>
      <c r="AP3261" s="39"/>
      <c r="AQ3261" s="39"/>
      <c r="AR3261" s="39"/>
      <c r="AS3261" s="39"/>
      <c r="AT3261" s="39"/>
      <c r="AU3261" s="39"/>
      <c r="AV3261" s="39"/>
      <c r="AW3261" s="39"/>
      <c r="AX3261" s="39"/>
      <c r="AY3261" s="39"/>
      <c r="AZ3261" s="39"/>
      <c r="BA3261" s="39"/>
      <c r="BB3261" s="39"/>
      <c r="BC3261" s="39"/>
      <c r="BD3261" s="39"/>
      <c r="BE3261" s="39"/>
      <c r="BF3261" s="39"/>
      <c r="BG3261" s="39"/>
      <c r="BH3261" s="39"/>
      <c r="BI3261" s="39"/>
      <c r="BJ3261" s="39"/>
      <c r="BK3261" s="39"/>
      <c r="BL3261" s="39"/>
      <c r="BM3261" s="39"/>
      <c r="BN3261" s="39"/>
      <c r="BO3261" s="39"/>
      <c r="BP3261" s="39"/>
      <c r="BQ3261" s="39"/>
      <c r="BR3261" s="39"/>
      <c r="BS3261" s="39"/>
      <c r="BT3261" s="39"/>
      <c r="BU3261" s="39"/>
      <c r="BV3261" s="39"/>
      <c r="BW3261" s="39"/>
      <c r="BX3261" s="39"/>
      <c r="BY3261" s="39"/>
      <c r="BZ3261" s="39"/>
      <c r="CA3261" s="39"/>
      <c r="CB3261" s="39"/>
      <c r="CC3261" s="39"/>
      <c r="CD3261" s="39"/>
      <c r="CE3261" s="39"/>
      <c r="CF3261" s="39"/>
      <c r="CG3261" s="39"/>
      <c r="CH3261" s="39"/>
      <c r="CI3261" s="39"/>
      <c r="CJ3261" s="39"/>
      <c r="CK3261" s="39"/>
      <c r="CL3261" s="39"/>
      <c r="CM3261" s="39"/>
      <c r="CN3261" s="39"/>
      <c r="CO3261" s="39"/>
      <c r="CP3261" s="39"/>
      <c r="CQ3261" s="39"/>
      <c r="CR3261" s="39"/>
      <c r="CS3261" s="39"/>
      <c r="CT3261" s="39"/>
      <c r="CU3261" s="39"/>
      <c r="CV3261" s="39"/>
      <c r="CW3261" s="39"/>
      <c r="CX3261" s="39"/>
      <c r="CY3261" s="39"/>
      <c r="CZ3261" s="39"/>
      <c r="DA3261" s="39"/>
      <c r="DB3261" s="39"/>
      <c r="DC3261" s="39"/>
      <c r="DD3261" s="39"/>
      <c r="DE3261" s="39"/>
    </row>
    <row r="3262" spans="1:109" s="38" customFormat="1" ht="12">
      <c r="A3262" s="298"/>
      <c r="B3262" s="298"/>
      <c r="C3262" s="298"/>
      <c r="D3262" s="298"/>
      <c r="E3262" s="298"/>
      <c r="F3262" s="298"/>
      <c r="G3262" s="298"/>
      <c r="H3262" s="298"/>
      <c r="I3262" s="298"/>
      <c r="J3262" s="298"/>
      <c r="K3262" s="298"/>
      <c r="L3262" s="299"/>
      <c r="M3262" s="302"/>
      <c r="N3262" s="298"/>
      <c r="O3262" s="238"/>
      <c r="P3262" s="238"/>
      <c r="Q3262" s="238"/>
      <c r="T3262" s="39"/>
      <c r="U3262" s="39"/>
      <c r="V3262" s="39"/>
      <c r="W3262" s="39"/>
      <c r="X3262" s="39"/>
      <c r="Y3262" s="39"/>
      <c r="Z3262" s="39"/>
      <c r="AA3262" s="39"/>
      <c r="AB3262" s="39"/>
      <c r="AC3262" s="39"/>
      <c r="AD3262" s="39"/>
      <c r="AE3262" s="39"/>
      <c r="AF3262" s="39"/>
      <c r="AG3262" s="39"/>
      <c r="AH3262" s="39"/>
      <c r="AI3262" s="39"/>
      <c r="AJ3262" s="39"/>
      <c r="AK3262" s="39"/>
      <c r="AL3262" s="39"/>
      <c r="AM3262" s="39"/>
      <c r="AN3262" s="39"/>
      <c r="AO3262" s="39"/>
      <c r="AP3262" s="39"/>
      <c r="AQ3262" s="39"/>
      <c r="AR3262" s="39"/>
      <c r="AS3262" s="39"/>
      <c r="AT3262" s="39"/>
      <c r="AU3262" s="39"/>
      <c r="AV3262" s="39"/>
      <c r="AW3262" s="39"/>
      <c r="AX3262" s="39"/>
      <c r="AY3262" s="39"/>
      <c r="AZ3262" s="39"/>
      <c r="BA3262" s="39"/>
      <c r="BB3262" s="39"/>
      <c r="BC3262" s="39"/>
      <c r="BD3262" s="39"/>
      <c r="BE3262" s="39"/>
      <c r="BF3262" s="39"/>
      <c r="BG3262" s="39"/>
      <c r="BH3262" s="39"/>
      <c r="BI3262" s="39"/>
      <c r="BJ3262" s="39"/>
      <c r="BK3262" s="39"/>
      <c r="BL3262" s="39"/>
      <c r="BM3262" s="39"/>
      <c r="BN3262" s="39"/>
      <c r="BO3262" s="39"/>
      <c r="BP3262" s="39"/>
      <c r="BQ3262" s="39"/>
      <c r="BR3262" s="39"/>
      <c r="BS3262" s="39"/>
      <c r="BT3262" s="39"/>
      <c r="BU3262" s="39"/>
      <c r="BV3262" s="39"/>
      <c r="BW3262" s="39"/>
      <c r="BX3262" s="39"/>
      <c r="BY3262" s="39"/>
      <c r="BZ3262" s="39"/>
      <c r="CA3262" s="39"/>
      <c r="CB3262" s="39"/>
      <c r="CC3262" s="39"/>
      <c r="CD3262" s="39"/>
      <c r="CE3262" s="39"/>
      <c r="CF3262" s="39"/>
      <c r="CG3262" s="39"/>
      <c r="CH3262" s="39"/>
      <c r="CI3262" s="39"/>
      <c r="CJ3262" s="39"/>
      <c r="CK3262" s="39"/>
      <c r="CL3262" s="39"/>
      <c r="CM3262" s="39"/>
      <c r="CN3262" s="39"/>
      <c r="CO3262" s="39"/>
      <c r="CP3262" s="39"/>
      <c r="CQ3262" s="39"/>
      <c r="CR3262" s="39"/>
      <c r="CS3262" s="39"/>
      <c r="CT3262" s="39"/>
      <c r="CU3262" s="39"/>
      <c r="CV3262" s="39"/>
      <c r="CW3262" s="39"/>
      <c r="CX3262" s="39"/>
      <c r="CY3262" s="39"/>
      <c r="CZ3262" s="39"/>
      <c r="DA3262" s="39"/>
      <c r="DB3262" s="39"/>
      <c r="DC3262" s="39"/>
      <c r="DD3262" s="39"/>
      <c r="DE3262" s="39"/>
    </row>
    <row r="3263" spans="1:109" s="38" customFormat="1" ht="12">
      <c r="A3263" s="298"/>
      <c r="B3263" s="298"/>
      <c r="C3263" s="298"/>
      <c r="D3263" s="298"/>
      <c r="E3263" s="298"/>
      <c r="F3263" s="298"/>
      <c r="G3263" s="298"/>
      <c r="H3263" s="298"/>
      <c r="I3263" s="298"/>
      <c r="J3263" s="298"/>
      <c r="K3263" s="298"/>
      <c r="L3263" s="299"/>
      <c r="M3263" s="302"/>
      <c r="N3263" s="298"/>
      <c r="O3263" s="238"/>
      <c r="P3263" s="238"/>
      <c r="Q3263" s="238"/>
      <c r="T3263" s="39"/>
      <c r="U3263" s="39"/>
      <c r="V3263" s="39"/>
      <c r="W3263" s="39"/>
      <c r="X3263" s="39"/>
      <c r="Y3263" s="39"/>
      <c r="Z3263" s="39"/>
      <c r="AA3263" s="39"/>
      <c r="AB3263" s="39"/>
      <c r="AC3263" s="39"/>
      <c r="AD3263" s="39"/>
      <c r="AE3263" s="39"/>
      <c r="AF3263" s="39"/>
      <c r="AG3263" s="39"/>
      <c r="AH3263" s="39"/>
      <c r="AI3263" s="39"/>
      <c r="AJ3263" s="39"/>
      <c r="AK3263" s="39"/>
      <c r="AL3263" s="39"/>
      <c r="AM3263" s="39"/>
      <c r="AN3263" s="39"/>
      <c r="AO3263" s="39"/>
      <c r="AP3263" s="39"/>
      <c r="AQ3263" s="39"/>
      <c r="AR3263" s="39"/>
      <c r="AS3263" s="39"/>
      <c r="AT3263" s="39"/>
      <c r="AU3263" s="39"/>
      <c r="AV3263" s="39"/>
      <c r="AW3263" s="39"/>
      <c r="AX3263" s="39"/>
      <c r="AY3263" s="39"/>
      <c r="AZ3263" s="39"/>
      <c r="BA3263" s="39"/>
      <c r="BB3263" s="39"/>
      <c r="BC3263" s="39"/>
      <c r="BD3263" s="39"/>
      <c r="BE3263" s="39"/>
      <c r="BF3263" s="39"/>
      <c r="BG3263" s="39"/>
      <c r="BH3263" s="39"/>
      <c r="BI3263" s="39"/>
      <c r="BJ3263" s="39"/>
      <c r="BK3263" s="39"/>
      <c r="BL3263" s="39"/>
      <c r="BM3263" s="39"/>
      <c r="BN3263" s="39"/>
      <c r="BO3263" s="39"/>
      <c r="BP3263" s="39"/>
      <c r="BQ3263" s="39"/>
      <c r="BR3263" s="39"/>
      <c r="BS3263" s="39"/>
      <c r="BT3263" s="39"/>
      <c r="BU3263" s="39"/>
      <c r="BV3263" s="39"/>
      <c r="BW3263" s="39"/>
      <c r="BX3263" s="39"/>
      <c r="BY3263" s="39"/>
      <c r="BZ3263" s="39"/>
      <c r="CA3263" s="39"/>
      <c r="CB3263" s="39"/>
      <c r="CC3263" s="39"/>
      <c r="CD3263" s="39"/>
      <c r="CE3263" s="39"/>
      <c r="CF3263" s="39"/>
      <c r="CG3263" s="39"/>
      <c r="CH3263" s="39"/>
      <c r="CI3263" s="39"/>
      <c r="CJ3263" s="39"/>
      <c r="CK3263" s="39"/>
      <c r="CL3263" s="39"/>
      <c r="CM3263" s="39"/>
      <c r="CN3263" s="39"/>
      <c r="CO3263" s="39"/>
      <c r="CP3263" s="39"/>
      <c r="CQ3263" s="39"/>
      <c r="CR3263" s="39"/>
      <c r="CS3263" s="39"/>
      <c r="CT3263" s="39"/>
      <c r="CU3263" s="39"/>
      <c r="CV3263" s="39"/>
      <c r="CW3263" s="39"/>
      <c r="CX3263" s="39"/>
      <c r="CY3263" s="39"/>
      <c r="CZ3263" s="39"/>
      <c r="DA3263" s="39"/>
      <c r="DB3263" s="39"/>
      <c r="DC3263" s="39"/>
      <c r="DD3263" s="39"/>
      <c r="DE3263" s="39"/>
    </row>
    <row r="3264" spans="1:109" s="38" customFormat="1" ht="12">
      <c r="A3264" s="298"/>
      <c r="B3264" s="298"/>
      <c r="C3264" s="298"/>
      <c r="D3264" s="298"/>
      <c r="E3264" s="298"/>
      <c r="F3264" s="298"/>
      <c r="G3264" s="298"/>
      <c r="H3264" s="298"/>
      <c r="I3264" s="298"/>
      <c r="J3264" s="298"/>
      <c r="K3264" s="298"/>
      <c r="L3264" s="299"/>
      <c r="M3264" s="302"/>
      <c r="N3264" s="298"/>
      <c r="O3264" s="238"/>
      <c r="P3264" s="238"/>
      <c r="Q3264" s="238"/>
      <c r="T3264" s="39"/>
      <c r="U3264" s="39"/>
      <c r="V3264" s="39"/>
      <c r="W3264" s="39"/>
      <c r="X3264" s="39"/>
      <c r="Y3264" s="39"/>
      <c r="Z3264" s="39"/>
      <c r="AA3264" s="39"/>
      <c r="AB3264" s="39"/>
      <c r="AC3264" s="39"/>
      <c r="AD3264" s="39"/>
      <c r="AE3264" s="39"/>
      <c r="AF3264" s="39"/>
      <c r="AG3264" s="39"/>
      <c r="AH3264" s="39"/>
      <c r="AI3264" s="39"/>
      <c r="AJ3264" s="39"/>
      <c r="AK3264" s="39"/>
      <c r="AL3264" s="39"/>
      <c r="AM3264" s="39"/>
      <c r="AN3264" s="39"/>
      <c r="AO3264" s="39"/>
      <c r="AP3264" s="39"/>
      <c r="AQ3264" s="39"/>
      <c r="AR3264" s="39"/>
      <c r="AS3264" s="39"/>
      <c r="AT3264" s="39"/>
      <c r="AU3264" s="39"/>
      <c r="AV3264" s="39"/>
      <c r="AW3264" s="39"/>
      <c r="AX3264" s="39"/>
      <c r="AY3264" s="39"/>
      <c r="AZ3264" s="39"/>
      <c r="BA3264" s="39"/>
      <c r="BB3264" s="39"/>
      <c r="BC3264" s="39"/>
      <c r="BD3264" s="39"/>
      <c r="BE3264" s="39"/>
      <c r="BF3264" s="39"/>
      <c r="BG3264" s="39"/>
      <c r="BH3264" s="39"/>
      <c r="BI3264" s="39"/>
      <c r="BJ3264" s="39"/>
      <c r="BK3264" s="39"/>
      <c r="BL3264" s="39"/>
      <c r="BM3264" s="39"/>
      <c r="BN3264" s="39"/>
      <c r="BO3264" s="39"/>
      <c r="BP3264" s="39"/>
      <c r="BQ3264" s="39"/>
      <c r="BR3264" s="39"/>
      <c r="BS3264" s="39"/>
      <c r="BT3264" s="39"/>
      <c r="BU3264" s="39"/>
      <c r="BV3264" s="39"/>
      <c r="BW3264" s="39"/>
      <c r="BX3264" s="39"/>
      <c r="BY3264" s="39"/>
      <c r="BZ3264" s="39"/>
      <c r="CA3264" s="39"/>
      <c r="CB3264" s="39"/>
      <c r="CC3264" s="39"/>
      <c r="CD3264" s="39"/>
      <c r="CE3264" s="39"/>
      <c r="CF3264" s="39"/>
      <c r="CG3264" s="39"/>
      <c r="CH3264" s="39"/>
      <c r="CI3264" s="39"/>
      <c r="CJ3264" s="39"/>
      <c r="CK3264" s="39"/>
      <c r="CL3264" s="39"/>
      <c r="CM3264" s="39"/>
      <c r="CN3264" s="39"/>
      <c r="CO3264" s="39"/>
      <c r="CP3264" s="39"/>
      <c r="CQ3264" s="39"/>
      <c r="CR3264" s="39"/>
      <c r="CS3264" s="39"/>
      <c r="CT3264" s="39"/>
      <c r="CU3264" s="39"/>
      <c r="CV3264" s="39"/>
      <c r="CW3264" s="39"/>
      <c r="CX3264" s="39"/>
      <c r="CY3264" s="39"/>
      <c r="CZ3264" s="39"/>
      <c r="DA3264" s="39"/>
      <c r="DB3264" s="39"/>
      <c r="DC3264" s="39"/>
      <c r="DD3264" s="39"/>
      <c r="DE3264" s="39"/>
    </row>
    <row r="3265" spans="1:109" s="38" customFormat="1" ht="12">
      <c r="A3265" s="298"/>
      <c r="B3265" s="298"/>
      <c r="C3265" s="298"/>
      <c r="D3265" s="298"/>
      <c r="E3265" s="298"/>
      <c r="F3265" s="298"/>
      <c r="G3265" s="298"/>
      <c r="H3265" s="298"/>
      <c r="I3265" s="298"/>
      <c r="J3265" s="298"/>
      <c r="K3265" s="298"/>
      <c r="L3265" s="299"/>
      <c r="M3265" s="302"/>
      <c r="N3265" s="298"/>
      <c r="O3265" s="238"/>
      <c r="P3265" s="238"/>
      <c r="Q3265" s="238"/>
      <c r="T3265" s="39"/>
      <c r="U3265" s="39"/>
      <c r="V3265" s="39"/>
      <c r="W3265" s="39"/>
      <c r="X3265" s="39"/>
      <c r="Y3265" s="39"/>
      <c r="Z3265" s="39"/>
      <c r="AA3265" s="39"/>
      <c r="AB3265" s="39"/>
      <c r="AC3265" s="39"/>
      <c r="AD3265" s="39"/>
      <c r="AE3265" s="39"/>
      <c r="AF3265" s="39"/>
      <c r="AG3265" s="39"/>
      <c r="AH3265" s="39"/>
      <c r="AI3265" s="39"/>
      <c r="AJ3265" s="39"/>
      <c r="AK3265" s="39"/>
      <c r="AL3265" s="39"/>
      <c r="AM3265" s="39"/>
      <c r="AN3265" s="39"/>
      <c r="AO3265" s="39"/>
      <c r="AP3265" s="39"/>
      <c r="AQ3265" s="39"/>
      <c r="AR3265" s="39"/>
      <c r="AS3265" s="39"/>
      <c r="AT3265" s="39"/>
      <c r="AU3265" s="39"/>
      <c r="AV3265" s="39"/>
      <c r="AW3265" s="39"/>
      <c r="AX3265" s="39"/>
      <c r="AY3265" s="39"/>
      <c r="AZ3265" s="39"/>
      <c r="BA3265" s="39"/>
      <c r="BB3265" s="39"/>
      <c r="BC3265" s="39"/>
      <c r="BD3265" s="39"/>
      <c r="BE3265" s="39"/>
      <c r="BF3265" s="39"/>
      <c r="BG3265" s="39"/>
      <c r="BH3265" s="39"/>
      <c r="BI3265" s="39"/>
      <c r="BJ3265" s="39"/>
      <c r="BK3265" s="39"/>
      <c r="BL3265" s="39"/>
      <c r="BM3265" s="39"/>
      <c r="BN3265" s="39"/>
      <c r="BO3265" s="39"/>
      <c r="BP3265" s="39"/>
      <c r="BQ3265" s="39"/>
      <c r="BR3265" s="39"/>
      <c r="BS3265" s="39"/>
      <c r="BT3265" s="39"/>
      <c r="BU3265" s="39"/>
      <c r="BV3265" s="39"/>
      <c r="BW3265" s="39"/>
      <c r="BX3265" s="39"/>
      <c r="BY3265" s="39"/>
      <c r="BZ3265" s="39"/>
      <c r="CA3265" s="39"/>
      <c r="CB3265" s="39"/>
      <c r="CC3265" s="39"/>
      <c r="CD3265" s="39"/>
      <c r="CE3265" s="39"/>
      <c r="CF3265" s="39"/>
      <c r="CG3265" s="39"/>
      <c r="CH3265" s="39"/>
      <c r="CI3265" s="39"/>
      <c r="CJ3265" s="39"/>
      <c r="CK3265" s="39"/>
      <c r="CL3265" s="39"/>
      <c r="CM3265" s="39"/>
      <c r="CN3265" s="39"/>
      <c r="CO3265" s="39"/>
      <c r="CP3265" s="39"/>
      <c r="CQ3265" s="39"/>
      <c r="CR3265" s="39"/>
      <c r="CS3265" s="39"/>
      <c r="CT3265" s="39"/>
      <c r="CU3265" s="39"/>
      <c r="CV3265" s="39"/>
      <c r="CW3265" s="39"/>
      <c r="CX3265" s="39"/>
      <c r="CY3265" s="39"/>
      <c r="CZ3265" s="39"/>
      <c r="DA3265" s="39"/>
      <c r="DB3265" s="39"/>
      <c r="DC3265" s="39"/>
      <c r="DD3265" s="39"/>
      <c r="DE3265" s="39"/>
    </row>
    <row r="3266" spans="1:109" s="38" customFormat="1" ht="12">
      <c r="A3266" s="298"/>
      <c r="B3266" s="298"/>
      <c r="C3266" s="298"/>
      <c r="D3266" s="298"/>
      <c r="E3266" s="298"/>
      <c r="F3266" s="298"/>
      <c r="G3266" s="298"/>
      <c r="H3266" s="298"/>
      <c r="I3266" s="298"/>
      <c r="J3266" s="298"/>
      <c r="K3266" s="298"/>
      <c r="L3266" s="299"/>
      <c r="M3266" s="302"/>
      <c r="N3266" s="298"/>
      <c r="O3266" s="238"/>
      <c r="P3266" s="238"/>
      <c r="Q3266" s="238"/>
      <c r="T3266" s="39"/>
      <c r="U3266" s="39"/>
      <c r="V3266" s="39"/>
      <c r="W3266" s="39"/>
      <c r="X3266" s="39"/>
      <c r="Y3266" s="39"/>
      <c r="Z3266" s="39"/>
      <c r="AA3266" s="39"/>
      <c r="AB3266" s="39"/>
      <c r="AC3266" s="39"/>
      <c r="AD3266" s="39"/>
      <c r="AE3266" s="39"/>
      <c r="AF3266" s="39"/>
      <c r="AG3266" s="39"/>
      <c r="AH3266" s="39"/>
      <c r="AI3266" s="39"/>
      <c r="AJ3266" s="39"/>
      <c r="AK3266" s="39"/>
      <c r="AL3266" s="39"/>
      <c r="AM3266" s="39"/>
      <c r="AN3266" s="39"/>
      <c r="AO3266" s="39"/>
      <c r="AP3266" s="39"/>
      <c r="AQ3266" s="39"/>
      <c r="AR3266" s="39"/>
      <c r="AS3266" s="39"/>
      <c r="AT3266" s="39"/>
      <c r="AU3266" s="39"/>
      <c r="AV3266" s="39"/>
      <c r="AW3266" s="39"/>
      <c r="AX3266" s="39"/>
      <c r="AY3266" s="39"/>
      <c r="AZ3266" s="39"/>
      <c r="BA3266" s="39"/>
      <c r="BB3266" s="39"/>
      <c r="BC3266" s="39"/>
      <c r="BD3266" s="39"/>
      <c r="BE3266" s="39"/>
      <c r="BF3266" s="39"/>
      <c r="BG3266" s="39"/>
      <c r="BH3266" s="39"/>
      <c r="BI3266" s="39"/>
      <c r="BJ3266" s="39"/>
      <c r="BK3266" s="39"/>
      <c r="BL3266" s="39"/>
      <c r="BM3266" s="39"/>
      <c r="BN3266" s="39"/>
      <c r="BO3266" s="39"/>
      <c r="BP3266" s="39"/>
      <c r="BQ3266" s="39"/>
      <c r="BR3266" s="39"/>
      <c r="BS3266" s="39"/>
      <c r="BT3266" s="39"/>
      <c r="BU3266" s="39"/>
      <c r="BV3266" s="39"/>
      <c r="BW3266" s="39"/>
      <c r="BX3266" s="39"/>
      <c r="BY3266" s="39"/>
      <c r="BZ3266" s="39"/>
      <c r="CA3266" s="39"/>
      <c r="CB3266" s="39"/>
      <c r="CC3266" s="39"/>
      <c r="CD3266" s="39"/>
      <c r="CE3266" s="39"/>
      <c r="CF3266" s="39"/>
      <c r="CG3266" s="39"/>
      <c r="CH3266" s="39"/>
      <c r="CI3266" s="39"/>
      <c r="CJ3266" s="39"/>
      <c r="CK3266" s="39"/>
      <c r="CL3266" s="39"/>
      <c r="CM3266" s="39"/>
      <c r="CN3266" s="39"/>
      <c r="CO3266" s="39"/>
      <c r="CP3266" s="39"/>
      <c r="CQ3266" s="39"/>
      <c r="CR3266" s="39"/>
      <c r="CS3266" s="39"/>
      <c r="CT3266" s="39"/>
      <c r="CU3266" s="39"/>
      <c r="CV3266" s="39"/>
      <c r="CW3266" s="39"/>
      <c r="CX3266" s="39"/>
      <c r="CY3266" s="39"/>
      <c r="CZ3266" s="39"/>
      <c r="DA3266" s="39"/>
      <c r="DB3266" s="39"/>
      <c r="DC3266" s="39"/>
      <c r="DD3266" s="39"/>
      <c r="DE3266" s="39"/>
    </row>
    <row r="3267" spans="1:109" s="38" customFormat="1" ht="12">
      <c r="A3267" s="298"/>
      <c r="B3267" s="298"/>
      <c r="C3267" s="298"/>
      <c r="D3267" s="298"/>
      <c r="E3267" s="298"/>
      <c r="F3267" s="298"/>
      <c r="G3267" s="298"/>
      <c r="H3267" s="298"/>
      <c r="I3267" s="298"/>
      <c r="J3267" s="298"/>
      <c r="K3267" s="298"/>
      <c r="L3267" s="299"/>
      <c r="M3267" s="302"/>
      <c r="N3267" s="298"/>
      <c r="O3267" s="238"/>
      <c r="P3267" s="238"/>
      <c r="Q3267" s="238"/>
      <c r="T3267" s="39"/>
      <c r="U3267" s="39"/>
      <c r="V3267" s="39"/>
      <c r="W3267" s="39"/>
      <c r="X3267" s="39"/>
      <c r="Y3267" s="39"/>
      <c r="Z3267" s="39"/>
      <c r="AA3267" s="39"/>
      <c r="AB3267" s="39"/>
      <c r="AC3267" s="39"/>
      <c r="AD3267" s="39"/>
      <c r="AE3267" s="39"/>
      <c r="AF3267" s="39"/>
      <c r="AG3267" s="39"/>
      <c r="AH3267" s="39"/>
      <c r="AI3267" s="39"/>
      <c r="AJ3267" s="39"/>
      <c r="AK3267" s="39"/>
      <c r="AL3267" s="39"/>
      <c r="AM3267" s="39"/>
      <c r="AN3267" s="39"/>
      <c r="AO3267" s="39"/>
      <c r="AP3267" s="39"/>
      <c r="AQ3267" s="39"/>
      <c r="AR3267" s="39"/>
      <c r="AS3267" s="39"/>
      <c r="AT3267" s="39"/>
      <c r="AU3267" s="39"/>
      <c r="AV3267" s="39"/>
      <c r="AW3267" s="39"/>
      <c r="AX3267" s="39"/>
      <c r="AY3267" s="39"/>
      <c r="AZ3267" s="39"/>
      <c r="BA3267" s="39"/>
      <c r="BB3267" s="39"/>
      <c r="BC3267" s="39"/>
      <c r="BD3267" s="39"/>
      <c r="BE3267" s="39"/>
      <c r="BF3267" s="39"/>
      <c r="BG3267" s="39"/>
      <c r="BH3267" s="39"/>
      <c r="BI3267" s="39"/>
      <c r="BJ3267" s="39"/>
      <c r="BK3267" s="39"/>
      <c r="BL3267" s="39"/>
      <c r="BM3267" s="39"/>
      <c r="BN3267" s="39"/>
      <c r="BO3267" s="39"/>
      <c r="BP3267" s="39"/>
      <c r="BQ3267" s="39"/>
      <c r="BR3267" s="39"/>
      <c r="BS3267" s="39"/>
      <c r="BT3267" s="39"/>
      <c r="BU3267" s="39"/>
      <c r="BV3267" s="39"/>
      <c r="BW3267" s="39"/>
      <c r="BX3267" s="39"/>
      <c r="BY3267" s="39"/>
      <c r="BZ3267" s="39"/>
      <c r="CA3267" s="39"/>
      <c r="CB3267" s="39"/>
      <c r="CC3267" s="39"/>
      <c r="CD3267" s="39"/>
      <c r="CE3267" s="39"/>
      <c r="CF3267" s="39"/>
      <c r="CG3267" s="39"/>
      <c r="CH3267" s="39"/>
      <c r="CI3267" s="39"/>
      <c r="CJ3267" s="39"/>
      <c r="CK3267" s="39"/>
      <c r="CL3267" s="39"/>
      <c r="CM3267" s="39"/>
      <c r="CN3267" s="39"/>
      <c r="CO3267" s="39"/>
      <c r="CP3267" s="39"/>
      <c r="CQ3267" s="39"/>
      <c r="CR3267" s="39"/>
      <c r="CS3267" s="39"/>
      <c r="CT3267" s="39"/>
      <c r="CU3267" s="39"/>
      <c r="CV3267" s="39"/>
      <c r="CW3267" s="39"/>
      <c r="CX3267" s="39"/>
      <c r="CY3267" s="39"/>
      <c r="CZ3267" s="39"/>
      <c r="DA3267" s="39"/>
      <c r="DB3267" s="39"/>
      <c r="DC3267" s="39"/>
      <c r="DD3267" s="39"/>
      <c r="DE3267" s="39"/>
    </row>
    <row r="3268" spans="1:109" s="38" customFormat="1" ht="12">
      <c r="A3268" s="298"/>
      <c r="B3268" s="298"/>
      <c r="C3268" s="298"/>
      <c r="D3268" s="298"/>
      <c r="E3268" s="298"/>
      <c r="F3268" s="298"/>
      <c r="G3268" s="298"/>
      <c r="H3268" s="298"/>
      <c r="I3268" s="298"/>
      <c r="J3268" s="298"/>
      <c r="K3268" s="298"/>
      <c r="L3268" s="299"/>
      <c r="M3268" s="302"/>
      <c r="N3268" s="298"/>
      <c r="O3268" s="238"/>
      <c r="P3268" s="238"/>
      <c r="Q3268" s="238"/>
      <c r="T3268" s="39"/>
      <c r="U3268" s="39"/>
      <c r="V3268" s="39"/>
      <c r="W3268" s="39"/>
      <c r="X3268" s="39"/>
      <c r="Y3268" s="39"/>
      <c r="Z3268" s="39"/>
      <c r="AA3268" s="39"/>
      <c r="AB3268" s="39"/>
      <c r="AC3268" s="39"/>
      <c r="AD3268" s="39"/>
      <c r="AE3268" s="39"/>
      <c r="AF3268" s="39"/>
      <c r="AG3268" s="39"/>
      <c r="AH3268" s="39"/>
      <c r="AI3268" s="39"/>
      <c r="AJ3268" s="39"/>
      <c r="AK3268" s="39"/>
      <c r="AL3268" s="39"/>
      <c r="AM3268" s="39"/>
      <c r="AN3268" s="39"/>
      <c r="AO3268" s="39"/>
      <c r="AP3268" s="39"/>
      <c r="AQ3268" s="39"/>
      <c r="AR3268" s="39"/>
      <c r="AS3268" s="39"/>
      <c r="AT3268" s="39"/>
      <c r="AU3268" s="39"/>
      <c r="AV3268" s="39"/>
      <c r="AW3268" s="39"/>
      <c r="AX3268" s="39"/>
      <c r="AY3268" s="39"/>
      <c r="AZ3268" s="39"/>
      <c r="BA3268" s="39"/>
      <c r="BB3268" s="39"/>
      <c r="BC3268" s="39"/>
      <c r="BD3268" s="39"/>
      <c r="BE3268" s="39"/>
      <c r="BF3268" s="39"/>
      <c r="BG3268" s="39"/>
      <c r="BH3268" s="39"/>
      <c r="BI3268" s="39"/>
      <c r="BJ3268" s="39"/>
      <c r="BK3268" s="39"/>
      <c r="BL3268" s="39"/>
      <c r="BM3268" s="39"/>
      <c r="BN3268" s="39"/>
      <c r="BO3268" s="39"/>
      <c r="BP3268" s="39"/>
      <c r="BQ3268" s="39"/>
      <c r="BR3268" s="39"/>
      <c r="BS3268" s="39"/>
      <c r="BT3268" s="39"/>
      <c r="BU3268" s="39"/>
      <c r="BV3268" s="39"/>
      <c r="BW3268" s="39"/>
      <c r="BX3268" s="39"/>
      <c r="BY3268" s="39"/>
      <c r="BZ3268" s="39"/>
      <c r="CA3268" s="39"/>
      <c r="CB3268" s="39"/>
      <c r="CC3268" s="39"/>
      <c r="CD3268" s="39"/>
      <c r="CE3268" s="39"/>
      <c r="CF3268" s="39"/>
      <c r="CG3268" s="39"/>
      <c r="CH3268" s="39"/>
      <c r="CI3268" s="39"/>
      <c r="CJ3268" s="39"/>
      <c r="CK3268" s="39"/>
      <c r="CL3268" s="39"/>
      <c r="CM3268" s="39"/>
      <c r="CN3268" s="39"/>
      <c r="CO3268" s="39"/>
      <c r="CP3268" s="39"/>
      <c r="CQ3268" s="39"/>
      <c r="CR3268" s="39"/>
      <c r="CS3268" s="39"/>
      <c r="CT3268" s="39"/>
      <c r="CU3268" s="39"/>
      <c r="CV3268" s="39"/>
      <c r="CW3268" s="39"/>
      <c r="CX3268" s="39"/>
      <c r="CY3268" s="39"/>
      <c r="CZ3268" s="39"/>
      <c r="DA3268" s="39"/>
      <c r="DB3268" s="39"/>
      <c r="DC3268" s="39"/>
      <c r="DD3268" s="39"/>
      <c r="DE3268" s="39"/>
    </row>
    <row r="3269" spans="1:109" s="38" customFormat="1" ht="12">
      <c r="A3269" s="298"/>
      <c r="B3269" s="298"/>
      <c r="C3269" s="298"/>
      <c r="D3269" s="298"/>
      <c r="E3269" s="298"/>
      <c r="F3269" s="298"/>
      <c r="G3269" s="298"/>
      <c r="H3269" s="298"/>
      <c r="I3269" s="298"/>
      <c r="J3269" s="298"/>
      <c r="K3269" s="298"/>
      <c r="L3269" s="299"/>
      <c r="M3269" s="302"/>
      <c r="N3269" s="298"/>
      <c r="O3269" s="238"/>
      <c r="P3269" s="238"/>
      <c r="Q3269" s="238"/>
      <c r="T3269" s="39"/>
      <c r="U3269" s="39"/>
      <c r="V3269" s="39"/>
      <c r="W3269" s="39"/>
      <c r="X3269" s="39"/>
      <c r="Y3269" s="39"/>
      <c r="Z3269" s="39"/>
      <c r="AA3269" s="39"/>
      <c r="AB3269" s="39"/>
      <c r="AC3269" s="39"/>
      <c r="AD3269" s="39"/>
      <c r="AE3269" s="39"/>
      <c r="AF3269" s="39"/>
      <c r="AG3269" s="39"/>
      <c r="AH3269" s="39"/>
      <c r="AI3269" s="39"/>
      <c r="AJ3269" s="39"/>
      <c r="AK3269" s="39"/>
      <c r="AL3269" s="39"/>
      <c r="AM3269" s="39"/>
      <c r="AN3269" s="39"/>
      <c r="AO3269" s="39"/>
      <c r="AP3269" s="39"/>
      <c r="AQ3269" s="39"/>
      <c r="AR3269" s="39"/>
      <c r="AS3269" s="39"/>
      <c r="AT3269" s="39"/>
      <c r="AU3269" s="39"/>
      <c r="AV3269" s="39"/>
      <c r="AW3269" s="39"/>
      <c r="AX3269" s="39"/>
      <c r="AY3269" s="39"/>
      <c r="AZ3269" s="39"/>
      <c r="BA3269" s="39"/>
      <c r="BB3269" s="39"/>
      <c r="BC3269" s="39"/>
      <c r="BD3269" s="39"/>
      <c r="BE3269" s="39"/>
      <c r="BF3269" s="39"/>
      <c r="BG3269" s="39"/>
      <c r="BH3269" s="39"/>
      <c r="BI3269" s="39"/>
      <c r="BJ3269" s="39"/>
      <c r="BK3269" s="39"/>
      <c r="BL3269" s="39"/>
      <c r="BM3269" s="39"/>
      <c r="BN3269" s="39"/>
      <c r="BO3269" s="39"/>
      <c r="BP3269" s="39"/>
      <c r="BQ3269" s="39"/>
      <c r="BR3269" s="39"/>
      <c r="BS3269" s="39"/>
      <c r="BT3269" s="39"/>
      <c r="BU3269" s="39"/>
      <c r="BV3269" s="39"/>
      <c r="BW3269" s="39"/>
      <c r="BX3269" s="39"/>
      <c r="BY3269" s="39"/>
      <c r="BZ3269" s="39"/>
      <c r="CA3269" s="39"/>
      <c r="CB3269" s="39"/>
      <c r="CC3269" s="39"/>
      <c r="CD3269" s="39"/>
      <c r="CE3269" s="39"/>
      <c r="CF3269" s="39"/>
      <c r="CG3269" s="39"/>
      <c r="CH3269" s="39"/>
      <c r="CI3269" s="39"/>
      <c r="CJ3269" s="39"/>
      <c r="CK3269" s="39"/>
      <c r="CL3269" s="39"/>
      <c r="CM3269" s="39"/>
      <c r="CN3269" s="39"/>
      <c r="CO3269" s="39"/>
      <c r="CP3269" s="39"/>
      <c r="CQ3269" s="39"/>
      <c r="CR3269" s="39"/>
      <c r="CS3269" s="39"/>
      <c r="CT3269" s="39"/>
      <c r="CU3269" s="39"/>
      <c r="CV3269" s="39"/>
      <c r="CW3269" s="39"/>
      <c r="CX3269" s="39"/>
      <c r="CY3269" s="39"/>
      <c r="CZ3269" s="39"/>
      <c r="DA3269" s="39"/>
      <c r="DB3269" s="39"/>
      <c r="DC3269" s="39"/>
      <c r="DD3269" s="39"/>
      <c r="DE3269" s="39"/>
    </row>
    <row r="3270" spans="1:109" s="38" customFormat="1" ht="12">
      <c r="A3270" s="298"/>
      <c r="B3270" s="298"/>
      <c r="C3270" s="298"/>
      <c r="D3270" s="298"/>
      <c r="E3270" s="298"/>
      <c r="F3270" s="298"/>
      <c r="G3270" s="298"/>
      <c r="H3270" s="298"/>
      <c r="I3270" s="298"/>
      <c r="J3270" s="298"/>
      <c r="K3270" s="298"/>
      <c r="L3270" s="299"/>
      <c r="M3270" s="302"/>
      <c r="N3270" s="298"/>
      <c r="O3270" s="238"/>
      <c r="P3270" s="238"/>
      <c r="Q3270" s="238"/>
      <c r="T3270" s="39"/>
      <c r="U3270" s="39"/>
      <c r="V3270" s="39"/>
      <c r="W3270" s="39"/>
      <c r="X3270" s="39"/>
      <c r="Y3270" s="39"/>
      <c r="Z3270" s="39"/>
      <c r="AA3270" s="39"/>
      <c r="AB3270" s="39"/>
      <c r="AC3270" s="39"/>
      <c r="AD3270" s="39"/>
      <c r="AE3270" s="39"/>
      <c r="AF3270" s="39"/>
      <c r="AG3270" s="39"/>
      <c r="AH3270" s="39"/>
      <c r="AI3270" s="39"/>
      <c r="AJ3270" s="39"/>
      <c r="AK3270" s="39"/>
      <c r="AL3270" s="39"/>
      <c r="AM3270" s="39"/>
      <c r="AN3270" s="39"/>
      <c r="AO3270" s="39"/>
      <c r="AP3270" s="39"/>
      <c r="AQ3270" s="39"/>
      <c r="AR3270" s="39"/>
      <c r="AS3270" s="39"/>
      <c r="AT3270" s="39"/>
      <c r="AU3270" s="39"/>
      <c r="AV3270" s="39"/>
      <c r="AW3270" s="39"/>
      <c r="AX3270" s="39"/>
      <c r="AY3270" s="39"/>
      <c r="AZ3270" s="39"/>
      <c r="BA3270" s="39"/>
      <c r="BB3270" s="39"/>
      <c r="BC3270" s="39"/>
      <c r="BD3270" s="39"/>
      <c r="BE3270" s="39"/>
      <c r="BF3270" s="39"/>
      <c r="BG3270" s="39"/>
      <c r="BH3270" s="39"/>
      <c r="BI3270" s="39"/>
      <c r="BJ3270" s="39"/>
      <c r="BK3270" s="39"/>
      <c r="BL3270" s="39"/>
      <c r="BM3270" s="39"/>
      <c r="BN3270" s="39"/>
      <c r="BO3270" s="39"/>
      <c r="BP3270" s="39"/>
      <c r="BQ3270" s="39"/>
      <c r="BR3270" s="39"/>
      <c r="BS3270" s="39"/>
      <c r="BT3270" s="39"/>
      <c r="BU3270" s="39"/>
      <c r="BV3270" s="39"/>
      <c r="BW3270" s="39"/>
      <c r="BX3270" s="39"/>
      <c r="BY3270" s="39"/>
      <c r="BZ3270" s="39"/>
      <c r="CA3270" s="39"/>
      <c r="CB3270" s="39"/>
      <c r="CC3270" s="39"/>
      <c r="CD3270" s="39"/>
      <c r="CE3270" s="39"/>
      <c r="CF3270" s="39"/>
      <c r="CG3270" s="39"/>
      <c r="CH3270" s="39"/>
      <c r="CI3270" s="39"/>
      <c r="CJ3270" s="39"/>
      <c r="CK3270" s="39"/>
      <c r="CL3270" s="39"/>
      <c r="CM3270" s="39"/>
      <c r="CN3270" s="39"/>
      <c r="CO3270" s="39"/>
      <c r="CP3270" s="39"/>
      <c r="CQ3270" s="39"/>
      <c r="CR3270" s="39"/>
      <c r="CS3270" s="39"/>
      <c r="CT3270" s="39"/>
      <c r="CU3270" s="39"/>
      <c r="CV3270" s="39"/>
      <c r="CW3270" s="39"/>
      <c r="CX3270" s="39"/>
      <c r="CY3270" s="39"/>
      <c r="CZ3270" s="39"/>
      <c r="DA3270" s="39"/>
      <c r="DB3270" s="39"/>
      <c r="DC3270" s="39"/>
      <c r="DD3270" s="39"/>
      <c r="DE3270" s="39"/>
    </row>
    <row r="3271" spans="1:109" s="38" customFormat="1" ht="12">
      <c r="A3271" s="298"/>
      <c r="B3271" s="298"/>
      <c r="C3271" s="298"/>
      <c r="D3271" s="298"/>
      <c r="E3271" s="298"/>
      <c r="F3271" s="298"/>
      <c r="G3271" s="298"/>
      <c r="H3271" s="298"/>
      <c r="I3271" s="298"/>
      <c r="J3271" s="298"/>
      <c r="K3271" s="298"/>
      <c r="L3271" s="299"/>
      <c r="M3271" s="302"/>
      <c r="N3271" s="298"/>
      <c r="O3271" s="238"/>
      <c r="P3271" s="238"/>
      <c r="Q3271" s="238"/>
      <c r="T3271" s="39"/>
      <c r="U3271" s="39"/>
      <c r="V3271" s="39"/>
      <c r="W3271" s="39"/>
      <c r="X3271" s="39"/>
      <c r="Y3271" s="39"/>
      <c r="Z3271" s="39"/>
      <c r="AA3271" s="39"/>
      <c r="AB3271" s="39"/>
      <c r="AC3271" s="39"/>
      <c r="AD3271" s="39"/>
      <c r="AE3271" s="39"/>
      <c r="AF3271" s="39"/>
      <c r="AG3271" s="39"/>
      <c r="AH3271" s="39"/>
      <c r="AI3271" s="39"/>
      <c r="AJ3271" s="39"/>
      <c r="AK3271" s="39"/>
      <c r="AL3271" s="39"/>
      <c r="AM3271" s="39"/>
      <c r="AN3271" s="39"/>
      <c r="AO3271" s="39"/>
      <c r="AP3271" s="39"/>
      <c r="AQ3271" s="39"/>
      <c r="AR3271" s="39"/>
      <c r="AS3271" s="39"/>
      <c r="AT3271" s="39"/>
      <c r="AU3271" s="39"/>
      <c r="AV3271" s="39"/>
      <c r="AW3271" s="39"/>
      <c r="AX3271" s="39"/>
      <c r="AY3271" s="39"/>
      <c r="AZ3271" s="39"/>
      <c r="BA3271" s="39"/>
      <c r="BB3271" s="39"/>
      <c r="BC3271" s="39"/>
      <c r="BD3271" s="39"/>
      <c r="BE3271" s="39"/>
      <c r="BF3271" s="39"/>
      <c r="BG3271" s="39"/>
      <c r="BH3271" s="39"/>
      <c r="BI3271" s="39"/>
      <c r="BJ3271" s="39"/>
      <c r="BK3271" s="39"/>
      <c r="BL3271" s="39"/>
      <c r="BM3271" s="39"/>
      <c r="BN3271" s="39"/>
      <c r="BO3271" s="39"/>
      <c r="BP3271" s="39"/>
      <c r="BQ3271" s="39"/>
      <c r="BR3271" s="39"/>
      <c r="BS3271" s="39"/>
      <c r="BT3271" s="39"/>
      <c r="BU3271" s="39"/>
      <c r="BV3271" s="39"/>
      <c r="BW3271" s="39"/>
      <c r="BX3271" s="39"/>
      <c r="BY3271" s="39"/>
      <c r="BZ3271" s="39"/>
      <c r="CA3271" s="39"/>
      <c r="CB3271" s="39"/>
      <c r="CC3271" s="39"/>
      <c r="CD3271" s="39"/>
      <c r="CE3271" s="39"/>
      <c r="CF3271" s="39"/>
      <c r="CG3271" s="39"/>
      <c r="CH3271" s="39"/>
      <c r="CI3271" s="39"/>
      <c r="CJ3271" s="39"/>
      <c r="CK3271" s="39"/>
      <c r="CL3271" s="39"/>
      <c r="CM3271" s="39"/>
      <c r="CN3271" s="39"/>
      <c r="CO3271" s="39"/>
      <c r="CP3271" s="39"/>
      <c r="CQ3271" s="39"/>
      <c r="CR3271" s="39"/>
      <c r="CS3271" s="39"/>
      <c r="CT3271" s="39"/>
      <c r="CU3271" s="39"/>
      <c r="CV3271" s="39"/>
      <c r="CW3271" s="39"/>
      <c r="CX3271" s="39"/>
      <c r="CY3271" s="39"/>
      <c r="CZ3271" s="39"/>
      <c r="DA3271" s="39"/>
      <c r="DB3271" s="39"/>
      <c r="DC3271" s="39"/>
      <c r="DD3271" s="39"/>
      <c r="DE3271" s="39"/>
    </row>
    <row r="3272" spans="1:109" s="38" customFormat="1" ht="12">
      <c r="A3272" s="298"/>
      <c r="B3272" s="298"/>
      <c r="C3272" s="298"/>
      <c r="D3272" s="298"/>
      <c r="E3272" s="298"/>
      <c r="F3272" s="298"/>
      <c r="G3272" s="298"/>
      <c r="H3272" s="298"/>
      <c r="I3272" s="298"/>
      <c r="J3272" s="298"/>
      <c r="K3272" s="298"/>
      <c r="L3272" s="299"/>
      <c r="M3272" s="302"/>
      <c r="N3272" s="298"/>
      <c r="O3272" s="238"/>
      <c r="P3272" s="238"/>
      <c r="Q3272" s="238"/>
      <c r="T3272" s="39"/>
      <c r="U3272" s="39"/>
      <c r="V3272" s="39"/>
      <c r="W3272" s="39"/>
      <c r="X3272" s="39"/>
      <c r="Y3272" s="39"/>
      <c r="Z3272" s="39"/>
      <c r="AA3272" s="39"/>
      <c r="AB3272" s="39"/>
      <c r="AC3272" s="39"/>
      <c r="AD3272" s="39"/>
      <c r="AE3272" s="39"/>
      <c r="AF3272" s="39"/>
      <c r="AG3272" s="39"/>
      <c r="AH3272" s="39"/>
      <c r="AI3272" s="39"/>
      <c r="AJ3272" s="39"/>
      <c r="AK3272" s="39"/>
      <c r="AL3272" s="39"/>
      <c r="AM3272" s="39"/>
      <c r="AN3272" s="39"/>
      <c r="AO3272" s="39"/>
      <c r="AP3272" s="39"/>
      <c r="AQ3272" s="39"/>
      <c r="AR3272" s="39"/>
      <c r="AS3272" s="39"/>
      <c r="AT3272" s="39"/>
      <c r="AU3272" s="39"/>
      <c r="AV3272" s="39"/>
      <c r="AW3272" s="39"/>
      <c r="AX3272" s="39"/>
      <c r="AY3272" s="39"/>
      <c r="AZ3272" s="39"/>
      <c r="BA3272" s="39"/>
      <c r="BB3272" s="39"/>
      <c r="BC3272" s="39"/>
      <c r="BD3272" s="39"/>
      <c r="BE3272" s="39"/>
      <c r="BF3272" s="39"/>
      <c r="BG3272" s="39"/>
      <c r="BH3272" s="39"/>
      <c r="BI3272" s="39"/>
      <c r="BJ3272" s="39"/>
      <c r="BK3272" s="39"/>
      <c r="BL3272" s="39"/>
      <c r="BM3272" s="39"/>
      <c r="BN3272" s="39"/>
      <c r="BO3272" s="39"/>
      <c r="BP3272" s="39"/>
      <c r="BQ3272" s="39"/>
      <c r="BR3272" s="39"/>
      <c r="BS3272" s="39"/>
      <c r="BT3272" s="39"/>
      <c r="BU3272" s="39"/>
      <c r="BV3272" s="39"/>
      <c r="BW3272" s="39"/>
      <c r="BX3272" s="39"/>
      <c r="BY3272" s="39"/>
      <c r="BZ3272" s="39"/>
      <c r="CA3272" s="39"/>
      <c r="CB3272" s="39"/>
      <c r="CC3272" s="39"/>
      <c r="CD3272" s="39"/>
      <c r="CE3272" s="39"/>
      <c r="CF3272" s="39"/>
      <c r="CG3272" s="39"/>
      <c r="CH3272" s="39"/>
      <c r="CI3272" s="39"/>
      <c r="CJ3272" s="39"/>
      <c r="CK3272" s="39"/>
      <c r="CL3272" s="39"/>
      <c r="CM3272" s="39"/>
      <c r="CN3272" s="39"/>
      <c r="CO3272" s="39"/>
      <c r="CP3272" s="39"/>
      <c r="CQ3272" s="39"/>
      <c r="CR3272" s="39"/>
      <c r="CS3272" s="39"/>
      <c r="CT3272" s="39"/>
      <c r="CU3272" s="39"/>
      <c r="CV3272" s="39"/>
      <c r="CW3272" s="39"/>
      <c r="CX3272" s="39"/>
      <c r="CY3272" s="39"/>
      <c r="CZ3272" s="39"/>
      <c r="DA3272" s="39"/>
      <c r="DB3272" s="39"/>
      <c r="DC3272" s="39"/>
      <c r="DD3272" s="39"/>
      <c r="DE3272" s="39"/>
    </row>
    <row r="3273" spans="1:109" s="38" customFormat="1" ht="12">
      <c r="A3273" s="298"/>
      <c r="B3273" s="298"/>
      <c r="C3273" s="298"/>
      <c r="D3273" s="298"/>
      <c r="E3273" s="298"/>
      <c r="F3273" s="298"/>
      <c r="G3273" s="298"/>
      <c r="H3273" s="298"/>
      <c r="I3273" s="298"/>
      <c r="J3273" s="298"/>
      <c r="K3273" s="298"/>
      <c r="L3273" s="299"/>
      <c r="M3273" s="302"/>
      <c r="N3273" s="298"/>
      <c r="O3273" s="238"/>
      <c r="P3273" s="238"/>
      <c r="Q3273" s="238"/>
      <c r="T3273" s="39"/>
      <c r="U3273" s="39"/>
      <c r="V3273" s="39"/>
      <c r="W3273" s="39"/>
      <c r="X3273" s="39"/>
      <c r="Y3273" s="39"/>
      <c r="Z3273" s="39"/>
      <c r="AA3273" s="39"/>
      <c r="AB3273" s="39"/>
      <c r="AC3273" s="39"/>
      <c r="AD3273" s="39"/>
      <c r="AE3273" s="39"/>
      <c r="AF3273" s="39"/>
      <c r="AG3273" s="39"/>
      <c r="AH3273" s="39"/>
      <c r="AI3273" s="39"/>
      <c r="AJ3273" s="39"/>
      <c r="AK3273" s="39"/>
      <c r="AL3273" s="39"/>
      <c r="AM3273" s="39"/>
      <c r="AN3273" s="39"/>
      <c r="AO3273" s="39"/>
      <c r="AP3273" s="39"/>
      <c r="AQ3273" s="39"/>
      <c r="AR3273" s="39"/>
      <c r="AS3273" s="39"/>
      <c r="AT3273" s="39"/>
      <c r="AU3273" s="39"/>
      <c r="AV3273" s="39"/>
      <c r="AW3273" s="39"/>
      <c r="AX3273" s="39"/>
      <c r="AY3273" s="39"/>
      <c r="AZ3273" s="39"/>
      <c r="BA3273" s="39"/>
      <c r="BB3273" s="39"/>
      <c r="BC3273" s="39"/>
      <c r="BD3273" s="39"/>
      <c r="BE3273" s="39"/>
      <c r="BF3273" s="39"/>
      <c r="BG3273" s="39"/>
      <c r="BH3273" s="39"/>
      <c r="BI3273" s="39"/>
      <c r="BJ3273" s="39"/>
      <c r="BK3273" s="39"/>
      <c r="BL3273" s="39"/>
      <c r="BM3273" s="39"/>
      <c r="BN3273" s="39"/>
      <c r="BO3273" s="39"/>
      <c r="BP3273" s="39"/>
      <c r="BQ3273" s="39"/>
      <c r="BR3273" s="39"/>
      <c r="BS3273" s="39"/>
      <c r="BT3273" s="39"/>
      <c r="BU3273" s="39"/>
      <c r="BV3273" s="39"/>
      <c r="BW3273" s="39"/>
      <c r="BX3273" s="39"/>
      <c r="BY3273" s="39"/>
      <c r="BZ3273" s="39"/>
      <c r="CA3273" s="39"/>
      <c r="CB3273" s="39"/>
      <c r="CC3273" s="39"/>
      <c r="CD3273" s="39"/>
      <c r="CE3273" s="39"/>
      <c r="CF3273" s="39"/>
      <c r="CG3273" s="39"/>
      <c r="CH3273" s="39"/>
      <c r="CI3273" s="39"/>
      <c r="CJ3273" s="39"/>
      <c r="CK3273" s="39"/>
      <c r="CL3273" s="39"/>
      <c r="CM3273" s="39"/>
      <c r="CN3273" s="39"/>
      <c r="CO3273" s="39"/>
      <c r="CP3273" s="39"/>
      <c r="CQ3273" s="39"/>
      <c r="CR3273" s="39"/>
      <c r="CS3273" s="39"/>
      <c r="CT3273" s="39"/>
      <c r="CU3273" s="39"/>
      <c r="CV3273" s="39"/>
      <c r="CW3273" s="39"/>
      <c r="CX3273" s="39"/>
      <c r="CY3273" s="39"/>
      <c r="CZ3273" s="39"/>
      <c r="DA3273" s="39"/>
      <c r="DB3273" s="39"/>
      <c r="DC3273" s="39"/>
      <c r="DD3273" s="39"/>
      <c r="DE3273" s="39"/>
    </row>
    <row r="3274" spans="1:109" s="38" customFormat="1" ht="12">
      <c r="A3274" s="298"/>
      <c r="B3274" s="298"/>
      <c r="C3274" s="298"/>
      <c r="D3274" s="298"/>
      <c r="E3274" s="298"/>
      <c r="F3274" s="298"/>
      <c r="G3274" s="298"/>
      <c r="H3274" s="298"/>
      <c r="I3274" s="298"/>
      <c r="J3274" s="298"/>
      <c r="K3274" s="298"/>
      <c r="L3274" s="299"/>
      <c r="M3274" s="302"/>
      <c r="N3274" s="298"/>
      <c r="O3274" s="238"/>
      <c r="P3274" s="238"/>
      <c r="Q3274" s="238"/>
      <c r="T3274" s="39"/>
      <c r="U3274" s="39"/>
      <c r="V3274" s="39"/>
      <c r="W3274" s="39"/>
      <c r="X3274" s="39"/>
      <c r="Y3274" s="39"/>
      <c r="Z3274" s="39"/>
      <c r="AA3274" s="39"/>
      <c r="AB3274" s="39"/>
      <c r="AC3274" s="39"/>
      <c r="AD3274" s="39"/>
      <c r="AE3274" s="39"/>
      <c r="AF3274" s="39"/>
      <c r="AG3274" s="39"/>
      <c r="AH3274" s="39"/>
      <c r="AI3274" s="39"/>
      <c r="AJ3274" s="39"/>
      <c r="AK3274" s="39"/>
      <c r="AL3274" s="39"/>
      <c r="AM3274" s="39"/>
      <c r="AN3274" s="39"/>
      <c r="AO3274" s="39"/>
      <c r="AP3274" s="39"/>
      <c r="AQ3274" s="39"/>
      <c r="AR3274" s="39"/>
      <c r="AS3274" s="39"/>
      <c r="AT3274" s="39"/>
      <c r="AU3274" s="39"/>
      <c r="AV3274" s="39"/>
      <c r="AW3274" s="39"/>
      <c r="AX3274" s="39"/>
      <c r="AY3274" s="39"/>
      <c r="AZ3274" s="39"/>
      <c r="BA3274" s="39"/>
      <c r="BB3274" s="39"/>
      <c r="BC3274" s="39"/>
      <c r="BD3274" s="39"/>
      <c r="BE3274" s="39"/>
      <c r="BF3274" s="39"/>
      <c r="BG3274" s="39"/>
      <c r="BH3274" s="39"/>
      <c r="BI3274" s="39"/>
      <c r="BJ3274" s="39"/>
      <c r="BK3274" s="39"/>
      <c r="BL3274" s="39"/>
      <c r="BM3274" s="39"/>
      <c r="BN3274" s="39"/>
      <c r="BO3274" s="39"/>
      <c r="BP3274" s="39"/>
      <c r="BQ3274" s="39"/>
      <c r="BR3274" s="39"/>
      <c r="BS3274" s="39"/>
      <c r="BT3274" s="39"/>
      <c r="BU3274" s="39"/>
      <c r="BV3274" s="39"/>
      <c r="BW3274" s="39"/>
      <c r="BX3274" s="39"/>
      <c r="BY3274" s="39"/>
      <c r="BZ3274" s="39"/>
      <c r="CA3274" s="39"/>
      <c r="CB3274" s="39"/>
      <c r="CC3274" s="39"/>
      <c r="CD3274" s="39"/>
      <c r="CE3274" s="39"/>
      <c r="CF3274" s="39"/>
      <c r="CG3274" s="39"/>
      <c r="CH3274" s="39"/>
      <c r="CI3274" s="39"/>
      <c r="CJ3274" s="39"/>
      <c r="CK3274" s="39"/>
      <c r="CL3274" s="39"/>
      <c r="CM3274" s="39"/>
      <c r="CN3274" s="39"/>
      <c r="CO3274" s="39"/>
      <c r="CP3274" s="39"/>
      <c r="CQ3274" s="39"/>
      <c r="CR3274" s="39"/>
      <c r="CS3274" s="39"/>
      <c r="CT3274" s="39"/>
      <c r="CU3274" s="39"/>
      <c r="CV3274" s="39"/>
      <c r="CW3274" s="39"/>
      <c r="CX3274" s="39"/>
      <c r="CY3274" s="39"/>
      <c r="CZ3274" s="39"/>
      <c r="DA3274" s="39"/>
      <c r="DB3274" s="39"/>
      <c r="DC3274" s="39"/>
      <c r="DD3274" s="39"/>
      <c r="DE3274" s="39"/>
    </row>
    <row r="3275" spans="1:109" s="38" customFormat="1" ht="12">
      <c r="A3275" s="298"/>
      <c r="B3275" s="298"/>
      <c r="C3275" s="298"/>
      <c r="D3275" s="298"/>
      <c r="E3275" s="298"/>
      <c r="F3275" s="298"/>
      <c r="G3275" s="298"/>
      <c r="H3275" s="298"/>
      <c r="I3275" s="298"/>
      <c r="J3275" s="298"/>
      <c r="K3275" s="298"/>
      <c r="L3275" s="299"/>
      <c r="M3275" s="302"/>
      <c r="N3275" s="298"/>
      <c r="O3275" s="238"/>
      <c r="P3275" s="238"/>
      <c r="Q3275" s="238"/>
      <c r="T3275" s="39"/>
      <c r="U3275" s="39"/>
      <c r="V3275" s="39"/>
      <c r="W3275" s="39"/>
      <c r="X3275" s="39"/>
      <c r="Y3275" s="39"/>
      <c r="Z3275" s="39"/>
      <c r="AA3275" s="39"/>
      <c r="AB3275" s="39"/>
      <c r="AC3275" s="39"/>
      <c r="AD3275" s="39"/>
      <c r="AE3275" s="39"/>
      <c r="AF3275" s="39"/>
      <c r="AG3275" s="39"/>
      <c r="AH3275" s="39"/>
      <c r="AI3275" s="39"/>
      <c r="AJ3275" s="39"/>
      <c r="AK3275" s="39"/>
      <c r="AL3275" s="39"/>
      <c r="AM3275" s="39"/>
      <c r="AN3275" s="39"/>
      <c r="AO3275" s="39"/>
      <c r="AP3275" s="39"/>
      <c r="AQ3275" s="39"/>
      <c r="AR3275" s="39"/>
      <c r="AS3275" s="39"/>
      <c r="AT3275" s="39"/>
      <c r="AU3275" s="39"/>
      <c r="AV3275" s="39"/>
      <c r="AW3275" s="39"/>
      <c r="AX3275" s="39"/>
      <c r="AY3275" s="39"/>
      <c r="AZ3275" s="39"/>
      <c r="BA3275" s="39"/>
      <c r="BB3275" s="39"/>
      <c r="BC3275" s="39"/>
      <c r="BD3275" s="39"/>
      <c r="BE3275" s="39"/>
      <c r="BF3275" s="39"/>
      <c r="BG3275" s="39"/>
      <c r="BH3275" s="39"/>
      <c r="BI3275" s="39"/>
      <c r="BJ3275" s="39"/>
      <c r="BK3275" s="39"/>
      <c r="BL3275" s="39"/>
      <c r="BM3275" s="39"/>
      <c r="BN3275" s="39"/>
      <c r="BO3275" s="39"/>
      <c r="BP3275" s="39"/>
      <c r="BQ3275" s="39"/>
      <c r="BR3275" s="39"/>
      <c r="BS3275" s="39"/>
      <c r="BT3275" s="39"/>
      <c r="BU3275" s="39"/>
      <c r="BV3275" s="39"/>
      <c r="BW3275" s="39"/>
      <c r="BX3275" s="39"/>
      <c r="BY3275" s="39"/>
      <c r="BZ3275" s="39"/>
      <c r="CA3275" s="39"/>
      <c r="CB3275" s="39"/>
      <c r="CC3275" s="39"/>
      <c r="CD3275" s="39"/>
      <c r="CE3275" s="39"/>
      <c r="CF3275" s="39"/>
      <c r="CG3275" s="39"/>
      <c r="CH3275" s="39"/>
      <c r="CI3275" s="39"/>
      <c r="CJ3275" s="39"/>
      <c r="CK3275" s="39"/>
      <c r="CL3275" s="39"/>
      <c r="CM3275" s="39"/>
      <c r="CN3275" s="39"/>
      <c r="CO3275" s="39"/>
      <c r="CP3275" s="39"/>
      <c r="CQ3275" s="39"/>
      <c r="CR3275" s="39"/>
      <c r="CS3275" s="39"/>
      <c r="CT3275" s="39"/>
      <c r="CU3275" s="39"/>
      <c r="CV3275" s="39"/>
      <c r="CW3275" s="39"/>
      <c r="CX3275" s="39"/>
      <c r="CY3275" s="39"/>
      <c r="CZ3275" s="39"/>
      <c r="DA3275" s="39"/>
      <c r="DB3275" s="39"/>
      <c r="DC3275" s="39"/>
      <c r="DD3275" s="39"/>
      <c r="DE3275" s="39"/>
    </row>
    <row r="3276" spans="1:109" s="38" customFormat="1" ht="12">
      <c r="A3276" s="298"/>
      <c r="B3276" s="298"/>
      <c r="C3276" s="298"/>
      <c r="D3276" s="298"/>
      <c r="E3276" s="298"/>
      <c r="F3276" s="298"/>
      <c r="G3276" s="298"/>
      <c r="H3276" s="298"/>
      <c r="I3276" s="298"/>
      <c r="J3276" s="298"/>
      <c r="K3276" s="298"/>
      <c r="L3276" s="299"/>
      <c r="M3276" s="302"/>
      <c r="N3276" s="298"/>
      <c r="O3276" s="238"/>
      <c r="P3276" s="238"/>
      <c r="Q3276" s="238"/>
      <c r="T3276" s="39"/>
      <c r="U3276" s="39"/>
      <c r="V3276" s="39"/>
      <c r="W3276" s="39"/>
      <c r="X3276" s="39"/>
      <c r="Y3276" s="39"/>
      <c r="Z3276" s="39"/>
      <c r="AA3276" s="39"/>
      <c r="AB3276" s="39"/>
      <c r="AC3276" s="39"/>
      <c r="AD3276" s="39"/>
      <c r="AE3276" s="39"/>
      <c r="AF3276" s="39"/>
      <c r="AG3276" s="39"/>
      <c r="AH3276" s="39"/>
      <c r="AI3276" s="39"/>
      <c r="AJ3276" s="39"/>
      <c r="AK3276" s="39"/>
      <c r="AL3276" s="39"/>
      <c r="AM3276" s="39"/>
      <c r="AN3276" s="39"/>
      <c r="AO3276" s="39"/>
      <c r="AP3276" s="39"/>
      <c r="AQ3276" s="39"/>
      <c r="AR3276" s="39"/>
      <c r="AS3276" s="39"/>
      <c r="AT3276" s="39"/>
      <c r="AU3276" s="39"/>
      <c r="AV3276" s="39"/>
      <c r="AW3276" s="39"/>
      <c r="AX3276" s="39"/>
      <c r="AY3276" s="39"/>
      <c r="AZ3276" s="39"/>
      <c r="BA3276" s="39"/>
      <c r="BB3276" s="39"/>
      <c r="BC3276" s="39"/>
      <c r="BD3276" s="39"/>
      <c r="BE3276" s="39"/>
      <c r="BF3276" s="39"/>
      <c r="BG3276" s="39"/>
      <c r="BH3276" s="39"/>
      <c r="BI3276" s="39"/>
      <c r="BJ3276" s="39"/>
      <c r="BK3276" s="39"/>
      <c r="BL3276" s="39"/>
      <c r="BM3276" s="39"/>
      <c r="BN3276" s="39"/>
      <c r="BO3276" s="39"/>
      <c r="BP3276" s="39"/>
      <c r="BQ3276" s="39"/>
      <c r="BR3276" s="39"/>
      <c r="BS3276" s="39"/>
      <c r="BT3276" s="39"/>
      <c r="BU3276" s="39"/>
      <c r="BV3276" s="39"/>
      <c r="BW3276" s="39"/>
      <c r="BX3276" s="39"/>
      <c r="BY3276" s="39"/>
      <c r="BZ3276" s="39"/>
      <c r="CA3276" s="39"/>
      <c r="CB3276" s="39"/>
      <c r="CC3276" s="39"/>
      <c r="CD3276" s="39"/>
      <c r="CE3276" s="39"/>
      <c r="CF3276" s="39"/>
      <c r="CG3276" s="39"/>
      <c r="CH3276" s="39"/>
      <c r="CI3276" s="39"/>
      <c r="CJ3276" s="39"/>
      <c r="CK3276" s="39"/>
      <c r="CL3276" s="39"/>
      <c r="CM3276" s="39"/>
      <c r="CN3276" s="39"/>
      <c r="CO3276" s="39"/>
      <c r="CP3276" s="39"/>
      <c r="CQ3276" s="39"/>
      <c r="CR3276" s="39"/>
      <c r="CS3276" s="39"/>
      <c r="CT3276" s="39"/>
      <c r="CU3276" s="39"/>
      <c r="CV3276" s="39"/>
      <c r="CW3276" s="39"/>
      <c r="CX3276" s="39"/>
      <c r="CY3276" s="39"/>
      <c r="CZ3276" s="39"/>
      <c r="DA3276" s="39"/>
      <c r="DB3276" s="39"/>
      <c r="DC3276" s="39"/>
      <c r="DD3276" s="39"/>
      <c r="DE3276" s="39"/>
    </row>
    <row r="3277" spans="1:109" s="38" customFormat="1" ht="12">
      <c r="A3277" s="298"/>
      <c r="B3277" s="298"/>
      <c r="C3277" s="298"/>
      <c r="D3277" s="298"/>
      <c r="E3277" s="298"/>
      <c r="F3277" s="298"/>
      <c r="G3277" s="298"/>
      <c r="H3277" s="298"/>
      <c r="I3277" s="298"/>
      <c r="J3277" s="298"/>
      <c r="K3277" s="298"/>
      <c r="L3277" s="299"/>
      <c r="M3277" s="302"/>
      <c r="N3277" s="298"/>
      <c r="O3277" s="238"/>
      <c r="P3277" s="238"/>
      <c r="Q3277" s="238"/>
      <c r="T3277" s="39"/>
      <c r="U3277" s="39"/>
      <c r="V3277" s="39"/>
      <c r="W3277" s="39"/>
      <c r="X3277" s="39"/>
      <c r="Y3277" s="39"/>
      <c r="Z3277" s="39"/>
      <c r="AA3277" s="39"/>
      <c r="AB3277" s="39"/>
      <c r="AC3277" s="39"/>
      <c r="AD3277" s="39"/>
      <c r="AE3277" s="39"/>
      <c r="AF3277" s="39"/>
      <c r="AG3277" s="39"/>
      <c r="AH3277" s="39"/>
      <c r="AI3277" s="39"/>
      <c r="AJ3277" s="39"/>
      <c r="AK3277" s="39"/>
      <c r="AL3277" s="39"/>
      <c r="AM3277" s="39"/>
      <c r="AN3277" s="39"/>
      <c r="AO3277" s="39"/>
      <c r="AP3277" s="39"/>
      <c r="AQ3277" s="39"/>
      <c r="AR3277" s="39"/>
      <c r="AS3277" s="39"/>
      <c r="AT3277" s="39"/>
      <c r="AU3277" s="39"/>
      <c r="AV3277" s="39"/>
      <c r="AW3277" s="39"/>
      <c r="AX3277" s="39"/>
      <c r="AY3277" s="39"/>
      <c r="AZ3277" s="39"/>
      <c r="BA3277" s="39"/>
      <c r="BB3277" s="39"/>
      <c r="BC3277" s="39"/>
      <c r="BD3277" s="39"/>
      <c r="BE3277" s="39"/>
      <c r="BF3277" s="39"/>
      <c r="BG3277" s="39"/>
      <c r="BH3277" s="39"/>
      <c r="BI3277" s="39"/>
      <c r="BJ3277" s="39"/>
      <c r="BK3277" s="39"/>
      <c r="BL3277" s="39"/>
      <c r="BM3277" s="39"/>
      <c r="BN3277" s="39"/>
      <c r="BO3277" s="39"/>
      <c r="BP3277" s="39"/>
      <c r="BQ3277" s="39"/>
      <c r="BR3277" s="39"/>
      <c r="BS3277" s="39"/>
      <c r="BT3277" s="39"/>
      <c r="BU3277" s="39"/>
      <c r="BV3277" s="39"/>
      <c r="BW3277" s="39"/>
      <c r="BX3277" s="39"/>
      <c r="BY3277" s="39"/>
      <c r="BZ3277" s="39"/>
      <c r="CA3277" s="39"/>
      <c r="CB3277" s="39"/>
      <c r="CC3277" s="39"/>
      <c r="CD3277" s="39"/>
      <c r="CE3277" s="39"/>
      <c r="CF3277" s="39"/>
      <c r="CG3277" s="39"/>
      <c r="CH3277" s="39"/>
      <c r="CI3277" s="39"/>
      <c r="CJ3277" s="39"/>
      <c r="CK3277" s="39"/>
      <c r="CL3277" s="39"/>
      <c r="CM3277" s="39"/>
      <c r="CN3277" s="39"/>
      <c r="CO3277" s="39"/>
      <c r="CP3277" s="39"/>
      <c r="CQ3277" s="39"/>
      <c r="CR3277" s="39"/>
      <c r="CS3277" s="39"/>
      <c r="CT3277" s="39"/>
      <c r="CU3277" s="39"/>
      <c r="CV3277" s="39"/>
      <c r="CW3277" s="39"/>
      <c r="CX3277" s="39"/>
      <c r="CY3277" s="39"/>
      <c r="CZ3277" s="39"/>
      <c r="DA3277" s="39"/>
      <c r="DB3277" s="39"/>
      <c r="DC3277" s="39"/>
      <c r="DD3277" s="39"/>
      <c r="DE3277" s="39"/>
    </row>
    <row r="3278" spans="1:109" s="38" customFormat="1" ht="12">
      <c r="A3278" s="298"/>
      <c r="B3278" s="298"/>
      <c r="C3278" s="298"/>
      <c r="D3278" s="298"/>
      <c r="E3278" s="298"/>
      <c r="F3278" s="298"/>
      <c r="G3278" s="298"/>
      <c r="H3278" s="298"/>
      <c r="I3278" s="298"/>
      <c r="J3278" s="298"/>
      <c r="K3278" s="298"/>
      <c r="L3278" s="299"/>
      <c r="M3278" s="302"/>
      <c r="N3278" s="298"/>
      <c r="O3278" s="238"/>
      <c r="P3278" s="238"/>
      <c r="Q3278" s="238"/>
      <c r="T3278" s="39"/>
      <c r="U3278" s="39"/>
      <c r="V3278" s="39"/>
      <c r="W3278" s="39"/>
      <c r="X3278" s="39"/>
      <c r="Y3278" s="39"/>
      <c r="Z3278" s="39"/>
      <c r="AA3278" s="39"/>
      <c r="AB3278" s="39"/>
      <c r="AC3278" s="39"/>
      <c r="AD3278" s="39"/>
      <c r="AE3278" s="39"/>
      <c r="AF3278" s="39"/>
      <c r="AG3278" s="39"/>
      <c r="AH3278" s="39"/>
      <c r="AI3278" s="39"/>
      <c r="AJ3278" s="39"/>
      <c r="AK3278" s="39"/>
      <c r="AL3278" s="39"/>
      <c r="AM3278" s="39"/>
      <c r="AN3278" s="39"/>
      <c r="AO3278" s="39"/>
      <c r="AP3278" s="39"/>
      <c r="AQ3278" s="39"/>
      <c r="AR3278" s="39"/>
      <c r="AS3278" s="39"/>
      <c r="AT3278" s="39"/>
      <c r="AU3278" s="39"/>
      <c r="AV3278" s="39"/>
      <c r="AW3278" s="39"/>
      <c r="AX3278" s="39"/>
      <c r="AY3278" s="39"/>
      <c r="AZ3278" s="39"/>
      <c r="BA3278" s="39"/>
      <c r="BB3278" s="39"/>
      <c r="BC3278" s="39"/>
      <c r="BD3278" s="39"/>
      <c r="BE3278" s="39"/>
      <c r="BF3278" s="39"/>
      <c r="BG3278" s="39"/>
      <c r="BH3278" s="39"/>
      <c r="BI3278" s="39"/>
      <c r="BJ3278" s="39"/>
      <c r="BK3278" s="39"/>
      <c r="BL3278" s="39"/>
      <c r="BM3278" s="39"/>
      <c r="BN3278" s="39"/>
      <c r="BO3278" s="39"/>
      <c r="BP3278" s="39"/>
      <c r="BQ3278" s="39"/>
      <c r="BR3278" s="39"/>
      <c r="BS3278" s="39"/>
      <c r="BT3278" s="39"/>
      <c r="BU3278" s="39"/>
      <c r="BV3278" s="39"/>
      <c r="BW3278" s="39"/>
      <c r="BX3278" s="39"/>
      <c r="BY3278" s="39"/>
      <c r="BZ3278" s="39"/>
      <c r="CA3278" s="39"/>
      <c r="CB3278" s="39"/>
      <c r="CC3278" s="39"/>
      <c r="CD3278" s="39"/>
      <c r="CE3278" s="39"/>
      <c r="CF3278" s="39"/>
      <c r="CG3278" s="39"/>
      <c r="CH3278" s="39"/>
      <c r="CI3278" s="39"/>
      <c r="CJ3278" s="39"/>
      <c r="CK3278" s="39"/>
      <c r="CL3278" s="39"/>
      <c r="CM3278" s="39"/>
      <c r="CN3278" s="39"/>
      <c r="CO3278" s="39"/>
      <c r="CP3278" s="39"/>
      <c r="CQ3278" s="39"/>
      <c r="CR3278" s="39"/>
      <c r="CS3278" s="39"/>
      <c r="CT3278" s="39"/>
      <c r="CU3278" s="39"/>
      <c r="CV3278" s="39"/>
      <c r="CW3278" s="39"/>
      <c r="CX3278" s="39"/>
      <c r="CY3278" s="39"/>
      <c r="CZ3278" s="39"/>
      <c r="DA3278" s="39"/>
      <c r="DB3278" s="39"/>
      <c r="DC3278" s="39"/>
      <c r="DD3278" s="39"/>
      <c r="DE3278" s="39"/>
    </row>
    <row r="3279" spans="1:109" s="38" customFormat="1" ht="12">
      <c r="A3279" s="298"/>
      <c r="B3279" s="298"/>
      <c r="C3279" s="298"/>
      <c r="D3279" s="298"/>
      <c r="E3279" s="298"/>
      <c r="F3279" s="298"/>
      <c r="G3279" s="298"/>
      <c r="H3279" s="298"/>
      <c r="I3279" s="298"/>
      <c r="J3279" s="298"/>
      <c r="K3279" s="298"/>
      <c r="L3279" s="299"/>
      <c r="M3279" s="302"/>
      <c r="N3279" s="298"/>
      <c r="O3279" s="238"/>
      <c r="P3279" s="238"/>
      <c r="Q3279" s="238"/>
      <c r="T3279" s="39"/>
      <c r="U3279" s="39"/>
      <c r="V3279" s="39"/>
      <c r="W3279" s="39"/>
      <c r="X3279" s="39"/>
      <c r="Y3279" s="39"/>
      <c r="Z3279" s="39"/>
      <c r="AA3279" s="39"/>
      <c r="AB3279" s="39"/>
      <c r="AC3279" s="39"/>
      <c r="AD3279" s="39"/>
      <c r="AE3279" s="39"/>
      <c r="AF3279" s="39"/>
      <c r="AG3279" s="39"/>
      <c r="AH3279" s="39"/>
      <c r="AI3279" s="39"/>
      <c r="AJ3279" s="39"/>
      <c r="AK3279" s="39"/>
      <c r="AL3279" s="39"/>
      <c r="AM3279" s="39"/>
      <c r="AN3279" s="39"/>
      <c r="AO3279" s="39"/>
      <c r="AP3279" s="39"/>
      <c r="AQ3279" s="39"/>
      <c r="AR3279" s="39"/>
      <c r="AS3279" s="39"/>
      <c r="AT3279" s="39"/>
      <c r="AU3279" s="39"/>
      <c r="AV3279" s="39"/>
      <c r="AW3279" s="39"/>
      <c r="AX3279" s="39"/>
      <c r="AY3279" s="39"/>
      <c r="AZ3279" s="39"/>
      <c r="BA3279" s="39"/>
      <c r="BB3279" s="39"/>
      <c r="BC3279" s="39"/>
      <c r="BD3279" s="39"/>
      <c r="BE3279" s="39"/>
      <c r="BF3279" s="39"/>
      <c r="BG3279" s="39"/>
      <c r="BH3279" s="39"/>
      <c r="BI3279" s="39"/>
      <c r="BJ3279" s="39"/>
      <c r="BK3279" s="39"/>
      <c r="BL3279" s="39"/>
      <c r="BM3279" s="39"/>
      <c r="BN3279" s="39"/>
      <c r="BO3279" s="39"/>
      <c r="BP3279" s="39"/>
      <c r="BQ3279" s="39"/>
      <c r="BR3279" s="39"/>
      <c r="BS3279" s="39"/>
      <c r="BT3279" s="39"/>
      <c r="BU3279" s="39"/>
      <c r="BV3279" s="39"/>
      <c r="BW3279" s="39"/>
      <c r="BX3279" s="39"/>
      <c r="BY3279" s="39"/>
      <c r="BZ3279" s="39"/>
      <c r="CA3279" s="39"/>
      <c r="CB3279" s="39"/>
      <c r="CC3279" s="39"/>
      <c r="CD3279" s="39"/>
      <c r="CE3279" s="39"/>
      <c r="CF3279" s="39"/>
      <c r="CG3279" s="39"/>
      <c r="CH3279" s="39"/>
      <c r="CI3279" s="39"/>
      <c r="CJ3279" s="39"/>
      <c r="CK3279" s="39"/>
      <c r="CL3279" s="39"/>
      <c r="CM3279" s="39"/>
      <c r="CN3279" s="39"/>
      <c r="CO3279" s="39"/>
      <c r="CP3279" s="39"/>
      <c r="CQ3279" s="39"/>
      <c r="CR3279" s="39"/>
      <c r="CS3279" s="39"/>
      <c r="CT3279" s="39"/>
      <c r="CU3279" s="39"/>
      <c r="CV3279" s="39"/>
      <c r="CW3279" s="39"/>
      <c r="CX3279" s="39"/>
      <c r="CY3279" s="39"/>
      <c r="CZ3279" s="39"/>
      <c r="DA3279" s="39"/>
      <c r="DB3279" s="39"/>
      <c r="DC3279" s="39"/>
      <c r="DD3279" s="39"/>
      <c r="DE3279" s="39"/>
    </row>
    <row r="3280" spans="1:109" s="38" customFormat="1" ht="12">
      <c r="A3280" s="298"/>
      <c r="B3280" s="298"/>
      <c r="C3280" s="298"/>
      <c r="D3280" s="298"/>
      <c r="E3280" s="298"/>
      <c r="F3280" s="298"/>
      <c r="G3280" s="298"/>
      <c r="H3280" s="298"/>
      <c r="I3280" s="298"/>
      <c r="J3280" s="298"/>
      <c r="K3280" s="298"/>
      <c r="L3280" s="299"/>
      <c r="M3280" s="302"/>
      <c r="N3280" s="298"/>
      <c r="O3280" s="238"/>
      <c r="P3280" s="238"/>
      <c r="Q3280" s="238"/>
      <c r="T3280" s="39"/>
      <c r="U3280" s="39"/>
      <c r="V3280" s="39"/>
      <c r="W3280" s="39"/>
      <c r="X3280" s="39"/>
      <c r="Y3280" s="39"/>
      <c r="Z3280" s="39"/>
      <c r="AA3280" s="39"/>
      <c r="AB3280" s="39"/>
      <c r="AC3280" s="39"/>
      <c r="AD3280" s="39"/>
      <c r="AE3280" s="39"/>
      <c r="AF3280" s="39"/>
      <c r="AG3280" s="39"/>
      <c r="AH3280" s="39"/>
      <c r="AI3280" s="39"/>
      <c r="AJ3280" s="39"/>
      <c r="AK3280" s="39"/>
      <c r="AL3280" s="39"/>
      <c r="AM3280" s="39"/>
      <c r="AN3280" s="39"/>
      <c r="AO3280" s="39"/>
      <c r="AP3280" s="39"/>
      <c r="AQ3280" s="39"/>
      <c r="AR3280" s="39"/>
      <c r="AS3280" s="39"/>
      <c r="AT3280" s="39"/>
      <c r="AU3280" s="39"/>
      <c r="AV3280" s="39"/>
      <c r="AW3280" s="39"/>
      <c r="AX3280" s="39"/>
      <c r="AY3280" s="39"/>
      <c r="AZ3280" s="39"/>
      <c r="BA3280" s="39"/>
      <c r="BB3280" s="39"/>
      <c r="BC3280" s="39"/>
      <c r="BD3280" s="39"/>
      <c r="BE3280" s="39"/>
      <c r="BF3280" s="39"/>
      <c r="BG3280" s="39"/>
      <c r="BH3280" s="39"/>
      <c r="BI3280" s="39"/>
      <c r="BJ3280" s="39"/>
      <c r="BK3280" s="39"/>
      <c r="BL3280" s="39"/>
      <c r="BM3280" s="39"/>
      <c r="BN3280" s="39"/>
      <c r="BO3280" s="39"/>
      <c r="BP3280" s="39"/>
      <c r="BQ3280" s="39"/>
      <c r="BR3280" s="39"/>
      <c r="BS3280" s="39"/>
      <c r="BT3280" s="39"/>
      <c r="BU3280" s="39"/>
      <c r="BV3280" s="39"/>
      <c r="BW3280" s="39"/>
      <c r="BX3280" s="39"/>
      <c r="BY3280" s="39"/>
      <c r="BZ3280" s="39"/>
      <c r="CA3280" s="39"/>
      <c r="CB3280" s="39"/>
      <c r="CC3280" s="39"/>
      <c r="CD3280" s="39"/>
      <c r="CE3280" s="39"/>
      <c r="CF3280" s="39"/>
      <c r="CG3280" s="39"/>
      <c r="CH3280" s="39"/>
      <c r="CI3280" s="39"/>
      <c r="CJ3280" s="39"/>
      <c r="CK3280" s="39"/>
      <c r="CL3280" s="39"/>
      <c r="CM3280" s="39"/>
      <c r="CN3280" s="39"/>
      <c r="CO3280" s="39"/>
      <c r="CP3280" s="39"/>
      <c r="CQ3280" s="39"/>
      <c r="CR3280" s="39"/>
      <c r="CS3280" s="39"/>
      <c r="CT3280" s="39"/>
      <c r="CU3280" s="39"/>
      <c r="CV3280" s="39"/>
      <c r="CW3280" s="39"/>
      <c r="CX3280" s="39"/>
      <c r="CY3280" s="39"/>
      <c r="CZ3280" s="39"/>
      <c r="DA3280" s="39"/>
      <c r="DB3280" s="39"/>
      <c r="DC3280" s="39"/>
      <c r="DD3280" s="39"/>
      <c r="DE3280" s="39"/>
    </row>
    <row r="3281" spans="1:109" s="38" customFormat="1" ht="12">
      <c r="A3281" s="298"/>
      <c r="B3281" s="298"/>
      <c r="C3281" s="298"/>
      <c r="D3281" s="298"/>
      <c r="E3281" s="298"/>
      <c r="F3281" s="298"/>
      <c r="G3281" s="298"/>
      <c r="H3281" s="298"/>
      <c r="I3281" s="298"/>
      <c r="J3281" s="298"/>
      <c r="K3281" s="298"/>
      <c r="L3281" s="299"/>
      <c r="M3281" s="302"/>
      <c r="N3281" s="298"/>
      <c r="O3281" s="238"/>
      <c r="P3281" s="238"/>
      <c r="Q3281" s="238"/>
      <c r="T3281" s="39"/>
      <c r="U3281" s="39"/>
      <c r="V3281" s="39"/>
      <c r="W3281" s="39"/>
      <c r="X3281" s="39"/>
      <c r="Y3281" s="39"/>
      <c r="Z3281" s="39"/>
      <c r="AA3281" s="39"/>
      <c r="AB3281" s="39"/>
      <c r="AC3281" s="39"/>
      <c r="AD3281" s="39"/>
      <c r="AE3281" s="39"/>
      <c r="AF3281" s="39"/>
      <c r="AG3281" s="39"/>
      <c r="AH3281" s="39"/>
      <c r="AI3281" s="39"/>
      <c r="AJ3281" s="39"/>
      <c r="AK3281" s="39"/>
      <c r="AL3281" s="39"/>
      <c r="AM3281" s="39"/>
      <c r="AN3281" s="39"/>
      <c r="AO3281" s="39"/>
      <c r="AP3281" s="39"/>
      <c r="AQ3281" s="39"/>
      <c r="AR3281" s="39"/>
      <c r="AS3281" s="39"/>
      <c r="AT3281" s="39"/>
      <c r="AU3281" s="39"/>
      <c r="AV3281" s="39"/>
      <c r="AW3281" s="39"/>
      <c r="AX3281" s="39"/>
      <c r="AY3281" s="39"/>
      <c r="AZ3281" s="39"/>
      <c r="BA3281" s="39"/>
      <c r="BB3281" s="39"/>
      <c r="BC3281" s="39"/>
      <c r="BD3281" s="39"/>
      <c r="BE3281" s="39"/>
      <c r="BF3281" s="39"/>
      <c r="BG3281" s="39"/>
      <c r="BH3281" s="39"/>
      <c r="BI3281" s="39"/>
      <c r="BJ3281" s="39"/>
      <c r="BK3281" s="39"/>
      <c r="BL3281" s="39"/>
      <c r="BM3281" s="39"/>
      <c r="BN3281" s="39"/>
      <c r="BO3281" s="39"/>
      <c r="BP3281" s="39"/>
      <c r="BQ3281" s="39"/>
      <c r="BR3281" s="39"/>
      <c r="BS3281" s="39"/>
      <c r="BT3281" s="39"/>
      <c r="BU3281" s="39"/>
      <c r="BV3281" s="39"/>
      <c r="BW3281" s="39"/>
      <c r="BX3281" s="39"/>
      <c r="BY3281" s="39"/>
      <c r="BZ3281" s="39"/>
      <c r="CA3281" s="39"/>
      <c r="CB3281" s="39"/>
      <c r="CC3281" s="39"/>
      <c r="CD3281" s="39"/>
      <c r="CE3281" s="39"/>
      <c r="CF3281" s="39"/>
      <c r="CG3281" s="39"/>
      <c r="CH3281" s="39"/>
      <c r="CI3281" s="39"/>
      <c r="CJ3281" s="39"/>
      <c r="CK3281" s="39"/>
      <c r="CL3281" s="39"/>
      <c r="CM3281" s="39"/>
      <c r="CN3281" s="39"/>
      <c r="CO3281" s="39"/>
      <c r="CP3281" s="39"/>
      <c r="CQ3281" s="39"/>
      <c r="CR3281" s="39"/>
      <c r="CS3281" s="39"/>
      <c r="CT3281" s="39"/>
      <c r="CU3281" s="39"/>
      <c r="CV3281" s="39"/>
      <c r="CW3281" s="39"/>
      <c r="CX3281" s="39"/>
      <c r="CY3281" s="39"/>
      <c r="CZ3281" s="39"/>
      <c r="DA3281" s="39"/>
      <c r="DB3281" s="39"/>
      <c r="DC3281" s="39"/>
      <c r="DD3281" s="39"/>
      <c r="DE3281" s="39"/>
    </row>
    <row r="3282" spans="1:109" s="38" customFormat="1" ht="12">
      <c r="A3282" s="298"/>
      <c r="B3282" s="298"/>
      <c r="C3282" s="298"/>
      <c r="D3282" s="298"/>
      <c r="E3282" s="298"/>
      <c r="F3282" s="298"/>
      <c r="G3282" s="298"/>
      <c r="H3282" s="298"/>
      <c r="I3282" s="298"/>
      <c r="J3282" s="298"/>
      <c r="K3282" s="298"/>
      <c r="L3282" s="299"/>
      <c r="M3282" s="302"/>
      <c r="N3282" s="298"/>
      <c r="O3282" s="238"/>
      <c r="P3282" s="238"/>
      <c r="Q3282" s="238"/>
      <c r="T3282" s="39"/>
      <c r="U3282" s="39"/>
      <c r="V3282" s="39"/>
      <c r="W3282" s="39"/>
      <c r="X3282" s="39"/>
      <c r="Y3282" s="39"/>
      <c r="Z3282" s="39"/>
      <c r="AA3282" s="39"/>
      <c r="AB3282" s="39"/>
      <c r="AC3282" s="39"/>
      <c r="AD3282" s="39"/>
      <c r="AE3282" s="39"/>
      <c r="AF3282" s="39"/>
      <c r="AG3282" s="39"/>
      <c r="AH3282" s="39"/>
      <c r="AI3282" s="39"/>
      <c r="AJ3282" s="39"/>
      <c r="AK3282" s="39"/>
      <c r="AL3282" s="39"/>
      <c r="AM3282" s="39"/>
      <c r="AN3282" s="39"/>
      <c r="AO3282" s="39"/>
      <c r="AP3282" s="39"/>
      <c r="AQ3282" s="39"/>
      <c r="AR3282" s="39"/>
      <c r="AS3282" s="39"/>
      <c r="AT3282" s="39"/>
      <c r="AU3282" s="39"/>
      <c r="AV3282" s="39"/>
      <c r="AW3282" s="39"/>
      <c r="AX3282" s="39"/>
      <c r="AY3282" s="39"/>
      <c r="AZ3282" s="39"/>
      <c r="BA3282" s="39"/>
      <c r="BB3282" s="39"/>
      <c r="BC3282" s="39"/>
      <c r="BD3282" s="39"/>
      <c r="BE3282" s="39"/>
      <c r="BF3282" s="39"/>
      <c r="BG3282" s="39"/>
      <c r="BH3282" s="39"/>
      <c r="BI3282" s="39"/>
      <c r="BJ3282" s="39"/>
      <c r="BK3282" s="39"/>
      <c r="BL3282" s="39"/>
      <c r="BM3282" s="39"/>
      <c r="BN3282" s="39"/>
      <c r="BO3282" s="39"/>
      <c r="BP3282" s="39"/>
      <c r="BQ3282" s="39"/>
      <c r="BR3282" s="39"/>
      <c r="BS3282" s="39"/>
      <c r="BT3282" s="39"/>
      <c r="BU3282" s="39"/>
      <c r="BV3282" s="39"/>
      <c r="BW3282" s="39"/>
      <c r="BX3282" s="39"/>
      <c r="BY3282" s="39"/>
      <c r="BZ3282" s="39"/>
      <c r="CA3282" s="39"/>
      <c r="CB3282" s="39"/>
      <c r="CC3282" s="39"/>
      <c r="CD3282" s="39"/>
      <c r="CE3282" s="39"/>
      <c r="CF3282" s="39"/>
      <c r="CG3282" s="39"/>
      <c r="CH3282" s="39"/>
      <c r="CI3282" s="39"/>
      <c r="CJ3282" s="39"/>
      <c r="CK3282" s="39"/>
      <c r="CL3282" s="39"/>
      <c r="CM3282" s="39"/>
      <c r="CN3282" s="39"/>
      <c r="CO3282" s="39"/>
      <c r="CP3282" s="39"/>
      <c r="CQ3282" s="39"/>
      <c r="CR3282" s="39"/>
      <c r="CS3282" s="39"/>
      <c r="CT3282" s="39"/>
      <c r="CU3282" s="39"/>
      <c r="CV3282" s="39"/>
      <c r="CW3282" s="39"/>
      <c r="CX3282" s="39"/>
      <c r="CY3282" s="39"/>
      <c r="CZ3282" s="39"/>
      <c r="DA3282" s="39"/>
      <c r="DB3282" s="39"/>
      <c r="DC3282" s="39"/>
      <c r="DD3282" s="39"/>
      <c r="DE3282" s="39"/>
    </row>
    <row r="3283" spans="1:109" s="38" customFormat="1" ht="12">
      <c r="A3283" s="298"/>
      <c r="B3283" s="298"/>
      <c r="C3283" s="298"/>
      <c r="D3283" s="298"/>
      <c r="E3283" s="298"/>
      <c r="F3283" s="298"/>
      <c r="G3283" s="298"/>
      <c r="H3283" s="298"/>
      <c r="I3283" s="298"/>
      <c r="J3283" s="298"/>
      <c r="K3283" s="298"/>
      <c r="L3283" s="299"/>
      <c r="M3283" s="302"/>
      <c r="N3283" s="298"/>
      <c r="O3283" s="238"/>
      <c r="P3283" s="238"/>
      <c r="Q3283" s="238"/>
      <c r="T3283" s="39"/>
      <c r="U3283" s="39"/>
      <c r="V3283" s="39"/>
      <c r="W3283" s="39"/>
      <c r="X3283" s="39"/>
      <c r="Y3283" s="39"/>
      <c r="Z3283" s="39"/>
      <c r="AA3283" s="39"/>
      <c r="AB3283" s="39"/>
      <c r="AC3283" s="39"/>
      <c r="AD3283" s="39"/>
      <c r="AE3283" s="39"/>
      <c r="AF3283" s="39"/>
      <c r="AG3283" s="39"/>
      <c r="AH3283" s="39"/>
      <c r="AI3283" s="39"/>
      <c r="AJ3283" s="39"/>
      <c r="AK3283" s="39"/>
      <c r="AL3283" s="39"/>
      <c r="AM3283" s="39"/>
      <c r="AN3283" s="39"/>
      <c r="AO3283" s="39"/>
      <c r="AP3283" s="39"/>
      <c r="AQ3283" s="39"/>
      <c r="AR3283" s="39"/>
      <c r="AS3283" s="39"/>
      <c r="AT3283" s="39"/>
      <c r="AU3283" s="39"/>
      <c r="AV3283" s="39"/>
      <c r="AW3283" s="39"/>
      <c r="AX3283" s="39"/>
      <c r="AY3283" s="39"/>
      <c r="AZ3283" s="39"/>
      <c r="BA3283" s="39"/>
      <c r="BB3283" s="39"/>
      <c r="BC3283" s="39"/>
      <c r="BD3283" s="39"/>
      <c r="BE3283" s="39"/>
      <c r="BF3283" s="39"/>
      <c r="BG3283" s="39"/>
      <c r="BH3283" s="39"/>
      <c r="BI3283" s="39"/>
      <c r="BJ3283" s="39"/>
      <c r="BK3283" s="39"/>
      <c r="BL3283" s="39"/>
      <c r="BM3283" s="39"/>
      <c r="BN3283" s="39"/>
      <c r="BO3283" s="39"/>
      <c r="BP3283" s="39"/>
      <c r="BQ3283" s="39"/>
      <c r="BR3283" s="39"/>
      <c r="BS3283" s="39"/>
      <c r="BT3283" s="39"/>
      <c r="BU3283" s="39"/>
      <c r="BV3283" s="39"/>
      <c r="BW3283" s="39"/>
      <c r="BX3283" s="39"/>
      <c r="BY3283" s="39"/>
      <c r="BZ3283" s="39"/>
      <c r="CA3283" s="39"/>
      <c r="CB3283" s="39"/>
      <c r="CC3283" s="39"/>
      <c r="CD3283" s="39"/>
      <c r="CE3283" s="39"/>
      <c r="CF3283" s="39"/>
      <c r="CG3283" s="39"/>
      <c r="CH3283" s="39"/>
      <c r="CI3283" s="39"/>
      <c r="CJ3283" s="39"/>
      <c r="CK3283" s="39"/>
      <c r="CL3283" s="39"/>
      <c r="CM3283" s="39"/>
      <c r="CN3283" s="39"/>
      <c r="CO3283" s="39"/>
      <c r="CP3283" s="39"/>
      <c r="CQ3283" s="39"/>
      <c r="CR3283" s="39"/>
      <c r="CS3283" s="39"/>
      <c r="CT3283" s="39"/>
      <c r="CU3283" s="39"/>
      <c r="CV3283" s="39"/>
      <c r="CW3283" s="39"/>
      <c r="CX3283" s="39"/>
      <c r="CY3283" s="39"/>
      <c r="CZ3283" s="39"/>
      <c r="DA3283" s="39"/>
      <c r="DB3283" s="39"/>
      <c r="DC3283" s="39"/>
      <c r="DD3283" s="39"/>
      <c r="DE3283" s="39"/>
    </row>
    <row r="3284" spans="1:109" s="38" customFormat="1" ht="12">
      <c r="A3284" s="298"/>
      <c r="B3284" s="298"/>
      <c r="C3284" s="298"/>
      <c r="D3284" s="298"/>
      <c r="E3284" s="298"/>
      <c r="F3284" s="298"/>
      <c r="G3284" s="298"/>
      <c r="H3284" s="298"/>
      <c r="I3284" s="298"/>
      <c r="J3284" s="298"/>
      <c r="K3284" s="298"/>
      <c r="L3284" s="299"/>
      <c r="M3284" s="302"/>
      <c r="N3284" s="298"/>
      <c r="O3284" s="238"/>
      <c r="P3284" s="238"/>
      <c r="Q3284" s="238"/>
      <c r="T3284" s="39"/>
      <c r="U3284" s="39"/>
      <c r="V3284" s="39"/>
      <c r="W3284" s="39"/>
      <c r="X3284" s="39"/>
      <c r="Y3284" s="39"/>
      <c r="Z3284" s="39"/>
      <c r="AA3284" s="39"/>
      <c r="AB3284" s="39"/>
      <c r="AC3284" s="39"/>
      <c r="AD3284" s="39"/>
      <c r="AE3284" s="39"/>
      <c r="AF3284" s="39"/>
      <c r="AG3284" s="39"/>
      <c r="AH3284" s="39"/>
      <c r="AI3284" s="39"/>
      <c r="AJ3284" s="39"/>
      <c r="AK3284" s="39"/>
      <c r="AL3284" s="39"/>
      <c r="AM3284" s="39"/>
      <c r="AN3284" s="39"/>
      <c r="AO3284" s="39"/>
      <c r="AP3284" s="39"/>
      <c r="AQ3284" s="39"/>
      <c r="AR3284" s="39"/>
      <c r="AS3284" s="39"/>
      <c r="AT3284" s="39"/>
      <c r="AU3284" s="39"/>
      <c r="AV3284" s="39"/>
      <c r="AW3284" s="39"/>
      <c r="AX3284" s="39"/>
      <c r="AY3284" s="39"/>
      <c r="AZ3284" s="39"/>
      <c r="BA3284" s="39"/>
      <c r="BB3284" s="39"/>
      <c r="BC3284" s="39"/>
      <c r="BD3284" s="39"/>
      <c r="BE3284" s="39"/>
      <c r="BF3284" s="39"/>
      <c r="BG3284" s="39"/>
      <c r="BH3284" s="39"/>
      <c r="BI3284" s="39"/>
      <c r="BJ3284" s="39"/>
      <c r="BK3284" s="39"/>
      <c r="BL3284" s="39"/>
      <c r="BM3284" s="39"/>
      <c r="BN3284" s="39"/>
      <c r="BO3284" s="39"/>
      <c r="BP3284" s="39"/>
      <c r="BQ3284" s="39"/>
      <c r="BR3284" s="39"/>
      <c r="BS3284" s="39"/>
      <c r="BT3284" s="39"/>
      <c r="BU3284" s="39"/>
      <c r="BV3284" s="39"/>
      <c r="BW3284" s="39"/>
      <c r="BX3284" s="39"/>
      <c r="BY3284" s="39"/>
      <c r="BZ3284" s="39"/>
      <c r="CA3284" s="39"/>
      <c r="CB3284" s="39"/>
      <c r="CC3284" s="39"/>
      <c r="CD3284" s="39"/>
      <c r="CE3284" s="39"/>
      <c r="CF3284" s="39"/>
      <c r="CG3284" s="39"/>
      <c r="CH3284" s="39"/>
      <c r="CI3284" s="39"/>
      <c r="CJ3284" s="39"/>
      <c r="CK3284" s="39"/>
      <c r="CL3284" s="39"/>
      <c r="CM3284" s="39"/>
      <c r="CN3284" s="39"/>
      <c r="CO3284" s="39"/>
      <c r="CP3284" s="39"/>
      <c r="CQ3284" s="39"/>
      <c r="CR3284" s="39"/>
      <c r="CS3284" s="39"/>
      <c r="CT3284" s="39"/>
      <c r="CU3284" s="39"/>
      <c r="CV3284" s="39"/>
      <c r="CW3284" s="39"/>
      <c r="CX3284" s="39"/>
      <c r="CY3284" s="39"/>
      <c r="CZ3284" s="39"/>
      <c r="DA3284" s="39"/>
      <c r="DB3284" s="39"/>
      <c r="DC3284" s="39"/>
      <c r="DD3284" s="39"/>
      <c r="DE3284" s="39"/>
    </row>
    <row r="3285" spans="1:109" s="38" customFormat="1" ht="12">
      <c r="A3285" s="298"/>
      <c r="B3285" s="298"/>
      <c r="C3285" s="298"/>
      <c r="D3285" s="298"/>
      <c r="E3285" s="298"/>
      <c r="F3285" s="298"/>
      <c r="G3285" s="298"/>
      <c r="H3285" s="298"/>
      <c r="I3285" s="298"/>
      <c r="J3285" s="298"/>
      <c r="K3285" s="298"/>
      <c r="L3285" s="299"/>
      <c r="M3285" s="302"/>
      <c r="N3285" s="298"/>
      <c r="O3285" s="238"/>
      <c r="P3285" s="238"/>
      <c r="Q3285" s="238"/>
      <c r="T3285" s="39"/>
      <c r="U3285" s="39"/>
      <c r="V3285" s="39"/>
      <c r="W3285" s="39"/>
      <c r="X3285" s="39"/>
      <c r="Y3285" s="39"/>
      <c r="Z3285" s="39"/>
      <c r="AA3285" s="39"/>
      <c r="AB3285" s="39"/>
      <c r="AC3285" s="39"/>
      <c r="AD3285" s="39"/>
      <c r="AE3285" s="39"/>
      <c r="AF3285" s="39"/>
      <c r="AG3285" s="39"/>
      <c r="AH3285" s="39"/>
      <c r="AI3285" s="39"/>
      <c r="AJ3285" s="39"/>
      <c r="AK3285" s="39"/>
      <c r="AL3285" s="39"/>
      <c r="AM3285" s="39"/>
      <c r="AN3285" s="39"/>
      <c r="AO3285" s="39"/>
      <c r="AP3285" s="39"/>
      <c r="AQ3285" s="39"/>
      <c r="AR3285" s="39"/>
      <c r="AS3285" s="39"/>
      <c r="AT3285" s="39"/>
      <c r="AU3285" s="39"/>
      <c r="AV3285" s="39"/>
      <c r="AW3285" s="39"/>
      <c r="AX3285" s="39"/>
      <c r="AY3285" s="39"/>
      <c r="AZ3285" s="39"/>
      <c r="BA3285" s="39"/>
      <c r="BB3285" s="39"/>
      <c r="BC3285" s="39"/>
      <c r="BD3285" s="39"/>
      <c r="BE3285" s="39"/>
      <c r="BF3285" s="39"/>
      <c r="BG3285" s="39"/>
      <c r="BH3285" s="39"/>
      <c r="BI3285" s="39"/>
      <c r="BJ3285" s="39"/>
      <c r="BK3285" s="39"/>
      <c r="BL3285" s="39"/>
      <c r="BM3285" s="39"/>
      <c r="BN3285" s="39"/>
      <c r="BO3285" s="39"/>
      <c r="BP3285" s="39"/>
      <c r="BQ3285" s="39"/>
      <c r="BR3285" s="39"/>
      <c r="BS3285" s="39"/>
      <c r="BT3285" s="39"/>
      <c r="BU3285" s="39"/>
      <c r="BV3285" s="39"/>
      <c r="BW3285" s="39"/>
      <c r="BX3285" s="39"/>
      <c r="BY3285" s="39"/>
      <c r="BZ3285" s="39"/>
      <c r="CA3285" s="39"/>
      <c r="CB3285" s="39"/>
      <c r="CC3285" s="39"/>
      <c r="CD3285" s="39"/>
      <c r="CE3285" s="39"/>
      <c r="CF3285" s="39"/>
      <c r="CG3285" s="39"/>
      <c r="CH3285" s="39"/>
      <c r="CI3285" s="39"/>
      <c r="CJ3285" s="39"/>
      <c r="CK3285" s="39"/>
      <c r="CL3285" s="39"/>
      <c r="CM3285" s="39"/>
      <c r="CN3285" s="39"/>
      <c r="CO3285" s="39"/>
      <c r="CP3285" s="39"/>
      <c r="CQ3285" s="39"/>
      <c r="CR3285" s="39"/>
      <c r="CS3285" s="39"/>
      <c r="CT3285" s="39"/>
      <c r="CU3285" s="39"/>
      <c r="CV3285" s="39"/>
      <c r="CW3285" s="39"/>
      <c r="CX3285" s="39"/>
      <c r="CY3285" s="39"/>
      <c r="CZ3285" s="39"/>
      <c r="DA3285" s="39"/>
      <c r="DB3285" s="39"/>
      <c r="DC3285" s="39"/>
      <c r="DD3285" s="39"/>
      <c r="DE3285" s="39"/>
    </row>
    <row r="3286" spans="1:109" s="38" customFormat="1" ht="12">
      <c r="A3286" s="298"/>
      <c r="B3286" s="298"/>
      <c r="C3286" s="298"/>
      <c r="D3286" s="298"/>
      <c r="E3286" s="298"/>
      <c r="F3286" s="298"/>
      <c r="G3286" s="298"/>
      <c r="H3286" s="298"/>
      <c r="I3286" s="298"/>
      <c r="J3286" s="298"/>
      <c r="K3286" s="298"/>
      <c r="L3286" s="299"/>
      <c r="M3286" s="302"/>
      <c r="N3286" s="298"/>
      <c r="O3286" s="238"/>
      <c r="P3286" s="238"/>
      <c r="Q3286" s="238"/>
      <c r="T3286" s="39"/>
      <c r="U3286" s="39"/>
      <c r="V3286" s="39"/>
      <c r="W3286" s="39"/>
      <c r="X3286" s="39"/>
      <c r="Y3286" s="39"/>
      <c r="Z3286" s="39"/>
      <c r="AA3286" s="39"/>
      <c r="AB3286" s="39"/>
      <c r="AC3286" s="39"/>
      <c r="AD3286" s="39"/>
      <c r="AE3286" s="39"/>
      <c r="AF3286" s="39"/>
      <c r="AG3286" s="39"/>
      <c r="AH3286" s="39"/>
      <c r="AI3286" s="39"/>
      <c r="AJ3286" s="39"/>
      <c r="AK3286" s="39"/>
      <c r="AL3286" s="39"/>
      <c r="AM3286" s="39"/>
      <c r="AN3286" s="39"/>
      <c r="AO3286" s="39"/>
      <c r="AP3286" s="39"/>
      <c r="AQ3286" s="39"/>
      <c r="AR3286" s="39"/>
      <c r="AS3286" s="39"/>
      <c r="AT3286" s="39"/>
      <c r="AU3286" s="39"/>
      <c r="AV3286" s="39"/>
      <c r="AW3286" s="39"/>
      <c r="AX3286" s="39"/>
      <c r="AY3286" s="39"/>
      <c r="AZ3286" s="39"/>
      <c r="BA3286" s="39"/>
      <c r="BB3286" s="39"/>
      <c r="BC3286" s="39"/>
      <c r="BD3286" s="39"/>
      <c r="BE3286" s="39"/>
      <c r="BF3286" s="39"/>
      <c r="BG3286" s="39"/>
      <c r="BH3286" s="39"/>
      <c r="BI3286" s="39"/>
      <c r="BJ3286" s="39"/>
      <c r="BK3286" s="39"/>
      <c r="BL3286" s="39"/>
      <c r="BM3286" s="39"/>
      <c r="BN3286" s="39"/>
      <c r="BO3286" s="39"/>
      <c r="BP3286" s="39"/>
      <c r="BQ3286" s="39"/>
      <c r="BR3286" s="39"/>
      <c r="BS3286" s="39"/>
      <c r="BT3286" s="39"/>
      <c r="BU3286" s="39"/>
      <c r="BV3286" s="39"/>
      <c r="BW3286" s="39"/>
      <c r="BX3286" s="39"/>
      <c r="BY3286" s="39"/>
      <c r="BZ3286" s="39"/>
      <c r="CA3286" s="39"/>
      <c r="CB3286" s="39"/>
      <c r="CC3286" s="39"/>
      <c r="CD3286" s="39"/>
      <c r="CE3286" s="39"/>
      <c r="CF3286" s="39"/>
      <c r="CG3286" s="39"/>
      <c r="CH3286" s="39"/>
      <c r="CI3286" s="39"/>
      <c r="CJ3286" s="39"/>
      <c r="CK3286" s="39"/>
      <c r="CL3286" s="39"/>
      <c r="CM3286" s="39"/>
      <c r="CN3286" s="39"/>
      <c r="CO3286" s="39"/>
      <c r="CP3286" s="39"/>
      <c r="CQ3286" s="39"/>
      <c r="CR3286" s="39"/>
      <c r="CS3286" s="39"/>
      <c r="CT3286" s="39"/>
      <c r="CU3286" s="39"/>
      <c r="CV3286" s="39"/>
      <c r="CW3286" s="39"/>
      <c r="CX3286" s="39"/>
      <c r="CY3286" s="39"/>
      <c r="CZ3286" s="39"/>
      <c r="DA3286" s="39"/>
      <c r="DB3286" s="39"/>
      <c r="DC3286" s="39"/>
      <c r="DD3286" s="39"/>
      <c r="DE3286" s="39"/>
    </row>
    <row r="3287" spans="1:109" s="38" customFormat="1" ht="12">
      <c r="A3287" s="298"/>
      <c r="B3287" s="298"/>
      <c r="C3287" s="298"/>
      <c r="D3287" s="298"/>
      <c r="E3287" s="298"/>
      <c r="F3287" s="298"/>
      <c r="G3287" s="298"/>
      <c r="H3287" s="298"/>
      <c r="I3287" s="298"/>
      <c r="J3287" s="298"/>
      <c r="K3287" s="298"/>
      <c r="L3287" s="299"/>
      <c r="M3287" s="302"/>
      <c r="N3287" s="298"/>
      <c r="O3287" s="238"/>
      <c r="P3287" s="238"/>
      <c r="Q3287" s="238"/>
      <c r="T3287" s="39"/>
      <c r="U3287" s="39"/>
      <c r="V3287" s="39"/>
      <c r="W3287" s="39"/>
      <c r="X3287" s="39"/>
      <c r="Y3287" s="39"/>
      <c r="Z3287" s="39"/>
      <c r="AA3287" s="39"/>
      <c r="AB3287" s="39"/>
      <c r="AC3287" s="39"/>
      <c r="AD3287" s="39"/>
      <c r="AE3287" s="39"/>
      <c r="AF3287" s="39"/>
      <c r="AG3287" s="39"/>
      <c r="AH3287" s="39"/>
      <c r="AI3287" s="39"/>
      <c r="AJ3287" s="39"/>
      <c r="AK3287" s="39"/>
      <c r="AL3287" s="39"/>
      <c r="AM3287" s="39"/>
      <c r="AN3287" s="39"/>
      <c r="AO3287" s="39"/>
      <c r="AP3287" s="39"/>
      <c r="AQ3287" s="39"/>
      <c r="AR3287" s="39"/>
      <c r="AS3287" s="39"/>
      <c r="AT3287" s="39"/>
      <c r="AU3287" s="39"/>
      <c r="AV3287" s="39"/>
      <c r="AW3287" s="39"/>
      <c r="AX3287" s="39"/>
      <c r="AY3287" s="39"/>
      <c r="AZ3287" s="39"/>
      <c r="BA3287" s="39"/>
      <c r="BB3287" s="39"/>
      <c r="BC3287" s="39"/>
      <c r="BD3287" s="39"/>
      <c r="BE3287" s="39"/>
      <c r="BF3287" s="39"/>
      <c r="BG3287" s="39"/>
      <c r="BH3287" s="39"/>
      <c r="BI3287" s="39"/>
      <c r="BJ3287" s="39"/>
      <c r="BK3287" s="39"/>
      <c r="BL3287" s="39"/>
      <c r="BM3287" s="39"/>
      <c r="BN3287" s="39"/>
      <c r="BO3287" s="39"/>
      <c r="BP3287" s="39"/>
      <c r="BQ3287" s="39"/>
      <c r="BR3287" s="39"/>
      <c r="BS3287" s="39"/>
      <c r="BT3287" s="39"/>
      <c r="BU3287" s="39"/>
      <c r="BV3287" s="39"/>
      <c r="BW3287" s="39"/>
      <c r="BX3287" s="39"/>
      <c r="BY3287" s="39"/>
      <c r="BZ3287" s="39"/>
      <c r="CA3287" s="39"/>
      <c r="CB3287" s="39"/>
      <c r="CC3287" s="39"/>
      <c r="CD3287" s="39"/>
      <c r="CE3287" s="39"/>
      <c r="CF3287" s="39"/>
      <c r="CG3287" s="39"/>
      <c r="CH3287" s="39"/>
      <c r="CI3287" s="39"/>
      <c r="CJ3287" s="39"/>
      <c r="CK3287" s="39"/>
      <c r="CL3287" s="39"/>
      <c r="CM3287" s="39"/>
      <c r="CN3287" s="39"/>
      <c r="CO3287" s="39"/>
      <c r="CP3287" s="39"/>
      <c r="CQ3287" s="39"/>
      <c r="CR3287" s="39"/>
      <c r="CS3287" s="39"/>
      <c r="CT3287" s="39"/>
      <c r="CU3287" s="39"/>
      <c r="CV3287" s="39"/>
      <c r="CW3287" s="39"/>
      <c r="CX3287" s="39"/>
      <c r="CY3287" s="39"/>
      <c r="CZ3287" s="39"/>
      <c r="DA3287" s="39"/>
      <c r="DB3287" s="39"/>
      <c r="DC3287" s="39"/>
      <c r="DD3287" s="39"/>
      <c r="DE3287" s="39"/>
    </row>
    <row r="3288" spans="1:109" s="38" customFormat="1" ht="12">
      <c r="A3288" s="298"/>
      <c r="B3288" s="298"/>
      <c r="C3288" s="298"/>
      <c r="D3288" s="298"/>
      <c r="E3288" s="298"/>
      <c r="F3288" s="298"/>
      <c r="G3288" s="298"/>
      <c r="H3288" s="298"/>
      <c r="I3288" s="298"/>
      <c r="J3288" s="298"/>
      <c r="K3288" s="298"/>
      <c r="L3288" s="299"/>
      <c r="M3288" s="302"/>
      <c r="N3288" s="298"/>
      <c r="O3288" s="238"/>
      <c r="P3288" s="238"/>
      <c r="Q3288" s="238"/>
      <c r="T3288" s="39"/>
      <c r="U3288" s="39"/>
      <c r="V3288" s="39"/>
      <c r="W3288" s="39"/>
      <c r="X3288" s="39"/>
      <c r="Y3288" s="39"/>
      <c r="Z3288" s="39"/>
      <c r="AA3288" s="39"/>
      <c r="AB3288" s="39"/>
      <c r="AC3288" s="39"/>
      <c r="AD3288" s="39"/>
      <c r="AE3288" s="39"/>
      <c r="AF3288" s="39"/>
      <c r="AG3288" s="39"/>
      <c r="AH3288" s="39"/>
      <c r="AI3288" s="39"/>
      <c r="AJ3288" s="39"/>
      <c r="AK3288" s="39"/>
      <c r="AL3288" s="39"/>
      <c r="AM3288" s="39"/>
      <c r="AN3288" s="39"/>
      <c r="AO3288" s="39"/>
      <c r="AP3288" s="39"/>
      <c r="AQ3288" s="39"/>
      <c r="AR3288" s="39"/>
      <c r="AS3288" s="39"/>
      <c r="AT3288" s="39"/>
      <c r="AU3288" s="39"/>
      <c r="AV3288" s="39"/>
      <c r="AW3288" s="39"/>
      <c r="AX3288" s="39"/>
      <c r="AY3288" s="39"/>
      <c r="AZ3288" s="39"/>
      <c r="BA3288" s="39"/>
      <c r="BB3288" s="39"/>
      <c r="BC3288" s="39"/>
      <c r="BD3288" s="39"/>
      <c r="BE3288" s="39"/>
      <c r="BF3288" s="39"/>
      <c r="BG3288" s="39"/>
      <c r="BH3288" s="39"/>
      <c r="BI3288" s="39"/>
      <c r="BJ3288" s="39"/>
      <c r="BK3288" s="39"/>
      <c r="BL3288" s="39"/>
      <c r="BM3288" s="39"/>
      <c r="BN3288" s="39"/>
      <c r="BO3288" s="39"/>
      <c r="BP3288" s="39"/>
      <c r="BQ3288" s="39"/>
      <c r="BR3288" s="39"/>
      <c r="BS3288" s="39"/>
      <c r="BT3288" s="39"/>
      <c r="BU3288" s="39"/>
      <c r="BV3288" s="39"/>
      <c r="BW3288" s="39"/>
      <c r="BX3288" s="39"/>
      <c r="BY3288" s="39"/>
      <c r="BZ3288" s="39"/>
      <c r="CA3288" s="39"/>
      <c r="CB3288" s="39"/>
      <c r="CC3288" s="39"/>
      <c r="CD3288" s="39"/>
      <c r="CE3288" s="39"/>
      <c r="CF3288" s="39"/>
      <c r="CG3288" s="39"/>
      <c r="CH3288" s="39"/>
      <c r="CI3288" s="39"/>
      <c r="CJ3288" s="39"/>
      <c r="CK3288" s="39"/>
      <c r="CL3288" s="39"/>
      <c r="CM3288" s="39"/>
      <c r="CN3288" s="39"/>
      <c r="CO3288" s="39"/>
      <c r="CP3288" s="39"/>
      <c r="CQ3288" s="39"/>
      <c r="CR3288" s="39"/>
      <c r="CS3288" s="39"/>
      <c r="CT3288" s="39"/>
      <c r="CU3288" s="39"/>
      <c r="CV3288" s="39"/>
      <c r="CW3288" s="39"/>
      <c r="CX3288" s="39"/>
      <c r="CY3288" s="39"/>
      <c r="CZ3288" s="39"/>
      <c r="DA3288" s="39"/>
      <c r="DB3288" s="39"/>
      <c r="DC3288" s="39"/>
      <c r="DD3288" s="39"/>
      <c r="DE3288" s="39"/>
    </row>
    <row r="3289" spans="1:109" s="38" customFormat="1" ht="12">
      <c r="A3289" s="298"/>
      <c r="B3289" s="298"/>
      <c r="C3289" s="298"/>
      <c r="D3289" s="298"/>
      <c r="E3289" s="298"/>
      <c r="F3289" s="298"/>
      <c r="G3289" s="298"/>
      <c r="H3289" s="298"/>
      <c r="I3289" s="298"/>
      <c r="J3289" s="298"/>
      <c r="K3289" s="298"/>
      <c r="L3289" s="299"/>
      <c r="M3289" s="302"/>
      <c r="N3289" s="298"/>
      <c r="O3289" s="238"/>
      <c r="P3289" s="238"/>
      <c r="Q3289" s="238"/>
      <c r="T3289" s="39"/>
      <c r="U3289" s="39"/>
      <c r="V3289" s="39"/>
      <c r="W3289" s="39"/>
      <c r="X3289" s="39"/>
      <c r="Y3289" s="39"/>
      <c r="Z3289" s="39"/>
      <c r="AA3289" s="39"/>
      <c r="AB3289" s="39"/>
      <c r="AC3289" s="39"/>
      <c r="AD3289" s="39"/>
      <c r="AE3289" s="39"/>
      <c r="AF3289" s="39"/>
      <c r="AG3289" s="39"/>
      <c r="AH3289" s="39"/>
      <c r="AI3289" s="39"/>
      <c r="AJ3289" s="39"/>
      <c r="AK3289" s="39"/>
      <c r="AL3289" s="39"/>
      <c r="AM3289" s="39"/>
      <c r="AN3289" s="39"/>
      <c r="AO3289" s="39"/>
      <c r="AP3289" s="39"/>
      <c r="AQ3289" s="39"/>
      <c r="AR3289" s="39"/>
      <c r="AS3289" s="39"/>
      <c r="AT3289" s="39"/>
      <c r="AU3289" s="39"/>
      <c r="AV3289" s="39"/>
      <c r="AW3289" s="39"/>
      <c r="AX3289" s="39"/>
      <c r="AY3289" s="39"/>
      <c r="AZ3289" s="39"/>
      <c r="BA3289" s="39"/>
      <c r="BB3289" s="39"/>
      <c r="BC3289" s="39"/>
      <c r="BD3289" s="39"/>
      <c r="BE3289" s="39"/>
      <c r="BF3289" s="39"/>
      <c r="BG3289" s="39"/>
      <c r="BH3289" s="39"/>
      <c r="BI3289" s="39"/>
      <c r="BJ3289" s="39"/>
      <c r="BK3289" s="39"/>
      <c r="BL3289" s="39"/>
      <c r="BM3289" s="39"/>
      <c r="BN3289" s="39"/>
      <c r="BO3289" s="39"/>
      <c r="BP3289" s="39"/>
      <c r="BQ3289" s="39"/>
      <c r="BR3289" s="39"/>
      <c r="BS3289" s="39"/>
      <c r="BT3289" s="39"/>
      <c r="BU3289" s="39"/>
      <c r="BV3289" s="39"/>
      <c r="BW3289" s="39"/>
      <c r="BX3289" s="39"/>
      <c r="BY3289" s="39"/>
      <c r="BZ3289" s="39"/>
      <c r="CA3289" s="39"/>
      <c r="CB3289" s="39"/>
      <c r="CC3289" s="39"/>
      <c r="CD3289" s="39"/>
      <c r="CE3289" s="39"/>
      <c r="CF3289" s="39"/>
      <c r="CG3289" s="39"/>
      <c r="CH3289" s="39"/>
      <c r="CI3289" s="39"/>
      <c r="CJ3289" s="39"/>
      <c r="CK3289" s="39"/>
      <c r="CL3289" s="39"/>
      <c r="CM3289" s="39"/>
      <c r="CN3289" s="39"/>
      <c r="CO3289" s="39"/>
      <c r="CP3289" s="39"/>
      <c r="CQ3289" s="39"/>
      <c r="CR3289" s="39"/>
      <c r="CS3289" s="39"/>
      <c r="CT3289" s="39"/>
      <c r="CU3289" s="39"/>
      <c r="CV3289" s="39"/>
      <c r="CW3289" s="39"/>
      <c r="CX3289" s="39"/>
      <c r="CY3289" s="39"/>
      <c r="CZ3289" s="39"/>
      <c r="DA3289" s="39"/>
      <c r="DB3289" s="39"/>
      <c r="DC3289" s="39"/>
      <c r="DD3289" s="39"/>
      <c r="DE3289" s="39"/>
    </row>
    <row r="3290" spans="1:109" s="38" customFormat="1" ht="12">
      <c r="A3290" s="298"/>
      <c r="B3290" s="298"/>
      <c r="C3290" s="298"/>
      <c r="D3290" s="298"/>
      <c r="E3290" s="298"/>
      <c r="F3290" s="298"/>
      <c r="G3290" s="298"/>
      <c r="H3290" s="298"/>
      <c r="I3290" s="298"/>
      <c r="J3290" s="298"/>
      <c r="K3290" s="298"/>
      <c r="L3290" s="299"/>
      <c r="M3290" s="302"/>
      <c r="N3290" s="298"/>
      <c r="O3290" s="238"/>
      <c r="P3290" s="238"/>
      <c r="Q3290" s="238"/>
      <c r="T3290" s="39"/>
      <c r="U3290" s="39"/>
      <c r="V3290" s="39"/>
      <c r="W3290" s="39"/>
      <c r="X3290" s="39"/>
      <c r="Y3290" s="39"/>
      <c r="Z3290" s="39"/>
      <c r="AA3290" s="39"/>
      <c r="AB3290" s="39"/>
      <c r="AC3290" s="39"/>
      <c r="AD3290" s="39"/>
      <c r="AE3290" s="39"/>
      <c r="AF3290" s="39"/>
      <c r="AG3290" s="39"/>
      <c r="AH3290" s="39"/>
      <c r="AI3290" s="39"/>
      <c r="AJ3290" s="39"/>
      <c r="AK3290" s="39"/>
      <c r="AL3290" s="39"/>
      <c r="AM3290" s="39"/>
      <c r="AN3290" s="39"/>
      <c r="AO3290" s="39"/>
      <c r="AP3290" s="39"/>
      <c r="AQ3290" s="39"/>
      <c r="AR3290" s="39"/>
      <c r="AS3290" s="39"/>
      <c r="AT3290" s="39"/>
      <c r="AU3290" s="39"/>
      <c r="AV3290" s="39"/>
      <c r="AW3290" s="39"/>
      <c r="AX3290" s="39"/>
      <c r="AY3290" s="39"/>
      <c r="AZ3290" s="39"/>
      <c r="BA3290" s="39"/>
      <c r="BB3290" s="39"/>
      <c r="BC3290" s="39"/>
      <c r="BD3290" s="39"/>
      <c r="BE3290" s="39"/>
      <c r="BF3290" s="39"/>
      <c r="BG3290" s="39"/>
      <c r="BH3290" s="39"/>
      <c r="BI3290" s="39"/>
      <c r="BJ3290" s="39"/>
      <c r="BK3290" s="39"/>
      <c r="BL3290" s="39"/>
      <c r="BM3290" s="39"/>
      <c r="BN3290" s="39"/>
      <c r="BO3290" s="39"/>
      <c r="BP3290" s="39"/>
      <c r="BQ3290" s="39"/>
      <c r="BR3290" s="39"/>
      <c r="BS3290" s="39"/>
      <c r="BT3290" s="39"/>
      <c r="BU3290" s="39"/>
      <c r="BV3290" s="39"/>
      <c r="BW3290" s="39"/>
      <c r="BX3290" s="39"/>
      <c r="BY3290" s="39"/>
      <c r="BZ3290" s="39"/>
      <c r="CA3290" s="39"/>
      <c r="CB3290" s="39"/>
      <c r="CC3290" s="39"/>
      <c r="CD3290" s="39"/>
      <c r="CE3290" s="39"/>
      <c r="CF3290" s="39"/>
      <c r="CG3290" s="39"/>
      <c r="CH3290" s="39"/>
      <c r="CI3290" s="39"/>
      <c r="CJ3290" s="39"/>
      <c r="CK3290" s="39"/>
      <c r="CL3290" s="39"/>
      <c r="CM3290" s="39"/>
      <c r="CN3290" s="39"/>
      <c r="CO3290" s="39"/>
      <c r="CP3290" s="39"/>
      <c r="CQ3290" s="39"/>
      <c r="CR3290" s="39"/>
      <c r="CS3290" s="39"/>
      <c r="CT3290" s="39"/>
      <c r="CU3290" s="39"/>
      <c r="CV3290" s="39"/>
      <c r="CW3290" s="39"/>
      <c r="CX3290" s="39"/>
      <c r="CY3290" s="39"/>
      <c r="CZ3290" s="39"/>
      <c r="DA3290" s="39"/>
      <c r="DB3290" s="39"/>
      <c r="DC3290" s="39"/>
      <c r="DD3290" s="39"/>
      <c r="DE3290" s="39"/>
    </row>
    <row r="3291" spans="1:109" s="38" customFormat="1" ht="12">
      <c r="A3291" s="298"/>
      <c r="B3291" s="298"/>
      <c r="C3291" s="298"/>
      <c r="D3291" s="298"/>
      <c r="E3291" s="298"/>
      <c r="F3291" s="298"/>
      <c r="G3291" s="298"/>
      <c r="H3291" s="298"/>
      <c r="I3291" s="298"/>
      <c r="J3291" s="298"/>
      <c r="K3291" s="298"/>
      <c r="L3291" s="299"/>
      <c r="M3291" s="302"/>
      <c r="N3291" s="298"/>
      <c r="O3291" s="238"/>
      <c r="P3291" s="238"/>
      <c r="Q3291" s="238"/>
      <c r="T3291" s="39"/>
      <c r="U3291" s="39"/>
      <c r="V3291" s="39"/>
      <c r="W3291" s="39"/>
      <c r="X3291" s="39"/>
      <c r="Y3291" s="39"/>
      <c r="Z3291" s="39"/>
      <c r="AA3291" s="39"/>
      <c r="AB3291" s="39"/>
      <c r="AC3291" s="39"/>
      <c r="AD3291" s="39"/>
      <c r="AE3291" s="39"/>
      <c r="AF3291" s="39"/>
      <c r="AG3291" s="39"/>
      <c r="AH3291" s="39"/>
      <c r="AI3291" s="39"/>
      <c r="AJ3291" s="39"/>
      <c r="AK3291" s="39"/>
      <c r="AL3291" s="39"/>
      <c r="AM3291" s="39"/>
      <c r="AN3291" s="39"/>
      <c r="AO3291" s="39"/>
      <c r="AP3291" s="39"/>
      <c r="AQ3291" s="39"/>
      <c r="AR3291" s="39"/>
      <c r="AS3291" s="39"/>
      <c r="AT3291" s="39"/>
      <c r="AU3291" s="39"/>
      <c r="AV3291" s="39"/>
      <c r="AW3291" s="39"/>
      <c r="AX3291" s="39"/>
      <c r="AY3291" s="39"/>
      <c r="AZ3291" s="39"/>
      <c r="BA3291" s="39"/>
      <c r="BB3291" s="39"/>
      <c r="BC3291" s="39"/>
      <c r="BD3291" s="39"/>
      <c r="BE3291" s="39"/>
      <c r="BF3291" s="39"/>
      <c r="BG3291" s="39"/>
      <c r="BH3291" s="39"/>
      <c r="BI3291" s="39"/>
      <c r="BJ3291" s="39"/>
      <c r="BK3291" s="39"/>
      <c r="BL3291" s="39"/>
      <c r="BM3291" s="39"/>
      <c r="BN3291" s="39"/>
      <c r="BO3291" s="39"/>
      <c r="BP3291" s="39"/>
      <c r="BQ3291" s="39"/>
      <c r="BR3291" s="39"/>
      <c r="BS3291" s="39"/>
      <c r="BT3291" s="39"/>
      <c r="BU3291" s="39"/>
      <c r="BV3291" s="39"/>
      <c r="BW3291" s="39"/>
      <c r="BX3291" s="39"/>
      <c r="BY3291" s="39"/>
      <c r="BZ3291" s="39"/>
      <c r="CA3291" s="39"/>
      <c r="CB3291" s="39"/>
      <c r="CC3291" s="39"/>
      <c r="CD3291" s="39"/>
      <c r="CE3291" s="39"/>
      <c r="CF3291" s="39"/>
      <c r="CG3291" s="39"/>
      <c r="CH3291" s="39"/>
      <c r="CI3291" s="39"/>
      <c r="CJ3291" s="39"/>
      <c r="CK3291" s="39"/>
      <c r="CL3291" s="39"/>
      <c r="CM3291" s="39"/>
      <c r="CN3291" s="39"/>
      <c r="CO3291" s="39"/>
      <c r="CP3291" s="39"/>
      <c r="CQ3291" s="39"/>
      <c r="CR3291" s="39"/>
      <c r="CS3291" s="39"/>
      <c r="CT3291" s="39"/>
      <c r="CU3291" s="39"/>
      <c r="CV3291" s="39"/>
      <c r="CW3291" s="39"/>
      <c r="CX3291" s="39"/>
      <c r="CY3291" s="39"/>
      <c r="CZ3291" s="39"/>
      <c r="DA3291" s="39"/>
      <c r="DB3291" s="39"/>
      <c r="DC3291" s="39"/>
      <c r="DD3291" s="39"/>
      <c r="DE3291" s="39"/>
    </row>
    <row r="3292" spans="1:109" s="38" customFormat="1" ht="12">
      <c r="A3292" s="298"/>
      <c r="B3292" s="298"/>
      <c r="C3292" s="298"/>
      <c r="D3292" s="298"/>
      <c r="E3292" s="298"/>
      <c r="F3292" s="298"/>
      <c r="G3292" s="298"/>
      <c r="H3292" s="298"/>
      <c r="I3292" s="298"/>
      <c r="J3292" s="298"/>
      <c r="K3292" s="298"/>
      <c r="L3292" s="299"/>
      <c r="M3292" s="302"/>
      <c r="N3292" s="298"/>
      <c r="O3292" s="238"/>
      <c r="P3292" s="238"/>
      <c r="Q3292" s="238"/>
      <c r="T3292" s="39"/>
      <c r="U3292" s="39"/>
      <c r="V3292" s="39"/>
      <c r="W3292" s="39"/>
      <c r="X3292" s="39"/>
      <c r="Y3292" s="39"/>
      <c r="Z3292" s="39"/>
      <c r="AA3292" s="39"/>
      <c r="AB3292" s="39"/>
      <c r="AC3292" s="39"/>
      <c r="AD3292" s="39"/>
      <c r="AE3292" s="39"/>
      <c r="AF3292" s="39"/>
      <c r="AG3292" s="39"/>
      <c r="AH3292" s="39"/>
      <c r="AI3292" s="39"/>
      <c r="AJ3292" s="39"/>
      <c r="AK3292" s="39"/>
      <c r="AL3292" s="39"/>
      <c r="AM3292" s="39"/>
      <c r="AN3292" s="39"/>
      <c r="AO3292" s="39"/>
      <c r="AP3292" s="39"/>
      <c r="AQ3292" s="39"/>
      <c r="AR3292" s="39"/>
      <c r="AS3292" s="39"/>
      <c r="AT3292" s="39"/>
      <c r="AU3292" s="39"/>
      <c r="AV3292" s="39"/>
      <c r="AW3292" s="39"/>
      <c r="AX3292" s="39"/>
      <c r="AY3292" s="39"/>
      <c r="AZ3292" s="39"/>
      <c r="BA3292" s="39"/>
      <c r="BB3292" s="39"/>
      <c r="BC3292" s="39"/>
      <c r="BD3292" s="39"/>
      <c r="BE3292" s="39"/>
      <c r="BF3292" s="39"/>
      <c r="BG3292" s="39"/>
      <c r="BH3292" s="39"/>
      <c r="BI3292" s="39"/>
      <c r="BJ3292" s="39"/>
      <c r="BK3292" s="39"/>
      <c r="BL3292" s="39"/>
      <c r="BM3292" s="39"/>
      <c r="BN3292" s="39"/>
      <c r="BO3292" s="39"/>
      <c r="BP3292" s="39"/>
      <c r="BQ3292" s="39"/>
      <c r="BR3292" s="39"/>
      <c r="BS3292" s="39"/>
      <c r="BT3292" s="39"/>
      <c r="BU3292" s="39"/>
      <c r="BV3292" s="39"/>
      <c r="BW3292" s="39"/>
      <c r="BX3292" s="39"/>
      <c r="BY3292" s="39"/>
      <c r="BZ3292" s="39"/>
      <c r="CA3292" s="39"/>
      <c r="CB3292" s="39"/>
      <c r="CC3292" s="39"/>
      <c r="CD3292" s="39"/>
      <c r="CE3292" s="39"/>
      <c r="CF3292" s="39"/>
      <c r="CG3292" s="39"/>
      <c r="CH3292" s="39"/>
      <c r="CI3292" s="39"/>
      <c r="CJ3292" s="39"/>
      <c r="CK3292" s="39"/>
      <c r="CL3292" s="39"/>
      <c r="CM3292" s="39"/>
      <c r="CN3292" s="39"/>
      <c r="CO3292" s="39"/>
      <c r="CP3292" s="39"/>
      <c r="CQ3292" s="39"/>
      <c r="CR3292" s="39"/>
      <c r="CS3292" s="39"/>
      <c r="CT3292" s="39"/>
      <c r="CU3292" s="39"/>
      <c r="CV3292" s="39"/>
      <c r="CW3292" s="39"/>
      <c r="CX3292" s="39"/>
      <c r="CY3292" s="39"/>
      <c r="CZ3292" s="39"/>
      <c r="DA3292" s="39"/>
      <c r="DB3292" s="39"/>
      <c r="DC3292" s="39"/>
      <c r="DD3292" s="39"/>
      <c r="DE3292" s="39"/>
    </row>
    <row r="3293" spans="1:109" s="38" customFormat="1" ht="12">
      <c r="A3293" s="298"/>
      <c r="B3293" s="298"/>
      <c r="C3293" s="298"/>
      <c r="D3293" s="298"/>
      <c r="E3293" s="298"/>
      <c r="F3293" s="298"/>
      <c r="G3293" s="298"/>
      <c r="H3293" s="298"/>
      <c r="I3293" s="298"/>
      <c r="J3293" s="298"/>
      <c r="K3293" s="298"/>
      <c r="L3293" s="299"/>
      <c r="M3293" s="302"/>
      <c r="N3293" s="298"/>
      <c r="O3293" s="238"/>
      <c r="P3293" s="238"/>
      <c r="Q3293" s="238"/>
      <c r="T3293" s="39"/>
      <c r="U3293" s="39"/>
      <c r="V3293" s="39"/>
      <c r="W3293" s="39"/>
      <c r="X3293" s="39"/>
      <c r="Y3293" s="39"/>
      <c r="Z3293" s="39"/>
      <c r="AA3293" s="39"/>
      <c r="AB3293" s="39"/>
      <c r="AC3293" s="39"/>
      <c r="AD3293" s="39"/>
      <c r="AE3293" s="39"/>
      <c r="AF3293" s="39"/>
      <c r="AG3293" s="39"/>
      <c r="AH3293" s="39"/>
      <c r="AI3293" s="39"/>
      <c r="AJ3293" s="39"/>
      <c r="AK3293" s="39"/>
      <c r="AL3293" s="39"/>
      <c r="AM3293" s="39"/>
      <c r="AN3293" s="39"/>
      <c r="AO3293" s="39"/>
      <c r="AP3293" s="39"/>
      <c r="AQ3293" s="39"/>
      <c r="AR3293" s="39"/>
      <c r="AS3293" s="39"/>
      <c r="AT3293" s="39"/>
      <c r="AU3293" s="39"/>
      <c r="AV3293" s="39"/>
      <c r="AW3293" s="39"/>
      <c r="AX3293" s="39"/>
      <c r="AY3293" s="39"/>
      <c r="AZ3293" s="39"/>
      <c r="BA3293" s="39"/>
      <c r="BB3293" s="39"/>
      <c r="BC3293" s="39"/>
      <c r="BD3293" s="39"/>
      <c r="BE3293" s="39"/>
      <c r="BF3293" s="39"/>
      <c r="BG3293" s="39"/>
      <c r="BH3293" s="39"/>
      <c r="BI3293" s="39"/>
      <c r="BJ3293" s="39"/>
      <c r="BK3293" s="39"/>
      <c r="BL3293" s="39"/>
      <c r="BM3293" s="39"/>
      <c r="BN3293" s="39"/>
      <c r="BO3293" s="39"/>
      <c r="BP3293" s="39"/>
      <c r="BQ3293" s="39"/>
      <c r="BR3293" s="39"/>
      <c r="BS3293" s="39"/>
      <c r="BT3293" s="39"/>
      <c r="BU3293" s="39"/>
      <c r="BV3293" s="39"/>
      <c r="BW3293" s="39"/>
      <c r="BX3293" s="39"/>
      <c r="BY3293" s="39"/>
      <c r="BZ3293" s="39"/>
      <c r="CA3293" s="39"/>
      <c r="CB3293" s="39"/>
      <c r="CC3293" s="39"/>
      <c r="CD3293" s="39"/>
      <c r="CE3293" s="39"/>
      <c r="CF3293" s="39"/>
      <c r="CG3293" s="39"/>
      <c r="CH3293" s="39"/>
      <c r="CI3293" s="39"/>
      <c r="CJ3293" s="39"/>
      <c r="CK3293" s="39"/>
      <c r="CL3293" s="39"/>
      <c r="CM3293" s="39"/>
      <c r="CN3293" s="39"/>
      <c r="CO3293" s="39"/>
      <c r="CP3293" s="39"/>
      <c r="CQ3293" s="39"/>
      <c r="CR3293" s="39"/>
      <c r="CS3293" s="39"/>
      <c r="CT3293" s="39"/>
      <c r="CU3293" s="39"/>
      <c r="CV3293" s="39"/>
      <c r="CW3293" s="39"/>
      <c r="CX3293" s="39"/>
      <c r="CY3293" s="39"/>
      <c r="CZ3293" s="39"/>
      <c r="DA3293" s="39"/>
      <c r="DB3293" s="39"/>
      <c r="DC3293" s="39"/>
      <c r="DD3293" s="39"/>
      <c r="DE3293" s="39"/>
    </row>
    <row r="3294" spans="1:109" s="38" customFormat="1" ht="12">
      <c r="A3294" s="298"/>
      <c r="B3294" s="298"/>
      <c r="C3294" s="298"/>
      <c r="D3294" s="298"/>
      <c r="E3294" s="298"/>
      <c r="F3294" s="298"/>
      <c r="G3294" s="298"/>
      <c r="H3294" s="298"/>
      <c r="I3294" s="298"/>
      <c r="J3294" s="298"/>
      <c r="K3294" s="298"/>
      <c r="L3294" s="299"/>
      <c r="M3294" s="302"/>
      <c r="N3294" s="298"/>
      <c r="O3294" s="238"/>
      <c r="P3294" s="238"/>
      <c r="Q3294" s="238"/>
      <c r="T3294" s="39"/>
      <c r="U3294" s="39"/>
      <c r="V3294" s="39"/>
      <c r="W3294" s="39"/>
      <c r="X3294" s="39"/>
      <c r="Y3294" s="39"/>
      <c r="Z3294" s="39"/>
      <c r="AA3294" s="39"/>
      <c r="AB3294" s="39"/>
      <c r="AC3294" s="39"/>
      <c r="AD3294" s="39"/>
      <c r="AE3294" s="39"/>
      <c r="AF3294" s="39"/>
      <c r="AG3294" s="39"/>
      <c r="AH3294" s="39"/>
      <c r="AI3294" s="39"/>
      <c r="AJ3294" s="39"/>
      <c r="AK3294" s="39"/>
      <c r="AL3294" s="39"/>
      <c r="AM3294" s="39"/>
      <c r="AN3294" s="39"/>
      <c r="AO3294" s="39"/>
      <c r="AP3294" s="39"/>
      <c r="AQ3294" s="39"/>
      <c r="AR3294" s="39"/>
      <c r="AS3294" s="39"/>
      <c r="AT3294" s="39"/>
      <c r="AU3294" s="39"/>
      <c r="AV3294" s="39"/>
      <c r="AW3294" s="39"/>
      <c r="AX3294" s="39"/>
      <c r="AY3294" s="39"/>
      <c r="AZ3294" s="39"/>
      <c r="BA3294" s="39"/>
      <c r="BB3294" s="39"/>
      <c r="BC3294" s="39"/>
      <c r="BD3294" s="39"/>
      <c r="BE3294" s="39"/>
      <c r="BF3294" s="39"/>
      <c r="BG3294" s="39"/>
      <c r="BH3294" s="39"/>
      <c r="BI3294" s="39"/>
      <c r="BJ3294" s="39"/>
      <c r="BK3294" s="39"/>
      <c r="BL3294" s="39"/>
      <c r="BM3294" s="39"/>
      <c r="BN3294" s="39"/>
      <c r="BO3294" s="39"/>
      <c r="BP3294" s="39"/>
      <c r="BQ3294" s="39"/>
      <c r="BR3294" s="39"/>
      <c r="BS3294" s="39"/>
      <c r="BT3294" s="39"/>
      <c r="BU3294" s="39"/>
      <c r="BV3294" s="39"/>
      <c r="BW3294" s="39"/>
      <c r="BX3294" s="39"/>
      <c r="BY3294" s="39"/>
      <c r="BZ3294" s="39"/>
      <c r="CA3294" s="39"/>
      <c r="CB3294" s="39"/>
      <c r="CC3294" s="39"/>
      <c r="CD3294" s="39"/>
      <c r="CE3294" s="39"/>
      <c r="CF3294" s="39"/>
      <c r="CG3294" s="39"/>
      <c r="CH3294" s="39"/>
      <c r="CI3294" s="39"/>
      <c r="CJ3294" s="39"/>
      <c r="CK3294" s="39"/>
      <c r="CL3294" s="39"/>
      <c r="CM3294" s="39"/>
      <c r="CN3294" s="39"/>
      <c r="CO3294" s="39"/>
      <c r="CP3294" s="39"/>
      <c r="CQ3294" s="39"/>
      <c r="CR3294" s="39"/>
      <c r="CS3294" s="39"/>
      <c r="CT3294" s="39"/>
      <c r="CU3294" s="39"/>
      <c r="CV3294" s="39"/>
      <c r="CW3294" s="39"/>
      <c r="CX3294" s="39"/>
      <c r="CY3294" s="39"/>
      <c r="CZ3294" s="39"/>
      <c r="DA3294" s="39"/>
      <c r="DB3294" s="39"/>
      <c r="DC3294" s="39"/>
      <c r="DD3294" s="39"/>
      <c r="DE3294" s="39"/>
    </row>
    <row r="3295" spans="1:109" s="38" customFormat="1" ht="12">
      <c r="A3295" s="298"/>
      <c r="B3295" s="298"/>
      <c r="C3295" s="298"/>
      <c r="D3295" s="298"/>
      <c r="E3295" s="298"/>
      <c r="F3295" s="298"/>
      <c r="G3295" s="298"/>
      <c r="H3295" s="298"/>
      <c r="I3295" s="298"/>
      <c r="J3295" s="298"/>
      <c r="K3295" s="298"/>
      <c r="L3295" s="299"/>
      <c r="M3295" s="302"/>
      <c r="N3295" s="298"/>
      <c r="O3295" s="238"/>
      <c r="P3295" s="238"/>
      <c r="Q3295" s="238"/>
      <c r="T3295" s="39"/>
      <c r="U3295" s="39"/>
      <c r="V3295" s="39"/>
      <c r="W3295" s="39"/>
      <c r="X3295" s="39"/>
      <c r="Y3295" s="39"/>
      <c r="Z3295" s="39"/>
      <c r="AA3295" s="39"/>
      <c r="AB3295" s="39"/>
      <c r="AC3295" s="39"/>
      <c r="AD3295" s="39"/>
      <c r="AE3295" s="39"/>
      <c r="AF3295" s="39"/>
      <c r="AG3295" s="39"/>
      <c r="AH3295" s="39"/>
      <c r="AI3295" s="39"/>
      <c r="AJ3295" s="39"/>
      <c r="AK3295" s="39"/>
      <c r="AL3295" s="39"/>
      <c r="AM3295" s="39"/>
      <c r="AN3295" s="39"/>
      <c r="AO3295" s="39"/>
      <c r="AP3295" s="39"/>
      <c r="AQ3295" s="39"/>
      <c r="AR3295" s="39"/>
      <c r="AS3295" s="39"/>
      <c r="AT3295" s="39"/>
      <c r="AU3295" s="39"/>
      <c r="AV3295" s="39"/>
      <c r="AW3295" s="39"/>
      <c r="AX3295" s="39"/>
      <c r="AY3295" s="39"/>
      <c r="AZ3295" s="39"/>
      <c r="BA3295" s="39"/>
      <c r="BB3295" s="39"/>
      <c r="BC3295" s="39"/>
      <c r="BD3295" s="39"/>
      <c r="BE3295" s="39"/>
      <c r="BF3295" s="39"/>
      <c r="BG3295" s="39"/>
      <c r="BH3295" s="39"/>
      <c r="BI3295" s="39"/>
      <c r="BJ3295" s="39"/>
      <c r="BK3295" s="39"/>
      <c r="BL3295" s="39"/>
      <c r="BM3295" s="39"/>
      <c r="BN3295" s="39"/>
      <c r="BO3295" s="39"/>
      <c r="BP3295" s="39"/>
      <c r="BQ3295" s="39"/>
      <c r="BR3295" s="39"/>
      <c r="BS3295" s="39"/>
      <c r="BT3295" s="39"/>
      <c r="BU3295" s="39"/>
      <c r="BV3295" s="39"/>
      <c r="BW3295" s="39"/>
      <c r="BX3295" s="39"/>
      <c r="BY3295" s="39"/>
      <c r="BZ3295" s="39"/>
      <c r="CA3295" s="39"/>
      <c r="CB3295" s="39"/>
      <c r="CC3295" s="39"/>
      <c r="CD3295" s="39"/>
      <c r="CE3295" s="39"/>
      <c r="CF3295" s="39"/>
      <c r="CG3295" s="39"/>
      <c r="CH3295" s="39"/>
      <c r="CI3295" s="39"/>
      <c r="CJ3295" s="39"/>
      <c r="CK3295" s="39"/>
      <c r="CL3295" s="39"/>
      <c r="CM3295" s="39"/>
      <c r="CN3295" s="39"/>
      <c r="CO3295" s="39"/>
      <c r="CP3295" s="39"/>
      <c r="CQ3295" s="39"/>
      <c r="CR3295" s="39"/>
      <c r="CS3295" s="39"/>
      <c r="CT3295" s="39"/>
      <c r="CU3295" s="39"/>
      <c r="CV3295" s="39"/>
      <c r="CW3295" s="39"/>
      <c r="CX3295" s="39"/>
      <c r="CY3295" s="39"/>
      <c r="CZ3295" s="39"/>
      <c r="DA3295" s="39"/>
      <c r="DB3295" s="39"/>
      <c r="DC3295" s="39"/>
      <c r="DD3295" s="39"/>
      <c r="DE3295" s="39"/>
    </row>
    <row r="3296" spans="1:109" s="38" customFormat="1" ht="12">
      <c r="A3296" s="298"/>
      <c r="B3296" s="298"/>
      <c r="C3296" s="298"/>
      <c r="D3296" s="298"/>
      <c r="E3296" s="298"/>
      <c r="F3296" s="298"/>
      <c r="G3296" s="298"/>
      <c r="H3296" s="298"/>
      <c r="I3296" s="298"/>
      <c r="J3296" s="298"/>
      <c r="K3296" s="298"/>
      <c r="L3296" s="299"/>
      <c r="M3296" s="302"/>
      <c r="N3296" s="298"/>
      <c r="O3296" s="238"/>
      <c r="P3296" s="238"/>
      <c r="Q3296" s="238"/>
      <c r="T3296" s="39"/>
      <c r="U3296" s="39"/>
      <c r="V3296" s="39"/>
      <c r="W3296" s="39"/>
      <c r="X3296" s="39"/>
      <c r="Y3296" s="39"/>
      <c r="Z3296" s="39"/>
      <c r="AA3296" s="39"/>
      <c r="AB3296" s="39"/>
      <c r="AC3296" s="39"/>
      <c r="AD3296" s="39"/>
      <c r="AE3296" s="39"/>
      <c r="AF3296" s="39"/>
      <c r="AG3296" s="39"/>
      <c r="AH3296" s="39"/>
      <c r="AI3296" s="39"/>
      <c r="AJ3296" s="39"/>
      <c r="AK3296" s="39"/>
      <c r="AL3296" s="39"/>
      <c r="AM3296" s="39"/>
      <c r="AN3296" s="39"/>
      <c r="AO3296" s="39"/>
      <c r="AP3296" s="39"/>
      <c r="AQ3296" s="39"/>
      <c r="AR3296" s="39"/>
      <c r="AS3296" s="39"/>
      <c r="AT3296" s="39"/>
      <c r="AU3296" s="39"/>
      <c r="AV3296" s="39"/>
      <c r="AW3296" s="39"/>
      <c r="AX3296" s="39"/>
      <c r="AY3296" s="39"/>
      <c r="AZ3296" s="39"/>
      <c r="BA3296" s="39"/>
      <c r="BB3296" s="39"/>
      <c r="BC3296" s="39"/>
      <c r="BD3296" s="39"/>
      <c r="BE3296" s="39"/>
      <c r="BF3296" s="39"/>
      <c r="BG3296" s="39"/>
      <c r="BH3296" s="39"/>
      <c r="BI3296" s="39"/>
      <c r="BJ3296" s="39"/>
      <c r="BK3296" s="39"/>
      <c r="BL3296" s="39"/>
      <c r="BM3296" s="39"/>
      <c r="BN3296" s="39"/>
      <c r="BO3296" s="39"/>
      <c r="BP3296" s="39"/>
      <c r="BQ3296" s="39"/>
      <c r="BR3296" s="39"/>
      <c r="BS3296" s="39"/>
      <c r="BT3296" s="39"/>
      <c r="BU3296" s="39"/>
      <c r="BV3296" s="39"/>
      <c r="BW3296" s="39"/>
      <c r="BX3296" s="39"/>
      <c r="BY3296" s="39"/>
      <c r="BZ3296" s="39"/>
      <c r="CA3296" s="39"/>
      <c r="CB3296" s="39"/>
      <c r="CC3296" s="39"/>
      <c r="CD3296" s="39"/>
      <c r="CE3296" s="39"/>
      <c r="CF3296" s="39"/>
      <c r="CG3296" s="39"/>
      <c r="CH3296" s="39"/>
      <c r="CI3296" s="39"/>
      <c r="CJ3296" s="39"/>
      <c r="CK3296" s="39"/>
      <c r="CL3296" s="39"/>
      <c r="CM3296" s="39"/>
      <c r="CN3296" s="39"/>
      <c r="CO3296" s="39"/>
      <c r="CP3296" s="39"/>
      <c r="CQ3296" s="39"/>
      <c r="CR3296" s="39"/>
      <c r="CS3296" s="39"/>
      <c r="CT3296" s="39"/>
      <c r="CU3296" s="39"/>
      <c r="CV3296" s="39"/>
      <c r="CW3296" s="39"/>
      <c r="CX3296" s="39"/>
      <c r="CY3296" s="39"/>
      <c r="CZ3296" s="39"/>
      <c r="DA3296" s="39"/>
      <c r="DB3296" s="39"/>
      <c r="DC3296" s="39"/>
      <c r="DD3296" s="39"/>
      <c r="DE3296" s="39"/>
    </row>
    <row r="3297" spans="1:109" s="38" customFormat="1" ht="12">
      <c r="A3297" s="298"/>
      <c r="B3297" s="298"/>
      <c r="C3297" s="298"/>
      <c r="D3297" s="298"/>
      <c r="E3297" s="298"/>
      <c r="F3297" s="298"/>
      <c r="G3297" s="298"/>
      <c r="H3297" s="298"/>
      <c r="I3297" s="298"/>
      <c r="J3297" s="298"/>
      <c r="K3297" s="298"/>
      <c r="L3297" s="299"/>
      <c r="M3297" s="302"/>
      <c r="N3297" s="298"/>
      <c r="O3297" s="238"/>
      <c r="P3297" s="238"/>
      <c r="Q3297" s="238"/>
      <c r="T3297" s="39"/>
      <c r="U3297" s="39"/>
      <c r="V3297" s="39"/>
      <c r="W3297" s="39"/>
      <c r="X3297" s="39"/>
      <c r="Y3297" s="39"/>
      <c r="Z3297" s="39"/>
      <c r="AA3297" s="39"/>
      <c r="AB3297" s="39"/>
      <c r="AC3297" s="39"/>
      <c r="AD3297" s="39"/>
      <c r="AE3297" s="39"/>
      <c r="AF3297" s="39"/>
      <c r="AG3297" s="39"/>
      <c r="AH3297" s="39"/>
      <c r="AI3297" s="39"/>
      <c r="AJ3297" s="39"/>
      <c r="AK3297" s="39"/>
      <c r="AL3297" s="39"/>
      <c r="AM3297" s="39"/>
      <c r="AN3297" s="39"/>
      <c r="AO3297" s="39"/>
      <c r="AP3297" s="39"/>
      <c r="AQ3297" s="39"/>
      <c r="AR3297" s="39"/>
      <c r="AS3297" s="39"/>
      <c r="AT3297" s="39"/>
      <c r="AU3297" s="39"/>
      <c r="AV3297" s="39"/>
      <c r="AW3297" s="39"/>
      <c r="AX3297" s="39"/>
      <c r="AY3297" s="39"/>
      <c r="AZ3297" s="39"/>
      <c r="BA3297" s="39"/>
      <c r="BB3297" s="39"/>
      <c r="BC3297" s="39"/>
      <c r="BD3297" s="39"/>
      <c r="BE3297" s="39"/>
      <c r="BF3297" s="39"/>
      <c r="BG3297" s="39"/>
      <c r="BH3297" s="39"/>
      <c r="BI3297" s="39"/>
      <c r="BJ3297" s="39"/>
      <c r="BK3297" s="39"/>
      <c r="BL3297" s="39"/>
      <c r="BM3297" s="39"/>
      <c r="BN3297" s="39"/>
      <c r="BO3297" s="39"/>
      <c r="BP3297" s="39"/>
      <c r="BQ3297" s="39"/>
      <c r="BR3297" s="39"/>
      <c r="BS3297" s="39"/>
      <c r="BT3297" s="39"/>
      <c r="BU3297" s="39"/>
      <c r="BV3297" s="39"/>
      <c r="BW3297" s="39"/>
      <c r="BX3297" s="39"/>
      <c r="BY3297" s="39"/>
      <c r="BZ3297" s="39"/>
      <c r="CA3297" s="39"/>
      <c r="CB3297" s="39"/>
      <c r="CC3297" s="39"/>
      <c r="CD3297" s="39"/>
      <c r="CE3297" s="39"/>
      <c r="CF3297" s="39"/>
      <c r="CG3297" s="39"/>
      <c r="CH3297" s="39"/>
      <c r="CI3297" s="39"/>
      <c r="CJ3297" s="39"/>
      <c r="CK3297" s="39"/>
      <c r="CL3297" s="39"/>
      <c r="CM3297" s="39"/>
      <c r="CN3297" s="39"/>
      <c r="CO3297" s="39"/>
      <c r="CP3297" s="39"/>
      <c r="CQ3297" s="39"/>
      <c r="CR3297" s="39"/>
      <c r="CS3297" s="39"/>
      <c r="CT3297" s="39"/>
      <c r="CU3297" s="39"/>
      <c r="CV3297" s="39"/>
      <c r="CW3297" s="39"/>
      <c r="CX3297" s="39"/>
      <c r="CY3297" s="39"/>
      <c r="CZ3297" s="39"/>
      <c r="DA3297" s="39"/>
      <c r="DB3297" s="39"/>
      <c r="DC3297" s="39"/>
      <c r="DD3297" s="39"/>
      <c r="DE3297" s="39"/>
    </row>
    <row r="3298" spans="1:109" s="38" customFormat="1" ht="12">
      <c r="A3298" s="298"/>
      <c r="B3298" s="298"/>
      <c r="C3298" s="298"/>
      <c r="D3298" s="298"/>
      <c r="E3298" s="298"/>
      <c r="F3298" s="298"/>
      <c r="G3298" s="298"/>
      <c r="H3298" s="298"/>
      <c r="I3298" s="298"/>
      <c r="J3298" s="298"/>
      <c r="K3298" s="298"/>
      <c r="L3298" s="299"/>
      <c r="M3298" s="302"/>
      <c r="N3298" s="298"/>
      <c r="O3298" s="238"/>
      <c r="P3298" s="238"/>
      <c r="Q3298" s="238"/>
      <c r="T3298" s="39"/>
      <c r="U3298" s="39"/>
      <c r="V3298" s="39"/>
      <c r="W3298" s="39"/>
      <c r="X3298" s="39"/>
      <c r="Y3298" s="39"/>
      <c r="Z3298" s="39"/>
      <c r="AA3298" s="39"/>
      <c r="AB3298" s="39"/>
      <c r="AC3298" s="39"/>
      <c r="AD3298" s="39"/>
      <c r="AE3298" s="39"/>
      <c r="AF3298" s="39"/>
      <c r="AG3298" s="39"/>
      <c r="AH3298" s="39"/>
      <c r="AI3298" s="39"/>
      <c r="AJ3298" s="39"/>
      <c r="AK3298" s="39"/>
      <c r="AL3298" s="39"/>
      <c r="AM3298" s="39"/>
      <c r="AN3298" s="39"/>
      <c r="AO3298" s="39"/>
      <c r="AP3298" s="39"/>
      <c r="AQ3298" s="39"/>
      <c r="AR3298" s="39"/>
      <c r="AS3298" s="39"/>
      <c r="AT3298" s="39"/>
      <c r="AU3298" s="39"/>
      <c r="AV3298" s="39"/>
      <c r="AW3298" s="39"/>
      <c r="AX3298" s="39"/>
      <c r="AY3298" s="39"/>
      <c r="AZ3298" s="39"/>
      <c r="BA3298" s="39"/>
      <c r="BB3298" s="39"/>
      <c r="BC3298" s="39"/>
      <c r="BD3298" s="39"/>
      <c r="BE3298" s="39"/>
      <c r="BF3298" s="39"/>
      <c r="BG3298" s="39"/>
      <c r="BH3298" s="39"/>
      <c r="BI3298" s="39"/>
      <c r="BJ3298" s="39"/>
      <c r="BK3298" s="39"/>
      <c r="BL3298" s="39"/>
      <c r="BM3298" s="39"/>
      <c r="BN3298" s="39"/>
      <c r="BO3298" s="39"/>
      <c r="BP3298" s="39"/>
      <c r="BQ3298" s="39"/>
      <c r="BR3298" s="39"/>
      <c r="BS3298" s="39"/>
      <c r="BT3298" s="39"/>
      <c r="BU3298" s="39"/>
      <c r="BV3298" s="39"/>
      <c r="BW3298" s="39"/>
      <c r="BX3298" s="39"/>
      <c r="BY3298" s="39"/>
      <c r="BZ3298" s="39"/>
      <c r="CA3298" s="39"/>
      <c r="CB3298" s="39"/>
      <c r="CC3298" s="39"/>
      <c r="CD3298" s="39"/>
      <c r="CE3298" s="39"/>
      <c r="CF3298" s="39"/>
      <c r="CG3298" s="39"/>
      <c r="CH3298" s="39"/>
      <c r="CI3298" s="39"/>
      <c r="CJ3298" s="39"/>
      <c r="CK3298" s="39"/>
      <c r="CL3298" s="39"/>
      <c r="CM3298" s="39"/>
      <c r="CN3298" s="39"/>
      <c r="CO3298" s="39"/>
      <c r="CP3298" s="39"/>
      <c r="CQ3298" s="39"/>
      <c r="CR3298" s="39"/>
      <c r="CS3298" s="39"/>
      <c r="CT3298" s="39"/>
      <c r="CU3298" s="39"/>
      <c r="CV3298" s="39"/>
      <c r="CW3298" s="39"/>
      <c r="CX3298" s="39"/>
      <c r="CY3298" s="39"/>
      <c r="CZ3298" s="39"/>
      <c r="DA3298" s="39"/>
      <c r="DB3298" s="39"/>
      <c r="DC3298" s="39"/>
      <c r="DD3298" s="39"/>
      <c r="DE3298" s="39"/>
    </row>
    <row r="3299" spans="1:109" s="38" customFormat="1" ht="12">
      <c r="A3299" s="298"/>
      <c r="B3299" s="298"/>
      <c r="C3299" s="298"/>
      <c r="D3299" s="298"/>
      <c r="E3299" s="298"/>
      <c r="F3299" s="298"/>
      <c r="G3299" s="298"/>
      <c r="H3299" s="298"/>
      <c r="I3299" s="298"/>
      <c r="J3299" s="298"/>
      <c r="K3299" s="298"/>
      <c r="L3299" s="299"/>
      <c r="M3299" s="302"/>
      <c r="N3299" s="298"/>
      <c r="O3299" s="238"/>
      <c r="P3299" s="238"/>
      <c r="Q3299" s="238"/>
      <c r="T3299" s="39"/>
      <c r="U3299" s="39"/>
      <c r="V3299" s="39"/>
      <c r="W3299" s="39"/>
      <c r="X3299" s="39"/>
      <c r="Y3299" s="39"/>
      <c r="Z3299" s="39"/>
      <c r="AA3299" s="39"/>
      <c r="AB3299" s="39"/>
      <c r="AC3299" s="39"/>
      <c r="AD3299" s="39"/>
      <c r="AE3299" s="39"/>
      <c r="AF3299" s="39"/>
      <c r="AG3299" s="39"/>
      <c r="AH3299" s="39"/>
      <c r="AI3299" s="39"/>
      <c r="AJ3299" s="39"/>
      <c r="AK3299" s="39"/>
      <c r="AL3299" s="39"/>
      <c r="AM3299" s="39"/>
      <c r="AN3299" s="39"/>
      <c r="AO3299" s="39"/>
      <c r="AP3299" s="39"/>
      <c r="AQ3299" s="39"/>
      <c r="AR3299" s="39"/>
      <c r="AS3299" s="39"/>
      <c r="AT3299" s="39"/>
      <c r="AU3299" s="39"/>
      <c r="AV3299" s="39"/>
      <c r="AW3299" s="39"/>
      <c r="AX3299" s="39"/>
      <c r="AY3299" s="39"/>
      <c r="AZ3299" s="39"/>
      <c r="BA3299" s="39"/>
      <c r="BB3299" s="39"/>
      <c r="BC3299" s="39"/>
      <c r="BD3299" s="39"/>
      <c r="BE3299" s="39"/>
      <c r="BF3299" s="39"/>
      <c r="BG3299" s="39"/>
      <c r="BH3299" s="39"/>
      <c r="BI3299" s="39"/>
      <c r="BJ3299" s="39"/>
      <c r="BK3299" s="39"/>
      <c r="BL3299" s="39"/>
      <c r="BM3299" s="39"/>
      <c r="BN3299" s="39"/>
      <c r="BO3299" s="39"/>
      <c r="BP3299" s="39"/>
      <c r="BQ3299" s="39"/>
      <c r="BR3299" s="39"/>
      <c r="BS3299" s="39"/>
      <c r="BT3299" s="39"/>
      <c r="BU3299" s="39"/>
      <c r="BV3299" s="39"/>
      <c r="BW3299" s="39"/>
      <c r="BX3299" s="39"/>
      <c r="BY3299" s="39"/>
      <c r="BZ3299" s="39"/>
      <c r="CA3299" s="39"/>
      <c r="CB3299" s="39"/>
      <c r="CC3299" s="39"/>
      <c r="CD3299" s="39"/>
      <c r="CE3299" s="39"/>
      <c r="CF3299" s="39"/>
      <c r="CG3299" s="39"/>
      <c r="CH3299" s="39"/>
      <c r="CI3299" s="39"/>
      <c r="CJ3299" s="39"/>
      <c r="CK3299" s="39"/>
      <c r="CL3299" s="39"/>
      <c r="CM3299" s="39"/>
      <c r="CN3299" s="39"/>
      <c r="CO3299" s="39"/>
      <c r="CP3299" s="39"/>
      <c r="CQ3299" s="39"/>
      <c r="CR3299" s="39"/>
      <c r="CS3299" s="39"/>
      <c r="CT3299" s="39"/>
      <c r="CU3299" s="39"/>
      <c r="CV3299" s="39"/>
      <c r="CW3299" s="39"/>
      <c r="CX3299" s="39"/>
      <c r="CY3299" s="39"/>
      <c r="CZ3299" s="39"/>
      <c r="DA3299" s="39"/>
      <c r="DB3299" s="39"/>
      <c r="DC3299" s="39"/>
      <c r="DD3299" s="39"/>
      <c r="DE3299" s="39"/>
    </row>
    <row r="3300" spans="1:109" s="38" customFormat="1" ht="12">
      <c r="A3300" s="298"/>
      <c r="B3300" s="298"/>
      <c r="C3300" s="298"/>
      <c r="D3300" s="298"/>
      <c r="E3300" s="298"/>
      <c r="F3300" s="298"/>
      <c r="G3300" s="298"/>
      <c r="H3300" s="298"/>
      <c r="I3300" s="298"/>
      <c r="J3300" s="298"/>
      <c r="K3300" s="298"/>
      <c r="L3300" s="299"/>
      <c r="M3300" s="302"/>
      <c r="N3300" s="298"/>
      <c r="O3300" s="238"/>
      <c r="P3300" s="238"/>
      <c r="Q3300" s="238"/>
      <c r="T3300" s="39"/>
      <c r="U3300" s="39"/>
      <c r="V3300" s="39"/>
      <c r="W3300" s="39"/>
      <c r="X3300" s="39"/>
      <c r="Y3300" s="39"/>
      <c r="Z3300" s="39"/>
      <c r="AA3300" s="39"/>
      <c r="AB3300" s="39"/>
      <c r="AC3300" s="39"/>
      <c r="AD3300" s="39"/>
      <c r="AE3300" s="39"/>
      <c r="AF3300" s="39"/>
      <c r="AG3300" s="39"/>
      <c r="AH3300" s="39"/>
      <c r="AI3300" s="39"/>
      <c r="AJ3300" s="39"/>
      <c r="AK3300" s="39"/>
      <c r="AL3300" s="39"/>
      <c r="AM3300" s="39"/>
      <c r="AN3300" s="39"/>
      <c r="AO3300" s="39"/>
      <c r="AP3300" s="39"/>
      <c r="AQ3300" s="39"/>
      <c r="AR3300" s="39"/>
      <c r="AS3300" s="39"/>
      <c r="AT3300" s="39"/>
      <c r="AU3300" s="39"/>
      <c r="AV3300" s="39"/>
      <c r="AW3300" s="39"/>
      <c r="AX3300" s="39"/>
      <c r="AY3300" s="39"/>
      <c r="AZ3300" s="39"/>
      <c r="BA3300" s="39"/>
      <c r="BB3300" s="39"/>
      <c r="BC3300" s="39"/>
      <c r="BD3300" s="39"/>
      <c r="BE3300" s="39"/>
      <c r="BF3300" s="39"/>
      <c r="BG3300" s="39"/>
      <c r="BH3300" s="39"/>
      <c r="BI3300" s="39"/>
      <c r="BJ3300" s="39"/>
      <c r="BK3300" s="39"/>
      <c r="BL3300" s="39"/>
      <c r="BM3300" s="39"/>
      <c r="BN3300" s="39"/>
      <c r="BO3300" s="39"/>
      <c r="BP3300" s="39"/>
      <c r="BQ3300" s="39"/>
      <c r="BR3300" s="39"/>
      <c r="BS3300" s="39"/>
      <c r="BT3300" s="39"/>
      <c r="BU3300" s="39"/>
      <c r="BV3300" s="39"/>
      <c r="BW3300" s="39"/>
      <c r="BX3300" s="39"/>
      <c r="BY3300" s="39"/>
      <c r="BZ3300" s="39"/>
      <c r="CA3300" s="39"/>
      <c r="CB3300" s="39"/>
      <c r="CC3300" s="39"/>
      <c r="CD3300" s="39"/>
      <c r="CE3300" s="39"/>
      <c r="CF3300" s="39"/>
      <c r="CG3300" s="39"/>
      <c r="CH3300" s="39"/>
      <c r="CI3300" s="39"/>
      <c r="CJ3300" s="39"/>
      <c r="CK3300" s="39"/>
      <c r="CL3300" s="39"/>
      <c r="CM3300" s="39"/>
      <c r="CN3300" s="39"/>
      <c r="CO3300" s="39"/>
      <c r="CP3300" s="39"/>
      <c r="CQ3300" s="39"/>
      <c r="CR3300" s="39"/>
      <c r="CS3300" s="39"/>
      <c r="CT3300" s="39"/>
      <c r="CU3300" s="39"/>
      <c r="CV3300" s="39"/>
      <c r="CW3300" s="39"/>
      <c r="CX3300" s="39"/>
      <c r="CY3300" s="39"/>
      <c r="CZ3300" s="39"/>
      <c r="DA3300" s="39"/>
      <c r="DB3300" s="39"/>
      <c r="DC3300" s="39"/>
      <c r="DD3300" s="39"/>
      <c r="DE3300" s="39"/>
    </row>
    <row r="3301" spans="1:109" s="38" customFormat="1" ht="12">
      <c r="A3301" s="298"/>
      <c r="B3301" s="298"/>
      <c r="C3301" s="298"/>
      <c r="D3301" s="298"/>
      <c r="E3301" s="298"/>
      <c r="F3301" s="298"/>
      <c r="G3301" s="298"/>
      <c r="H3301" s="298"/>
      <c r="I3301" s="298"/>
      <c r="J3301" s="298"/>
      <c r="K3301" s="298"/>
      <c r="L3301" s="299"/>
      <c r="M3301" s="302"/>
      <c r="N3301" s="298"/>
      <c r="O3301" s="238"/>
      <c r="P3301" s="238"/>
      <c r="Q3301" s="238"/>
      <c r="T3301" s="39"/>
      <c r="U3301" s="39"/>
      <c r="V3301" s="39"/>
      <c r="W3301" s="39"/>
      <c r="X3301" s="39"/>
      <c r="Y3301" s="39"/>
      <c r="Z3301" s="39"/>
      <c r="AA3301" s="39"/>
      <c r="AB3301" s="39"/>
      <c r="AC3301" s="39"/>
      <c r="AD3301" s="39"/>
      <c r="AE3301" s="39"/>
      <c r="AF3301" s="39"/>
      <c r="AG3301" s="39"/>
      <c r="AH3301" s="39"/>
      <c r="AI3301" s="39"/>
      <c r="AJ3301" s="39"/>
      <c r="AK3301" s="39"/>
      <c r="AL3301" s="39"/>
      <c r="AM3301" s="39"/>
      <c r="AN3301" s="39"/>
      <c r="AO3301" s="39"/>
      <c r="AP3301" s="39"/>
      <c r="AQ3301" s="39"/>
      <c r="AR3301" s="39"/>
      <c r="AS3301" s="39"/>
      <c r="AT3301" s="39"/>
      <c r="AU3301" s="39"/>
      <c r="AV3301" s="39"/>
      <c r="AW3301" s="39"/>
      <c r="AX3301" s="39"/>
      <c r="AY3301" s="39"/>
      <c r="AZ3301" s="39"/>
      <c r="BA3301" s="39"/>
      <c r="BB3301" s="39"/>
      <c r="BC3301" s="39"/>
      <c r="BD3301" s="39"/>
      <c r="BE3301" s="39"/>
      <c r="BF3301" s="39"/>
      <c r="BG3301" s="39"/>
      <c r="BH3301" s="39"/>
      <c r="BI3301" s="39"/>
      <c r="BJ3301" s="39"/>
      <c r="BK3301" s="39"/>
      <c r="BL3301" s="39"/>
      <c r="BM3301" s="39"/>
      <c r="BN3301" s="39"/>
      <c r="BO3301" s="39"/>
      <c r="BP3301" s="39"/>
      <c r="BQ3301" s="39"/>
      <c r="BR3301" s="39"/>
      <c r="BS3301" s="39"/>
      <c r="BT3301" s="39"/>
      <c r="BU3301" s="39"/>
      <c r="BV3301" s="39"/>
      <c r="BW3301" s="39"/>
      <c r="BX3301" s="39"/>
      <c r="BY3301" s="39"/>
      <c r="BZ3301" s="39"/>
      <c r="CA3301" s="39"/>
      <c r="CB3301" s="39"/>
      <c r="CC3301" s="39"/>
      <c r="CD3301" s="39"/>
      <c r="CE3301" s="39"/>
      <c r="CF3301" s="39"/>
      <c r="CG3301" s="39"/>
      <c r="CH3301" s="39"/>
      <c r="CI3301" s="39"/>
      <c r="CJ3301" s="39"/>
      <c r="CK3301" s="39"/>
      <c r="CL3301" s="39"/>
      <c r="CM3301" s="39"/>
      <c r="CN3301" s="39"/>
      <c r="CO3301" s="39"/>
      <c r="CP3301" s="39"/>
      <c r="CQ3301" s="39"/>
      <c r="CR3301" s="39"/>
      <c r="CS3301" s="39"/>
      <c r="CT3301" s="39"/>
      <c r="CU3301" s="39"/>
      <c r="CV3301" s="39"/>
      <c r="CW3301" s="39"/>
      <c r="CX3301" s="39"/>
      <c r="CY3301" s="39"/>
      <c r="CZ3301" s="39"/>
      <c r="DA3301" s="39"/>
      <c r="DB3301" s="39"/>
      <c r="DC3301" s="39"/>
      <c r="DD3301" s="39"/>
      <c r="DE3301" s="39"/>
    </row>
    <row r="3302" spans="1:109" s="38" customFormat="1" ht="12">
      <c r="A3302" s="298"/>
      <c r="B3302" s="298"/>
      <c r="C3302" s="298"/>
      <c r="D3302" s="298"/>
      <c r="E3302" s="298"/>
      <c r="F3302" s="298"/>
      <c r="G3302" s="298"/>
      <c r="H3302" s="298"/>
      <c r="I3302" s="298"/>
      <c r="J3302" s="298"/>
      <c r="K3302" s="298"/>
      <c r="L3302" s="299"/>
      <c r="M3302" s="302"/>
      <c r="N3302" s="298"/>
      <c r="O3302" s="238"/>
      <c r="P3302" s="238"/>
      <c r="Q3302" s="238"/>
      <c r="T3302" s="39"/>
      <c r="U3302" s="39"/>
      <c r="V3302" s="39"/>
      <c r="W3302" s="39"/>
      <c r="X3302" s="39"/>
      <c r="Y3302" s="39"/>
      <c r="Z3302" s="39"/>
      <c r="AA3302" s="39"/>
      <c r="AB3302" s="39"/>
      <c r="AC3302" s="39"/>
      <c r="AD3302" s="39"/>
      <c r="AE3302" s="39"/>
      <c r="AF3302" s="39"/>
      <c r="AG3302" s="39"/>
      <c r="AH3302" s="39"/>
      <c r="AI3302" s="39"/>
      <c r="AJ3302" s="39"/>
      <c r="AK3302" s="39"/>
      <c r="AL3302" s="39"/>
      <c r="AM3302" s="39"/>
      <c r="AN3302" s="39"/>
      <c r="AO3302" s="39"/>
      <c r="AP3302" s="39"/>
      <c r="AQ3302" s="39"/>
      <c r="AR3302" s="39"/>
      <c r="AS3302" s="39"/>
      <c r="AT3302" s="39"/>
      <c r="AU3302" s="39"/>
      <c r="AV3302" s="39"/>
      <c r="AW3302" s="39"/>
      <c r="AX3302" s="39"/>
      <c r="AY3302" s="39"/>
      <c r="AZ3302" s="39"/>
      <c r="BA3302" s="39"/>
      <c r="BB3302" s="39"/>
      <c r="BC3302" s="39"/>
      <c r="BD3302" s="39"/>
      <c r="BE3302" s="39"/>
      <c r="BF3302" s="39"/>
      <c r="BG3302" s="39"/>
      <c r="BH3302" s="39"/>
      <c r="BI3302" s="39"/>
      <c r="BJ3302" s="39"/>
      <c r="BK3302" s="39"/>
      <c r="BL3302" s="39"/>
      <c r="BM3302" s="39"/>
      <c r="BN3302" s="39"/>
      <c r="BO3302" s="39"/>
      <c r="BP3302" s="39"/>
      <c r="BQ3302" s="39"/>
      <c r="BR3302" s="39"/>
      <c r="BS3302" s="39"/>
      <c r="BT3302" s="39"/>
      <c r="BU3302" s="39"/>
      <c r="BV3302" s="39"/>
      <c r="BW3302" s="39"/>
      <c r="BX3302" s="39"/>
      <c r="BY3302" s="39"/>
      <c r="BZ3302" s="39"/>
      <c r="CA3302" s="39"/>
      <c r="CB3302" s="39"/>
      <c r="CC3302" s="39"/>
      <c r="CD3302" s="39"/>
      <c r="CE3302" s="39"/>
      <c r="CF3302" s="39"/>
      <c r="CG3302" s="39"/>
      <c r="CH3302" s="39"/>
      <c r="CI3302" s="39"/>
      <c r="CJ3302" s="39"/>
      <c r="CK3302" s="39"/>
      <c r="CL3302" s="39"/>
      <c r="CM3302" s="39"/>
      <c r="CN3302" s="39"/>
      <c r="CO3302" s="39"/>
      <c r="CP3302" s="39"/>
      <c r="CQ3302" s="39"/>
      <c r="CR3302" s="39"/>
      <c r="CS3302" s="39"/>
      <c r="CT3302" s="39"/>
      <c r="CU3302" s="39"/>
      <c r="CV3302" s="39"/>
      <c r="CW3302" s="39"/>
      <c r="CX3302" s="39"/>
      <c r="CY3302" s="39"/>
      <c r="CZ3302" s="39"/>
      <c r="DA3302" s="39"/>
      <c r="DB3302" s="39"/>
      <c r="DC3302" s="39"/>
      <c r="DD3302" s="39"/>
      <c r="DE3302" s="39"/>
    </row>
    <row r="3303" spans="1:109" s="38" customFormat="1" ht="12">
      <c r="A3303" s="298"/>
      <c r="B3303" s="298"/>
      <c r="C3303" s="298"/>
      <c r="D3303" s="298"/>
      <c r="E3303" s="298"/>
      <c r="F3303" s="298"/>
      <c r="G3303" s="298"/>
      <c r="H3303" s="298"/>
      <c r="I3303" s="298"/>
      <c r="J3303" s="298"/>
      <c r="K3303" s="298"/>
      <c r="L3303" s="299"/>
      <c r="M3303" s="302"/>
      <c r="N3303" s="298"/>
      <c r="O3303" s="238"/>
      <c r="P3303" s="238"/>
      <c r="Q3303" s="238"/>
      <c r="T3303" s="39"/>
      <c r="U3303" s="39"/>
      <c r="V3303" s="39"/>
      <c r="W3303" s="39"/>
      <c r="X3303" s="39"/>
      <c r="Y3303" s="39"/>
      <c r="Z3303" s="39"/>
      <c r="AA3303" s="39"/>
      <c r="AB3303" s="39"/>
      <c r="AC3303" s="39"/>
      <c r="AD3303" s="39"/>
      <c r="AE3303" s="39"/>
      <c r="AF3303" s="39"/>
      <c r="AG3303" s="39"/>
      <c r="AH3303" s="39"/>
      <c r="AI3303" s="39"/>
      <c r="AJ3303" s="39"/>
      <c r="AK3303" s="39"/>
      <c r="AL3303" s="39"/>
      <c r="AM3303" s="39"/>
      <c r="AN3303" s="39"/>
      <c r="AO3303" s="39"/>
      <c r="AP3303" s="39"/>
      <c r="AQ3303" s="39"/>
      <c r="AR3303" s="39"/>
      <c r="AS3303" s="39"/>
      <c r="AT3303" s="39"/>
      <c r="AU3303" s="39"/>
      <c r="AV3303" s="39"/>
      <c r="AW3303" s="39"/>
      <c r="AX3303" s="39"/>
      <c r="AY3303" s="39"/>
      <c r="AZ3303" s="39"/>
      <c r="BA3303" s="39"/>
      <c r="BB3303" s="39"/>
      <c r="BC3303" s="39"/>
      <c r="BD3303" s="39"/>
      <c r="BE3303" s="39"/>
      <c r="BF3303" s="39"/>
      <c r="BG3303" s="39"/>
      <c r="BH3303" s="39"/>
      <c r="BI3303" s="39"/>
      <c r="BJ3303" s="39"/>
      <c r="BK3303" s="39"/>
      <c r="BL3303" s="39"/>
      <c r="BM3303" s="39"/>
      <c r="BN3303" s="39"/>
      <c r="BO3303" s="39"/>
      <c r="BP3303" s="39"/>
      <c r="BQ3303" s="39"/>
      <c r="BR3303" s="39"/>
      <c r="BS3303" s="39"/>
      <c r="BT3303" s="39"/>
      <c r="BU3303" s="39"/>
      <c r="BV3303" s="39"/>
      <c r="BW3303" s="39"/>
      <c r="BX3303" s="39"/>
      <c r="BY3303" s="39"/>
      <c r="BZ3303" s="39"/>
      <c r="CA3303" s="39"/>
      <c r="CB3303" s="39"/>
      <c r="CC3303" s="39"/>
      <c r="CD3303" s="39"/>
      <c r="CE3303" s="39"/>
      <c r="CF3303" s="39"/>
      <c r="CG3303" s="39"/>
      <c r="CH3303" s="39"/>
      <c r="CI3303" s="39"/>
      <c r="CJ3303" s="39"/>
      <c r="CK3303" s="39"/>
      <c r="CL3303" s="39"/>
      <c r="CM3303" s="39"/>
      <c r="CN3303" s="39"/>
      <c r="CO3303" s="39"/>
      <c r="CP3303" s="39"/>
      <c r="CQ3303" s="39"/>
      <c r="CR3303" s="39"/>
      <c r="CS3303" s="39"/>
      <c r="CT3303" s="39"/>
      <c r="CU3303" s="39"/>
      <c r="CV3303" s="39"/>
      <c r="CW3303" s="39"/>
      <c r="CX3303" s="39"/>
      <c r="CY3303" s="39"/>
      <c r="CZ3303" s="39"/>
      <c r="DA3303" s="39"/>
      <c r="DB3303" s="39"/>
      <c r="DC3303" s="39"/>
      <c r="DD3303" s="39"/>
      <c r="DE3303" s="39"/>
    </row>
    <row r="3304" spans="1:109" s="38" customFormat="1" ht="12">
      <c r="A3304" s="298"/>
      <c r="B3304" s="298"/>
      <c r="C3304" s="298"/>
      <c r="D3304" s="298"/>
      <c r="E3304" s="298"/>
      <c r="F3304" s="298"/>
      <c r="G3304" s="298"/>
      <c r="H3304" s="298"/>
      <c r="I3304" s="298"/>
      <c r="J3304" s="298"/>
      <c r="K3304" s="298"/>
      <c r="L3304" s="299"/>
      <c r="M3304" s="302"/>
      <c r="N3304" s="298"/>
      <c r="O3304" s="238"/>
      <c r="P3304" s="238"/>
      <c r="Q3304" s="238"/>
      <c r="T3304" s="39"/>
      <c r="U3304" s="39"/>
      <c r="V3304" s="39"/>
      <c r="W3304" s="39"/>
      <c r="X3304" s="39"/>
      <c r="Y3304" s="39"/>
      <c r="Z3304" s="39"/>
      <c r="AA3304" s="39"/>
      <c r="AB3304" s="39"/>
      <c r="AC3304" s="39"/>
      <c r="AD3304" s="39"/>
      <c r="AE3304" s="39"/>
      <c r="AF3304" s="39"/>
      <c r="AG3304" s="39"/>
      <c r="AH3304" s="39"/>
      <c r="AI3304" s="39"/>
      <c r="AJ3304" s="39"/>
      <c r="AK3304" s="39"/>
      <c r="AL3304" s="39"/>
      <c r="AM3304" s="39"/>
      <c r="AN3304" s="39"/>
      <c r="AO3304" s="39"/>
      <c r="AP3304" s="39"/>
      <c r="AQ3304" s="39"/>
      <c r="AR3304" s="39"/>
      <c r="AS3304" s="39"/>
      <c r="AT3304" s="39"/>
      <c r="AU3304" s="39"/>
      <c r="AV3304" s="39"/>
      <c r="AW3304" s="39"/>
      <c r="AX3304" s="39"/>
      <c r="AY3304" s="39"/>
      <c r="AZ3304" s="39"/>
      <c r="BA3304" s="39"/>
      <c r="BB3304" s="39"/>
      <c r="BC3304" s="39"/>
      <c r="BD3304" s="39"/>
      <c r="BE3304" s="39"/>
      <c r="BF3304" s="39"/>
      <c r="BG3304" s="39"/>
      <c r="BH3304" s="39"/>
      <c r="BI3304" s="39"/>
      <c r="BJ3304" s="39"/>
      <c r="BK3304" s="39"/>
      <c r="BL3304" s="39"/>
      <c r="BM3304" s="39"/>
      <c r="BN3304" s="39"/>
      <c r="BO3304" s="39"/>
      <c r="BP3304" s="39"/>
      <c r="BQ3304" s="39"/>
      <c r="BR3304" s="39"/>
      <c r="BS3304" s="39"/>
      <c r="BT3304" s="39"/>
      <c r="BU3304" s="39"/>
      <c r="BV3304" s="39"/>
      <c r="BW3304" s="39"/>
      <c r="BX3304" s="39"/>
      <c r="BY3304" s="39"/>
      <c r="BZ3304" s="39"/>
      <c r="CA3304" s="39"/>
      <c r="CB3304" s="39"/>
      <c r="CC3304" s="39"/>
      <c r="CD3304" s="39"/>
      <c r="CE3304" s="39"/>
      <c r="CF3304" s="39"/>
      <c r="CG3304" s="39"/>
      <c r="CH3304" s="39"/>
      <c r="CI3304" s="39"/>
      <c r="CJ3304" s="39"/>
      <c r="CK3304" s="39"/>
      <c r="CL3304" s="39"/>
      <c r="CM3304" s="39"/>
      <c r="CN3304" s="39"/>
      <c r="CO3304" s="39"/>
      <c r="CP3304" s="39"/>
      <c r="CQ3304" s="39"/>
      <c r="CR3304" s="39"/>
      <c r="CS3304" s="39"/>
      <c r="CT3304" s="39"/>
      <c r="CU3304" s="39"/>
      <c r="CV3304" s="39"/>
      <c r="CW3304" s="39"/>
      <c r="CX3304" s="39"/>
      <c r="CY3304" s="39"/>
      <c r="CZ3304" s="39"/>
      <c r="DA3304" s="39"/>
      <c r="DB3304" s="39"/>
      <c r="DC3304" s="39"/>
      <c r="DD3304" s="39"/>
      <c r="DE3304" s="39"/>
    </row>
    <row r="3305" spans="1:109" s="38" customFormat="1" ht="12">
      <c r="A3305" s="298"/>
      <c r="B3305" s="298"/>
      <c r="C3305" s="298"/>
      <c r="D3305" s="298"/>
      <c r="E3305" s="298"/>
      <c r="F3305" s="298"/>
      <c r="G3305" s="298"/>
      <c r="H3305" s="298"/>
      <c r="I3305" s="298"/>
      <c r="J3305" s="298"/>
      <c r="K3305" s="298"/>
      <c r="L3305" s="299"/>
      <c r="M3305" s="302"/>
      <c r="N3305" s="298"/>
      <c r="O3305" s="238"/>
      <c r="P3305" s="238"/>
      <c r="Q3305" s="238"/>
      <c r="T3305" s="39"/>
      <c r="U3305" s="39"/>
      <c r="V3305" s="39"/>
      <c r="W3305" s="39"/>
      <c r="X3305" s="39"/>
      <c r="Y3305" s="39"/>
      <c r="Z3305" s="39"/>
      <c r="AA3305" s="39"/>
      <c r="AB3305" s="39"/>
      <c r="AC3305" s="39"/>
      <c r="AD3305" s="39"/>
      <c r="AE3305" s="39"/>
      <c r="AF3305" s="39"/>
      <c r="AG3305" s="39"/>
      <c r="AH3305" s="39"/>
      <c r="AI3305" s="39"/>
      <c r="AJ3305" s="39"/>
      <c r="AK3305" s="39"/>
      <c r="AL3305" s="39"/>
      <c r="AM3305" s="39"/>
      <c r="AN3305" s="39"/>
      <c r="AO3305" s="39"/>
      <c r="AP3305" s="39"/>
      <c r="AQ3305" s="39"/>
      <c r="AR3305" s="39"/>
      <c r="AS3305" s="39"/>
      <c r="AT3305" s="39"/>
      <c r="AU3305" s="39"/>
      <c r="AV3305" s="39"/>
      <c r="AW3305" s="39"/>
      <c r="AX3305" s="39"/>
      <c r="AY3305" s="39"/>
      <c r="AZ3305" s="39"/>
      <c r="BA3305" s="39"/>
      <c r="BB3305" s="39"/>
      <c r="BC3305" s="39"/>
      <c r="BD3305" s="39"/>
      <c r="BE3305" s="39"/>
      <c r="BF3305" s="39"/>
      <c r="BG3305" s="39"/>
      <c r="BH3305" s="39"/>
      <c r="BI3305" s="39"/>
      <c r="BJ3305" s="39"/>
      <c r="BK3305" s="39"/>
      <c r="BL3305" s="39"/>
      <c r="BM3305" s="39"/>
      <c r="BN3305" s="39"/>
      <c r="BO3305" s="39"/>
      <c r="BP3305" s="39"/>
      <c r="BQ3305" s="39"/>
      <c r="BR3305" s="39"/>
      <c r="BS3305" s="39"/>
      <c r="BT3305" s="39"/>
      <c r="BU3305" s="39"/>
      <c r="BV3305" s="39"/>
      <c r="BW3305" s="39"/>
      <c r="BX3305" s="39"/>
      <c r="BY3305" s="39"/>
      <c r="BZ3305" s="39"/>
      <c r="CA3305" s="39"/>
      <c r="CB3305" s="39"/>
      <c r="CC3305" s="39"/>
      <c r="CD3305" s="39"/>
      <c r="CE3305" s="39"/>
      <c r="CF3305" s="39"/>
      <c r="CG3305" s="39"/>
      <c r="CH3305" s="39"/>
      <c r="CI3305" s="39"/>
      <c r="CJ3305" s="39"/>
      <c r="CK3305" s="39"/>
      <c r="CL3305" s="39"/>
      <c r="CM3305" s="39"/>
      <c r="CN3305" s="39"/>
      <c r="CO3305" s="39"/>
      <c r="CP3305" s="39"/>
      <c r="CQ3305" s="39"/>
      <c r="CR3305" s="39"/>
      <c r="CS3305" s="39"/>
      <c r="CT3305" s="39"/>
      <c r="CU3305" s="39"/>
      <c r="CV3305" s="39"/>
      <c r="CW3305" s="39"/>
      <c r="CX3305" s="39"/>
      <c r="CY3305" s="39"/>
      <c r="CZ3305" s="39"/>
      <c r="DA3305" s="39"/>
      <c r="DB3305" s="39"/>
      <c r="DC3305" s="39"/>
      <c r="DD3305" s="39"/>
      <c r="DE3305" s="39"/>
    </row>
    <row r="3306" spans="1:109" s="38" customFormat="1" ht="12">
      <c r="A3306" s="298"/>
      <c r="B3306" s="298"/>
      <c r="C3306" s="298"/>
      <c r="D3306" s="298"/>
      <c r="E3306" s="298"/>
      <c r="F3306" s="298"/>
      <c r="G3306" s="298"/>
      <c r="H3306" s="298"/>
      <c r="I3306" s="298"/>
      <c r="J3306" s="298"/>
      <c r="K3306" s="298"/>
      <c r="L3306" s="299"/>
      <c r="M3306" s="302"/>
      <c r="N3306" s="298"/>
      <c r="O3306" s="238"/>
      <c r="P3306" s="238"/>
      <c r="Q3306" s="238"/>
      <c r="T3306" s="39"/>
      <c r="U3306" s="39"/>
      <c r="V3306" s="39"/>
      <c r="W3306" s="39"/>
      <c r="X3306" s="39"/>
      <c r="Y3306" s="39"/>
      <c r="Z3306" s="39"/>
      <c r="AA3306" s="39"/>
      <c r="AB3306" s="39"/>
      <c r="AC3306" s="39"/>
      <c r="AD3306" s="39"/>
      <c r="AE3306" s="39"/>
      <c r="AF3306" s="39"/>
      <c r="AG3306" s="39"/>
      <c r="AH3306" s="39"/>
      <c r="AI3306" s="39"/>
      <c r="AJ3306" s="39"/>
      <c r="AK3306" s="39"/>
      <c r="AL3306" s="39"/>
      <c r="AM3306" s="39"/>
      <c r="AN3306" s="39"/>
      <c r="AO3306" s="39"/>
      <c r="AP3306" s="39"/>
      <c r="AQ3306" s="39"/>
      <c r="AR3306" s="39"/>
      <c r="AS3306" s="39"/>
      <c r="AT3306" s="39"/>
      <c r="AU3306" s="39"/>
      <c r="AV3306" s="39"/>
      <c r="AW3306" s="39"/>
      <c r="AX3306" s="39"/>
      <c r="AY3306" s="39"/>
      <c r="AZ3306" s="39"/>
      <c r="BA3306" s="39"/>
      <c r="BB3306" s="39"/>
      <c r="BC3306" s="39"/>
      <c r="BD3306" s="39"/>
      <c r="BE3306" s="39"/>
      <c r="BF3306" s="39"/>
      <c r="BG3306" s="39"/>
      <c r="BH3306" s="39"/>
      <c r="BI3306" s="39"/>
      <c r="BJ3306" s="39"/>
      <c r="BK3306" s="39"/>
      <c r="BL3306" s="39"/>
      <c r="BM3306" s="39"/>
      <c r="BN3306" s="39"/>
      <c r="BO3306" s="39"/>
      <c r="BP3306" s="39"/>
      <c r="BQ3306" s="39"/>
      <c r="BR3306" s="39"/>
      <c r="BS3306" s="39"/>
      <c r="BT3306" s="39"/>
      <c r="BU3306" s="39"/>
      <c r="BV3306" s="39"/>
      <c r="BW3306" s="39"/>
      <c r="BX3306" s="39"/>
      <c r="BY3306" s="39"/>
      <c r="BZ3306" s="39"/>
      <c r="CA3306" s="39"/>
      <c r="CB3306" s="39"/>
      <c r="CC3306" s="39"/>
      <c r="CD3306" s="39"/>
      <c r="CE3306" s="39"/>
      <c r="CF3306" s="39"/>
      <c r="CG3306" s="39"/>
      <c r="CH3306" s="39"/>
      <c r="CI3306" s="39"/>
      <c r="CJ3306" s="39"/>
      <c r="CK3306" s="39"/>
      <c r="CL3306" s="39"/>
      <c r="CM3306" s="39"/>
      <c r="CN3306" s="39"/>
      <c r="CO3306" s="39"/>
      <c r="CP3306" s="39"/>
      <c r="CQ3306" s="39"/>
      <c r="CR3306" s="39"/>
      <c r="CS3306" s="39"/>
      <c r="CT3306" s="39"/>
      <c r="CU3306" s="39"/>
      <c r="CV3306" s="39"/>
      <c r="CW3306" s="39"/>
      <c r="CX3306" s="39"/>
      <c r="CY3306" s="39"/>
      <c r="CZ3306" s="39"/>
      <c r="DA3306" s="39"/>
      <c r="DB3306" s="39"/>
      <c r="DC3306" s="39"/>
      <c r="DD3306" s="39"/>
      <c r="DE3306" s="39"/>
    </row>
    <row r="3307" spans="1:109" s="38" customFormat="1" ht="12">
      <c r="A3307" s="298"/>
      <c r="B3307" s="298"/>
      <c r="C3307" s="298"/>
      <c r="D3307" s="298"/>
      <c r="E3307" s="298"/>
      <c r="F3307" s="298"/>
      <c r="G3307" s="298"/>
      <c r="H3307" s="298"/>
      <c r="I3307" s="298"/>
      <c r="J3307" s="298"/>
      <c r="K3307" s="298"/>
      <c r="L3307" s="299"/>
      <c r="M3307" s="302"/>
      <c r="N3307" s="298"/>
      <c r="O3307" s="238"/>
      <c r="P3307" s="238"/>
      <c r="Q3307" s="238"/>
      <c r="T3307" s="39"/>
      <c r="U3307" s="39"/>
      <c r="V3307" s="39"/>
      <c r="W3307" s="39"/>
      <c r="X3307" s="39"/>
      <c r="Y3307" s="39"/>
      <c r="Z3307" s="39"/>
      <c r="AA3307" s="39"/>
      <c r="AB3307" s="39"/>
      <c r="AC3307" s="39"/>
      <c r="AD3307" s="39"/>
      <c r="AE3307" s="39"/>
      <c r="AF3307" s="39"/>
      <c r="AG3307" s="39"/>
      <c r="AH3307" s="39"/>
      <c r="AI3307" s="39"/>
      <c r="AJ3307" s="39"/>
      <c r="AK3307" s="39"/>
      <c r="AL3307" s="39"/>
      <c r="AM3307" s="39"/>
      <c r="AN3307" s="39"/>
      <c r="AO3307" s="39"/>
      <c r="AP3307" s="39"/>
      <c r="AQ3307" s="39"/>
      <c r="AR3307" s="39"/>
      <c r="AS3307" s="39"/>
      <c r="AT3307" s="39"/>
      <c r="AU3307" s="39"/>
      <c r="AV3307" s="39"/>
      <c r="AW3307" s="39"/>
      <c r="AX3307" s="39"/>
      <c r="AY3307" s="39"/>
      <c r="AZ3307" s="39"/>
      <c r="BA3307" s="39"/>
      <c r="BB3307" s="39"/>
      <c r="BC3307" s="39"/>
      <c r="BD3307" s="39"/>
      <c r="BE3307" s="39"/>
      <c r="BF3307" s="39"/>
      <c r="BG3307" s="39"/>
      <c r="BH3307" s="39"/>
      <c r="BI3307" s="39"/>
      <c r="BJ3307" s="39"/>
      <c r="BK3307" s="39"/>
      <c r="BL3307" s="39"/>
      <c r="BM3307" s="39"/>
      <c r="BN3307" s="39"/>
      <c r="BO3307" s="39"/>
      <c r="BP3307" s="39"/>
      <c r="BQ3307" s="39"/>
      <c r="BR3307" s="39"/>
      <c r="BS3307" s="39"/>
      <c r="BT3307" s="39"/>
      <c r="BU3307" s="39"/>
      <c r="BV3307" s="39"/>
      <c r="BW3307" s="39"/>
      <c r="BX3307" s="39"/>
      <c r="BY3307" s="39"/>
      <c r="BZ3307" s="39"/>
      <c r="CA3307" s="39"/>
      <c r="CB3307" s="39"/>
      <c r="CC3307" s="39"/>
      <c r="CD3307" s="39"/>
      <c r="CE3307" s="39"/>
      <c r="CF3307" s="39"/>
      <c r="CG3307" s="39"/>
      <c r="CH3307" s="39"/>
      <c r="CI3307" s="39"/>
      <c r="CJ3307" s="39"/>
      <c r="CK3307" s="39"/>
      <c r="CL3307" s="39"/>
      <c r="CM3307" s="39"/>
      <c r="CN3307" s="39"/>
      <c r="CO3307" s="39"/>
      <c r="CP3307" s="39"/>
      <c r="CQ3307" s="39"/>
      <c r="CR3307" s="39"/>
      <c r="CS3307" s="39"/>
      <c r="CT3307" s="39"/>
      <c r="CU3307" s="39"/>
      <c r="CV3307" s="39"/>
      <c r="CW3307" s="39"/>
      <c r="CX3307" s="39"/>
      <c r="CY3307" s="39"/>
      <c r="CZ3307" s="39"/>
      <c r="DA3307" s="39"/>
      <c r="DB3307" s="39"/>
      <c r="DC3307" s="39"/>
      <c r="DD3307" s="39"/>
      <c r="DE3307" s="39"/>
    </row>
    <row r="3308" spans="1:109" s="38" customFormat="1" ht="12">
      <c r="A3308" s="298"/>
      <c r="B3308" s="298"/>
      <c r="C3308" s="298"/>
      <c r="D3308" s="298"/>
      <c r="E3308" s="298"/>
      <c r="F3308" s="298"/>
      <c r="G3308" s="298"/>
      <c r="H3308" s="298"/>
      <c r="I3308" s="298"/>
      <c r="J3308" s="298"/>
      <c r="K3308" s="298"/>
      <c r="L3308" s="299"/>
      <c r="M3308" s="302"/>
      <c r="N3308" s="298"/>
      <c r="O3308" s="238"/>
      <c r="P3308" s="238"/>
      <c r="Q3308" s="238"/>
      <c r="T3308" s="39"/>
      <c r="U3308" s="39"/>
      <c r="V3308" s="39"/>
      <c r="W3308" s="39"/>
      <c r="X3308" s="39"/>
      <c r="Y3308" s="39"/>
      <c r="Z3308" s="39"/>
      <c r="AA3308" s="39"/>
      <c r="AB3308" s="39"/>
      <c r="AC3308" s="39"/>
      <c r="AD3308" s="39"/>
      <c r="AE3308" s="39"/>
      <c r="AF3308" s="39"/>
      <c r="AG3308" s="39"/>
      <c r="AH3308" s="39"/>
      <c r="AI3308" s="39"/>
      <c r="AJ3308" s="39"/>
      <c r="AK3308" s="39"/>
      <c r="AL3308" s="39"/>
      <c r="AM3308" s="39"/>
      <c r="AN3308" s="39"/>
      <c r="AO3308" s="39"/>
      <c r="AP3308" s="39"/>
      <c r="AQ3308" s="39"/>
      <c r="AR3308" s="39"/>
      <c r="AS3308" s="39"/>
      <c r="AT3308" s="39"/>
      <c r="AU3308" s="39"/>
      <c r="AV3308" s="39"/>
      <c r="AW3308" s="39"/>
      <c r="AX3308" s="39"/>
      <c r="AY3308" s="39"/>
      <c r="AZ3308" s="39"/>
      <c r="BA3308" s="39"/>
      <c r="BB3308" s="39"/>
      <c r="BC3308" s="39"/>
      <c r="BD3308" s="39"/>
      <c r="BE3308" s="39"/>
      <c r="BF3308" s="39"/>
      <c r="BG3308" s="39"/>
      <c r="BH3308" s="39"/>
      <c r="BI3308" s="39"/>
      <c r="BJ3308" s="39"/>
      <c r="BK3308" s="39"/>
      <c r="BL3308" s="39"/>
      <c r="BM3308" s="39"/>
      <c r="BN3308" s="39"/>
      <c r="BO3308" s="39"/>
      <c r="BP3308" s="39"/>
      <c r="BQ3308" s="39"/>
      <c r="BR3308" s="39"/>
      <c r="BS3308" s="39"/>
      <c r="BT3308" s="39"/>
      <c r="BU3308" s="39"/>
      <c r="BV3308" s="39"/>
      <c r="BW3308" s="39"/>
      <c r="BX3308" s="39"/>
      <c r="BY3308" s="39"/>
      <c r="BZ3308" s="39"/>
      <c r="CA3308" s="39"/>
      <c r="CB3308" s="39"/>
      <c r="CC3308" s="39"/>
      <c r="CD3308" s="39"/>
      <c r="CE3308" s="39"/>
      <c r="CF3308" s="39"/>
      <c r="CG3308" s="39"/>
      <c r="CH3308" s="39"/>
      <c r="CI3308" s="39"/>
      <c r="CJ3308" s="39"/>
      <c r="CK3308" s="39"/>
      <c r="CL3308" s="39"/>
      <c r="CM3308" s="39"/>
      <c r="CN3308" s="39"/>
      <c r="CO3308" s="39"/>
      <c r="CP3308" s="39"/>
      <c r="CQ3308" s="39"/>
      <c r="CR3308" s="39"/>
      <c r="CS3308" s="39"/>
      <c r="CT3308" s="39"/>
      <c r="CU3308" s="39"/>
      <c r="CV3308" s="39"/>
      <c r="CW3308" s="39"/>
      <c r="CX3308" s="39"/>
      <c r="CY3308" s="39"/>
      <c r="CZ3308" s="39"/>
      <c r="DA3308" s="39"/>
      <c r="DB3308" s="39"/>
      <c r="DC3308" s="39"/>
      <c r="DD3308" s="39"/>
      <c r="DE3308" s="39"/>
    </row>
    <row r="3309" spans="1:109" s="38" customFormat="1" ht="12">
      <c r="A3309" s="298"/>
      <c r="B3309" s="298"/>
      <c r="C3309" s="298"/>
      <c r="D3309" s="298"/>
      <c r="E3309" s="298"/>
      <c r="F3309" s="298"/>
      <c r="G3309" s="298"/>
      <c r="H3309" s="298"/>
      <c r="I3309" s="298"/>
      <c r="J3309" s="298"/>
      <c r="K3309" s="298"/>
      <c r="L3309" s="299"/>
      <c r="M3309" s="302"/>
      <c r="N3309" s="298"/>
      <c r="O3309" s="238"/>
      <c r="P3309" s="238"/>
      <c r="Q3309" s="238"/>
      <c r="T3309" s="39"/>
      <c r="U3309" s="39"/>
      <c r="V3309" s="39"/>
      <c r="W3309" s="39"/>
      <c r="X3309" s="39"/>
      <c r="Y3309" s="39"/>
      <c r="Z3309" s="39"/>
      <c r="AA3309" s="39"/>
      <c r="AB3309" s="39"/>
      <c r="AC3309" s="39"/>
      <c r="AD3309" s="39"/>
      <c r="AE3309" s="39"/>
      <c r="AF3309" s="39"/>
      <c r="AG3309" s="39"/>
      <c r="AH3309" s="39"/>
      <c r="AI3309" s="39"/>
      <c r="AJ3309" s="39"/>
      <c r="AK3309" s="39"/>
      <c r="AL3309" s="39"/>
      <c r="AM3309" s="39"/>
      <c r="AN3309" s="39"/>
      <c r="AO3309" s="39"/>
      <c r="AP3309" s="39"/>
      <c r="AQ3309" s="39"/>
      <c r="AR3309" s="39"/>
      <c r="AS3309" s="39"/>
      <c r="AT3309" s="39"/>
      <c r="AU3309" s="39"/>
      <c r="AV3309" s="39"/>
      <c r="AW3309" s="39"/>
      <c r="AX3309" s="39"/>
      <c r="AY3309" s="39"/>
      <c r="AZ3309" s="39"/>
      <c r="BA3309" s="39"/>
      <c r="BB3309" s="39"/>
      <c r="BC3309" s="39"/>
      <c r="BD3309" s="39"/>
      <c r="BE3309" s="39"/>
      <c r="BF3309" s="39"/>
      <c r="BG3309" s="39"/>
      <c r="BH3309" s="39"/>
      <c r="BI3309" s="39"/>
      <c r="BJ3309" s="39"/>
      <c r="BK3309" s="39"/>
      <c r="BL3309" s="39"/>
      <c r="BM3309" s="39"/>
      <c r="BN3309" s="39"/>
      <c r="BO3309" s="39"/>
      <c r="BP3309" s="39"/>
      <c r="BQ3309" s="39"/>
      <c r="BR3309" s="39"/>
      <c r="BS3309" s="39"/>
      <c r="BT3309" s="39"/>
      <c r="BU3309" s="39"/>
      <c r="BV3309" s="39"/>
      <c r="BW3309" s="39"/>
      <c r="BX3309" s="39"/>
      <c r="BY3309" s="39"/>
      <c r="BZ3309" s="39"/>
      <c r="CA3309" s="39"/>
      <c r="CB3309" s="39"/>
      <c r="CC3309" s="39"/>
      <c r="CD3309" s="39"/>
      <c r="CE3309" s="39"/>
      <c r="CF3309" s="39"/>
      <c r="CG3309" s="39"/>
      <c r="CH3309" s="39"/>
      <c r="CI3309" s="39"/>
      <c r="CJ3309" s="39"/>
      <c r="CK3309" s="39"/>
      <c r="CL3309" s="39"/>
      <c r="CM3309" s="39"/>
      <c r="CN3309" s="39"/>
      <c r="CO3309" s="39"/>
      <c r="CP3309" s="39"/>
      <c r="CQ3309" s="39"/>
      <c r="CR3309" s="39"/>
      <c r="CS3309" s="39"/>
      <c r="CT3309" s="39"/>
      <c r="CU3309" s="39"/>
      <c r="CV3309" s="39"/>
      <c r="CW3309" s="39"/>
      <c r="CX3309" s="39"/>
      <c r="CY3309" s="39"/>
      <c r="CZ3309" s="39"/>
      <c r="DA3309" s="39"/>
      <c r="DB3309" s="39"/>
      <c r="DC3309" s="39"/>
      <c r="DD3309" s="39"/>
      <c r="DE3309" s="39"/>
    </row>
    <row r="3310" spans="1:109" s="38" customFormat="1" ht="12">
      <c r="A3310" s="298"/>
      <c r="B3310" s="298"/>
      <c r="C3310" s="298"/>
      <c r="D3310" s="298"/>
      <c r="E3310" s="298"/>
      <c r="F3310" s="298"/>
      <c r="G3310" s="298"/>
      <c r="H3310" s="298"/>
      <c r="I3310" s="298"/>
      <c r="J3310" s="298"/>
      <c r="K3310" s="298"/>
      <c r="L3310" s="299"/>
      <c r="M3310" s="302"/>
      <c r="N3310" s="298"/>
      <c r="O3310" s="238"/>
      <c r="P3310" s="238"/>
      <c r="Q3310" s="238"/>
      <c r="T3310" s="39"/>
      <c r="U3310" s="39"/>
      <c r="V3310" s="39"/>
      <c r="W3310" s="39"/>
      <c r="X3310" s="39"/>
      <c r="Y3310" s="39"/>
      <c r="Z3310" s="39"/>
      <c r="AA3310" s="39"/>
      <c r="AB3310" s="39"/>
      <c r="AC3310" s="39"/>
      <c r="AD3310" s="39"/>
      <c r="AE3310" s="39"/>
      <c r="AF3310" s="39"/>
      <c r="AG3310" s="39"/>
      <c r="AH3310" s="39"/>
      <c r="AI3310" s="39"/>
      <c r="AJ3310" s="39"/>
      <c r="AK3310" s="39"/>
      <c r="AL3310" s="39"/>
      <c r="AM3310" s="39"/>
      <c r="AN3310" s="39"/>
      <c r="AO3310" s="39"/>
      <c r="AP3310" s="39"/>
      <c r="AQ3310" s="39"/>
      <c r="AR3310" s="39"/>
      <c r="AS3310" s="39"/>
      <c r="AT3310" s="39"/>
      <c r="AU3310" s="39"/>
      <c r="AV3310" s="39"/>
      <c r="AW3310" s="39"/>
      <c r="AX3310" s="39"/>
      <c r="AY3310" s="39"/>
      <c r="AZ3310" s="39"/>
      <c r="BA3310" s="39"/>
      <c r="BB3310" s="39"/>
      <c r="BC3310" s="39"/>
      <c r="BD3310" s="39"/>
      <c r="BE3310" s="39"/>
      <c r="BF3310" s="39"/>
      <c r="BG3310" s="39"/>
      <c r="BH3310" s="39"/>
      <c r="BI3310" s="39"/>
      <c r="BJ3310" s="39"/>
      <c r="BK3310" s="39"/>
      <c r="BL3310" s="39"/>
      <c r="BM3310" s="39"/>
      <c r="BN3310" s="39"/>
      <c r="BO3310" s="39"/>
      <c r="BP3310" s="39"/>
      <c r="BQ3310" s="39"/>
      <c r="BR3310" s="39"/>
      <c r="BS3310" s="39"/>
      <c r="BT3310" s="39"/>
      <c r="BU3310" s="39"/>
      <c r="BV3310" s="39"/>
      <c r="BW3310" s="39"/>
      <c r="BX3310" s="39"/>
      <c r="BY3310" s="39"/>
      <c r="BZ3310" s="39"/>
      <c r="CA3310" s="39"/>
      <c r="CB3310" s="39"/>
      <c r="CC3310" s="39"/>
      <c r="CD3310" s="39"/>
      <c r="CE3310" s="39"/>
      <c r="CF3310" s="39"/>
      <c r="CG3310" s="39"/>
      <c r="CH3310" s="39"/>
      <c r="CI3310" s="39"/>
      <c r="CJ3310" s="39"/>
      <c r="CK3310" s="39"/>
      <c r="CL3310" s="39"/>
      <c r="CM3310" s="39"/>
      <c r="CN3310" s="39"/>
      <c r="CO3310" s="39"/>
      <c r="CP3310" s="39"/>
      <c r="CQ3310" s="39"/>
      <c r="CR3310" s="39"/>
      <c r="CS3310" s="39"/>
      <c r="CT3310" s="39"/>
      <c r="CU3310" s="39"/>
      <c r="CV3310" s="39"/>
      <c r="CW3310" s="39"/>
      <c r="CX3310" s="39"/>
      <c r="CY3310" s="39"/>
      <c r="CZ3310" s="39"/>
      <c r="DA3310" s="39"/>
      <c r="DB3310" s="39"/>
      <c r="DC3310" s="39"/>
      <c r="DD3310" s="39"/>
      <c r="DE3310" s="39"/>
    </row>
    <row r="3311" spans="1:109" s="38" customFormat="1" ht="12">
      <c r="A3311" s="298"/>
      <c r="B3311" s="298"/>
      <c r="C3311" s="298"/>
      <c r="D3311" s="298"/>
      <c r="E3311" s="298"/>
      <c r="F3311" s="298"/>
      <c r="G3311" s="298"/>
      <c r="H3311" s="298"/>
      <c r="I3311" s="298"/>
      <c r="J3311" s="298"/>
      <c r="K3311" s="298"/>
      <c r="L3311" s="299"/>
      <c r="M3311" s="302"/>
      <c r="N3311" s="298"/>
      <c r="O3311" s="238"/>
      <c r="P3311" s="238"/>
      <c r="Q3311" s="238"/>
      <c r="T3311" s="39"/>
      <c r="U3311" s="39"/>
      <c r="V3311" s="39"/>
      <c r="W3311" s="39"/>
      <c r="X3311" s="39"/>
      <c r="Y3311" s="39"/>
      <c r="Z3311" s="39"/>
      <c r="AA3311" s="39"/>
      <c r="AB3311" s="39"/>
      <c r="AC3311" s="39"/>
      <c r="AD3311" s="39"/>
      <c r="AE3311" s="39"/>
      <c r="AF3311" s="39"/>
      <c r="AG3311" s="39"/>
      <c r="AH3311" s="39"/>
      <c r="AI3311" s="39"/>
      <c r="AJ3311" s="39"/>
      <c r="AK3311" s="39"/>
      <c r="AL3311" s="39"/>
      <c r="AM3311" s="39"/>
      <c r="AN3311" s="39"/>
      <c r="AO3311" s="39"/>
      <c r="AP3311" s="39"/>
      <c r="AQ3311" s="39"/>
      <c r="AR3311" s="39"/>
      <c r="AS3311" s="39"/>
      <c r="AT3311" s="39"/>
      <c r="AU3311" s="39"/>
      <c r="AV3311" s="39"/>
      <c r="AW3311" s="39"/>
      <c r="AX3311" s="39"/>
      <c r="AY3311" s="39"/>
      <c r="AZ3311" s="39"/>
      <c r="BA3311" s="39"/>
      <c r="BB3311" s="39"/>
      <c r="BC3311" s="39"/>
      <c r="BD3311" s="39"/>
      <c r="BE3311" s="39"/>
      <c r="BF3311" s="39"/>
      <c r="BG3311" s="39"/>
      <c r="BH3311" s="39"/>
      <c r="BI3311" s="39"/>
      <c r="BJ3311" s="39"/>
      <c r="BK3311" s="39"/>
      <c r="BL3311" s="39"/>
      <c r="BM3311" s="39"/>
      <c r="BN3311" s="39"/>
      <c r="BO3311" s="39"/>
      <c r="BP3311" s="39"/>
      <c r="BQ3311" s="39"/>
      <c r="BR3311" s="39"/>
      <c r="BS3311" s="39"/>
      <c r="BT3311" s="39"/>
      <c r="BU3311" s="39"/>
      <c r="BV3311" s="39"/>
      <c r="BW3311" s="39"/>
      <c r="BX3311" s="39"/>
      <c r="BY3311" s="39"/>
      <c r="BZ3311" s="39"/>
      <c r="CA3311" s="39"/>
      <c r="CB3311" s="39"/>
      <c r="CC3311" s="39"/>
      <c r="CD3311" s="39"/>
      <c r="CE3311" s="39"/>
      <c r="CF3311" s="39"/>
      <c r="CG3311" s="39"/>
      <c r="CH3311" s="39"/>
      <c r="CI3311" s="39"/>
      <c r="CJ3311" s="39"/>
      <c r="CK3311" s="39"/>
      <c r="CL3311" s="39"/>
      <c r="CM3311" s="39"/>
      <c r="CN3311" s="39"/>
      <c r="CO3311" s="39"/>
      <c r="CP3311" s="39"/>
      <c r="CQ3311" s="39"/>
      <c r="CR3311" s="39"/>
      <c r="CS3311" s="39"/>
      <c r="CT3311" s="39"/>
      <c r="CU3311" s="39"/>
      <c r="CV3311" s="39"/>
      <c r="CW3311" s="39"/>
      <c r="CX3311" s="39"/>
      <c r="CY3311" s="39"/>
      <c r="CZ3311" s="39"/>
      <c r="DA3311" s="39"/>
      <c r="DB3311" s="39"/>
      <c r="DC3311" s="39"/>
      <c r="DD3311" s="39"/>
      <c r="DE3311" s="39"/>
    </row>
    <row r="3312" spans="1:109" s="38" customFormat="1" ht="12">
      <c r="A3312" s="298"/>
      <c r="B3312" s="298"/>
      <c r="C3312" s="298"/>
      <c r="D3312" s="298"/>
      <c r="E3312" s="298"/>
      <c r="F3312" s="298"/>
      <c r="G3312" s="298"/>
      <c r="H3312" s="298"/>
      <c r="I3312" s="298"/>
      <c r="J3312" s="298"/>
      <c r="K3312" s="298"/>
      <c r="L3312" s="299"/>
      <c r="M3312" s="302"/>
      <c r="N3312" s="298"/>
      <c r="O3312" s="238"/>
      <c r="P3312" s="238"/>
      <c r="Q3312" s="238"/>
      <c r="T3312" s="39"/>
      <c r="U3312" s="39"/>
      <c r="V3312" s="39"/>
      <c r="W3312" s="39"/>
      <c r="X3312" s="39"/>
      <c r="Y3312" s="39"/>
      <c r="Z3312" s="39"/>
      <c r="AA3312" s="39"/>
      <c r="AB3312" s="39"/>
      <c r="AC3312" s="39"/>
      <c r="AD3312" s="39"/>
      <c r="AE3312" s="39"/>
      <c r="AF3312" s="39"/>
      <c r="AG3312" s="39"/>
      <c r="AH3312" s="39"/>
      <c r="AI3312" s="39"/>
      <c r="AJ3312" s="39"/>
      <c r="AK3312" s="39"/>
      <c r="AL3312" s="39"/>
      <c r="AM3312" s="39"/>
      <c r="AN3312" s="39"/>
      <c r="AO3312" s="39"/>
      <c r="AP3312" s="39"/>
      <c r="AQ3312" s="39"/>
      <c r="AR3312" s="39"/>
      <c r="AS3312" s="39"/>
      <c r="AT3312" s="39"/>
      <c r="AU3312" s="39"/>
      <c r="AV3312" s="39"/>
      <c r="AW3312" s="39"/>
      <c r="AX3312" s="39"/>
      <c r="AY3312" s="39"/>
      <c r="AZ3312" s="39"/>
      <c r="BA3312" s="39"/>
      <c r="BB3312" s="39"/>
      <c r="BC3312" s="39"/>
      <c r="BD3312" s="39"/>
      <c r="BE3312" s="39"/>
      <c r="BF3312" s="39"/>
      <c r="BG3312" s="39"/>
      <c r="BH3312" s="39"/>
      <c r="BI3312" s="39"/>
      <c r="BJ3312" s="39"/>
      <c r="BK3312" s="39"/>
      <c r="BL3312" s="39"/>
      <c r="BM3312" s="39"/>
      <c r="BN3312" s="39"/>
      <c r="BO3312" s="39"/>
      <c r="BP3312" s="39"/>
      <c r="BQ3312" s="39"/>
      <c r="BR3312" s="39"/>
      <c r="BS3312" s="39"/>
      <c r="BT3312" s="39"/>
      <c r="BU3312" s="39"/>
      <c r="BV3312" s="39"/>
      <c r="BW3312" s="39"/>
      <c r="BX3312" s="39"/>
      <c r="BY3312" s="39"/>
      <c r="BZ3312" s="39"/>
      <c r="CA3312" s="39"/>
      <c r="CB3312" s="39"/>
      <c r="CC3312" s="39"/>
      <c r="CD3312" s="39"/>
      <c r="CE3312" s="39"/>
      <c r="CF3312" s="39"/>
      <c r="CG3312" s="39"/>
      <c r="CH3312" s="39"/>
      <c r="CI3312" s="39"/>
      <c r="CJ3312" s="39"/>
      <c r="CK3312" s="39"/>
      <c r="CL3312" s="39"/>
      <c r="CM3312" s="39"/>
      <c r="CN3312" s="39"/>
      <c r="CO3312" s="39"/>
      <c r="CP3312" s="39"/>
      <c r="CQ3312" s="39"/>
      <c r="CR3312" s="39"/>
      <c r="CS3312" s="39"/>
      <c r="CT3312" s="39"/>
      <c r="CU3312" s="39"/>
      <c r="CV3312" s="39"/>
      <c r="CW3312" s="39"/>
      <c r="CX3312" s="39"/>
      <c r="CY3312" s="39"/>
      <c r="CZ3312" s="39"/>
      <c r="DA3312" s="39"/>
      <c r="DB3312" s="39"/>
      <c r="DC3312" s="39"/>
      <c r="DD3312" s="39"/>
      <c r="DE3312" s="39"/>
    </row>
    <row r="3313" spans="1:109" s="38" customFormat="1" ht="12">
      <c r="A3313" s="298"/>
      <c r="B3313" s="298"/>
      <c r="C3313" s="298"/>
      <c r="D3313" s="298"/>
      <c r="E3313" s="298"/>
      <c r="F3313" s="298"/>
      <c r="G3313" s="298"/>
      <c r="H3313" s="298"/>
      <c r="I3313" s="298"/>
      <c r="J3313" s="298"/>
      <c r="K3313" s="298"/>
      <c r="L3313" s="299"/>
      <c r="M3313" s="302"/>
      <c r="N3313" s="298"/>
      <c r="O3313" s="238"/>
      <c r="P3313" s="238"/>
      <c r="Q3313" s="238"/>
      <c r="T3313" s="39"/>
      <c r="U3313" s="39"/>
      <c r="V3313" s="39"/>
      <c r="W3313" s="39"/>
      <c r="X3313" s="39"/>
      <c r="Y3313" s="39"/>
      <c r="Z3313" s="39"/>
      <c r="AA3313" s="39"/>
      <c r="AB3313" s="39"/>
      <c r="AC3313" s="39"/>
      <c r="AD3313" s="39"/>
      <c r="AE3313" s="39"/>
      <c r="AF3313" s="39"/>
      <c r="AG3313" s="39"/>
      <c r="AH3313" s="39"/>
      <c r="AI3313" s="39"/>
      <c r="AJ3313" s="39"/>
      <c r="AK3313" s="39"/>
      <c r="AL3313" s="39"/>
      <c r="AM3313" s="39"/>
      <c r="AN3313" s="39"/>
      <c r="AO3313" s="39"/>
      <c r="AP3313" s="39"/>
      <c r="AQ3313" s="39"/>
      <c r="AR3313" s="39"/>
      <c r="AS3313" s="39"/>
      <c r="AT3313" s="39"/>
      <c r="AU3313" s="39"/>
      <c r="AV3313" s="39"/>
      <c r="AW3313" s="39"/>
      <c r="AX3313" s="39"/>
      <c r="AY3313" s="39"/>
      <c r="AZ3313" s="39"/>
      <c r="BA3313" s="39"/>
      <c r="BB3313" s="39"/>
      <c r="BC3313" s="39"/>
      <c r="BD3313" s="39"/>
      <c r="BE3313" s="39"/>
      <c r="BF3313" s="39"/>
      <c r="BG3313" s="39"/>
      <c r="BH3313" s="39"/>
      <c r="BI3313" s="39"/>
      <c r="BJ3313" s="39"/>
      <c r="BK3313" s="39"/>
      <c r="BL3313" s="39"/>
      <c r="BM3313" s="39"/>
      <c r="BN3313" s="39"/>
      <c r="BO3313" s="39"/>
      <c r="BP3313" s="39"/>
      <c r="BQ3313" s="39"/>
      <c r="BR3313" s="39"/>
      <c r="BS3313" s="39"/>
      <c r="BT3313" s="39"/>
      <c r="BU3313" s="39"/>
      <c r="BV3313" s="39"/>
      <c r="BW3313" s="39"/>
      <c r="BX3313" s="39"/>
      <c r="BY3313" s="39"/>
      <c r="BZ3313" s="39"/>
      <c r="CA3313" s="39"/>
      <c r="CB3313" s="39"/>
      <c r="CC3313" s="39"/>
      <c r="CD3313" s="39"/>
      <c r="CE3313" s="39"/>
      <c r="CF3313" s="39"/>
      <c r="CG3313" s="39"/>
      <c r="CH3313" s="39"/>
      <c r="CI3313" s="39"/>
      <c r="CJ3313" s="39"/>
      <c r="CK3313" s="39"/>
      <c r="CL3313" s="39"/>
      <c r="CM3313" s="39"/>
      <c r="CN3313" s="39"/>
      <c r="CO3313" s="39"/>
      <c r="CP3313" s="39"/>
      <c r="CQ3313" s="39"/>
      <c r="CR3313" s="39"/>
      <c r="CS3313" s="39"/>
      <c r="CT3313" s="39"/>
      <c r="CU3313" s="39"/>
      <c r="CV3313" s="39"/>
      <c r="CW3313" s="39"/>
      <c r="CX3313" s="39"/>
      <c r="CY3313" s="39"/>
      <c r="CZ3313" s="39"/>
      <c r="DA3313" s="39"/>
      <c r="DB3313" s="39"/>
      <c r="DC3313" s="39"/>
      <c r="DD3313" s="39"/>
      <c r="DE3313" s="39"/>
    </row>
    <row r="3314" spans="1:109" s="38" customFormat="1" ht="12">
      <c r="A3314" s="298"/>
      <c r="B3314" s="298"/>
      <c r="C3314" s="298"/>
      <c r="D3314" s="298"/>
      <c r="E3314" s="298"/>
      <c r="F3314" s="298"/>
      <c r="G3314" s="298"/>
      <c r="H3314" s="298"/>
      <c r="I3314" s="298"/>
      <c r="J3314" s="298"/>
      <c r="K3314" s="298"/>
      <c r="L3314" s="299"/>
      <c r="M3314" s="302"/>
      <c r="N3314" s="298"/>
      <c r="O3314" s="238"/>
      <c r="P3314" s="238"/>
      <c r="Q3314" s="238"/>
      <c r="T3314" s="39"/>
      <c r="U3314" s="39"/>
      <c r="V3314" s="39"/>
      <c r="W3314" s="39"/>
      <c r="X3314" s="39"/>
      <c r="Y3314" s="39"/>
      <c r="Z3314" s="39"/>
      <c r="AA3314" s="39"/>
      <c r="AB3314" s="39"/>
      <c r="AC3314" s="39"/>
      <c r="AD3314" s="39"/>
      <c r="AE3314" s="39"/>
      <c r="AF3314" s="39"/>
      <c r="AG3314" s="39"/>
      <c r="AH3314" s="39"/>
      <c r="AI3314" s="39"/>
      <c r="AJ3314" s="39"/>
      <c r="AK3314" s="39"/>
      <c r="AL3314" s="39"/>
      <c r="AM3314" s="39"/>
      <c r="AN3314" s="39"/>
      <c r="AO3314" s="39"/>
      <c r="AP3314" s="39"/>
      <c r="AQ3314" s="39"/>
      <c r="AR3314" s="39"/>
      <c r="AS3314" s="39"/>
      <c r="AT3314" s="39"/>
      <c r="AU3314" s="39"/>
      <c r="AV3314" s="39"/>
      <c r="AW3314" s="39"/>
      <c r="AX3314" s="39"/>
      <c r="AY3314" s="39"/>
      <c r="AZ3314" s="39"/>
      <c r="BA3314" s="39"/>
      <c r="BB3314" s="39"/>
      <c r="BC3314" s="39"/>
      <c r="BD3314" s="39"/>
      <c r="BE3314" s="39"/>
      <c r="BF3314" s="39"/>
      <c r="BG3314" s="39"/>
      <c r="BH3314" s="39"/>
      <c r="BI3314" s="39"/>
      <c r="BJ3314" s="39"/>
      <c r="BK3314" s="39"/>
      <c r="BL3314" s="39"/>
      <c r="BM3314" s="39"/>
      <c r="BN3314" s="39"/>
      <c r="BO3314" s="39"/>
      <c r="BP3314" s="39"/>
      <c r="BQ3314" s="39"/>
      <c r="BR3314" s="39"/>
      <c r="BS3314" s="39"/>
      <c r="BT3314" s="39"/>
      <c r="BU3314" s="39"/>
      <c r="BV3314" s="39"/>
      <c r="BW3314" s="39"/>
      <c r="BX3314" s="39"/>
      <c r="BY3314" s="39"/>
      <c r="BZ3314" s="39"/>
      <c r="CA3314" s="39"/>
      <c r="CB3314" s="39"/>
      <c r="CC3314" s="39"/>
      <c r="CD3314" s="39"/>
      <c r="CE3314" s="39"/>
      <c r="CF3314" s="39"/>
      <c r="CG3314" s="39"/>
      <c r="CH3314" s="39"/>
      <c r="CI3314" s="39"/>
      <c r="CJ3314" s="39"/>
      <c r="CK3314" s="39"/>
      <c r="CL3314" s="39"/>
      <c r="CM3314" s="39"/>
      <c r="CN3314" s="39"/>
      <c r="CO3314" s="39"/>
      <c r="CP3314" s="39"/>
      <c r="CQ3314" s="39"/>
      <c r="CR3314" s="39"/>
      <c r="CS3314" s="39"/>
      <c r="CT3314" s="39"/>
      <c r="CU3314" s="39"/>
      <c r="CV3314" s="39"/>
      <c r="CW3314" s="39"/>
      <c r="CX3314" s="39"/>
      <c r="CY3314" s="39"/>
      <c r="CZ3314" s="39"/>
      <c r="DA3314" s="39"/>
      <c r="DB3314" s="39"/>
      <c r="DC3314" s="39"/>
      <c r="DD3314" s="39"/>
      <c r="DE3314" s="39"/>
    </row>
    <row r="3315" spans="1:109" s="38" customFormat="1" ht="12">
      <c r="A3315" s="298"/>
      <c r="B3315" s="298"/>
      <c r="C3315" s="298"/>
      <c r="D3315" s="298"/>
      <c r="E3315" s="298"/>
      <c r="F3315" s="298"/>
      <c r="G3315" s="298"/>
      <c r="H3315" s="298"/>
      <c r="I3315" s="298"/>
      <c r="J3315" s="298"/>
      <c r="K3315" s="298"/>
      <c r="L3315" s="299"/>
      <c r="M3315" s="302"/>
      <c r="N3315" s="298"/>
      <c r="O3315" s="238"/>
      <c r="P3315" s="238"/>
      <c r="Q3315" s="238"/>
      <c r="T3315" s="39"/>
      <c r="U3315" s="39"/>
      <c r="V3315" s="39"/>
      <c r="W3315" s="39"/>
      <c r="X3315" s="39"/>
      <c r="Y3315" s="39"/>
      <c r="Z3315" s="39"/>
      <c r="AA3315" s="39"/>
      <c r="AB3315" s="39"/>
      <c r="AC3315" s="39"/>
      <c r="AD3315" s="39"/>
      <c r="AE3315" s="39"/>
      <c r="AF3315" s="39"/>
      <c r="AG3315" s="39"/>
      <c r="AH3315" s="39"/>
      <c r="AI3315" s="39"/>
      <c r="AJ3315" s="39"/>
      <c r="AK3315" s="39"/>
      <c r="AL3315" s="39"/>
      <c r="AM3315" s="39"/>
      <c r="AN3315" s="39"/>
      <c r="AO3315" s="39"/>
      <c r="AP3315" s="39"/>
      <c r="AQ3315" s="39"/>
      <c r="AR3315" s="39"/>
      <c r="AS3315" s="39"/>
      <c r="AT3315" s="39"/>
      <c r="AU3315" s="39"/>
      <c r="AV3315" s="39"/>
      <c r="AW3315" s="39"/>
      <c r="AX3315" s="39"/>
      <c r="AY3315" s="39"/>
      <c r="AZ3315" s="39"/>
      <c r="BA3315" s="39"/>
      <c r="BB3315" s="39"/>
      <c r="BC3315" s="39"/>
      <c r="BD3315" s="39"/>
      <c r="BE3315" s="39"/>
      <c r="BF3315" s="39"/>
      <c r="BG3315" s="39"/>
      <c r="BH3315" s="39"/>
      <c r="BI3315" s="39"/>
      <c r="BJ3315" s="39"/>
      <c r="BK3315" s="39"/>
      <c r="BL3315" s="39"/>
      <c r="BM3315" s="39"/>
      <c r="BN3315" s="39"/>
      <c r="BO3315" s="39"/>
      <c r="BP3315" s="39"/>
      <c r="BQ3315" s="39"/>
      <c r="BR3315" s="39"/>
      <c r="BS3315" s="39"/>
      <c r="BT3315" s="39"/>
      <c r="BU3315" s="39"/>
      <c r="BV3315" s="39"/>
      <c r="BW3315" s="39"/>
      <c r="BX3315" s="39"/>
      <c r="BY3315" s="39"/>
      <c r="BZ3315" s="39"/>
      <c r="CA3315" s="39"/>
      <c r="CB3315" s="39"/>
      <c r="CC3315" s="39"/>
      <c r="CD3315" s="39"/>
      <c r="CE3315" s="39"/>
      <c r="CF3315" s="39"/>
      <c r="CG3315" s="39"/>
      <c r="CH3315" s="39"/>
      <c r="CI3315" s="39"/>
      <c r="CJ3315" s="39"/>
      <c r="CK3315" s="39"/>
      <c r="CL3315" s="39"/>
      <c r="CM3315" s="39"/>
      <c r="CN3315" s="39"/>
      <c r="CO3315" s="39"/>
      <c r="CP3315" s="39"/>
      <c r="CQ3315" s="39"/>
      <c r="CR3315" s="39"/>
      <c r="CS3315" s="39"/>
      <c r="CT3315" s="39"/>
      <c r="CU3315" s="39"/>
      <c r="CV3315" s="39"/>
      <c r="CW3315" s="39"/>
      <c r="CX3315" s="39"/>
      <c r="CY3315" s="39"/>
      <c r="CZ3315" s="39"/>
      <c r="DA3315" s="39"/>
      <c r="DB3315" s="39"/>
      <c r="DC3315" s="39"/>
      <c r="DD3315" s="39"/>
      <c r="DE3315" s="39"/>
    </row>
    <row r="3316" spans="1:109" s="38" customFormat="1" ht="12">
      <c r="A3316" s="298"/>
      <c r="B3316" s="298"/>
      <c r="C3316" s="298"/>
      <c r="D3316" s="298"/>
      <c r="E3316" s="298"/>
      <c r="F3316" s="298"/>
      <c r="G3316" s="298"/>
      <c r="H3316" s="298"/>
      <c r="I3316" s="298"/>
      <c r="J3316" s="298"/>
      <c r="K3316" s="298"/>
      <c r="L3316" s="299"/>
      <c r="M3316" s="302"/>
      <c r="N3316" s="298"/>
      <c r="O3316" s="238"/>
      <c r="P3316" s="238"/>
      <c r="Q3316" s="238"/>
      <c r="T3316" s="39"/>
      <c r="U3316" s="39"/>
      <c r="V3316" s="39"/>
      <c r="W3316" s="39"/>
      <c r="X3316" s="39"/>
      <c r="Y3316" s="39"/>
      <c r="Z3316" s="39"/>
      <c r="AA3316" s="39"/>
      <c r="AB3316" s="39"/>
      <c r="AC3316" s="39"/>
      <c r="AD3316" s="39"/>
      <c r="AE3316" s="39"/>
      <c r="AF3316" s="39"/>
      <c r="AG3316" s="39"/>
      <c r="AH3316" s="39"/>
      <c r="AI3316" s="39"/>
      <c r="AJ3316" s="39"/>
      <c r="AK3316" s="39"/>
      <c r="AL3316" s="39"/>
      <c r="AM3316" s="39"/>
      <c r="AN3316" s="39"/>
      <c r="AO3316" s="39"/>
      <c r="AP3316" s="39"/>
      <c r="AQ3316" s="39"/>
      <c r="AR3316" s="39"/>
      <c r="AS3316" s="39"/>
      <c r="AT3316" s="39"/>
      <c r="AU3316" s="39"/>
      <c r="AV3316" s="39"/>
      <c r="AW3316" s="39"/>
      <c r="AX3316" s="39"/>
      <c r="AY3316" s="39"/>
      <c r="AZ3316" s="39"/>
      <c r="BA3316" s="39"/>
      <c r="BB3316" s="39"/>
      <c r="BC3316" s="39"/>
      <c r="BD3316" s="39"/>
      <c r="BE3316" s="39"/>
      <c r="BF3316" s="39"/>
      <c r="BG3316" s="39"/>
      <c r="BH3316" s="39"/>
      <c r="BI3316" s="39"/>
      <c r="BJ3316" s="39"/>
      <c r="BK3316" s="39"/>
      <c r="BL3316" s="39"/>
      <c r="BM3316" s="39"/>
      <c r="BN3316" s="39"/>
      <c r="BO3316" s="39"/>
      <c r="BP3316" s="39"/>
      <c r="BQ3316" s="39"/>
      <c r="BR3316" s="39"/>
      <c r="BS3316" s="39"/>
      <c r="BT3316" s="39"/>
      <c r="BU3316" s="39"/>
      <c r="BV3316" s="39"/>
      <c r="BW3316" s="39"/>
      <c r="BX3316" s="39"/>
      <c r="BY3316" s="39"/>
      <c r="BZ3316" s="39"/>
      <c r="CA3316" s="39"/>
      <c r="CB3316" s="39"/>
      <c r="CC3316" s="39"/>
      <c r="CD3316" s="39"/>
      <c r="CE3316" s="39"/>
      <c r="CF3316" s="39"/>
      <c r="CG3316" s="39"/>
      <c r="CH3316" s="39"/>
      <c r="CI3316" s="39"/>
      <c r="CJ3316" s="39"/>
      <c r="CK3316" s="39"/>
      <c r="CL3316" s="39"/>
      <c r="CM3316" s="39"/>
      <c r="CN3316" s="39"/>
      <c r="CO3316" s="39"/>
      <c r="CP3316" s="39"/>
      <c r="CQ3316" s="39"/>
      <c r="CR3316" s="39"/>
      <c r="CS3316" s="39"/>
      <c r="CT3316" s="39"/>
      <c r="CU3316" s="39"/>
      <c r="CV3316" s="39"/>
      <c r="CW3316" s="39"/>
      <c r="CX3316" s="39"/>
      <c r="CY3316" s="39"/>
      <c r="CZ3316" s="39"/>
      <c r="DA3316" s="39"/>
      <c r="DB3316" s="39"/>
      <c r="DC3316" s="39"/>
      <c r="DD3316" s="39"/>
      <c r="DE3316" s="39"/>
    </row>
    <row r="3317" spans="1:109" s="38" customFormat="1" ht="12">
      <c r="A3317" s="298"/>
      <c r="B3317" s="298"/>
      <c r="C3317" s="298"/>
      <c r="D3317" s="298"/>
      <c r="E3317" s="298"/>
      <c r="F3317" s="298"/>
      <c r="G3317" s="298"/>
      <c r="H3317" s="298"/>
      <c r="I3317" s="298"/>
      <c r="J3317" s="298"/>
      <c r="K3317" s="298"/>
      <c r="L3317" s="299"/>
      <c r="M3317" s="302"/>
      <c r="N3317" s="298"/>
      <c r="O3317" s="238"/>
      <c r="P3317" s="238"/>
      <c r="Q3317" s="238"/>
      <c r="T3317" s="39"/>
      <c r="U3317" s="39"/>
      <c r="V3317" s="39"/>
      <c r="W3317" s="39"/>
      <c r="X3317" s="39"/>
      <c r="Y3317" s="39"/>
      <c r="Z3317" s="39"/>
      <c r="AA3317" s="39"/>
      <c r="AB3317" s="39"/>
      <c r="AC3317" s="39"/>
      <c r="AD3317" s="39"/>
      <c r="AE3317" s="39"/>
      <c r="AF3317" s="39"/>
      <c r="AG3317" s="39"/>
      <c r="AH3317" s="39"/>
      <c r="AI3317" s="39"/>
      <c r="AJ3317" s="39"/>
      <c r="AK3317" s="39"/>
      <c r="AL3317" s="39"/>
      <c r="AM3317" s="39"/>
      <c r="AN3317" s="39"/>
      <c r="AO3317" s="39"/>
      <c r="AP3317" s="39"/>
      <c r="AQ3317" s="39"/>
      <c r="AR3317" s="39"/>
      <c r="AS3317" s="39"/>
      <c r="AT3317" s="39"/>
      <c r="AU3317" s="39"/>
      <c r="AV3317" s="39"/>
      <c r="AW3317" s="39"/>
      <c r="AX3317" s="39"/>
      <c r="AY3317" s="39"/>
      <c r="AZ3317" s="39"/>
      <c r="BA3317" s="39"/>
      <c r="BB3317" s="39"/>
      <c r="BC3317" s="39"/>
      <c r="BD3317" s="39"/>
      <c r="BE3317" s="39"/>
      <c r="BF3317" s="39"/>
      <c r="BG3317" s="39"/>
      <c r="BH3317" s="39"/>
      <c r="BI3317" s="39"/>
      <c r="BJ3317" s="39"/>
      <c r="BK3317" s="39"/>
      <c r="BL3317" s="39"/>
      <c r="BM3317" s="39"/>
      <c r="BN3317" s="39"/>
      <c r="BO3317" s="39"/>
      <c r="BP3317" s="39"/>
      <c r="BQ3317" s="39"/>
      <c r="BR3317" s="39"/>
      <c r="BS3317" s="39"/>
      <c r="BT3317" s="39"/>
      <c r="BU3317" s="39"/>
      <c r="BV3317" s="39"/>
      <c r="BW3317" s="39"/>
      <c r="BX3317" s="39"/>
      <c r="BY3317" s="39"/>
      <c r="BZ3317" s="39"/>
      <c r="CA3317" s="39"/>
      <c r="CB3317" s="39"/>
      <c r="CC3317" s="39"/>
      <c r="CD3317" s="39"/>
      <c r="CE3317" s="39"/>
      <c r="CF3317" s="39"/>
      <c r="CG3317" s="39"/>
      <c r="CH3317" s="39"/>
      <c r="CI3317" s="39"/>
      <c r="CJ3317" s="39"/>
      <c r="CK3317" s="39"/>
      <c r="CL3317" s="39"/>
      <c r="CM3317" s="39"/>
      <c r="CN3317" s="39"/>
      <c r="CO3317" s="39"/>
      <c r="CP3317" s="39"/>
      <c r="CQ3317" s="39"/>
      <c r="CR3317" s="39"/>
      <c r="CS3317" s="39"/>
      <c r="CT3317" s="39"/>
      <c r="CU3317" s="39"/>
      <c r="CV3317" s="39"/>
      <c r="CW3317" s="39"/>
      <c r="CX3317" s="39"/>
      <c r="CY3317" s="39"/>
      <c r="CZ3317" s="39"/>
      <c r="DA3317" s="39"/>
      <c r="DB3317" s="39"/>
      <c r="DC3317" s="39"/>
      <c r="DD3317" s="39"/>
      <c r="DE3317" s="39"/>
    </row>
    <row r="3318" spans="1:109" s="38" customFormat="1" ht="12">
      <c r="A3318" s="298"/>
      <c r="B3318" s="298"/>
      <c r="C3318" s="298"/>
      <c r="D3318" s="298"/>
      <c r="E3318" s="298"/>
      <c r="F3318" s="298"/>
      <c r="G3318" s="298"/>
      <c r="H3318" s="298"/>
      <c r="I3318" s="298"/>
      <c r="J3318" s="298"/>
      <c r="K3318" s="298"/>
      <c r="L3318" s="299"/>
      <c r="M3318" s="302"/>
      <c r="N3318" s="298"/>
      <c r="O3318" s="238"/>
      <c r="P3318" s="238"/>
      <c r="Q3318" s="238"/>
      <c r="T3318" s="39"/>
      <c r="U3318" s="39"/>
      <c r="V3318" s="39"/>
      <c r="W3318" s="39"/>
      <c r="X3318" s="39"/>
      <c r="Y3318" s="39"/>
      <c r="Z3318" s="39"/>
      <c r="AA3318" s="39"/>
      <c r="AB3318" s="39"/>
      <c r="AC3318" s="39"/>
      <c r="AD3318" s="39"/>
      <c r="AE3318" s="39"/>
      <c r="AF3318" s="39"/>
      <c r="AG3318" s="39"/>
      <c r="AH3318" s="39"/>
      <c r="AI3318" s="39"/>
      <c r="AJ3318" s="39"/>
      <c r="AK3318" s="39"/>
      <c r="AL3318" s="39"/>
      <c r="AM3318" s="39"/>
      <c r="AN3318" s="39"/>
      <c r="AO3318" s="39"/>
      <c r="AP3318" s="39"/>
      <c r="AQ3318" s="39"/>
      <c r="AR3318" s="39"/>
      <c r="AS3318" s="39"/>
      <c r="AT3318" s="39"/>
      <c r="AU3318" s="39"/>
      <c r="AV3318" s="39"/>
      <c r="AW3318" s="39"/>
      <c r="AX3318" s="39"/>
      <c r="AY3318" s="39"/>
      <c r="AZ3318" s="39"/>
      <c r="BA3318" s="39"/>
      <c r="BB3318" s="39"/>
      <c r="BC3318" s="39"/>
      <c r="BD3318" s="39"/>
      <c r="BE3318" s="39"/>
      <c r="BF3318" s="39"/>
      <c r="BG3318" s="39"/>
      <c r="BH3318" s="39"/>
      <c r="BI3318" s="39"/>
      <c r="BJ3318" s="39"/>
      <c r="BK3318" s="39"/>
      <c r="BL3318" s="39"/>
      <c r="BM3318" s="39"/>
      <c r="BN3318" s="39"/>
      <c r="BO3318" s="39"/>
      <c r="BP3318" s="39"/>
      <c r="BQ3318" s="39"/>
      <c r="BR3318" s="39"/>
      <c r="BS3318" s="39"/>
      <c r="BT3318" s="39"/>
      <c r="BU3318" s="39"/>
      <c r="BV3318" s="39"/>
      <c r="BW3318" s="39"/>
      <c r="BX3318" s="39"/>
      <c r="BY3318" s="39"/>
      <c r="BZ3318" s="39"/>
      <c r="CA3318" s="39"/>
      <c r="CB3318" s="39"/>
      <c r="CC3318" s="39"/>
      <c r="CD3318" s="39"/>
      <c r="CE3318" s="39"/>
      <c r="CF3318" s="39"/>
      <c r="CG3318" s="39"/>
      <c r="CH3318" s="39"/>
      <c r="CI3318" s="39"/>
      <c r="CJ3318" s="39"/>
      <c r="CK3318" s="39"/>
      <c r="CL3318" s="39"/>
      <c r="CM3318" s="39"/>
      <c r="CN3318" s="39"/>
      <c r="CO3318" s="39"/>
      <c r="CP3318" s="39"/>
      <c r="CQ3318" s="39"/>
      <c r="CR3318" s="39"/>
      <c r="CS3318" s="39"/>
      <c r="CT3318" s="39"/>
      <c r="CU3318" s="39"/>
      <c r="CV3318" s="39"/>
      <c r="CW3318" s="39"/>
      <c r="CX3318" s="39"/>
      <c r="CY3318" s="39"/>
      <c r="CZ3318" s="39"/>
      <c r="DA3318" s="39"/>
      <c r="DB3318" s="39"/>
      <c r="DC3318" s="39"/>
      <c r="DD3318" s="39"/>
      <c r="DE3318" s="39"/>
    </row>
    <row r="3319" spans="1:109" s="38" customFormat="1" ht="12">
      <c r="A3319" s="298"/>
      <c r="B3319" s="298"/>
      <c r="C3319" s="298"/>
      <c r="D3319" s="298"/>
      <c r="E3319" s="298"/>
      <c r="F3319" s="298"/>
      <c r="G3319" s="298"/>
      <c r="H3319" s="298"/>
      <c r="I3319" s="298"/>
      <c r="J3319" s="298"/>
      <c r="K3319" s="298"/>
      <c r="L3319" s="299"/>
      <c r="M3319" s="302"/>
      <c r="N3319" s="298"/>
      <c r="O3319" s="238"/>
      <c r="P3319" s="238"/>
      <c r="Q3319" s="238"/>
      <c r="T3319" s="39"/>
      <c r="U3319" s="39"/>
      <c r="V3319" s="39"/>
      <c r="W3319" s="39"/>
      <c r="X3319" s="39"/>
      <c r="Y3319" s="39"/>
      <c r="Z3319" s="39"/>
      <c r="AA3319" s="39"/>
      <c r="AB3319" s="39"/>
      <c r="AC3319" s="39"/>
      <c r="AD3319" s="39"/>
      <c r="AE3319" s="39"/>
      <c r="AF3319" s="39"/>
      <c r="AG3319" s="39"/>
      <c r="AH3319" s="39"/>
      <c r="AI3319" s="39"/>
      <c r="AJ3319" s="39"/>
      <c r="AK3319" s="39"/>
      <c r="AL3319" s="39"/>
      <c r="AM3319" s="39"/>
      <c r="AN3319" s="39"/>
      <c r="AO3319" s="39"/>
      <c r="AP3319" s="39"/>
      <c r="AQ3319" s="39"/>
      <c r="AR3319" s="39"/>
      <c r="AS3319" s="39"/>
      <c r="AT3319" s="39"/>
      <c r="AU3319" s="39"/>
      <c r="AV3319" s="39"/>
      <c r="AW3319" s="39"/>
      <c r="AX3319" s="39"/>
      <c r="AY3319" s="39"/>
      <c r="AZ3319" s="39"/>
      <c r="BA3319" s="39"/>
      <c r="BB3319" s="39"/>
      <c r="BC3319" s="39"/>
      <c r="BD3319" s="39"/>
      <c r="BE3319" s="39"/>
      <c r="BF3319" s="39"/>
      <c r="BG3319" s="39"/>
      <c r="BH3319" s="39"/>
      <c r="BI3319" s="39"/>
      <c r="BJ3319" s="39"/>
      <c r="BK3319" s="39"/>
      <c r="BL3319" s="39"/>
      <c r="BM3319" s="39"/>
      <c r="BN3319" s="39"/>
      <c r="BO3319" s="39"/>
      <c r="BP3319" s="39"/>
      <c r="BQ3319" s="39"/>
      <c r="BR3319" s="39"/>
      <c r="BS3319" s="39"/>
      <c r="BT3319" s="39"/>
      <c r="BU3319" s="39"/>
      <c r="BV3319" s="39"/>
      <c r="BW3319" s="39"/>
      <c r="BX3319" s="39"/>
      <c r="BY3319" s="39"/>
      <c r="BZ3319" s="39"/>
      <c r="CA3319" s="39"/>
      <c r="CB3319" s="39"/>
      <c r="CC3319" s="39"/>
      <c r="CD3319" s="39"/>
      <c r="CE3319" s="39"/>
      <c r="CF3319" s="39"/>
      <c r="CG3319" s="39"/>
      <c r="CH3319" s="39"/>
      <c r="CI3319" s="39"/>
      <c r="CJ3319" s="39"/>
      <c r="CK3319" s="39"/>
      <c r="CL3319" s="39"/>
      <c r="CM3319" s="39"/>
      <c r="CN3319" s="39"/>
      <c r="CO3319" s="39"/>
      <c r="CP3319" s="39"/>
      <c r="CQ3319" s="39"/>
      <c r="CR3319" s="39"/>
      <c r="CS3319" s="39"/>
      <c r="CT3319" s="39"/>
      <c r="CU3319" s="39"/>
      <c r="CV3319" s="39"/>
      <c r="CW3319" s="39"/>
      <c r="CX3319" s="39"/>
      <c r="CY3319" s="39"/>
      <c r="CZ3319" s="39"/>
      <c r="DA3319" s="39"/>
      <c r="DB3319" s="39"/>
      <c r="DC3319" s="39"/>
      <c r="DD3319" s="39"/>
      <c r="DE3319" s="39"/>
    </row>
    <row r="3320" spans="1:109" s="38" customFormat="1" ht="12">
      <c r="A3320" s="298"/>
      <c r="B3320" s="298"/>
      <c r="C3320" s="298"/>
      <c r="D3320" s="298"/>
      <c r="E3320" s="298"/>
      <c r="F3320" s="298"/>
      <c r="G3320" s="298"/>
      <c r="H3320" s="298"/>
      <c r="I3320" s="298"/>
      <c r="J3320" s="298"/>
      <c r="K3320" s="298"/>
      <c r="L3320" s="299"/>
      <c r="M3320" s="302"/>
      <c r="N3320" s="298"/>
      <c r="O3320" s="238"/>
      <c r="P3320" s="238"/>
      <c r="Q3320" s="238"/>
      <c r="T3320" s="39"/>
      <c r="U3320" s="39"/>
      <c r="V3320" s="39"/>
      <c r="W3320" s="39"/>
      <c r="X3320" s="39"/>
      <c r="Y3320" s="39"/>
      <c r="Z3320" s="39"/>
      <c r="AA3320" s="39"/>
      <c r="AB3320" s="39"/>
      <c r="AC3320" s="39"/>
      <c r="AD3320" s="39"/>
      <c r="AE3320" s="39"/>
      <c r="AF3320" s="39"/>
      <c r="AG3320" s="39"/>
      <c r="AH3320" s="39"/>
      <c r="AI3320" s="39"/>
      <c r="AJ3320" s="39"/>
      <c r="AK3320" s="39"/>
      <c r="AL3320" s="39"/>
      <c r="AM3320" s="39"/>
      <c r="AN3320" s="39"/>
      <c r="AO3320" s="39"/>
      <c r="AP3320" s="39"/>
      <c r="AQ3320" s="39"/>
      <c r="AR3320" s="39"/>
      <c r="AS3320" s="39"/>
      <c r="AT3320" s="39"/>
      <c r="AU3320" s="39"/>
      <c r="AV3320" s="39"/>
      <c r="AW3320" s="39"/>
      <c r="AX3320" s="39"/>
      <c r="AY3320" s="39"/>
      <c r="AZ3320" s="39"/>
      <c r="BA3320" s="39"/>
      <c r="BB3320" s="39"/>
      <c r="BC3320" s="39"/>
      <c r="BD3320" s="39"/>
      <c r="BE3320" s="39"/>
      <c r="BF3320" s="39"/>
      <c r="BG3320" s="39"/>
      <c r="BH3320" s="39"/>
      <c r="BI3320" s="39"/>
      <c r="BJ3320" s="39"/>
      <c r="BK3320" s="39"/>
      <c r="BL3320" s="39"/>
      <c r="BM3320" s="39"/>
      <c r="BN3320" s="39"/>
      <c r="BO3320" s="39"/>
      <c r="BP3320" s="39"/>
      <c r="BQ3320" s="39"/>
      <c r="BR3320" s="39"/>
      <c r="BS3320" s="39"/>
      <c r="BT3320" s="39"/>
      <c r="BU3320" s="39"/>
      <c r="BV3320" s="39"/>
      <c r="BW3320" s="39"/>
      <c r="BX3320" s="39"/>
      <c r="BY3320" s="39"/>
      <c r="BZ3320" s="39"/>
      <c r="CA3320" s="39"/>
      <c r="CB3320" s="39"/>
      <c r="CC3320" s="39"/>
      <c r="CD3320" s="39"/>
      <c r="CE3320" s="39"/>
      <c r="CF3320" s="39"/>
      <c r="CG3320" s="39"/>
      <c r="CH3320" s="39"/>
      <c r="CI3320" s="39"/>
      <c r="CJ3320" s="39"/>
      <c r="CK3320" s="39"/>
      <c r="CL3320" s="39"/>
      <c r="CM3320" s="39"/>
      <c r="CN3320" s="39"/>
      <c r="CO3320" s="39"/>
      <c r="CP3320" s="39"/>
      <c r="CQ3320" s="39"/>
      <c r="CR3320" s="39"/>
      <c r="CS3320" s="39"/>
      <c r="CT3320" s="39"/>
      <c r="CU3320" s="39"/>
      <c r="CV3320" s="39"/>
      <c r="CW3320" s="39"/>
      <c r="CX3320" s="39"/>
      <c r="CY3320" s="39"/>
      <c r="CZ3320" s="39"/>
      <c r="DA3320" s="39"/>
      <c r="DB3320" s="39"/>
      <c r="DC3320" s="39"/>
      <c r="DD3320" s="39"/>
      <c r="DE3320" s="39"/>
    </row>
    <row r="3321" spans="1:109" s="38" customFormat="1" ht="12">
      <c r="A3321" s="298"/>
      <c r="B3321" s="298"/>
      <c r="C3321" s="298"/>
      <c r="D3321" s="298"/>
      <c r="E3321" s="298"/>
      <c r="F3321" s="298"/>
      <c r="G3321" s="298"/>
      <c r="H3321" s="298"/>
      <c r="I3321" s="298"/>
      <c r="J3321" s="298"/>
      <c r="K3321" s="298"/>
      <c r="L3321" s="299"/>
      <c r="M3321" s="302"/>
      <c r="N3321" s="298"/>
      <c r="O3321" s="238"/>
      <c r="P3321" s="238"/>
      <c r="Q3321" s="238"/>
      <c r="T3321" s="39"/>
      <c r="U3321" s="39"/>
      <c r="V3321" s="39"/>
      <c r="W3321" s="39"/>
      <c r="X3321" s="39"/>
      <c r="Y3321" s="39"/>
      <c r="Z3321" s="39"/>
      <c r="AA3321" s="39"/>
      <c r="AB3321" s="39"/>
      <c r="AC3321" s="39"/>
      <c r="AD3321" s="39"/>
      <c r="AE3321" s="39"/>
      <c r="AF3321" s="39"/>
      <c r="AG3321" s="39"/>
      <c r="AH3321" s="39"/>
      <c r="AI3321" s="39"/>
      <c r="AJ3321" s="39"/>
      <c r="AK3321" s="39"/>
      <c r="AL3321" s="39"/>
      <c r="AM3321" s="39"/>
      <c r="AN3321" s="39"/>
      <c r="AO3321" s="39"/>
      <c r="AP3321" s="39"/>
      <c r="AQ3321" s="39"/>
      <c r="AR3321" s="39"/>
      <c r="AS3321" s="39"/>
      <c r="AT3321" s="39"/>
      <c r="AU3321" s="39"/>
      <c r="AV3321" s="39"/>
      <c r="AW3321" s="39"/>
      <c r="AX3321" s="39"/>
      <c r="AY3321" s="39"/>
      <c r="AZ3321" s="39"/>
      <c r="BA3321" s="39"/>
      <c r="BB3321" s="39"/>
      <c r="BC3321" s="39"/>
      <c r="BD3321" s="39"/>
      <c r="BE3321" s="39"/>
      <c r="BF3321" s="39"/>
      <c r="BG3321" s="39"/>
      <c r="BH3321" s="39"/>
      <c r="BI3321" s="39"/>
      <c r="BJ3321" s="39"/>
      <c r="BK3321" s="39"/>
      <c r="BL3321" s="39"/>
      <c r="BM3321" s="39"/>
      <c r="BN3321" s="39"/>
      <c r="BO3321" s="39"/>
      <c r="BP3321" s="39"/>
      <c r="BQ3321" s="39"/>
      <c r="BR3321" s="39"/>
      <c r="BS3321" s="39"/>
      <c r="BT3321" s="39"/>
      <c r="BU3321" s="39"/>
      <c r="BV3321" s="39"/>
      <c r="BW3321" s="39"/>
      <c r="BX3321" s="39"/>
      <c r="BY3321" s="39"/>
      <c r="BZ3321" s="39"/>
      <c r="CA3321" s="39"/>
      <c r="CB3321" s="39"/>
      <c r="CC3321" s="39"/>
      <c r="CD3321" s="39"/>
      <c r="CE3321" s="39"/>
      <c r="CF3321" s="39"/>
      <c r="CG3321" s="39"/>
      <c r="CH3321" s="39"/>
      <c r="CI3321" s="39"/>
      <c r="CJ3321" s="39"/>
      <c r="CK3321" s="39"/>
      <c r="CL3321" s="39"/>
      <c r="CM3321" s="39"/>
      <c r="CN3321" s="39"/>
      <c r="CO3321" s="39"/>
      <c r="CP3321" s="39"/>
      <c r="CQ3321" s="39"/>
      <c r="CR3321" s="39"/>
      <c r="CS3321" s="39"/>
      <c r="CT3321" s="39"/>
      <c r="CU3321" s="39"/>
      <c r="CV3321" s="39"/>
      <c r="CW3321" s="39"/>
      <c r="CX3321" s="39"/>
      <c r="CY3321" s="39"/>
      <c r="CZ3321" s="39"/>
      <c r="DA3321" s="39"/>
      <c r="DB3321" s="39"/>
      <c r="DC3321" s="39"/>
      <c r="DD3321" s="39"/>
      <c r="DE3321" s="39"/>
    </row>
    <row r="3322" spans="1:109" s="38" customFormat="1" ht="12">
      <c r="A3322" s="298"/>
      <c r="B3322" s="298"/>
      <c r="C3322" s="298"/>
      <c r="D3322" s="298"/>
      <c r="E3322" s="298"/>
      <c r="F3322" s="298"/>
      <c r="G3322" s="298"/>
      <c r="H3322" s="298"/>
      <c r="I3322" s="298"/>
      <c r="J3322" s="298"/>
      <c r="K3322" s="298"/>
      <c r="L3322" s="299"/>
      <c r="M3322" s="302"/>
      <c r="N3322" s="298"/>
      <c r="O3322" s="238"/>
      <c r="P3322" s="238"/>
      <c r="Q3322" s="238"/>
      <c r="T3322" s="39"/>
      <c r="U3322" s="39"/>
      <c r="V3322" s="39"/>
      <c r="W3322" s="39"/>
      <c r="X3322" s="39"/>
      <c r="Y3322" s="39"/>
      <c r="Z3322" s="39"/>
      <c r="AA3322" s="39"/>
      <c r="AB3322" s="39"/>
      <c r="AC3322" s="39"/>
      <c r="AD3322" s="39"/>
      <c r="AE3322" s="39"/>
      <c r="AF3322" s="39"/>
      <c r="AG3322" s="39"/>
      <c r="AH3322" s="39"/>
      <c r="AI3322" s="39"/>
      <c r="AJ3322" s="39"/>
      <c r="AK3322" s="39"/>
      <c r="AL3322" s="39"/>
      <c r="AM3322" s="39"/>
      <c r="AN3322" s="39"/>
      <c r="AO3322" s="39"/>
      <c r="AP3322" s="39"/>
      <c r="AQ3322" s="39"/>
      <c r="AR3322" s="39"/>
      <c r="AS3322" s="39"/>
      <c r="AT3322" s="39"/>
      <c r="AU3322" s="39"/>
      <c r="AV3322" s="39"/>
      <c r="AW3322" s="39"/>
      <c r="AX3322" s="39"/>
      <c r="AY3322" s="39"/>
      <c r="AZ3322" s="39"/>
      <c r="BA3322" s="39"/>
      <c r="BB3322" s="39"/>
      <c r="BC3322" s="39"/>
      <c r="BD3322" s="39"/>
      <c r="BE3322" s="39"/>
      <c r="BF3322" s="39"/>
      <c r="BG3322" s="39"/>
      <c r="BH3322" s="39"/>
      <c r="BI3322" s="39"/>
      <c r="BJ3322" s="39"/>
      <c r="BK3322" s="39"/>
      <c r="BL3322" s="39"/>
      <c r="BM3322" s="39"/>
      <c r="BN3322" s="39"/>
      <c r="BO3322" s="39"/>
      <c r="BP3322" s="39"/>
      <c r="BQ3322" s="39"/>
      <c r="BR3322" s="39"/>
      <c r="BS3322" s="39"/>
      <c r="BT3322" s="39"/>
      <c r="BU3322" s="39"/>
      <c r="BV3322" s="39"/>
      <c r="BW3322" s="39"/>
      <c r="BX3322" s="39"/>
      <c r="BY3322" s="39"/>
      <c r="BZ3322" s="39"/>
      <c r="CA3322" s="39"/>
      <c r="CB3322" s="39"/>
      <c r="CC3322" s="39"/>
      <c r="CD3322" s="39"/>
      <c r="CE3322" s="39"/>
      <c r="CF3322" s="39"/>
      <c r="CG3322" s="39"/>
      <c r="CH3322" s="39"/>
      <c r="CI3322" s="39"/>
      <c r="CJ3322" s="39"/>
      <c r="CK3322" s="39"/>
      <c r="CL3322" s="39"/>
      <c r="CM3322" s="39"/>
      <c r="CN3322" s="39"/>
      <c r="CO3322" s="39"/>
      <c r="CP3322" s="39"/>
      <c r="CQ3322" s="39"/>
      <c r="CR3322" s="39"/>
      <c r="CS3322" s="39"/>
      <c r="CT3322" s="39"/>
      <c r="CU3322" s="39"/>
      <c r="CV3322" s="39"/>
      <c r="CW3322" s="39"/>
      <c r="CX3322" s="39"/>
      <c r="CY3322" s="39"/>
      <c r="CZ3322" s="39"/>
      <c r="DA3322" s="39"/>
      <c r="DB3322" s="39"/>
      <c r="DC3322" s="39"/>
      <c r="DD3322" s="39"/>
      <c r="DE3322" s="39"/>
    </row>
    <row r="3323" spans="1:109" s="38" customFormat="1" ht="12">
      <c r="A3323" s="298"/>
      <c r="B3323" s="298"/>
      <c r="C3323" s="298"/>
      <c r="D3323" s="298"/>
      <c r="E3323" s="298"/>
      <c r="F3323" s="298"/>
      <c r="G3323" s="298"/>
      <c r="H3323" s="298"/>
      <c r="I3323" s="298"/>
      <c r="J3323" s="298"/>
      <c r="K3323" s="298"/>
      <c r="L3323" s="299"/>
      <c r="M3323" s="302"/>
      <c r="N3323" s="298"/>
      <c r="O3323" s="238"/>
      <c r="P3323" s="238"/>
      <c r="Q3323" s="238"/>
      <c r="T3323" s="39"/>
      <c r="U3323" s="39"/>
      <c r="V3323" s="39"/>
      <c r="W3323" s="39"/>
      <c r="X3323" s="39"/>
      <c r="Y3323" s="39"/>
      <c r="Z3323" s="39"/>
      <c r="AA3323" s="39"/>
      <c r="AB3323" s="39"/>
      <c r="AC3323" s="39"/>
      <c r="AD3323" s="39"/>
      <c r="AE3323" s="39"/>
      <c r="AF3323" s="39"/>
      <c r="AG3323" s="39"/>
      <c r="AH3323" s="39"/>
      <c r="AI3323" s="39"/>
      <c r="AJ3323" s="39"/>
      <c r="AK3323" s="39"/>
      <c r="AL3323" s="39"/>
      <c r="AM3323" s="39"/>
      <c r="AN3323" s="39"/>
      <c r="AO3323" s="39"/>
      <c r="AP3323" s="39"/>
      <c r="AQ3323" s="39"/>
      <c r="AR3323" s="39"/>
      <c r="AS3323" s="39"/>
      <c r="AT3323" s="39"/>
      <c r="AU3323" s="39"/>
      <c r="AV3323" s="39"/>
      <c r="AW3323" s="39"/>
      <c r="AX3323" s="39"/>
      <c r="AY3323" s="39"/>
      <c r="AZ3323" s="39"/>
      <c r="BA3323" s="39"/>
      <c r="BB3323" s="39"/>
      <c r="BC3323" s="39"/>
      <c r="BD3323" s="39"/>
      <c r="BE3323" s="39"/>
      <c r="BF3323" s="39"/>
      <c r="BG3323" s="39"/>
      <c r="BH3323" s="39"/>
      <c r="BI3323" s="39"/>
      <c r="BJ3323" s="39"/>
      <c r="BK3323" s="39"/>
      <c r="BL3323" s="39"/>
      <c r="BM3323" s="39"/>
      <c r="BN3323" s="39"/>
      <c r="BO3323" s="39"/>
      <c r="BP3323" s="39"/>
      <c r="BQ3323" s="39"/>
      <c r="BR3323" s="39"/>
      <c r="BS3323" s="39"/>
      <c r="BT3323" s="39"/>
      <c r="BU3323" s="39"/>
      <c r="BV3323" s="39"/>
      <c r="BW3323" s="39"/>
      <c r="BX3323" s="39"/>
      <c r="BY3323" s="39"/>
      <c r="BZ3323" s="39"/>
      <c r="CA3323" s="39"/>
      <c r="CB3323" s="39"/>
      <c r="CC3323" s="39"/>
      <c r="CD3323" s="39"/>
      <c r="CE3323" s="39"/>
      <c r="CF3323" s="39"/>
      <c r="CG3323" s="39"/>
      <c r="CH3323" s="39"/>
      <c r="CI3323" s="39"/>
      <c r="CJ3323" s="39"/>
      <c r="CK3323" s="39"/>
      <c r="CL3323" s="39"/>
      <c r="CM3323" s="39"/>
      <c r="CN3323" s="39"/>
      <c r="CO3323" s="39"/>
      <c r="CP3323" s="39"/>
      <c r="CQ3323" s="39"/>
      <c r="CR3323" s="39"/>
      <c r="CS3323" s="39"/>
      <c r="CT3323" s="39"/>
      <c r="CU3323" s="39"/>
      <c r="CV3323" s="39"/>
      <c r="CW3323" s="39"/>
      <c r="CX3323" s="39"/>
      <c r="CY3323" s="39"/>
      <c r="CZ3323" s="39"/>
      <c r="DA3323" s="39"/>
      <c r="DB3323" s="39"/>
      <c r="DC3323" s="39"/>
      <c r="DD3323" s="39"/>
      <c r="DE3323" s="39"/>
    </row>
    <row r="3324" spans="1:109" s="38" customFormat="1" ht="12">
      <c r="A3324" s="298"/>
      <c r="B3324" s="298"/>
      <c r="C3324" s="298"/>
      <c r="D3324" s="298"/>
      <c r="E3324" s="298"/>
      <c r="F3324" s="298"/>
      <c r="G3324" s="298"/>
      <c r="H3324" s="298"/>
      <c r="I3324" s="298"/>
      <c r="J3324" s="298"/>
      <c r="K3324" s="298"/>
      <c r="L3324" s="299"/>
      <c r="M3324" s="302"/>
      <c r="N3324" s="298"/>
      <c r="O3324" s="238"/>
      <c r="P3324" s="238"/>
      <c r="Q3324" s="238"/>
      <c r="T3324" s="39"/>
      <c r="U3324" s="39"/>
      <c r="V3324" s="39"/>
      <c r="W3324" s="39"/>
      <c r="X3324" s="39"/>
      <c r="Y3324" s="39"/>
      <c r="Z3324" s="39"/>
      <c r="AA3324" s="39"/>
      <c r="AB3324" s="39"/>
      <c r="AC3324" s="39"/>
      <c r="AD3324" s="39"/>
      <c r="AE3324" s="39"/>
      <c r="AF3324" s="39"/>
      <c r="AG3324" s="39"/>
      <c r="AH3324" s="39"/>
      <c r="AI3324" s="39"/>
      <c r="AJ3324" s="39"/>
      <c r="AK3324" s="39"/>
      <c r="AL3324" s="39"/>
      <c r="AM3324" s="39"/>
      <c r="AN3324" s="39"/>
      <c r="AO3324" s="39"/>
      <c r="AP3324" s="39"/>
      <c r="AQ3324" s="39"/>
      <c r="AR3324" s="39"/>
      <c r="AS3324" s="39"/>
      <c r="AT3324" s="39"/>
      <c r="AU3324" s="39"/>
      <c r="AV3324" s="39"/>
      <c r="AW3324" s="39"/>
      <c r="AX3324" s="39"/>
      <c r="AY3324" s="39"/>
      <c r="AZ3324" s="39"/>
      <c r="BA3324" s="39"/>
      <c r="BB3324" s="39"/>
      <c r="BC3324" s="39"/>
      <c r="BD3324" s="39"/>
      <c r="BE3324" s="39"/>
      <c r="BF3324" s="39"/>
      <c r="BG3324" s="39"/>
      <c r="BH3324" s="39"/>
      <c r="BI3324" s="39"/>
      <c r="BJ3324" s="39"/>
      <c r="BK3324" s="39"/>
      <c r="BL3324" s="39"/>
      <c r="BM3324" s="39"/>
      <c r="BN3324" s="39"/>
      <c r="BO3324" s="39"/>
      <c r="BP3324" s="39"/>
      <c r="BQ3324" s="39"/>
      <c r="BR3324" s="39"/>
      <c r="BS3324" s="39"/>
      <c r="BT3324" s="39"/>
      <c r="BU3324" s="39"/>
      <c r="BV3324" s="39"/>
      <c r="BW3324" s="39"/>
      <c r="BX3324" s="39"/>
      <c r="BY3324" s="39"/>
      <c r="BZ3324" s="39"/>
      <c r="CA3324" s="39"/>
      <c r="CB3324" s="39"/>
      <c r="CC3324" s="39"/>
      <c r="CD3324" s="39"/>
      <c r="CE3324" s="39"/>
      <c r="CF3324" s="39"/>
      <c r="CG3324" s="39"/>
      <c r="CH3324" s="39"/>
      <c r="CI3324" s="39"/>
      <c r="CJ3324" s="39"/>
      <c r="CK3324" s="39"/>
      <c r="CL3324" s="39"/>
      <c r="CM3324" s="39"/>
      <c r="CN3324" s="39"/>
      <c r="CO3324" s="39"/>
      <c r="CP3324" s="39"/>
      <c r="CQ3324" s="39"/>
      <c r="CR3324" s="39"/>
      <c r="CS3324" s="39"/>
      <c r="CT3324" s="39"/>
      <c r="CU3324" s="39"/>
      <c r="CV3324" s="39"/>
      <c r="CW3324" s="39"/>
      <c r="CX3324" s="39"/>
      <c r="CY3324" s="39"/>
      <c r="CZ3324" s="39"/>
      <c r="DA3324" s="39"/>
      <c r="DB3324" s="39"/>
      <c r="DC3324" s="39"/>
      <c r="DD3324" s="39"/>
      <c r="DE3324" s="39"/>
    </row>
    <row r="3325" spans="1:109" s="38" customFormat="1" ht="12">
      <c r="A3325" s="298"/>
      <c r="B3325" s="298"/>
      <c r="C3325" s="298"/>
      <c r="D3325" s="298"/>
      <c r="E3325" s="298"/>
      <c r="F3325" s="298"/>
      <c r="G3325" s="298"/>
      <c r="H3325" s="298"/>
      <c r="I3325" s="298"/>
      <c r="J3325" s="298"/>
      <c r="K3325" s="298"/>
      <c r="L3325" s="299"/>
      <c r="M3325" s="302"/>
      <c r="N3325" s="298"/>
      <c r="O3325" s="238"/>
      <c r="P3325" s="238"/>
      <c r="Q3325" s="238"/>
      <c r="T3325" s="39"/>
      <c r="U3325" s="39"/>
      <c r="V3325" s="39"/>
      <c r="W3325" s="39"/>
      <c r="X3325" s="39"/>
      <c r="Y3325" s="39"/>
      <c r="Z3325" s="39"/>
      <c r="AA3325" s="39"/>
      <c r="AB3325" s="39"/>
      <c r="AC3325" s="39"/>
      <c r="AD3325" s="39"/>
      <c r="AE3325" s="39"/>
      <c r="AF3325" s="39"/>
      <c r="AG3325" s="39"/>
      <c r="AH3325" s="39"/>
      <c r="AI3325" s="39"/>
      <c r="AJ3325" s="39"/>
      <c r="AK3325" s="39"/>
      <c r="AL3325" s="39"/>
      <c r="AM3325" s="39"/>
      <c r="AN3325" s="39"/>
      <c r="AO3325" s="39"/>
      <c r="AP3325" s="39"/>
      <c r="AQ3325" s="39"/>
      <c r="AR3325" s="39"/>
      <c r="AS3325" s="39"/>
      <c r="AT3325" s="39"/>
      <c r="AU3325" s="39"/>
      <c r="AV3325" s="39"/>
      <c r="AW3325" s="39"/>
      <c r="AX3325" s="39"/>
      <c r="AY3325" s="39"/>
      <c r="AZ3325" s="39"/>
      <c r="BA3325" s="39"/>
      <c r="BB3325" s="39"/>
      <c r="BC3325" s="39"/>
      <c r="BD3325" s="39"/>
      <c r="BE3325" s="39"/>
      <c r="BF3325" s="39"/>
      <c r="BG3325" s="39"/>
      <c r="BH3325" s="39"/>
      <c r="BI3325" s="39"/>
      <c r="BJ3325" s="39"/>
      <c r="BK3325" s="39"/>
      <c r="BL3325" s="39"/>
      <c r="BM3325" s="39"/>
      <c r="BN3325" s="39"/>
      <c r="BO3325" s="39"/>
      <c r="BP3325" s="39"/>
      <c r="BQ3325" s="39"/>
      <c r="BR3325" s="39"/>
      <c r="BS3325" s="39"/>
      <c r="BT3325" s="39"/>
      <c r="BU3325" s="39"/>
      <c r="BV3325" s="39"/>
      <c r="BW3325" s="39"/>
      <c r="BX3325" s="39"/>
      <c r="BY3325" s="39"/>
      <c r="BZ3325" s="39"/>
      <c r="CA3325" s="39"/>
      <c r="CB3325" s="39"/>
      <c r="CC3325" s="39"/>
      <c r="CD3325" s="39"/>
      <c r="CE3325" s="39"/>
      <c r="CF3325" s="39"/>
      <c r="CG3325" s="39"/>
      <c r="CH3325" s="39"/>
      <c r="CI3325" s="39"/>
      <c r="CJ3325" s="39"/>
      <c r="CK3325" s="39"/>
      <c r="CL3325" s="39"/>
      <c r="CM3325" s="39"/>
      <c r="CN3325" s="39"/>
      <c r="CO3325" s="39"/>
      <c r="CP3325" s="39"/>
      <c r="CQ3325" s="39"/>
      <c r="CR3325" s="39"/>
      <c r="CS3325" s="39"/>
      <c r="CT3325" s="39"/>
      <c r="CU3325" s="39"/>
      <c r="CV3325" s="39"/>
      <c r="CW3325" s="39"/>
      <c r="CX3325" s="39"/>
      <c r="CY3325" s="39"/>
      <c r="CZ3325" s="39"/>
      <c r="DA3325" s="39"/>
      <c r="DB3325" s="39"/>
      <c r="DC3325" s="39"/>
      <c r="DD3325" s="39"/>
      <c r="DE3325" s="39"/>
    </row>
    <row r="3326" spans="1:109" s="38" customFormat="1" ht="12">
      <c r="A3326" s="298"/>
      <c r="B3326" s="298"/>
      <c r="C3326" s="298"/>
      <c r="D3326" s="298"/>
      <c r="E3326" s="298"/>
      <c r="F3326" s="298"/>
      <c r="G3326" s="298"/>
      <c r="H3326" s="298"/>
      <c r="I3326" s="298"/>
      <c r="J3326" s="298"/>
      <c r="K3326" s="298"/>
      <c r="L3326" s="299"/>
      <c r="M3326" s="302"/>
      <c r="N3326" s="298"/>
      <c r="O3326" s="238"/>
      <c r="P3326" s="238"/>
      <c r="Q3326" s="238"/>
      <c r="T3326" s="39"/>
      <c r="U3326" s="39"/>
      <c r="V3326" s="39"/>
      <c r="W3326" s="39"/>
      <c r="X3326" s="39"/>
      <c r="Y3326" s="39"/>
      <c r="Z3326" s="39"/>
      <c r="AA3326" s="39"/>
      <c r="AB3326" s="39"/>
      <c r="AC3326" s="39"/>
      <c r="AD3326" s="39"/>
      <c r="AE3326" s="39"/>
      <c r="AF3326" s="39"/>
      <c r="AG3326" s="39"/>
      <c r="AH3326" s="39"/>
      <c r="AI3326" s="39"/>
      <c r="AJ3326" s="39"/>
      <c r="AK3326" s="39"/>
      <c r="AL3326" s="39"/>
      <c r="AM3326" s="39"/>
      <c r="AN3326" s="39"/>
      <c r="AO3326" s="39"/>
      <c r="AP3326" s="39"/>
      <c r="AQ3326" s="39"/>
      <c r="AR3326" s="39"/>
      <c r="AS3326" s="39"/>
      <c r="AT3326" s="39"/>
      <c r="AU3326" s="39"/>
      <c r="AV3326" s="39"/>
      <c r="AW3326" s="39"/>
      <c r="AX3326" s="39"/>
      <c r="AY3326" s="39"/>
      <c r="AZ3326" s="39"/>
      <c r="BA3326" s="39"/>
      <c r="BB3326" s="39"/>
      <c r="BC3326" s="39"/>
      <c r="BD3326" s="39"/>
      <c r="BE3326" s="39"/>
      <c r="BF3326" s="39"/>
      <c r="BG3326" s="39"/>
      <c r="BH3326" s="39"/>
      <c r="BI3326" s="39"/>
      <c r="BJ3326" s="39"/>
      <c r="BK3326" s="39"/>
      <c r="BL3326" s="39"/>
      <c r="BM3326" s="39"/>
      <c r="BN3326" s="39"/>
      <c r="BO3326" s="39"/>
      <c r="BP3326" s="39"/>
      <c r="BQ3326" s="39"/>
      <c r="BR3326" s="39"/>
      <c r="BS3326" s="39"/>
      <c r="BT3326" s="39"/>
      <c r="BU3326" s="39"/>
      <c r="BV3326" s="39"/>
      <c r="BW3326" s="39"/>
      <c r="BX3326" s="39"/>
      <c r="BY3326" s="39"/>
      <c r="BZ3326" s="39"/>
      <c r="CA3326" s="39"/>
      <c r="CB3326" s="39"/>
      <c r="CC3326" s="39"/>
      <c r="CD3326" s="39"/>
      <c r="CE3326" s="39"/>
      <c r="CF3326" s="39"/>
      <c r="CG3326" s="39"/>
      <c r="CH3326" s="39"/>
      <c r="CI3326" s="39"/>
      <c r="CJ3326" s="39"/>
      <c r="CK3326" s="39"/>
      <c r="CL3326" s="39"/>
      <c r="CM3326" s="39"/>
      <c r="CN3326" s="39"/>
      <c r="CO3326" s="39"/>
      <c r="CP3326" s="39"/>
      <c r="CQ3326" s="39"/>
      <c r="CR3326" s="39"/>
      <c r="CS3326" s="39"/>
      <c r="CT3326" s="39"/>
      <c r="CU3326" s="39"/>
      <c r="CV3326" s="39"/>
      <c r="CW3326" s="39"/>
      <c r="CX3326" s="39"/>
      <c r="CY3326" s="39"/>
      <c r="CZ3326" s="39"/>
      <c r="DA3326" s="39"/>
      <c r="DB3326" s="39"/>
      <c r="DC3326" s="39"/>
      <c r="DD3326" s="39"/>
      <c r="DE3326" s="39"/>
    </row>
    <row r="3327" spans="1:109" s="38" customFormat="1" ht="12">
      <c r="A3327" s="298"/>
      <c r="B3327" s="298"/>
      <c r="C3327" s="298"/>
      <c r="D3327" s="298"/>
      <c r="E3327" s="298"/>
      <c r="F3327" s="298"/>
      <c r="G3327" s="298"/>
      <c r="H3327" s="298"/>
      <c r="I3327" s="298"/>
      <c r="J3327" s="298"/>
      <c r="K3327" s="298"/>
      <c r="L3327" s="299"/>
      <c r="M3327" s="302"/>
      <c r="N3327" s="298"/>
      <c r="O3327" s="238"/>
      <c r="P3327" s="238"/>
      <c r="Q3327" s="238"/>
      <c r="T3327" s="39"/>
      <c r="U3327" s="39"/>
      <c r="V3327" s="39"/>
      <c r="W3327" s="39"/>
      <c r="X3327" s="39"/>
      <c r="Y3327" s="39"/>
      <c r="Z3327" s="39"/>
      <c r="AA3327" s="39"/>
      <c r="AB3327" s="39"/>
      <c r="AC3327" s="39"/>
      <c r="AD3327" s="39"/>
      <c r="AE3327" s="39"/>
      <c r="AF3327" s="39"/>
      <c r="AG3327" s="39"/>
      <c r="AH3327" s="39"/>
      <c r="AI3327" s="39"/>
      <c r="AJ3327" s="39"/>
      <c r="AK3327" s="39"/>
      <c r="AL3327" s="39"/>
      <c r="AM3327" s="39"/>
      <c r="AN3327" s="39"/>
      <c r="AO3327" s="39"/>
      <c r="AP3327" s="39"/>
      <c r="AQ3327" s="39"/>
      <c r="AR3327" s="39"/>
      <c r="AS3327" s="39"/>
      <c r="AT3327" s="39"/>
      <c r="AU3327" s="39"/>
      <c r="AV3327" s="39"/>
      <c r="AW3327" s="39"/>
      <c r="AX3327" s="39"/>
      <c r="AY3327" s="39"/>
      <c r="AZ3327" s="39"/>
      <c r="BA3327" s="39"/>
      <c r="BB3327" s="39"/>
      <c r="BC3327" s="39"/>
      <c r="BD3327" s="39"/>
      <c r="BE3327" s="39"/>
      <c r="BF3327" s="39"/>
      <c r="BG3327" s="39"/>
      <c r="BH3327" s="39"/>
      <c r="BI3327" s="39"/>
      <c r="BJ3327" s="39"/>
      <c r="BK3327" s="39"/>
      <c r="BL3327" s="39"/>
      <c r="BM3327" s="39"/>
      <c r="BN3327" s="39"/>
      <c r="BO3327" s="39"/>
      <c r="BP3327" s="39"/>
      <c r="BQ3327" s="39"/>
      <c r="BR3327" s="39"/>
      <c r="BS3327" s="39"/>
      <c r="BT3327" s="39"/>
      <c r="BU3327" s="39"/>
      <c r="BV3327" s="39"/>
      <c r="BW3327" s="39"/>
      <c r="BX3327" s="39"/>
      <c r="BY3327" s="39"/>
      <c r="BZ3327" s="39"/>
      <c r="CA3327" s="39"/>
      <c r="CB3327" s="39"/>
      <c r="CC3327" s="39"/>
      <c r="CD3327" s="39"/>
      <c r="CE3327" s="39"/>
      <c r="CF3327" s="39"/>
      <c r="CG3327" s="39"/>
      <c r="CH3327" s="39"/>
      <c r="CI3327" s="39"/>
      <c r="CJ3327" s="39"/>
      <c r="CK3327" s="39"/>
      <c r="CL3327" s="39"/>
      <c r="CM3327" s="39"/>
      <c r="CN3327" s="39"/>
      <c r="CO3327" s="39"/>
      <c r="CP3327" s="39"/>
      <c r="CQ3327" s="39"/>
      <c r="CR3327" s="39"/>
      <c r="CS3327" s="39"/>
      <c r="CT3327" s="39"/>
      <c r="CU3327" s="39"/>
      <c r="CV3327" s="39"/>
      <c r="CW3327" s="39"/>
      <c r="CX3327" s="39"/>
      <c r="CY3327" s="39"/>
      <c r="CZ3327" s="39"/>
      <c r="DA3327" s="39"/>
      <c r="DB3327" s="39"/>
      <c r="DC3327" s="39"/>
      <c r="DD3327" s="39"/>
      <c r="DE3327" s="39"/>
    </row>
    <row r="3328" spans="1:109" s="38" customFormat="1" ht="12">
      <c r="A3328" s="298"/>
      <c r="B3328" s="298"/>
      <c r="C3328" s="298"/>
      <c r="D3328" s="298"/>
      <c r="E3328" s="298"/>
      <c r="F3328" s="298"/>
      <c r="G3328" s="298"/>
      <c r="H3328" s="298"/>
      <c r="I3328" s="298"/>
      <c r="J3328" s="298"/>
      <c r="K3328" s="298"/>
      <c r="L3328" s="299"/>
      <c r="M3328" s="302"/>
      <c r="N3328" s="298"/>
      <c r="O3328" s="238"/>
      <c r="P3328" s="238"/>
      <c r="Q3328" s="238"/>
      <c r="T3328" s="39"/>
      <c r="U3328" s="39"/>
      <c r="V3328" s="39"/>
      <c r="W3328" s="39"/>
      <c r="X3328" s="39"/>
      <c r="Y3328" s="39"/>
      <c r="Z3328" s="39"/>
      <c r="AA3328" s="39"/>
      <c r="AB3328" s="39"/>
      <c r="AC3328" s="39"/>
      <c r="AD3328" s="39"/>
      <c r="AE3328" s="39"/>
      <c r="AF3328" s="39"/>
      <c r="AG3328" s="39"/>
      <c r="AH3328" s="39"/>
      <c r="AI3328" s="39"/>
      <c r="AJ3328" s="39"/>
      <c r="AK3328" s="39"/>
      <c r="AL3328" s="39"/>
      <c r="AM3328" s="39"/>
      <c r="AN3328" s="39"/>
      <c r="AO3328" s="39"/>
      <c r="AP3328" s="39"/>
      <c r="AQ3328" s="39"/>
      <c r="AR3328" s="39"/>
      <c r="AS3328" s="39"/>
      <c r="AT3328" s="39"/>
      <c r="AU3328" s="39"/>
      <c r="AV3328" s="39"/>
      <c r="AW3328" s="39"/>
      <c r="AX3328" s="39"/>
      <c r="AY3328" s="39"/>
      <c r="AZ3328" s="39"/>
      <c r="BA3328" s="39"/>
      <c r="BB3328" s="39"/>
      <c r="BC3328" s="39"/>
      <c r="BD3328" s="39"/>
      <c r="BE3328" s="39"/>
      <c r="BF3328" s="39"/>
      <c r="BG3328" s="39"/>
      <c r="BH3328" s="39"/>
      <c r="BI3328" s="39"/>
      <c r="BJ3328" s="39"/>
      <c r="BK3328" s="39"/>
      <c r="BL3328" s="39"/>
      <c r="BM3328" s="39"/>
      <c r="BN3328" s="39"/>
      <c r="BO3328" s="39"/>
      <c r="BP3328" s="39"/>
      <c r="BQ3328" s="39"/>
      <c r="BR3328" s="39"/>
      <c r="BS3328" s="39"/>
      <c r="BT3328" s="39"/>
      <c r="BU3328" s="39"/>
      <c r="BV3328" s="39"/>
      <c r="BW3328" s="39"/>
      <c r="BX3328" s="39"/>
      <c r="BY3328" s="39"/>
      <c r="BZ3328" s="39"/>
      <c r="CA3328" s="39"/>
      <c r="CB3328" s="39"/>
      <c r="CC3328" s="39"/>
      <c r="CD3328" s="39"/>
      <c r="CE3328" s="39"/>
      <c r="CF3328" s="39"/>
      <c r="CG3328" s="39"/>
      <c r="CH3328" s="39"/>
      <c r="CI3328" s="39"/>
      <c r="CJ3328" s="39"/>
      <c r="CK3328" s="39"/>
      <c r="CL3328" s="39"/>
      <c r="CM3328" s="39"/>
      <c r="CN3328" s="39"/>
      <c r="CO3328" s="39"/>
      <c r="CP3328" s="39"/>
      <c r="CQ3328" s="39"/>
      <c r="CR3328" s="39"/>
      <c r="CS3328" s="39"/>
      <c r="CT3328" s="39"/>
      <c r="CU3328" s="39"/>
      <c r="CV3328" s="39"/>
      <c r="CW3328" s="39"/>
      <c r="CX3328" s="39"/>
      <c r="CY3328" s="39"/>
      <c r="CZ3328" s="39"/>
      <c r="DA3328" s="39"/>
      <c r="DB3328" s="39"/>
      <c r="DC3328" s="39"/>
      <c r="DD3328" s="39"/>
      <c r="DE3328" s="39"/>
    </row>
    <row r="3329" spans="1:109" s="38" customFormat="1" ht="12">
      <c r="A3329" s="298"/>
      <c r="B3329" s="298"/>
      <c r="C3329" s="298"/>
      <c r="D3329" s="298"/>
      <c r="E3329" s="298"/>
      <c r="F3329" s="298"/>
      <c r="G3329" s="298"/>
      <c r="H3329" s="298"/>
      <c r="I3329" s="298"/>
      <c r="J3329" s="298"/>
      <c r="K3329" s="298"/>
      <c r="L3329" s="299"/>
      <c r="M3329" s="302"/>
      <c r="N3329" s="298"/>
      <c r="O3329" s="238"/>
      <c r="P3329" s="238"/>
      <c r="Q3329" s="238"/>
      <c r="T3329" s="39"/>
      <c r="U3329" s="39"/>
      <c r="V3329" s="39"/>
      <c r="W3329" s="39"/>
      <c r="X3329" s="39"/>
      <c r="Y3329" s="39"/>
      <c r="Z3329" s="39"/>
      <c r="AA3329" s="39"/>
      <c r="AB3329" s="39"/>
      <c r="AC3329" s="39"/>
      <c r="AD3329" s="39"/>
      <c r="AE3329" s="39"/>
      <c r="AF3329" s="39"/>
      <c r="AG3329" s="39"/>
      <c r="AH3329" s="39"/>
      <c r="AI3329" s="39"/>
      <c r="AJ3329" s="39"/>
      <c r="AK3329" s="39"/>
      <c r="AL3329" s="39"/>
      <c r="AM3329" s="39"/>
      <c r="AN3329" s="39"/>
      <c r="AO3329" s="39"/>
      <c r="AP3329" s="39"/>
      <c r="AQ3329" s="39"/>
      <c r="AR3329" s="39"/>
      <c r="AS3329" s="39"/>
      <c r="AT3329" s="39"/>
      <c r="AU3329" s="39"/>
      <c r="AV3329" s="39"/>
      <c r="AW3329" s="39"/>
      <c r="AX3329" s="39"/>
      <c r="AY3329" s="39"/>
      <c r="AZ3329" s="39"/>
      <c r="BA3329" s="39"/>
      <c r="BB3329" s="39"/>
      <c r="BC3329" s="39"/>
      <c r="BD3329" s="39"/>
      <c r="BE3329" s="39"/>
      <c r="BF3329" s="39"/>
      <c r="BG3329" s="39"/>
      <c r="BH3329" s="39"/>
      <c r="BI3329" s="39"/>
      <c r="BJ3329" s="39"/>
      <c r="BK3329" s="39"/>
      <c r="BL3329" s="39"/>
      <c r="BM3329" s="39"/>
      <c r="BN3329" s="39"/>
      <c r="BO3329" s="39"/>
      <c r="BP3329" s="39"/>
      <c r="BQ3329" s="39"/>
      <c r="BR3329" s="39"/>
      <c r="BS3329" s="39"/>
      <c r="BT3329" s="39"/>
      <c r="BU3329" s="39"/>
      <c r="BV3329" s="39"/>
      <c r="BW3329" s="39"/>
      <c r="BX3329" s="39"/>
      <c r="BY3329" s="39"/>
      <c r="BZ3329" s="39"/>
      <c r="CA3329" s="39"/>
      <c r="CB3329" s="39"/>
      <c r="CC3329" s="39"/>
      <c r="CD3329" s="39"/>
      <c r="CE3329" s="39"/>
      <c r="CF3329" s="39"/>
      <c r="CG3329" s="39"/>
      <c r="CH3329" s="39"/>
      <c r="CI3329" s="39"/>
      <c r="CJ3329" s="39"/>
      <c r="CK3329" s="39"/>
      <c r="CL3329" s="39"/>
      <c r="CM3329" s="39"/>
      <c r="CN3329" s="39"/>
      <c r="CO3329" s="39"/>
      <c r="CP3329" s="39"/>
      <c r="CQ3329" s="39"/>
      <c r="CR3329" s="39"/>
      <c r="CS3329" s="39"/>
      <c r="CT3329" s="39"/>
      <c r="CU3329" s="39"/>
      <c r="CV3329" s="39"/>
      <c r="CW3329" s="39"/>
      <c r="CX3329" s="39"/>
      <c r="CY3329" s="39"/>
      <c r="CZ3329" s="39"/>
      <c r="DA3329" s="39"/>
      <c r="DB3329" s="39"/>
      <c r="DC3329" s="39"/>
      <c r="DD3329" s="39"/>
      <c r="DE3329" s="39"/>
    </row>
    <row r="3330" spans="1:109" s="38" customFormat="1" ht="12">
      <c r="A3330" s="298"/>
      <c r="B3330" s="298"/>
      <c r="C3330" s="298"/>
      <c r="D3330" s="298"/>
      <c r="E3330" s="298"/>
      <c r="F3330" s="298"/>
      <c r="G3330" s="298"/>
      <c r="H3330" s="298"/>
      <c r="I3330" s="298"/>
      <c r="J3330" s="298"/>
      <c r="K3330" s="298"/>
      <c r="L3330" s="299"/>
      <c r="M3330" s="302"/>
      <c r="N3330" s="298"/>
      <c r="O3330" s="238"/>
      <c r="P3330" s="238"/>
      <c r="Q3330" s="238"/>
      <c r="T3330" s="39"/>
      <c r="U3330" s="39"/>
      <c r="V3330" s="39"/>
      <c r="W3330" s="39"/>
      <c r="X3330" s="39"/>
      <c r="Y3330" s="39"/>
      <c r="Z3330" s="39"/>
      <c r="AA3330" s="39"/>
      <c r="AB3330" s="39"/>
      <c r="AC3330" s="39"/>
      <c r="AD3330" s="39"/>
      <c r="AE3330" s="39"/>
      <c r="AF3330" s="39"/>
      <c r="AG3330" s="39"/>
      <c r="AH3330" s="39"/>
      <c r="AI3330" s="39"/>
      <c r="AJ3330" s="39"/>
      <c r="AK3330" s="39"/>
      <c r="AL3330" s="39"/>
      <c r="AM3330" s="39"/>
      <c r="AN3330" s="39"/>
      <c r="AO3330" s="39"/>
      <c r="AP3330" s="39"/>
      <c r="AQ3330" s="39"/>
      <c r="AR3330" s="39"/>
      <c r="AS3330" s="39"/>
      <c r="AT3330" s="39"/>
      <c r="AU3330" s="39"/>
      <c r="AV3330" s="39"/>
      <c r="AW3330" s="39"/>
      <c r="AX3330" s="39"/>
      <c r="AY3330" s="39"/>
      <c r="AZ3330" s="39"/>
      <c r="BA3330" s="39"/>
      <c r="BB3330" s="39"/>
      <c r="BC3330" s="39"/>
      <c r="BD3330" s="39"/>
      <c r="BE3330" s="39"/>
      <c r="BF3330" s="39"/>
      <c r="BG3330" s="39"/>
      <c r="BH3330" s="39"/>
      <c r="BI3330" s="39"/>
      <c r="BJ3330" s="39"/>
      <c r="BK3330" s="39"/>
      <c r="BL3330" s="39"/>
      <c r="BM3330" s="39"/>
      <c r="BN3330" s="39"/>
      <c r="BO3330" s="39"/>
      <c r="BP3330" s="39"/>
      <c r="BQ3330" s="39"/>
      <c r="BR3330" s="39"/>
      <c r="BS3330" s="39"/>
      <c r="BT3330" s="39"/>
      <c r="BU3330" s="39"/>
      <c r="BV3330" s="39"/>
      <c r="BW3330" s="39"/>
      <c r="BX3330" s="39"/>
      <c r="BY3330" s="39"/>
      <c r="BZ3330" s="39"/>
      <c r="CA3330" s="39"/>
      <c r="CB3330" s="39"/>
      <c r="CC3330" s="39"/>
      <c r="CD3330" s="39"/>
      <c r="CE3330" s="39"/>
      <c r="CF3330" s="39"/>
      <c r="CG3330" s="39"/>
      <c r="CH3330" s="39"/>
      <c r="CI3330" s="39"/>
      <c r="CJ3330" s="39"/>
      <c r="CK3330" s="39"/>
      <c r="CL3330" s="39"/>
      <c r="CM3330" s="39"/>
      <c r="CN3330" s="39"/>
      <c r="CO3330" s="39"/>
      <c r="CP3330" s="39"/>
      <c r="CQ3330" s="39"/>
      <c r="CR3330" s="39"/>
      <c r="CS3330" s="39"/>
      <c r="CT3330" s="39"/>
      <c r="CU3330" s="39"/>
      <c r="CV3330" s="39"/>
      <c r="CW3330" s="39"/>
      <c r="CX3330" s="39"/>
      <c r="CY3330" s="39"/>
      <c r="CZ3330" s="39"/>
      <c r="DA3330" s="39"/>
      <c r="DB3330" s="39"/>
      <c r="DC3330" s="39"/>
      <c r="DD3330" s="39"/>
      <c r="DE3330" s="39"/>
    </row>
    <row r="3331" spans="1:109" s="38" customFormat="1" ht="12">
      <c r="A3331" s="298"/>
      <c r="B3331" s="298"/>
      <c r="C3331" s="298"/>
      <c r="D3331" s="298"/>
      <c r="E3331" s="298"/>
      <c r="F3331" s="298"/>
      <c r="G3331" s="298"/>
      <c r="H3331" s="298"/>
      <c r="I3331" s="298"/>
      <c r="J3331" s="298"/>
      <c r="K3331" s="298"/>
      <c r="L3331" s="299"/>
      <c r="M3331" s="302"/>
      <c r="N3331" s="298"/>
      <c r="O3331" s="238"/>
      <c r="P3331" s="238"/>
      <c r="Q3331" s="238"/>
      <c r="T3331" s="39"/>
      <c r="U3331" s="39"/>
      <c r="V3331" s="39"/>
      <c r="W3331" s="39"/>
      <c r="X3331" s="39"/>
      <c r="Y3331" s="39"/>
      <c r="Z3331" s="39"/>
      <c r="AA3331" s="39"/>
      <c r="AB3331" s="39"/>
      <c r="AC3331" s="39"/>
      <c r="AD3331" s="39"/>
      <c r="AE3331" s="39"/>
      <c r="AF3331" s="39"/>
      <c r="AG3331" s="39"/>
      <c r="AH3331" s="39"/>
      <c r="AI3331" s="39"/>
      <c r="AJ3331" s="39"/>
      <c r="AK3331" s="39"/>
      <c r="AL3331" s="39"/>
      <c r="AM3331" s="39"/>
      <c r="AN3331" s="39"/>
      <c r="AO3331" s="39"/>
      <c r="AP3331" s="39"/>
      <c r="AQ3331" s="39"/>
      <c r="AR3331" s="39"/>
      <c r="AS3331" s="39"/>
      <c r="AT3331" s="39"/>
      <c r="AU3331" s="39"/>
      <c r="AV3331" s="39"/>
      <c r="AW3331" s="39"/>
      <c r="AX3331" s="39"/>
      <c r="AY3331" s="39"/>
      <c r="AZ3331" s="39"/>
      <c r="BA3331" s="39"/>
      <c r="BB3331" s="39"/>
      <c r="BC3331" s="39"/>
      <c r="BD3331" s="39"/>
      <c r="BE3331" s="39"/>
      <c r="BF3331" s="39"/>
      <c r="BG3331" s="39"/>
      <c r="BH3331" s="39"/>
      <c r="BI3331" s="39"/>
      <c r="BJ3331" s="39"/>
      <c r="BK3331" s="39"/>
      <c r="BL3331" s="39"/>
      <c r="BM3331" s="39"/>
      <c r="BN3331" s="39"/>
      <c r="BO3331" s="39"/>
      <c r="BP3331" s="39"/>
      <c r="BQ3331" s="39"/>
      <c r="BR3331" s="39"/>
      <c r="BS3331" s="39"/>
      <c r="BT3331" s="39"/>
      <c r="BU3331" s="39"/>
      <c r="BV3331" s="39"/>
      <c r="BW3331" s="39"/>
      <c r="BX3331" s="39"/>
      <c r="BY3331" s="39"/>
      <c r="BZ3331" s="39"/>
      <c r="CA3331" s="39"/>
      <c r="CB3331" s="39"/>
      <c r="CC3331" s="39"/>
      <c r="CD3331" s="39"/>
      <c r="CE3331" s="39"/>
      <c r="CF3331" s="39"/>
      <c r="CG3331" s="39"/>
      <c r="CH3331" s="39"/>
      <c r="CI3331" s="39"/>
      <c r="CJ3331" s="39"/>
      <c r="CK3331" s="39"/>
      <c r="CL3331" s="39"/>
      <c r="CM3331" s="39"/>
      <c r="CN3331" s="39"/>
      <c r="CO3331" s="39"/>
      <c r="CP3331" s="39"/>
      <c r="CQ3331" s="39"/>
      <c r="CR3331" s="39"/>
      <c r="CS3331" s="39"/>
      <c r="CT3331" s="39"/>
      <c r="CU3331" s="39"/>
      <c r="CV3331" s="39"/>
      <c r="CW3331" s="39"/>
      <c r="CX3331" s="39"/>
      <c r="CY3331" s="39"/>
      <c r="CZ3331" s="39"/>
      <c r="DA3331" s="39"/>
      <c r="DB3331" s="39"/>
      <c r="DC3331" s="39"/>
      <c r="DD3331" s="39"/>
      <c r="DE3331" s="39"/>
    </row>
    <row r="3332" spans="1:109" s="38" customFormat="1" ht="12">
      <c r="A3332" s="298"/>
      <c r="B3332" s="298"/>
      <c r="C3332" s="298"/>
      <c r="D3332" s="298"/>
      <c r="E3332" s="298"/>
      <c r="F3332" s="298"/>
      <c r="G3332" s="298"/>
      <c r="H3332" s="298"/>
      <c r="I3332" s="298"/>
      <c r="J3332" s="298"/>
      <c r="K3332" s="298"/>
      <c r="L3332" s="299"/>
      <c r="M3332" s="302"/>
      <c r="N3332" s="298"/>
      <c r="O3332" s="238"/>
      <c r="P3332" s="238"/>
      <c r="Q3332" s="238"/>
      <c r="T3332" s="39"/>
      <c r="U3332" s="39"/>
      <c r="V3332" s="39"/>
      <c r="W3332" s="39"/>
      <c r="X3332" s="39"/>
      <c r="Y3332" s="39"/>
      <c r="Z3332" s="39"/>
      <c r="AA3332" s="39"/>
      <c r="AB3332" s="39"/>
      <c r="AC3332" s="39"/>
      <c r="AD3332" s="39"/>
      <c r="AE3332" s="39"/>
      <c r="AF3332" s="39"/>
      <c r="AG3332" s="39"/>
      <c r="AH3332" s="39"/>
      <c r="AI3332" s="39"/>
      <c r="AJ3332" s="39"/>
      <c r="AK3332" s="39"/>
      <c r="AL3332" s="39"/>
      <c r="AM3332" s="39"/>
      <c r="AN3332" s="39"/>
      <c r="AO3332" s="39"/>
      <c r="AP3332" s="39"/>
      <c r="AQ3332" s="39"/>
      <c r="AR3332" s="39"/>
      <c r="AS3332" s="39"/>
      <c r="AT3332" s="39"/>
      <c r="AU3332" s="39"/>
      <c r="AV3332" s="39"/>
      <c r="AW3332" s="39"/>
      <c r="AX3332" s="39"/>
      <c r="AY3332" s="39"/>
      <c r="AZ3332" s="39"/>
      <c r="BA3332" s="39"/>
      <c r="BB3332" s="39"/>
      <c r="BC3332" s="39"/>
      <c r="BD3332" s="39"/>
      <c r="BE3332" s="39"/>
      <c r="BF3332" s="39"/>
      <c r="BG3332" s="39"/>
      <c r="BH3332" s="39"/>
      <c r="BI3332" s="39"/>
      <c r="BJ3332" s="39"/>
      <c r="BK3332" s="39"/>
      <c r="BL3332" s="39"/>
      <c r="BM3332" s="39"/>
      <c r="BN3332" s="39"/>
      <c r="BO3332" s="39"/>
      <c r="BP3332" s="39"/>
      <c r="BQ3332" s="39"/>
      <c r="BR3332" s="39"/>
      <c r="BS3332" s="39"/>
      <c r="BT3332" s="39"/>
      <c r="BU3332" s="39"/>
      <c r="BV3332" s="39"/>
      <c r="BW3332" s="39"/>
      <c r="BX3332" s="39"/>
      <c r="BY3332" s="39"/>
      <c r="BZ3332" s="39"/>
      <c r="CA3332" s="39"/>
      <c r="CB3332" s="39"/>
      <c r="CC3332" s="39"/>
      <c r="CD3332" s="39"/>
      <c r="CE3332" s="39"/>
      <c r="CF3332" s="39"/>
      <c r="CG3332" s="39"/>
      <c r="CH3332" s="39"/>
      <c r="CI3332" s="39"/>
      <c r="CJ3332" s="39"/>
      <c r="CK3332" s="39"/>
      <c r="CL3332" s="39"/>
      <c r="CM3332" s="39"/>
      <c r="CN3332" s="39"/>
      <c r="CO3332" s="39"/>
      <c r="CP3332" s="39"/>
      <c r="CQ3332" s="39"/>
      <c r="CR3332" s="39"/>
      <c r="CS3332" s="39"/>
      <c r="CT3332" s="39"/>
      <c r="CU3332" s="39"/>
      <c r="CV3332" s="39"/>
      <c r="CW3332" s="39"/>
      <c r="CX3332" s="39"/>
      <c r="CY3332" s="39"/>
      <c r="CZ3332" s="39"/>
      <c r="DA3332" s="39"/>
      <c r="DB3332" s="39"/>
      <c r="DC3332" s="39"/>
      <c r="DD3332" s="39"/>
      <c r="DE3332" s="39"/>
    </row>
    <row r="3333" spans="1:109" s="38" customFormat="1" ht="12">
      <c r="A3333" s="298"/>
      <c r="B3333" s="298"/>
      <c r="C3333" s="298"/>
      <c r="D3333" s="298"/>
      <c r="E3333" s="298"/>
      <c r="F3333" s="298"/>
      <c r="G3333" s="298"/>
      <c r="H3333" s="298"/>
      <c r="I3333" s="298"/>
      <c r="J3333" s="298"/>
      <c r="K3333" s="298"/>
      <c r="L3333" s="299"/>
      <c r="M3333" s="302"/>
      <c r="N3333" s="298"/>
      <c r="O3333" s="238"/>
      <c r="P3333" s="238"/>
      <c r="Q3333" s="238"/>
      <c r="T3333" s="39"/>
      <c r="U3333" s="39"/>
      <c r="V3333" s="39"/>
      <c r="W3333" s="39"/>
      <c r="X3333" s="39"/>
      <c r="Y3333" s="39"/>
      <c r="Z3333" s="39"/>
      <c r="AA3333" s="39"/>
      <c r="AB3333" s="39"/>
      <c r="AC3333" s="39"/>
      <c r="AD3333" s="39"/>
      <c r="AE3333" s="39"/>
      <c r="AF3333" s="39"/>
      <c r="AG3333" s="39"/>
      <c r="AH3333" s="39"/>
      <c r="AI3333" s="39"/>
      <c r="AJ3333" s="39"/>
      <c r="AK3333" s="39"/>
      <c r="AL3333" s="39"/>
      <c r="AM3333" s="39"/>
      <c r="AN3333" s="39"/>
      <c r="AO3333" s="39"/>
      <c r="AP3333" s="39"/>
      <c r="AQ3333" s="39"/>
      <c r="AR3333" s="39"/>
      <c r="AS3333" s="39"/>
      <c r="AT3333" s="39"/>
      <c r="AU3333" s="39"/>
      <c r="AV3333" s="39"/>
      <c r="AW3333" s="39"/>
      <c r="AX3333" s="39"/>
      <c r="AY3333" s="39"/>
      <c r="AZ3333" s="39"/>
      <c r="BA3333" s="39"/>
      <c r="BB3333" s="39"/>
      <c r="BC3333" s="39"/>
      <c r="BD3333" s="39"/>
      <c r="BE3333" s="39"/>
      <c r="BF3333" s="39"/>
      <c r="BG3333" s="39"/>
      <c r="BH3333" s="39"/>
      <c r="BI3333" s="39"/>
      <c r="BJ3333" s="39"/>
      <c r="BK3333" s="39"/>
      <c r="BL3333" s="39"/>
      <c r="BM3333" s="39"/>
      <c r="BN3333" s="39"/>
      <c r="BO3333" s="39"/>
      <c r="BP3333" s="39"/>
      <c r="BQ3333" s="39"/>
      <c r="BR3333" s="39"/>
      <c r="BS3333" s="39"/>
      <c r="BT3333" s="39"/>
      <c r="BU3333" s="39"/>
      <c r="BV3333" s="39"/>
      <c r="BW3333" s="39"/>
      <c r="BX3333" s="39"/>
      <c r="BY3333" s="39"/>
      <c r="BZ3333" s="39"/>
      <c r="CA3333" s="39"/>
      <c r="CB3333" s="39"/>
      <c r="CC3333" s="39"/>
      <c r="CD3333" s="39"/>
      <c r="CE3333" s="39"/>
      <c r="CF3333" s="39"/>
      <c r="CG3333" s="39"/>
      <c r="CH3333" s="39"/>
      <c r="CI3333" s="39"/>
      <c r="CJ3333" s="39"/>
      <c r="CK3333" s="39"/>
      <c r="CL3333" s="39"/>
      <c r="CM3333" s="39"/>
      <c r="CN3333" s="39"/>
      <c r="CO3333" s="39"/>
      <c r="CP3333" s="39"/>
      <c r="CQ3333" s="39"/>
      <c r="CR3333" s="39"/>
      <c r="CS3333" s="39"/>
      <c r="CT3333" s="39"/>
      <c r="CU3333" s="39"/>
      <c r="CV3333" s="39"/>
      <c r="CW3333" s="39"/>
      <c r="CX3333" s="39"/>
      <c r="CY3333" s="39"/>
      <c r="CZ3333" s="39"/>
      <c r="DA3333" s="39"/>
      <c r="DB3333" s="39"/>
      <c r="DC3333" s="39"/>
      <c r="DD3333" s="39"/>
      <c r="DE3333" s="39"/>
    </row>
    <row r="3334" spans="1:109" s="38" customFormat="1" ht="12">
      <c r="A3334" s="298"/>
      <c r="B3334" s="298"/>
      <c r="C3334" s="298"/>
      <c r="D3334" s="298"/>
      <c r="E3334" s="298"/>
      <c r="F3334" s="298"/>
      <c r="G3334" s="298"/>
      <c r="H3334" s="298"/>
      <c r="I3334" s="298"/>
      <c r="J3334" s="298"/>
      <c r="K3334" s="298"/>
      <c r="L3334" s="299"/>
      <c r="M3334" s="302"/>
      <c r="N3334" s="298"/>
      <c r="O3334" s="238"/>
      <c r="P3334" s="238"/>
      <c r="Q3334" s="238"/>
      <c r="T3334" s="39"/>
      <c r="U3334" s="39"/>
      <c r="V3334" s="39"/>
      <c r="W3334" s="39"/>
      <c r="X3334" s="39"/>
      <c r="Y3334" s="39"/>
      <c r="Z3334" s="39"/>
      <c r="AA3334" s="39"/>
      <c r="AB3334" s="39"/>
      <c r="AC3334" s="39"/>
      <c r="AD3334" s="39"/>
      <c r="AE3334" s="39"/>
      <c r="AF3334" s="39"/>
      <c r="AG3334" s="39"/>
      <c r="AH3334" s="39"/>
      <c r="AI3334" s="39"/>
      <c r="AJ3334" s="39"/>
      <c r="AK3334" s="39"/>
      <c r="AL3334" s="39"/>
      <c r="AM3334" s="39"/>
      <c r="AN3334" s="39"/>
      <c r="AO3334" s="39"/>
      <c r="AP3334" s="39"/>
      <c r="AQ3334" s="39"/>
      <c r="AR3334" s="39"/>
      <c r="AS3334" s="39"/>
      <c r="AT3334" s="39"/>
      <c r="AU3334" s="39"/>
      <c r="AV3334" s="39"/>
      <c r="AW3334" s="39"/>
      <c r="AX3334" s="39"/>
      <c r="AY3334" s="39"/>
      <c r="AZ3334" s="39"/>
      <c r="BA3334" s="39"/>
      <c r="BB3334" s="39"/>
      <c r="BC3334" s="39"/>
      <c r="BD3334" s="39"/>
      <c r="BE3334" s="39"/>
      <c r="BF3334" s="39"/>
      <c r="BG3334" s="39"/>
      <c r="BH3334" s="39"/>
      <c r="BI3334" s="39"/>
      <c r="BJ3334" s="39"/>
      <c r="BK3334" s="39"/>
      <c r="BL3334" s="39"/>
      <c r="BM3334" s="39"/>
      <c r="BN3334" s="39"/>
      <c r="BO3334" s="39"/>
      <c r="BP3334" s="39"/>
      <c r="BQ3334" s="39"/>
      <c r="BR3334" s="39"/>
      <c r="BS3334" s="39"/>
      <c r="BT3334" s="39"/>
      <c r="BU3334" s="39"/>
      <c r="BV3334" s="39"/>
      <c r="BW3334" s="39"/>
      <c r="BX3334" s="39"/>
      <c r="BY3334" s="39"/>
      <c r="BZ3334" s="39"/>
      <c r="CA3334" s="39"/>
      <c r="CB3334" s="39"/>
      <c r="CC3334" s="39"/>
      <c r="CD3334" s="39"/>
      <c r="CE3334" s="39"/>
      <c r="CF3334" s="39"/>
      <c r="CG3334" s="39"/>
      <c r="CH3334" s="39"/>
      <c r="CI3334" s="39"/>
      <c r="CJ3334" s="39"/>
      <c r="CK3334" s="39"/>
      <c r="CL3334" s="39"/>
      <c r="CM3334" s="39"/>
      <c r="CN3334" s="39"/>
      <c r="CO3334" s="39"/>
      <c r="CP3334" s="39"/>
      <c r="CQ3334" s="39"/>
      <c r="CR3334" s="39"/>
      <c r="CS3334" s="39"/>
      <c r="CT3334" s="39"/>
      <c r="CU3334" s="39"/>
      <c r="CV3334" s="39"/>
      <c r="CW3334" s="39"/>
      <c r="CX3334" s="39"/>
      <c r="CY3334" s="39"/>
      <c r="CZ3334" s="39"/>
      <c r="DA3334" s="39"/>
      <c r="DB3334" s="39"/>
      <c r="DC3334" s="39"/>
      <c r="DD3334" s="39"/>
      <c r="DE3334" s="39"/>
    </row>
    <row r="3335" spans="1:109" s="38" customFormat="1" ht="12">
      <c r="A3335" s="298"/>
      <c r="B3335" s="298"/>
      <c r="C3335" s="298"/>
      <c r="D3335" s="298"/>
      <c r="E3335" s="298"/>
      <c r="F3335" s="298"/>
      <c r="G3335" s="298"/>
      <c r="H3335" s="298"/>
      <c r="I3335" s="298"/>
      <c r="J3335" s="298"/>
      <c r="K3335" s="298"/>
      <c r="L3335" s="299"/>
      <c r="M3335" s="302"/>
      <c r="N3335" s="298"/>
      <c r="O3335" s="238"/>
      <c r="P3335" s="238"/>
      <c r="Q3335" s="238"/>
      <c r="T3335" s="39"/>
      <c r="U3335" s="39"/>
      <c r="V3335" s="39"/>
      <c r="W3335" s="39"/>
      <c r="X3335" s="39"/>
      <c r="Y3335" s="39"/>
      <c r="Z3335" s="39"/>
      <c r="AA3335" s="39"/>
      <c r="AB3335" s="39"/>
      <c r="AC3335" s="39"/>
      <c r="AD3335" s="39"/>
      <c r="AE3335" s="39"/>
      <c r="AF3335" s="39"/>
      <c r="AG3335" s="39"/>
      <c r="AH3335" s="39"/>
      <c r="AI3335" s="39"/>
      <c r="AJ3335" s="39"/>
      <c r="AK3335" s="39"/>
      <c r="AL3335" s="39"/>
      <c r="AM3335" s="39"/>
      <c r="AN3335" s="39"/>
      <c r="AO3335" s="39"/>
      <c r="AP3335" s="39"/>
      <c r="AQ3335" s="39"/>
      <c r="AR3335" s="39"/>
      <c r="AS3335" s="39"/>
      <c r="AT3335" s="39"/>
      <c r="AU3335" s="39"/>
      <c r="AV3335" s="39"/>
      <c r="AW3335" s="39"/>
      <c r="AX3335" s="39"/>
      <c r="AY3335" s="39"/>
      <c r="AZ3335" s="39"/>
      <c r="BA3335" s="39"/>
      <c r="BB3335" s="39"/>
      <c r="BC3335" s="39"/>
      <c r="BD3335" s="39"/>
      <c r="BE3335" s="39"/>
      <c r="BF3335" s="39"/>
      <c r="BG3335" s="39"/>
      <c r="BH3335" s="39"/>
      <c r="BI3335" s="39"/>
      <c r="BJ3335" s="39"/>
      <c r="BK3335" s="39"/>
      <c r="BL3335" s="39"/>
      <c r="BM3335" s="39"/>
      <c r="BN3335" s="39"/>
      <c r="BO3335" s="39"/>
      <c r="BP3335" s="39"/>
      <c r="BQ3335" s="39"/>
      <c r="BR3335" s="39"/>
      <c r="BS3335" s="39"/>
      <c r="BT3335" s="39"/>
      <c r="BU3335" s="39"/>
      <c r="BV3335" s="39"/>
      <c r="BW3335" s="39"/>
      <c r="BX3335" s="39"/>
      <c r="BY3335" s="39"/>
      <c r="BZ3335" s="39"/>
      <c r="CA3335" s="39"/>
      <c r="CB3335" s="39"/>
      <c r="CC3335" s="39"/>
      <c r="CD3335" s="39"/>
      <c r="CE3335" s="39"/>
      <c r="CF3335" s="39"/>
      <c r="CG3335" s="39"/>
      <c r="CH3335" s="39"/>
      <c r="CI3335" s="39"/>
      <c r="CJ3335" s="39"/>
      <c r="CK3335" s="39"/>
      <c r="CL3335" s="39"/>
      <c r="CM3335" s="39"/>
      <c r="CN3335" s="39"/>
      <c r="CO3335" s="39"/>
      <c r="CP3335" s="39"/>
      <c r="CQ3335" s="39"/>
      <c r="CR3335" s="39"/>
      <c r="CS3335" s="39"/>
      <c r="CT3335" s="39"/>
      <c r="CU3335" s="39"/>
      <c r="CV3335" s="39"/>
      <c r="CW3335" s="39"/>
      <c r="CX3335" s="39"/>
      <c r="CY3335" s="39"/>
      <c r="CZ3335" s="39"/>
      <c r="DA3335" s="39"/>
      <c r="DB3335" s="39"/>
      <c r="DC3335" s="39"/>
      <c r="DD3335" s="39"/>
      <c r="DE3335" s="39"/>
    </row>
    <row r="3336" spans="1:109" s="38" customFormat="1" ht="12">
      <c r="A3336" s="298"/>
      <c r="B3336" s="298"/>
      <c r="C3336" s="298"/>
      <c r="D3336" s="298"/>
      <c r="E3336" s="298"/>
      <c r="F3336" s="298"/>
      <c r="G3336" s="298"/>
      <c r="H3336" s="298"/>
      <c r="I3336" s="298"/>
      <c r="J3336" s="298"/>
      <c r="K3336" s="298"/>
      <c r="L3336" s="299"/>
      <c r="M3336" s="302"/>
      <c r="N3336" s="298"/>
      <c r="O3336" s="238"/>
      <c r="P3336" s="238"/>
      <c r="Q3336" s="238"/>
      <c r="T3336" s="39"/>
      <c r="U3336" s="39"/>
      <c r="V3336" s="39"/>
      <c r="W3336" s="39"/>
      <c r="X3336" s="39"/>
      <c r="Y3336" s="39"/>
      <c r="Z3336" s="39"/>
      <c r="AA3336" s="39"/>
      <c r="AB3336" s="39"/>
      <c r="AC3336" s="39"/>
      <c r="AD3336" s="39"/>
      <c r="AE3336" s="39"/>
      <c r="AF3336" s="39"/>
      <c r="AG3336" s="39"/>
      <c r="AH3336" s="39"/>
      <c r="AI3336" s="39"/>
      <c r="AJ3336" s="39"/>
      <c r="AK3336" s="39"/>
      <c r="AL3336" s="39"/>
      <c r="AM3336" s="39"/>
      <c r="AN3336" s="39"/>
      <c r="AO3336" s="39"/>
      <c r="AP3336" s="39"/>
      <c r="AQ3336" s="39"/>
      <c r="AR3336" s="39"/>
      <c r="AS3336" s="39"/>
      <c r="AT3336" s="39"/>
      <c r="AU3336" s="39"/>
      <c r="AV3336" s="39"/>
      <c r="AW3336" s="39"/>
      <c r="AX3336" s="39"/>
      <c r="AY3336" s="39"/>
      <c r="AZ3336" s="39"/>
      <c r="BA3336" s="39"/>
      <c r="BB3336" s="39"/>
      <c r="BC3336" s="39"/>
      <c r="BD3336" s="39"/>
      <c r="BE3336" s="39"/>
      <c r="BF3336" s="39"/>
      <c r="BG3336" s="39"/>
      <c r="BH3336" s="39"/>
      <c r="BI3336" s="39"/>
      <c r="BJ3336" s="39"/>
      <c r="BK3336" s="39"/>
      <c r="BL3336" s="39"/>
      <c r="BM3336" s="39"/>
      <c r="BN3336" s="39"/>
      <c r="BO3336" s="39"/>
      <c r="BP3336" s="39"/>
      <c r="BQ3336" s="39"/>
      <c r="BR3336" s="39"/>
      <c r="BS3336" s="39"/>
      <c r="BT3336" s="39"/>
      <c r="BU3336" s="39"/>
      <c r="BV3336" s="39"/>
      <c r="BW3336" s="39"/>
      <c r="BX3336" s="39"/>
      <c r="BY3336" s="39"/>
      <c r="BZ3336" s="39"/>
      <c r="CA3336" s="39"/>
      <c r="CB3336" s="39"/>
      <c r="CC3336" s="39"/>
      <c r="CD3336" s="39"/>
      <c r="CE3336" s="39"/>
      <c r="CF3336" s="39"/>
      <c r="CG3336" s="39"/>
      <c r="CH3336" s="39"/>
      <c r="CI3336" s="39"/>
      <c r="CJ3336" s="39"/>
      <c r="CK3336" s="39"/>
      <c r="CL3336" s="39"/>
      <c r="CM3336" s="39"/>
      <c r="CN3336" s="39"/>
      <c r="CO3336" s="39"/>
      <c r="CP3336" s="39"/>
      <c r="CQ3336" s="39"/>
      <c r="CR3336" s="39"/>
      <c r="CS3336" s="39"/>
      <c r="CT3336" s="39"/>
      <c r="CU3336" s="39"/>
      <c r="CV3336" s="39"/>
      <c r="CW3336" s="39"/>
      <c r="CX3336" s="39"/>
      <c r="CY3336" s="39"/>
      <c r="CZ3336" s="39"/>
      <c r="DA3336" s="39"/>
      <c r="DB3336" s="39"/>
      <c r="DC3336" s="39"/>
      <c r="DD3336" s="39"/>
      <c r="DE3336" s="39"/>
    </row>
    <row r="3337" spans="1:109" s="38" customFormat="1" ht="12">
      <c r="A3337" s="298"/>
      <c r="B3337" s="298"/>
      <c r="C3337" s="298"/>
      <c r="D3337" s="298"/>
      <c r="E3337" s="298"/>
      <c r="F3337" s="298"/>
      <c r="G3337" s="298"/>
      <c r="H3337" s="298"/>
      <c r="I3337" s="298"/>
      <c r="J3337" s="298"/>
      <c r="K3337" s="298"/>
      <c r="L3337" s="299"/>
      <c r="M3337" s="302"/>
      <c r="N3337" s="298"/>
      <c r="O3337" s="238"/>
      <c r="P3337" s="238"/>
      <c r="Q3337" s="238"/>
      <c r="T3337" s="39"/>
      <c r="U3337" s="39"/>
      <c r="V3337" s="39"/>
      <c r="W3337" s="39"/>
      <c r="X3337" s="39"/>
      <c r="Y3337" s="39"/>
      <c r="Z3337" s="39"/>
      <c r="AA3337" s="39"/>
      <c r="AB3337" s="39"/>
      <c r="AC3337" s="39"/>
      <c r="AD3337" s="39"/>
      <c r="AE3337" s="39"/>
      <c r="AF3337" s="39"/>
      <c r="AG3337" s="39"/>
      <c r="AH3337" s="39"/>
      <c r="AI3337" s="39"/>
      <c r="AJ3337" s="39"/>
      <c r="AK3337" s="39"/>
      <c r="AL3337" s="39"/>
      <c r="AM3337" s="39"/>
      <c r="AN3337" s="39"/>
      <c r="AO3337" s="39"/>
      <c r="AP3337" s="39"/>
      <c r="AQ3337" s="39"/>
      <c r="AR3337" s="39"/>
      <c r="AS3337" s="39"/>
      <c r="AT3337" s="39"/>
      <c r="AU3337" s="39"/>
      <c r="AV3337" s="39"/>
      <c r="AW3337" s="39"/>
      <c r="AX3337" s="39"/>
      <c r="AY3337" s="39"/>
      <c r="AZ3337" s="39"/>
      <c r="BA3337" s="39"/>
      <c r="BB3337" s="39"/>
      <c r="BC3337" s="39"/>
      <c r="BD3337" s="39"/>
      <c r="BE3337" s="39"/>
      <c r="BF3337" s="39"/>
      <c r="BG3337" s="39"/>
      <c r="BH3337" s="39"/>
      <c r="BI3337" s="39"/>
      <c r="BJ3337" s="39"/>
      <c r="BK3337" s="39"/>
      <c r="BL3337" s="39"/>
      <c r="BM3337" s="39"/>
      <c r="BN3337" s="39"/>
      <c r="BO3337" s="39"/>
      <c r="BP3337" s="39"/>
      <c r="BQ3337" s="39"/>
      <c r="BR3337" s="39"/>
      <c r="BS3337" s="39"/>
      <c r="BT3337" s="39"/>
      <c r="BU3337" s="39"/>
      <c r="BV3337" s="39"/>
      <c r="BW3337" s="39"/>
      <c r="BX3337" s="39"/>
      <c r="BY3337" s="39"/>
      <c r="BZ3337" s="39"/>
      <c r="CA3337" s="39"/>
      <c r="CB3337" s="39"/>
      <c r="CC3337" s="39"/>
      <c r="CD3337" s="39"/>
      <c r="CE3337" s="39"/>
      <c r="CF3337" s="39"/>
      <c r="CG3337" s="39"/>
      <c r="CH3337" s="39"/>
      <c r="CI3337" s="39"/>
      <c r="CJ3337" s="39"/>
      <c r="CK3337" s="39"/>
      <c r="CL3337" s="39"/>
      <c r="CM3337" s="39"/>
      <c r="CN3337" s="39"/>
      <c r="CO3337" s="39"/>
      <c r="CP3337" s="39"/>
      <c r="CQ3337" s="39"/>
      <c r="CR3337" s="39"/>
      <c r="CS3337" s="39"/>
      <c r="CT3337" s="39"/>
      <c r="CU3337" s="39"/>
      <c r="CV3337" s="39"/>
      <c r="CW3337" s="39"/>
      <c r="CX3337" s="39"/>
      <c r="CY3337" s="39"/>
      <c r="CZ3337" s="39"/>
      <c r="DA3337" s="39"/>
      <c r="DB3337" s="39"/>
      <c r="DC3337" s="39"/>
      <c r="DD3337" s="39"/>
      <c r="DE3337" s="39"/>
    </row>
    <row r="3338" spans="1:109" s="38" customFormat="1" ht="12">
      <c r="A3338" s="298"/>
      <c r="B3338" s="298"/>
      <c r="C3338" s="298"/>
      <c r="D3338" s="298"/>
      <c r="E3338" s="298"/>
      <c r="F3338" s="298"/>
      <c r="G3338" s="298"/>
      <c r="H3338" s="298"/>
      <c r="I3338" s="298"/>
      <c r="J3338" s="298"/>
      <c r="K3338" s="298"/>
      <c r="L3338" s="299"/>
      <c r="M3338" s="302"/>
      <c r="N3338" s="298"/>
      <c r="O3338" s="238"/>
      <c r="P3338" s="238"/>
      <c r="Q3338" s="238"/>
      <c r="T3338" s="39"/>
      <c r="U3338" s="39"/>
      <c r="V3338" s="39"/>
      <c r="W3338" s="39"/>
      <c r="X3338" s="39"/>
      <c r="Y3338" s="39"/>
      <c r="Z3338" s="39"/>
      <c r="AA3338" s="39"/>
      <c r="AB3338" s="39"/>
      <c r="AC3338" s="39"/>
      <c r="AD3338" s="39"/>
      <c r="AE3338" s="39"/>
      <c r="AF3338" s="39"/>
      <c r="AG3338" s="39"/>
      <c r="AH3338" s="39"/>
      <c r="AI3338" s="39"/>
      <c r="AJ3338" s="39"/>
      <c r="AK3338" s="39"/>
      <c r="AL3338" s="39"/>
      <c r="AM3338" s="39"/>
      <c r="AN3338" s="39"/>
      <c r="AO3338" s="39"/>
      <c r="AP3338" s="39"/>
      <c r="AQ3338" s="39"/>
      <c r="AR3338" s="39"/>
      <c r="AS3338" s="39"/>
      <c r="AT3338" s="39"/>
      <c r="AU3338" s="39"/>
      <c r="AV3338" s="39"/>
      <c r="AW3338" s="39"/>
      <c r="AX3338" s="39"/>
      <c r="AY3338" s="39"/>
      <c r="AZ3338" s="39"/>
      <c r="BA3338" s="39"/>
      <c r="BB3338" s="39"/>
      <c r="BC3338" s="39"/>
      <c r="BD3338" s="39"/>
      <c r="BE3338" s="39"/>
      <c r="BF3338" s="39"/>
      <c r="BG3338" s="39"/>
      <c r="BH3338" s="39"/>
      <c r="BI3338" s="39"/>
      <c r="BJ3338" s="39"/>
      <c r="BK3338" s="39"/>
      <c r="BL3338" s="39"/>
      <c r="BM3338" s="39"/>
      <c r="BN3338" s="39"/>
      <c r="BO3338" s="39"/>
      <c r="BP3338" s="39"/>
      <c r="BQ3338" s="39"/>
      <c r="BR3338" s="39"/>
      <c r="BS3338" s="39"/>
      <c r="BT3338" s="39"/>
      <c r="BU3338" s="39"/>
      <c r="BV3338" s="39"/>
      <c r="BW3338" s="39"/>
      <c r="BX3338" s="39"/>
      <c r="BY3338" s="39"/>
      <c r="BZ3338" s="39"/>
      <c r="CA3338" s="39"/>
      <c r="CB3338" s="39"/>
      <c r="CC3338" s="39"/>
      <c r="CD3338" s="39"/>
      <c r="CE3338" s="39"/>
      <c r="CF3338" s="39"/>
      <c r="CG3338" s="39"/>
      <c r="CH3338" s="39"/>
      <c r="CI3338" s="39"/>
      <c r="CJ3338" s="39"/>
      <c r="CK3338" s="39"/>
      <c r="CL3338" s="39"/>
      <c r="CM3338" s="39"/>
      <c r="CN3338" s="39"/>
      <c r="CO3338" s="39"/>
      <c r="CP3338" s="39"/>
      <c r="CQ3338" s="39"/>
      <c r="CR3338" s="39"/>
      <c r="CS3338" s="39"/>
      <c r="CT3338" s="39"/>
      <c r="CU3338" s="39"/>
      <c r="CV3338" s="39"/>
      <c r="CW3338" s="39"/>
      <c r="CX3338" s="39"/>
      <c r="CY3338" s="39"/>
      <c r="CZ3338" s="39"/>
      <c r="DA3338" s="39"/>
      <c r="DB3338" s="39"/>
      <c r="DC3338" s="39"/>
      <c r="DD3338" s="39"/>
      <c r="DE3338" s="39"/>
    </row>
    <row r="3339" spans="1:109" s="38" customFormat="1" ht="12">
      <c r="A3339" s="298"/>
      <c r="B3339" s="298"/>
      <c r="C3339" s="298"/>
      <c r="D3339" s="298"/>
      <c r="E3339" s="298"/>
      <c r="F3339" s="298"/>
      <c r="G3339" s="298"/>
      <c r="H3339" s="298"/>
      <c r="I3339" s="298"/>
      <c r="J3339" s="298"/>
      <c r="K3339" s="298"/>
      <c r="L3339" s="299"/>
      <c r="M3339" s="302"/>
      <c r="N3339" s="298"/>
      <c r="O3339" s="238"/>
      <c r="P3339" s="238"/>
      <c r="Q3339" s="238"/>
      <c r="T3339" s="39"/>
      <c r="U3339" s="39"/>
      <c r="V3339" s="39"/>
      <c r="W3339" s="39"/>
      <c r="X3339" s="39"/>
      <c r="Y3339" s="39"/>
      <c r="Z3339" s="39"/>
      <c r="AA3339" s="39"/>
      <c r="AB3339" s="39"/>
      <c r="AC3339" s="39"/>
      <c r="AD3339" s="39"/>
      <c r="AE3339" s="39"/>
      <c r="AF3339" s="39"/>
      <c r="AG3339" s="39"/>
      <c r="AH3339" s="39"/>
      <c r="AI3339" s="39"/>
      <c r="AJ3339" s="39"/>
      <c r="AK3339" s="39"/>
      <c r="AL3339" s="39"/>
      <c r="AM3339" s="39"/>
      <c r="AN3339" s="39"/>
      <c r="AO3339" s="39"/>
      <c r="AP3339" s="39"/>
      <c r="AQ3339" s="39"/>
      <c r="AR3339" s="39"/>
      <c r="AS3339" s="39"/>
      <c r="AT3339" s="39"/>
      <c r="AU3339" s="39"/>
      <c r="AV3339" s="39"/>
      <c r="AW3339" s="39"/>
      <c r="AX3339" s="39"/>
      <c r="AY3339" s="39"/>
      <c r="AZ3339" s="39"/>
      <c r="BA3339" s="39"/>
      <c r="BB3339" s="39"/>
      <c r="BC3339" s="39"/>
      <c r="BD3339" s="39"/>
      <c r="BE3339" s="39"/>
      <c r="BF3339" s="39"/>
      <c r="BG3339" s="39"/>
      <c r="BH3339" s="39"/>
      <c r="BI3339" s="39"/>
      <c r="BJ3339" s="39"/>
      <c r="BK3339" s="39"/>
      <c r="BL3339" s="39"/>
      <c r="BM3339" s="39"/>
      <c r="BN3339" s="39"/>
      <c r="BO3339" s="39"/>
      <c r="BP3339" s="39"/>
      <c r="BQ3339" s="39"/>
      <c r="BR3339" s="39"/>
      <c r="BS3339" s="39"/>
      <c r="BT3339" s="39"/>
      <c r="BU3339" s="39"/>
      <c r="BV3339" s="39"/>
      <c r="BW3339" s="39"/>
      <c r="BX3339" s="39"/>
      <c r="BY3339" s="39"/>
      <c r="BZ3339" s="39"/>
      <c r="CA3339" s="39"/>
      <c r="CB3339" s="39"/>
      <c r="CC3339" s="39"/>
      <c r="CD3339" s="39"/>
      <c r="CE3339" s="39"/>
      <c r="CF3339" s="39"/>
      <c r="CG3339" s="39"/>
      <c r="CH3339" s="39"/>
      <c r="CI3339" s="39"/>
      <c r="CJ3339" s="39"/>
      <c r="CK3339" s="39"/>
      <c r="CL3339" s="39"/>
      <c r="CM3339" s="39"/>
      <c r="CN3339" s="39"/>
      <c r="CO3339" s="39"/>
      <c r="CP3339" s="39"/>
      <c r="CQ3339" s="39"/>
      <c r="CR3339" s="39"/>
      <c r="CS3339" s="39"/>
      <c r="CT3339" s="39"/>
      <c r="CU3339" s="39"/>
      <c r="CV3339" s="39"/>
      <c r="CW3339" s="39"/>
      <c r="CX3339" s="39"/>
      <c r="CY3339" s="39"/>
      <c r="CZ3339" s="39"/>
      <c r="DA3339" s="39"/>
      <c r="DB3339" s="39"/>
      <c r="DC3339" s="39"/>
      <c r="DD3339" s="39"/>
      <c r="DE3339" s="39"/>
    </row>
    <row r="3340" spans="1:109" s="38" customFormat="1" ht="12">
      <c r="A3340" s="298"/>
      <c r="B3340" s="298"/>
      <c r="C3340" s="298"/>
      <c r="D3340" s="298"/>
      <c r="E3340" s="298"/>
      <c r="F3340" s="298"/>
      <c r="G3340" s="298"/>
      <c r="H3340" s="298"/>
      <c r="I3340" s="298"/>
      <c r="J3340" s="298"/>
      <c r="K3340" s="298"/>
      <c r="L3340" s="299"/>
      <c r="M3340" s="302"/>
      <c r="N3340" s="298"/>
      <c r="O3340" s="238"/>
      <c r="P3340" s="238"/>
      <c r="Q3340" s="238"/>
      <c r="T3340" s="39"/>
      <c r="U3340" s="39"/>
      <c r="V3340" s="39"/>
      <c r="W3340" s="39"/>
      <c r="X3340" s="39"/>
      <c r="Y3340" s="39"/>
      <c r="Z3340" s="39"/>
      <c r="AA3340" s="39"/>
      <c r="AB3340" s="39"/>
      <c r="AC3340" s="39"/>
      <c r="AD3340" s="39"/>
      <c r="AE3340" s="39"/>
      <c r="AF3340" s="39"/>
      <c r="AG3340" s="39"/>
      <c r="AH3340" s="39"/>
      <c r="AI3340" s="39"/>
      <c r="AJ3340" s="39"/>
      <c r="AK3340" s="39"/>
      <c r="AL3340" s="39"/>
      <c r="AM3340" s="39"/>
      <c r="AN3340" s="39"/>
      <c r="AO3340" s="39"/>
      <c r="AP3340" s="39"/>
      <c r="AQ3340" s="39"/>
      <c r="AR3340" s="39"/>
      <c r="AS3340" s="39"/>
      <c r="AT3340" s="39"/>
      <c r="AU3340" s="39"/>
      <c r="AV3340" s="39"/>
      <c r="AW3340" s="39"/>
      <c r="AX3340" s="39"/>
      <c r="AY3340" s="39"/>
      <c r="AZ3340" s="39"/>
      <c r="BA3340" s="39"/>
      <c r="BB3340" s="39"/>
      <c r="BC3340" s="39"/>
      <c r="BD3340" s="39"/>
      <c r="BE3340" s="39"/>
      <c r="BF3340" s="39"/>
      <c r="BG3340" s="39"/>
      <c r="BH3340" s="39"/>
      <c r="BI3340" s="39"/>
      <c r="BJ3340" s="39"/>
      <c r="BK3340" s="39"/>
      <c r="BL3340" s="39"/>
      <c r="BM3340" s="39"/>
      <c r="BN3340" s="39"/>
      <c r="BO3340" s="39"/>
      <c r="BP3340" s="39"/>
      <c r="BQ3340" s="39"/>
      <c r="BR3340" s="39"/>
      <c r="BS3340" s="39"/>
      <c r="BT3340" s="39"/>
      <c r="BU3340" s="39"/>
      <c r="BV3340" s="39"/>
      <c r="BW3340" s="39"/>
      <c r="BX3340" s="39"/>
      <c r="BY3340" s="39"/>
      <c r="BZ3340" s="39"/>
      <c r="CA3340" s="39"/>
      <c r="CB3340" s="39"/>
      <c r="CC3340" s="39"/>
      <c r="CD3340" s="39"/>
      <c r="CE3340" s="39"/>
      <c r="CF3340" s="39"/>
      <c r="CG3340" s="39"/>
      <c r="CH3340" s="39"/>
      <c r="CI3340" s="39"/>
      <c r="CJ3340" s="39"/>
      <c r="CK3340" s="39"/>
      <c r="CL3340" s="39"/>
      <c r="CM3340" s="39"/>
      <c r="CN3340" s="39"/>
      <c r="CO3340" s="39"/>
      <c r="CP3340" s="39"/>
      <c r="CQ3340" s="39"/>
      <c r="CR3340" s="39"/>
      <c r="CS3340" s="39"/>
      <c r="CT3340" s="39"/>
      <c r="CU3340" s="39"/>
      <c r="CV3340" s="39"/>
      <c r="CW3340" s="39"/>
      <c r="CX3340" s="39"/>
      <c r="CY3340" s="39"/>
      <c r="CZ3340" s="39"/>
      <c r="DA3340" s="39"/>
      <c r="DB3340" s="39"/>
      <c r="DC3340" s="39"/>
      <c r="DD3340" s="39"/>
      <c r="DE3340" s="39"/>
    </row>
    <row r="3341" spans="1:109" s="38" customFormat="1" ht="12">
      <c r="A3341" s="298"/>
      <c r="B3341" s="298"/>
      <c r="C3341" s="298"/>
      <c r="D3341" s="298"/>
      <c r="E3341" s="298"/>
      <c r="F3341" s="298"/>
      <c r="G3341" s="298"/>
      <c r="H3341" s="298"/>
      <c r="I3341" s="298"/>
      <c r="J3341" s="298"/>
      <c r="K3341" s="298"/>
      <c r="L3341" s="299"/>
      <c r="M3341" s="302"/>
      <c r="N3341" s="298"/>
      <c r="O3341" s="238"/>
      <c r="P3341" s="238"/>
      <c r="Q3341" s="238"/>
      <c r="T3341" s="39"/>
      <c r="U3341" s="39"/>
      <c r="V3341" s="39"/>
      <c r="W3341" s="39"/>
      <c r="X3341" s="39"/>
      <c r="Y3341" s="39"/>
      <c r="Z3341" s="39"/>
      <c r="AA3341" s="39"/>
      <c r="AB3341" s="39"/>
      <c r="AC3341" s="39"/>
      <c r="AD3341" s="39"/>
      <c r="AE3341" s="39"/>
      <c r="AF3341" s="39"/>
      <c r="AG3341" s="39"/>
      <c r="AH3341" s="39"/>
      <c r="AI3341" s="39"/>
      <c r="AJ3341" s="39"/>
      <c r="AK3341" s="39"/>
      <c r="AL3341" s="39"/>
      <c r="AM3341" s="39"/>
      <c r="AN3341" s="39"/>
      <c r="AO3341" s="39"/>
      <c r="AP3341" s="39"/>
      <c r="AQ3341" s="39"/>
      <c r="AR3341" s="39"/>
      <c r="AS3341" s="39"/>
      <c r="AT3341" s="39"/>
      <c r="AU3341" s="39"/>
      <c r="AV3341" s="39"/>
      <c r="AW3341" s="39"/>
      <c r="AX3341" s="39"/>
      <c r="AY3341" s="39"/>
      <c r="AZ3341" s="39"/>
      <c r="BA3341" s="39"/>
      <c r="BB3341" s="39"/>
      <c r="BC3341" s="39"/>
      <c r="BD3341" s="39"/>
      <c r="BE3341" s="39"/>
      <c r="BF3341" s="39"/>
      <c r="BG3341" s="39"/>
      <c r="BH3341" s="39"/>
      <c r="BI3341" s="39"/>
      <c r="BJ3341" s="39"/>
      <c r="BK3341" s="39"/>
      <c r="BL3341" s="39"/>
      <c r="BM3341" s="39"/>
      <c r="BN3341" s="39"/>
      <c r="BO3341" s="39"/>
      <c r="BP3341" s="39"/>
      <c r="BQ3341" s="39"/>
      <c r="BR3341" s="39"/>
      <c r="BS3341" s="39"/>
      <c r="BT3341" s="39"/>
      <c r="BU3341" s="39"/>
      <c r="BV3341" s="39"/>
      <c r="BW3341" s="39"/>
      <c r="BX3341" s="39"/>
      <c r="BY3341" s="39"/>
      <c r="BZ3341" s="39"/>
      <c r="CA3341" s="39"/>
      <c r="CB3341" s="39"/>
      <c r="CC3341" s="39"/>
      <c r="CD3341" s="39"/>
      <c r="CE3341" s="39"/>
      <c r="CF3341" s="39"/>
      <c r="CG3341" s="39"/>
      <c r="CH3341" s="39"/>
      <c r="CI3341" s="39"/>
      <c r="CJ3341" s="39"/>
      <c r="CK3341" s="39"/>
      <c r="CL3341" s="39"/>
      <c r="CM3341" s="39"/>
      <c r="CN3341" s="39"/>
      <c r="CO3341" s="39"/>
      <c r="CP3341" s="39"/>
      <c r="CQ3341" s="39"/>
      <c r="CR3341" s="39"/>
      <c r="CS3341" s="39"/>
      <c r="CT3341" s="39"/>
      <c r="CU3341" s="39"/>
      <c r="CV3341" s="39"/>
      <c r="CW3341" s="39"/>
      <c r="CX3341" s="39"/>
      <c r="CY3341" s="39"/>
      <c r="CZ3341" s="39"/>
      <c r="DA3341" s="39"/>
      <c r="DB3341" s="39"/>
      <c r="DC3341" s="39"/>
      <c r="DD3341" s="39"/>
      <c r="DE3341" s="39"/>
    </row>
    <row r="3342" spans="1:109" s="38" customFormat="1" ht="12">
      <c r="A3342" s="298"/>
      <c r="B3342" s="298"/>
      <c r="C3342" s="298"/>
      <c r="D3342" s="298"/>
      <c r="E3342" s="298"/>
      <c r="F3342" s="298"/>
      <c r="G3342" s="298"/>
      <c r="H3342" s="298"/>
      <c r="I3342" s="298"/>
      <c r="J3342" s="298"/>
      <c r="K3342" s="298"/>
      <c r="L3342" s="299"/>
      <c r="M3342" s="302"/>
      <c r="N3342" s="298"/>
      <c r="O3342" s="238"/>
      <c r="P3342" s="238"/>
      <c r="Q3342" s="238"/>
      <c r="T3342" s="39"/>
      <c r="U3342" s="39"/>
      <c r="V3342" s="39"/>
      <c r="W3342" s="39"/>
      <c r="X3342" s="39"/>
      <c r="Y3342" s="39"/>
      <c r="Z3342" s="39"/>
      <c r="AA3342" s="39"/>
      <c r="AB3342" s="39"/>
      <c r="AC3342" s="39"/>
      <c r="AD3342" s="39"/>
      <c r="AE3342" s="39"/>
      <c r="AF3342" s="39"/>
      <c r="AG3342" s="39"/>
      <c r="AH3342" s="39"/>
      <c r="AI3342" s="39"/>
      <c r="AJ3342" s="39"/>
      <c r="AK3342" s="39"/>
      <c r="AL3342" s="39"/>
      <c r="AM3342" s="39"/>
      <c r="AN3342" s="39"/>
      <c r="AO3342" s="39"/>
      <c r="AP3342" s="39"/>
      <c r="AQ3342" s="39"/>
      <c r="AR3342" s="39"/>
      <c r="AS3342" s="39"/>
      <c r="AT3342" s="39"/>
      <c r="AU3342" s="39"/>
      <c r="AV3342" s="39"/>
      <c r="AW3342" s="39"/>
      <c r="AX3342" s="39"/>
      <c r="AY3342" s="39"/>
      <c r="AZ3342" s="39"/>
      <c r="BA3342" s="39"/>
      <c r="BB3342" s="39"/>
      <c r="BC3342" s="39"/>
      <c r="BD3342" s="39"/>
      <c r="BE3342" s="39"/>
      <c r="BF3342" s="39"/>
      <c r="BG3342" s="39"/>
      <c r="BH3342" s="39"/>
      <c r="BI3342" s="39"/>
      <c r="BJ3342" s="39"/>
      <c r="BK3342" s="39"/>
      <c r="BL3342" s="39"/>
      <c r="BM3342" s="39"/>
      <c r="BN3342" s="39"/>
      <c r="BO3342" s="39"/>
      <c r="BP3342" s="39"/>
      <c r="BQ3342" s="39"/>
      <c r="BR3342" s="39"/>
      <c r="BS3342" s="39"/>
      <c r="BT3342" s="39"/>
      <c r="BU3342" s="39"/>
      <c r="BV3342" s="39"/>
      <c r="BW3342" s="39"/>
      <c r="BX3342" s="39"/>
      <c r="BY3342" s="39"/>
      <c r="BZ3342" s="39"/>
      <c r="CA3342" s="39"/>
      <c r="CB3342" s="39"/>
      <c r="CC3342" s="39"/>
      <c r="CD3342" s="39"/>
      <c r="CE3342" s="39"/>
      <c r="CF3342" s="39"/>
      <c r="CG3342" s="39"/>
      <c r="CH3342" s="39"/>
      <c r="CI3342" s="39"/>
      <c r="CJ3342" s="39"/>
      <c r="CK3342" s="39"/>
      <c r="CL3342" s="39"/>
      <c r="CM3342" s="39"/>
      <c r="CN3342" s="39"/>
      <c r="CO3342" s="39"/>
      <c r="CP3342" s="39"/>
      <c r="CQ3342" s="39"/>
      <c r="CR3342" s="39"/>
      <c r="CS3342" s="39"/>
      <c r="CT3342" s="39"/>
      <c r="CU3342" s="39"/>
      <c r="CV3342" s="39"/>
      <c r="CW3342" s="39"/>
      <c r="CX3342" s="39"/>
      <c r="CY3342" s="39"/>
      <c r="CZ3342" s="39"/>
      <c r="DA3342" s="39"/>
      <c r="DB3342" s="39"/>
      <c r="DC3342" s="39"/>
      <c r="DD3342" s="39"/>
      <c r="DE3342" s="39"/>
    </row>
    <row r="3343" spans="1:109" s="38" customFormat="1" ht="12">
      <c r="A3343" s="298"/>
      <c r="B3343" s="298"/>
      <c r="C3343" s="298"/>
      <c r="D3343" s="298"/>
      <c r="E3343" s="298"/>
      <c r="F3343" s="298"/>
      <c r="G3343" s="298"/>
      <c r="H3343" s="298"/>
      <c r="I3343" s="298"/>
      <c r="J3343" s="298"/>
      <c r="K3343" s="298"/>
      <c r="L3343" s="299"/>
      <c r="M3343" s="302"/>
      <c r="N3343" s="298"/>
      <c r="O3343" s="238"/>
      <c r="P3343" s="238"/>
      <c r="Q3343" s="238"/>
      <c r="T3343" s="39"/>
      <c r="U3343" s="39"/>
      <c r="V3343" s="39"/>
      <c r="W3343" s="39"/>
      <c r="X3343" s="39"/>
      <c r="Y3343" s="39"/>
      <c r="Z3343" s="39"/>
      <c r="AA3343" s="39"/>
      <c r="AB3343" s="39"/>
      <c r="AC3343" s="39"/>
      <c r="AD3343" s="39"/>
      <c r="AE3343" s="39"/>
      <c r="AF3343" s="39"/>
      <c r="AG3343" s="39"/>
      <c r="AH3343" s="39"/>
      <c r="AI3343" s="39"/>
      <c r="AJ3343" s="39"/>
      <c r="AK3343" s="39"/>
      <c r="AL3343" s="39"/>
      <c r="AM3343" s="39"/>
      <c r="AN3343" s="39"/>
      <c r="AO3343" s="39"/>
      <c r="AP3343" s="39"/>
      <c r="AQ3343" s="39"/>
      <c r="AR3343" s="39"/>
      <c r="AS3343" s="39"/>
      <c r="AT3343" s="39"/>
      <c r="AU3343" s="39"/>
      <c r="AV3343" s="39"/>
      <c r="AW3343" s="39"/>
      <c r="AX3343" s="39"/>
      <c r="AY3343" s="39"/>
      <c r="AZ3343" s="39"/>
      <c r="BA3343" s="39"/>
      <c r="BB3343" s="39"/>
      <c r="BC3343" s="39"/>
      <c r="BD3343" s="39"/>
      <c r="BE3343" s="39"/>
      <c r="BF3343" s="39"/>
      <c r="BG3343" s="39"/>
      <c r="BH3343" s="39"/>
      <c r="BI3343" s="39"/>
      <c r="BJ3343" s="39"/>
      <c r="BK3343" s="39"/>
      <c r="BL3343" s="39"/>
      <c r="BM3343" s="39"/>
      <c r="BN3343" s="39"/>
      <c r="BO3343" s="39"/>
      <c r="BP3343" s="39"/>
      <c r="BQ3343" s="39"/>
      <c r="BR3343" s="39"/>
      <c r="BS3343" s="39"/>
      <c r="BT3343" s="39"/>
      <c r="BU3343" s="39"/>
      <c r="BV3343" s="39"/>
      <c r="BW3343" s="39"/>
      <c r="BX3343" s="39"/>
      <c r="BY3343" s="39"/>
      <c r="BZ3343" s="39"/>
      <c r="CA3343" s="39"/>
      <c r="CB3343" s="39"/>
      <c r="CC3343" s="39"/>
      <c r="CD3343" s="39"/>
      <c r="CE3343" s="39"/>
      <c r="CF3343" s="39"/>
      <c r="CG3343" s="39"/>
      <c r="CH3343" s="39"/>
      <c r="CI3343" s="39"/>
      <c r="CJ3343" s="39"/>
      <c r="CK3343" s="39"/>
      <c r="CL3343" s="39"/>
      <c r="CM3343" s="39"/>
      <c r="CN3343" s="39"/>
      <c r="CO3343" s="39"/>
      <c r="CP3343" s="39"/>
      <c r="CQ3343" s="39"/>
      <c r="CR3343" s="39"/>
      <c r="CS3343" s="39"/>
      <c r="CT3343" s="39"/>
      <c r="CU3343" s="39"/>
      <c r="CV3343" s="39"/>
      <c r="CW3343" s="39"/>
      <c r="CX3343" s="39"/>
      <c r="CY3343" s="39"/>
      <c r="CZ3343" s="39"/>
      <c r="DA3343" s="39"/>
      <c r="DB3343" s="39"/>
      <c r="DC3343" s="39"/>
      <c r="DD3343" s="39"/>
      <c r="DE3343" s="39"/>
    </row>
    <row r="3344" spans="1:109" s="38" customFormat="1" ht="12">
      <c r="A3344" s="298"/>
      <c r="B3344" s="298"/>
      <c r="C3344" s="298"/>
      <c r="D3344" s="298"/>
      <c r="E3344" s="298"/>
      <c r="F3344" s="298"/>
      <c r="G3344" s="298"/>
      <c r="H3344" s="298"/>
      <c r="I3344" s="298"/>
      <c r="J3344" s="298"/>
      <c r="K3344" s="298"/>
      <c r="L3344" s="299"/>
      <c r="M3344" s="302"/>
      <c r="N3344" s="298"/>
      <c r="O3344" s="238"/>
      <c r="P3344" s="238"/>
      <c r="Q3344" s="238"/>
      <c r="T3344" s="39"/>
      <c r="U3344" s="39"/>
      <c r="V3344" s="39"/>
      <c r="W3344" s="39"/>
      <c r="X3344" s="39"/>
      <c r="Y3344" s="39"/>
      <c r="Z3344" s="39"/>
      <c r="AA3344" s="39"/>
      <c r="AB3344" s="39"/>
      <c r="AC3344" s="39"/>
      <c r="AD3344" s="39"/>
      <c r="AE3344" s="39"/>
      <c r="AF3344" s="39"/>
      <c r="AG3344" s="39"/>
      <c r="AH3344" s="39"/>
      <c r="AI3344" s="39"/>
      <c r="AJ3344" s="39"/>
      <c r="AK3344" s="39"/>
      <c r="AL3344" s="39"/>
      <c r="AM3344" s="39"/>
      <c r="AN3344" s="39"/>
      <c r="AO3344" s="39"/>
      <c r="AP3344" s="39"/>
      <c r="AQ3344" s="39"/>
      <c r="AR3344" s="39"/>
      <c r="AS3344" s="39"/>
      <c r="AT3344" s="39"/>
      <c r="AU3344" s="39"/>
      <c r="AV3344" s="39"/>
      <c r="AW3344" s="39"/>
      <c r="AX3344" s="39"/>
      <c r="AY3344" s="39"/>
      <c r="AZ3344" s="39"/>
      <c r="BA3344" s="39"/>
      <c r="BB3344" s="39"/>
      <c r="BC3344" s="39"/>
      <c r="BD3344" s="39"/>
      <c r="BE3344" s="39"/>
      <c r="BF3344" s="39"/>
      <c r="BG3344" s="39"/>
      <c r="BH3344" s="39"/>
      <c r="BI3344" s="39"/>
      <c r="BJ3344" s="39"/>
      <c r="BK3344" s="39"/>
      <c r="BL3344" s="39"/>
      <c r="BM3344" s="39"/>
      <c r="BN3344" s="39"/>
      <c r="BO3344" s="39"/>
      <c r="BP3344" s="39"/>
      <c r="BQ3344" s="39"/>
      <c r="BR3344" s="39"/>
      <c r="BS3344" s="39"/>
      <c r="BT3344" s="39"/>
      <c r="BU3344" s="39"/>
      <c r="BV3344" s="39"/>
      <c r="BW3344" s="39"/>
      <c r="BX3344" s="39"/>
      <c r="BY3344" s="39"/>
      <c r="BZ3344" s="39"/>
      <c r="CA3344" s="39"/>
      <c r="CB3344" s="39"/>
      <c r="CC3344" s="39"/>
      <c r="CD3344" s="39"/>
      <c r="CE3344" s="39"/>
      <c r="CF3344" s="39"/>
      <c r="CG3344" s="39"/>
      <c r="CH3344" s="39"/>
      <c r="CI3344" s="39"/>
      <c r="CJ3344" s="39"/>
      <c r="CK3344" s="39"/>
      <c r="CL3344" s="39"/>
      <c r="CM3344" s="39"/>
      <c r="CN3344" s="39"/>
      <c r="CO3344" s="39"/>
      <c r="CP3344" s="39"/>
      <c r="CQ3344" s="39"/>
      <c r="CR3344" s="39"/>
      <c r="CS3344" s="39"/>
      <c r="CT3344" s="39"/>
      <c r="CU3344" s="39"/>
      <c r="CV3344" s="39"/>
      <c r="CW3344" s="39"/>
      <c r="CX3344" s="39"/>
      <c r="CY3344" s="39"/>
      <c r="CZ3344" s="39"/>
      <c r="DA3344" s="39"/>
      <c r="DB3344" s="39"/>
      <c r="DC3344" s="39"/>
      <c r="DD3344" s="39"/>
      <c r="DE3344" s="39"/>
    </row>
    <row r="3345" spans="1:109" s="38" customFormat="1" ht="12">
      <c r="A3345" s="298"/>
      <c r="B3345" s="298"/>
      <c r="C3345" s="298"/>
      <c r="D3345" s="298"/>
      <c r="E3345" s="298"/>
      <c r="F3345" s="298"/>
      <c r="G3345" s="298"/>
      <c r="H3345" s="298"/>
      <c r="I3345" s="298"/>
      <c r="J3345" s="298"/>
      <c r="K3345" s="298"/>
      <c r="L3345" s="299"/>
      <c r="M3345" s="302"/>
      <c r="N3345" s="298"/>
      <c r="O3345" s="238"/>
      <c r="P3345" s="238"/>
      <c r="Q3345" s="238"/>
      <c r="T3345" s="39"/>
      <c r="U3345" s="39"/>
      <c r="V3345" s="39"/>
      <c r="W3345" s="39"/>
      <c r="X3345" s="39"/>
      <c r="Y3345" s="39"/>
      <c r="Z3345" s="39"/>
      <c r="AA3345" s="39"/>
      <c r="AB3345" s="39"/>
      <c r="AC3345" s="39"/>
      <c r="AD3345" s="39"/>
      <c r="AE3345" s="39"/>
      <c r="AF3345" s="39"/>
      <c r="AG3345" s="39"/>
      <c r="AH3345" s="39"/>
      <c r="AI3345" s="39"/>
      <c r="AJ3345" s="39"/>
      <c r="AK3345" s="39"/>
      <c r="AL3345" s="39"/>
      <c r="AM3345" s="39"/>
      <c r="AN3345" s="39"/>
      <c r="AO3345" s="39"/>
      <c r="AP3345" s="39"/>
      <c r="AQ3345" s="39"/>
      <c r="AR3345" s="39"/>
      <c r="AS3345" s="39"/>
      <c r="AT3345" s="39"/>
      <c r="AU3345" s="39"/>
      <c r="AV3345" s="39"/>
      <c r="AW3345" s="39"/>
      <c r="AX3345" s="39"/>
      <c r="AY3345" s="39"/>
      <c r="AZ3345" s="39"/>
      <c r="BA3345" s="39"/>
      <c r="BB3345" s="39"/>
      <c r="BC3345" s="39"/>
      <c r="BD3345" s="39"/>
      <c r="BE3345" s="39"/>
      <c r="BF3345" s="39"/>
      <c r="BG3345" s="39"/>
      <c r="BH3345" s="39"/>
      <c r="BI3345" s="39"/>
      <c r="BJ3345" s="39"/>
      <c r="BK3345" s="39"/>
      <c r="BL3345" s="39"/>
      <c r="BM3345" s="39"/>
      <c r="BN3345" s="39"/>
      <c r="BO3345" s="39"/>
      <c r="BP3345" s="39"/>
      <c r="BQ3345" s="39"/>
      <c r="BR3345" s="39"/>
      <c r="BS3345" s="39"/>
      <c r="BT3345" s="39"/>
      <c r="BU3345" s="39"/>
      <c r="BV3345" s="39"/>
      <c r="BW3345" s="39"/>
      <c r="BX3345" s="39"/>
      <c r="BY3345" s="39"/>
      <c r="BZ3345" s="39"/>
      <c r="CA3345" s="39"/>
      <c r="CB3345" s="39"/>
      <c r="CC3345" s="39"/>
      <c r="CD3345" s="39"/>
      <c r="CE3345" s="39"/>
      <c r="CF3345" s="39"/>
      <c r="CG3345" s="39"/>
      <c r="CH3345" s="39"/>
      <c r="CI3345" s="39"/>
      <c r="CJ3345" s="39"/>
      <c r="CK3345" s="39"/>
      <c r="CL3345" s="39"/>
      <c r="CM3345" s="39"/>
      <c r="CN3345" s="39"/>
      <c r="CO3345" s="39"/>
      <c r="CP3345" s="39"/>
      <c r="CQ3345" s="39"/>
      <c r="CR3345" s="39"/>
      <c r="CS3345" s="39"/>
      <c r="CT3345" s="39"/>
      <c r="CU3345" s="39"/>
      <c r="CV3345" s="39"/>
      <c r="CW3345" s="39"/>
      <c r="CX3345" s="39"/>
      <c r="CY3345" s="39"/>
      <c r="CZ3345" s="39"/>
      <c r="DA3345" s="39"/>
      <c r="DB3345" s="39"/>
      <c r="DC3345" s="39"/>
      <c r="DD3345" s="39"/>
      <c r="DE3345" s="39"/>
    </row>
    <row r="3346" spans="1:109" s="38" customFormat="1" ht="12">
      <c r="A3346" s="298"/>
      <c r="B3346" s="298"/>
      <c r="C3346" s="298"/>
      <c r="D3346" s="298"/>
      <c r="E3346" s="298"/>
      <c r="F3346" s="298"/>
      <c r="G3346" s="298"/>
      <c r="H3346" s="298"/>
      <c r="I3346" s="298"/>
      <c r="J3346" s="298"/>
      <c r="K3346" s="298"/>
      <c r="L3346" s="299"/>
      <c r="M3346" s="302"/>
      <c r="N3346" s="298"/>
      <c r="O3346" s="238"/>
      <c r="P3346" s="238"/>
      <c r="Q3346" s="238"/>
      <c r="T3346" s="39"/>
      <c r="U3346" s="39"/>
      <c r="V3346" s="39"/>
      <c r="W3346" s="39"/>
      <c r="X3346" s="39"/>
      <c r="Y3346" s="39"/>
      <c r="Z3346" s="39"/>
      <c r="AA3346" s="39"/>
      <c r="AB3346" s="39"/>
      <c r="AC3346" s="39"/>
      <c r="AD3346" s="39"/>
      <c r="AE3346" s="39"/>
      <c r="AF3346" s="39"/>
      <c r="AG3346" s="39"/>
      <c r="AH3346" s="39"/>
      <c r="AI3346" s="39"/>
      <c r="AJ3346" s="39"/>
      <c r="AK3346" s="39"/>
      <c r="AL3346" s="39"/>
      <c r="AM3346" s="39"/>
      <c r="AN3346" s="39"/>
      <c r="AO3346" s="39"/>
      <c r="AP3346" s="39"/>
      <c r="AQ3346" s="39"/>
      <c r="AR3346" s="39"/>
      <c r="AS3346" s="39"/>
      <c r="AT3346" s="39"/>
      <c r="AU3346" s="39"/>
      <c r="AV3346" s="39"/>
      <c r="AW3346" s="39"/>
      <c r="AX3346" s="39"/>
      <c r="AY3346" s="39"/>
      <c r="AZ3346" s="39"/>
      <c r="BA3346" s="39"/>
      <c r="BB3346" s="39"/>
      <c r="BC3346" s="39"/>
      <c r="BD3346" s="39"/>
      <c r="BE3346" s="39"/>
      <c r="BF3346" s="39"/>
      <c r="BG3346" s="39"/>
      <c r="BH3346" s="39"/>
      <c r="BI3346" s="39"/>
      <c r="BJ3346" s="39"/>
      <c r="BK3346" s="39"/>
      <c r="BL3346" s="39"/>
      <c r="BM3346" s="39"/>
      <c r="BN3346" s="39"/>
      <c r="BO3346" s="39"/>
      <c r="BP3346" s="39"/>
      <c r="BQ3346" s="39"/>
      <c r="BR3346" s="39"/>
      <c r="BS3346" s="39"/>
      <c r="BT3346" s="39"/>
      <c r="BU3346" s="39"/>
      <c r="BV3346" s="39"/>
      <c r="BW3346" s="39"/>
      <c r="BX3346" s="39"/>
      <c r="BY3346" s="39"/>
      <c r="BZ3346" s="39"/>
      <c r="CA3346" s="39"/>
      <c r="CB3346" s="39"/>
      <c r="CC3346" s="39"/>
      <c r="CD3346" s="39"/>
      <c r="CE3346" s="39"/>
      <c r="CF3346" s="39"/>
      <c r="CG3346" s="39"/>
      <c r="CH3346" s="39"/>
      <c r="CI3346" s="39"/>
      <c r="CJ3346" s="39"/>
      <c r="CK3346" s="39"/>
      <c r="CL3346" s="39"/>
      <c r="CM3346" s="39"/>
      <c r="CN3346" s="39"/>
      <c r="CO3346" s="39"/>
      <c r="CP3346" s="39"/>
      <c r="CQ3346" s="39"/>
      <c r="CR3346" s="39"/>
      <c r="CS3346" s="39"/>
      <c r="CT3346" s="39"/>
      <c r="CU3346" s="39"/>
      <c r="CV3346" s="39"/>
      <c r="CW3346" s="39"/>
      <c r="CX3346" s="39"/>
      <c r="CY3346" s="39"/>
      <c r="CZ3346" s="39"/>
      <c r="DA3346" s="39"/>
      <c r="DB3346" s="39"/>
      <c r="DC3346" s="39"/>
      <c r="DD3346" s="39"/>
      <c r="DE3346" s="39"/>
    </row>
    <row r="3347" spans="1:109" s="38" customFormat="1" ht="12">
      <c r="A3347" s="298"/>
      <c r="B3347" s="298"/>
      <c r="C3347" s="298"/>
      <c r="D3347" s="298"/>
      <c r="E3347" s="298"/>
      <c r="F3347" s="298"/>
      <c r="G3347" s="298"/>
      <c r="H3347" s="298"/>
      <c r="I3347" s="298"/>
      <c r="J3347" s="298"/>
      <c r="K3347" s="298"/>
      <c r="L3347" s="299"/>
      <c r="M3347" s="302"/>
      <c r="N3347" s="298"/>
      <c r="O3347" s="238"/>
      <c r="P3347" s="238"/>
      <c r="Q3347" s="238"/>
      <c r="T3347" s="39"/>
      <c r="U3347" s="39"/>
      <c r="V3347" s="39"/>
      <c r="W3347" s="39"/>
      <c r="X3347" s="39"/>
      <c r="Y3347" s="39"/>
      <c r="Z3347" s="39"/>
      <c r="AA3347" s="39"/>
      <c r="AB3347" s="39"/>
      <c r="AC3347" s="39"/>
      <c r="AD3347" s="39"/>
      <c r="AE3347" s="39"/>
      <c r="AF3347" s="39"/>
      <c r="AG3347" s="39"/>
      <c r="AH3347" s="39"/>
      <c r="AI3347" s="39"/>
      <c r="AJ3347" s="39"/>
      <c r="AK3347" s="39"/>
      <c r="AL3347" s="39"/>
      <c r="AM3347" s="39"/>
      <c r="AN3347" s="39"/>
      <c r="AO3347" s="39"/>
      <c r="AP3347" s="39"/>
      <c r="AQ3347" s="39"/>
      <c r="AR3347" s="39"/>
      <c r="AS3347" s="39"/>
      <c r="AT3347" s="39"/>
      <c r="AU3347" s="39"/>
      <c r="AV3347" s="39"/>
      <c r="AW3347" s="39"/>
      <c r="AX3347" s="39"/>
      <c r="AY3347" s="39"/>
      <c r="AZ3347" s="39"/>
      <c r="BA3347" s="39"/>
      <c r="BB3347" s="39"/>
      <c r="BC3347" s="39"/>
      <c r="BD3347" s="39"/>
      <c r="BE3347" s="39"/>
      <c r="BF3347" s="39"/>
      <c r="BG3347" s="39"/>
      <c r="BH3347" s="39"/>
      <c r="BI3347" s="39"/>
      <c r="BJ3347" s="39"/>
      <c r="BK3347" s="39"/>
      <c r="BL3347" s="39"/>
      <c r="BM3347" s="39"/>
      <c r="BN3347" s="39"/>
      <c r="BO3347" s="39"/>
      <c r="BP3347" s="39"/>
      <c r="BQ3347" s="39"/>
      <c r="BR3347" s="39"/>
      <c r="BS3347" s="39"/>
      <c r="BT3347" s="39"/>
      <c r="BU3347" s="39"/>
      <c r="BV3347" s="39"/>
      <c r="BW3347" s="39"/>
      <c r="BX3347" s="39"/>
      <c r="BY3347" s="39"/>
      <c r="BZ3347" s="39"/>
      <c r="CA3347" s="39"/>
      <c r="CB3347" s="39"/>
      <c r="CC3347" s="39"/>
      <c r="CD3347" s="39"/>
      <c r="CE3347" s="39"/>
      <c r="CF3347" s="39"/>
      <c r="CG3347" s="39"/>
      <c r="CH3347" s="39"/>
      <c r="CI3347" s="39"/>
      <c r="CJ3347" s="39"/>
      <c r="CK3347" s="39"/>
      <c r="CL3347" s="39"/>
      <c r="CM3347" s="39"/>
      <c r="CN3347" s="39"/>
      <c r="CO3347" s="39"/>
      <c r="CP3347" s="39"/>
      <c r="CQ3347" s="39"/>
      <c r="CR3347" s="39"/>
      <c r="CS3347" s="39"/>
      <c r="CT3347" s="39"/>
      <c r="CU3347" s="39"/>
      <c r="CV3347" s="39"/>
      <c r="CW3347" s="39"/>
      <c r="CX3347" s="39"/>
      <c r="CY3347" s="39"/>
      <c r="CZ3347" s="39"/>
      <c r="DA3347" s="39"/>
      <c r="DB3347" s="39"/>
      <c r="DC3347" s="39"/>
      <c r="DD3347" s="39"/>
      <c r="DE3347" s="39"/>
    </row>
    <row r="3348" spans="1:109" s="38" customFormat="1" ht="12">
      <c r="A3348" s="298"/>
      <c r="B3348" s="298"/>
      <c r="C3348" s="298"/>
      <c r="D3348" s="298"/>
      <c r="E3348" s="298"/>
      <c r="F3348" s="298"/>
      <c r="G3348" s="298"/>
      <c r="H3348" s="298"/>
      <c r="I3348" s="298"/>
      <c r="J3348" s="298"/>
      <c r="K3348" s="298"/>
      <c r="L3348" s="299"/>
      <c r="M3348" s="302"/>
      <c r="N3348" s="298"/>
      <c r="O3348" s="238"/>
      <c r="P3348" s="238"/>
      <c r="Q3348" s="238"/>
      <c r="T3348" s="39"/>
      <c r="U3348" s="39"/>
      <c r="V3348" s="39"/>
      <c r="W3348" s="39"/>
      <c r="X3348" s="39"/>
      <c r="Y3348" s="39"/>
      <c r="Z3348" s="39"/>
      <c r="AA3348" s="39"/>
      <c r="AB3348" s="39"/>
      <c r="AC3348" s="39"/>
      <c r="AD3348" s="39"/>
      <c r="AE3348" s="39"/>
      <c r="AF3348" s="39"/>
      <c r="AG3348" s="39"/>
      <c r="AH3348" s="39"/>
      <c r="AI3348" s="39"/>
      <c r="AJ3348" s="39"/>
      <c r="AK3348" s="39"/>
      <c r="AL3348" s="39"/>
      <c r="AM3348" s="39"/>
      <c r="AN3348" s="39"/>
      <c r="AO3348" s="39"/>
      <c r="AP3348" s="39"/>
      <c r="AQ3348" s="39"/>
      <c r="AR3348" s="39"/>
      <c r="AS3348" s="39"/>
      <c r="AT3348" s="39"/>
      <c r="AU3348" s="39"/>
      <c r="AV3348" s="39"/>
      <c r="AW3348" s="39"/>
      <c r="AX3348" s="39"/>
      <c r="AY3348" s="39"/>
      <c r="AZ3348" s="39"/>
      <c r="BA3348" s="39"/>
      <c r="BB3348" s="39"/>
      <c r="BC3348" s="39"/>
      <c r="BD3348" s="39"/>
      <c r="BE3348" s="39"/>
      <c r="BF3348" s="39"/>
      <c r="BG3348" s="39"/>
      <c r="BH3348" s="39"/>
      <c r="BI3348" s="39"/>
      <c r="BJ3348" s="39"/>
      <c r="BK3348" s="39"/>
      <c r="BL3348" s="39"/>
      <c r="BM3348" s="39"/>
      <c r="BN3348" s="39"/>
      <c r="BO3348" s="39"/>
      <c r="BP3348" s="39"/>
      <c r="BQ3348" s="39"/>
      <c r="BR3348" s="39"/>
      <c r="BS3348" s="39"/>
      <c r="BT3348" s="39"/>
      <c r="BU3348" s="39"/>
      <c r="BV3348" s="39"/>
      <c r="BW3348" s="39"/>
      <c r="BX3348" s="39"/>
      <c r="BY3348" s="39"/>
      <c r="BZ3348" s="39"/>
      <c r="CA3348" s="39"/>
      <c r="CB3348" s="39"/>
      <c r="CC3348" s="39"/>
      <c r="CD3348" s="39"/>
      <c r="CE3348" s="39"/>
      <c r="CF3348" s="39"/>
      <c r="CG3348" s="39"/>
      <c r="CH3348" s="39"/>
      <c r="CI3348" s="39"/>
      <c r="CJ3348" s="39"/>
      <c r="CK3348" s="39"/>
      <c r="CL3348" s="39"/>
      <c r="CM3348" s="39"/>
      <c r="CN3348" s="39"/>
      <c r="CO3348" s="39"/>
      <c r="CP3348" s="39"/>
      <c r="CQ3348" s="39"/>
      <c r="CR3348" s="39"/>
      <c r="CS3348" s="39"/>
      <c r="CT3348" s="39"/>
      <c r="CU3348" s="39"/>
      <c r="CV3348" s="39"/>
      <c r="CW3348" s="39"/>
      <c r="CX3348" s="39"/>
      <c r="CY3348" s="39"/>
      <c r="CZ3348" s="39"/>
      <c r="DA3348" s="39"/>
      <c r="DB3348" s="39"/>
      <c r="DC3348" s="39"/>
      <c r="DD3348" s="39"/>
      <c r="DE3348" s="39"/>
    </row>
    <row r="3349" spans="1:109" s="38" customFormat="1" ht="12">
      <c r="A3349" s="298"/>
      <c r="B3349" s="298"/>
      <c r="C3349" s="298"/>
      <c r="D3349" s="298"/>
      <c r="E3349" s="298"/>
      <c r="F3349" s="298"/>
      <c r="G3349" s="298"/>
      <c r="H3349" s="298"/>
      <c r="I3349" s="298"/>
      <c r="J3349" s="298"/>
      <c r="K3349" s="298"/>
      <c r="L3349" s="299"/>
      <c r="M3349" s="302"/>
      <c r="N3349" s="298"/>
      <c r="O3349" s="238"/>
      <c r="P3349" s="238"/>
      <c r="Q3349" s="238"/>
      <c r="T3349" s="39"/>
      <c r="U3349" s="39"/>
      <c r="V3349" s="39"/>
      <c r="W3349" s="39"/>
      <c r="X3349" s="39"/>
      <c r="Y3349" s="39"/>
      <c r="Z3349" s="39"/>
      <c r="AA3349" s="39"/>
      <c r="AB3349" s="39"/>
      <c r="AC3349" s="39"/>
      <c r="AD3349" s="39"/>
      <c r="AE3349" s="39"/>
      <c r="AF3349" s="39"/>
      <c r="AG3349" s="39"/>
      <c r="AH3349" s="39"/>
      <c r="AI3349" s="39"/>
      <c r="AJ3349" s="39"/>
      <c r="AK3349" s="39"/>
      <c r="AL3349" s="39"/>
      <c r="AM3349" s="39"/>
      <c r="AN3349" s="39"/>
      <c r="AO3349" s="39"/>
      <c r="AP3349" s="39"/>
      <c r="AQ3349" s="39"/>
      <c r="AR3349" s="39"/>
      <c r="AS3349" s="39"/>
      <c r="AT3349" s="39"/>
      <c r="AU3349" s="39"/>
      <c r="AV3349" s="39"/>
      <c r="AW3349" s="39"/>
      <c r="AX3349" s="39"/>
      <c r="AY3349" s="39"/>
      <c r="AZ3349" s="39"/>
      <c r="BA3349" s="39"/>
      <c r="BB3349" s="39"/>
      <c r="BC3349" s="39"/>
      <c r="BD3349" s="39"/>
      <c r="BE3349" s="39"/>
      <c r="BF3349" s="39"/>
      <c r="BG3349" s="39"/>
      <c r="BH3349" s="39"/>
      <c r="BI3349" s="39"/>
      <c r="BJ3349" s="39"/>
      <c r="BK3349" s="39"/>
      <c r="BL3349" s="39"/>
      <c r="BM3349" s="39"/>
      <c r="BN3349" s="39"/>
      <c r="BO3349" s="39"/>
      <c r="BP3349" s="39"/>
      <c r="BQ3349" s="39"/>
      <c r="BR3349" s="39"/>
      <c r="BS3349" s="39"/>
      <c r="BT3349" s="39"/>
      <c r="BU3349" s="39"/>
      <c r="BV3349" s="39"/>
      <c r="BW3349" s="39"/>
      <c r="BX3349" s="39"/>
      <c r="BY3349" s="39"/>
      <c r="BZ3349" s="39"/>
      <c r="CA3349" s="39"/>
      <c r="CB3349" s="39"/>
      <c r="CC3349" s="39"/>
      <c r="CD3349" s="39"/>
      <c r="CE3349" s="39"/>
      <c r="CF3349" s="39"/>
      <c r="CG3349" s="39"/>
      <c r="CH3349" s="39"/>
      <c r="CI3349" s="39"/>
      <c r="CJ3349" s="39"/>
      <c r="CK3349" s="39"/>
      <c r="CL3349" s="39"/>
      <c r="CM3349" s="39"/>
      <c r="CN3349" s="39"/>
      <c r="CO3349" s="39"/>
      <c r="CP3349" s="39"/>
      <c r="CQ3349" s="39"/>
      <c r="CR3349" s="39"/>
      <c r="CS3349" s="39"/>
      <c r="CT3349" s="39"/>
      <c r="CU3349" s="39"/>
      <c r="CV3349" s="39"/>
      <c r="CW3349" s="39"/>
      <c r="CX3349" s="39"/>
      <c r="CY3349" s="39"/>
      <c r="CZ3349" s="39"/>
      <c r="DA3349" s="39"/>
      <c r="DB3349" s="39"/>
      <c r="DC3349" s="39"/>
      <c r="DD3349" s="39"/>
      <c r="DE3349" s="39"/>
    </row>
    <row r="3350" spans="1:109" s="38" customFormat="1" ht="12">
      <c r="A3350" s="298"/>
      <c r="B3350" s="298"/>
      <c r="C3350" s="298"/>
      <c r="D3350" s="298"/>
      <c r="E3350" s="298"/>
      <c r="F3350" s="298"/>
      <c r="G3350" s="298"/>
      <c r="H3350" s="298"/>
      <c r="I3350" s="298"/>
      <c r="J3350" s="298"/>
      <c r="K3350" s="298"/>
      <c r="L3350" s="299"/>
      <c r="M3350" s="302"/>
      <c r="N3350" s="298"/>
      <c r="O3350" s="238"/>
      <c r="P3350" s="238"/>
      <c r="Q3350" s="238"/>
      <c r="T3350" s="39"/>
      <c r="U3350" s="39"/>
      <c r="V3350" s="39"/>
      <c r="W3350" s="39"/>
      <c r="X3350" s="39"/>
      <c r="Y3350" s="39"/>
      <c r="Z3350" s="39"/>
      <c r="AA3350" s="39"/>
      <c r="AB3350" s="39"/>
      <c r="AC3350" s="39"/>
      <c r="AD3350" s="39"/>
      <c r="AE3350" s="39"/>
      <c r="AF3350" s="39"/>
      <c r="AG3350" s="39"/>
      <c r="AH3350" s="39"/>
      <c r="AI3350" s="39"/>
      <c r="AJ3350" s="39"/>
      <c r="AK3350" s="39"/>
      <c r="AL3350" s="39"/>
      <c r="AM3350" s="39"/>
      <c r="AN3350" s="39"/>
      <c r="AO3350" s="39"/>
      <c r="AP3350" s="39"/>
      <c r="AQ3350" s="39"/>
      <c r="AR3350" s="39"/>
      <c r="AS3350" s="39"/>
      <c r="AT3350" s="39"/>
      <c r="AU3350" s="39"/>
      <c r="AV3350" s="39"/>
      <c r="AW3350" s="39"/>
      <c r="AX3350" s="39"/>
      <c r="AY3350" s="39"/>
      <c r="AZ3350" s="39"/>
      <c r="BA3350" s="39"/>
      <c r="BB3350" s="39"/>
      <c r="BC3350" s="39"/>
      <c r="BD3350" s="39"/>
      <c r="BE3350" s="39"/>
      <c r="BF3350" s="39"/>
      <c r="BG3350" s="39"/>
      <c r="BH3350" s="39"/>
      <c r="BI3350" s="39"/>
      <c r="BJ3350" s="39"/>
      <c r="BK3350" s="39"/>
      <c r="BL3350" s="39"/>
      <c r="BM3350" s="39"/>
      <c r="BN3350" s="39"/>
      <c r="BO3350" s="39"/>
      <c r="BP3350" s="39"/>
      <c r="BQ3350" s="39"/>
      <c r="BR3350" s="39"/>
      <c r="BS3350" s="39"/>
      <c r="BT3350" s="39"/>
      <c r="BU3350" s="39"/>
      <c r="BV3350" s="39"/>
      <c r="BW3350" s="39"/>
      <c r="BX3350" s="39"/>
      <c r="BY3350" s="39"/>
      <c r="BZ3350" s="39"/>
      <c r="CA3350" s="39"/>
      <c r="CB3350" s="39"/>
      <c r="CC3350" s="39"/>
      <c r="CD3350" s="39"/>
      <c r="CE3350" s="39"/>
      <c r="CF3350" s="39"/>
      <c r="CG3350" s="39"/>
      <c r="CH3350" s="39"/>
      <c r="CI3350" s="39"/>
      <c r="CJ3350" s="39"/>
      <c r="CK3350" s="39"/>
      <c r="CL3350" s="39"/>
      <c r="CM3350" s="39"/>
      <c r="CN3350" s="39"/>
      <c r="CO3350" s="39"/>
      <c r="CP3350" s="39"/>
      <c r="CQ3350" s="39"/>
      <c r="CR3350" s="39"/>
      <c r="CS3350" s="39"/>
      <c r="CT3350" s="39"/>
      <c r="CU3350" s="39"/>
      <c r="CV3350" s="39"/>
      <c r="CW3350" s="39"/>
      <c r="CX3350" s="39"/>
      <c r="CY3350" s="39"/>
      <c r="CZ3350" s="39"/>
      <c r="DA3350" s="39"/>
      <c r="DB3350" s="39"/>
      <c r="DC3350" s="39"/>
      <c r="DD3350" s="39"/>
      <c r="DE3350" s="39"/>
    </row>
    <row r="3351" spans="1:109" s="38" customFormat="1" ht="12">
      <c r="A3351" s="298"/>
      <c r="B3351" s="298"/>
      <c r="C3351" s="298"/>
      <c r="D3351" s="298"/>
      <c r="E3351" s="298"/>
      <c r="F3351" s="298"/>
      <c r="G3351" s="298"/>
      <c r="H3351" s="298"/>
      <c r="I3351" s="298"/>
      <c r="J3351" s="298"/>
      <c r="K3351" s="298"/>
      <c r="L3351" s="299"/>
      <c r="M3351" s="302"/>
      <c r="N3351" s="298"/>
      <c r="O3351" s="238"/>
      <c r="P3351" s="238"/>
      <c r="Q3351" s="238"/>
      <c r="T3351" s="39"/>
      <c r="U3351" s="39"/>
      <c r="V3351" s="39"/>
      <c r="W3351" s="39"/>
      <c r="X3351" s="39"/>
      <c r="Y3351" s="39"/>
      <c r="Z3351" s="39"/>
      <c r="AA3351" s="39"/>
      <c r="AB3351" s="39"/>
      <c r="AC3351" s="39"/>
      <c r="AD3351" s="39"/>
      <c r="AE3351" s="39"/>
      <c r="AF3351" s="39"/>
      <c r="AG3351" s="39"/>
      <c r="AH3351" s="39"/>
      <c r="AI3351" s="39"/>
      <c r="AJ3351" s="39"/>
      <c r="AK3351" s="39"/>
      <c r="AL3351" s="39"/>
      <c r="AM3351" s="39"/>
      <c r="AN3351" s="39"/>
      <c r="AO3351" s="39"/>
      <c r="AP3351" s="39"/>
      <c r="AQ3351" s="39"/>
      <c r="AR3351" s="39"/>
      <c r="AS3351" s="39"/>
      <c r="AT3351" s="39"/>
      <c r="AU3351" s="39"/>
      <c r="AV3351" s="39"/>
      <c r="AW3351" s="39"/>
      <c r="AX3351" s="39"/>
      <c r="AY3351" s="39"/>
      <c r="AZ3351" s="39"/>
      <c r="BA3351" s="39"/>
      <c r="BB3351" s="39"/>
      <c r="BC3351" s="39"/>
      <c r="BD3351" s="39"/>
      <c r="BE3351" s="39"/>
      <c r="BF3351" s="39"/>
      <c r="BG3351" s="39"/>
      <c r="BH3351" s="39"/>
      <c r="BI3351" s="39"/>
      <c r="BJ3351" s="39"/>
      <c r="BK3351" s="39"/>
      <c r="BL3351" s="39"/>
      <c r="BM3351" s="39"/>
      <c r="BN3351" s="39"/>
      <c r="BO3351" s="39"/>
      <c r="BP3351" s="39"/>
      <c r="BQ3351" s="39"/>
      <c r="BR3351" s="39"/>
      <c r="BS3351" s="39"/>
      <c r="BT3351" s="39"/>
      <c r="BU3351" s="39"/>
      <c r="BV3351" s="39"/>
      <c r="BW3351" s="39"/>
      <c r="BX3351" s="39"/>
      <c r="BY3351" s="39"/>
      <c r="BZ3351" s="39"/>
      <c r="CA3351" s="39"/>
      <c r="CB3351" s="39"/>
      <c r="CC3351" s="39"/>
      <c r="CD3351" s="39"/>
      <c r="CE3351" s="39"/>
      <c r="CF3351" s="39"/>
      <c r="CG3351" s="39"/>
      <c r="CH3351" s="39"/>
      <c r="CI3351" s="39"/>
      <c r="CJ3351" s="39"/>
      <c r="CK3351" s="39"/>
      <c r="CL3351" s="39"/>
      <c r="CM3351" s="39"/>
      <c r="CN3351" s="39"/>
      <c r="CO3351" s="39"/>
      <c r="CP3351" s="39"/>
      <c r="CQ3351" s="39"/>
      <c r="CR3351" s="39"/>
      <c r="CS3351" s="39"/>
      <c r="CT3351" s="39"/>
      <c r="CU3351" s="39"/>
      <c r="CV3351" s="39"/>
      <c r="CW3351" s="39"/>
      <c r="CX3351" s="39"/>
      <c r="CY3351" s="39"/>
      <c r="CZ3351" s="39"/>
      <c r="DA3351" s="39"/>
      <c r="DB3351" s="39"/>
      <c r="DC3351" s="39"/>
      <c r="DD3351" s="39"/>
      <c r="DE3351" s="39"/>
    </row>
    <row r="3352" spans="1:109" s="38" customFormat="1" ht="12">
      <c r="A3352" s="298"/>
      <c r="B3352" s="298"/>
      <c r="C3352" s="298"/>
      <c r="D3352" s="298"/>
      <c r="E3352" s="298"/>
      <c r="F3352" s="298"/>
      <c r="G3352" s="298"/>
      <c r="H3352" s="298"/>
      <c r="I3352" s="298"/>
      <c r="J3352" s="298"/>
      <c r="K3352" s="298"/>
      <c r="L3352" s="299"/>
      <c r="M3352" s="302"/>
      <c r="N3352" s="298"/>
      <c r="O3352" s="238"/>
      <c r="P3352" s="238"/>
      <c r="Q3352" s="238"/>
      <c r="T3352" s="39"/>
      <c r="U3352" s="39"/>
      <c r="V3352" s="39"/>
      <c r="W3352" s="39"/>
      <c r="X3352" s="39"/>
      <c r="Y3352" s="39"/>
      <c r="Z3352" s="39"/>
      <c r="AA3352" s="39"/>
      <c r="AB3352" s="39"/>
      <c r="AC3352" s="39"/>
      <c r="AD3352" s="39"/>
      <c r="AE3352" s="39"/>
      <c r="AF3352" s="39"/>
      <c r="AG3352" s="39"/>
      <c r="AH3352" s="39"/>
      <c r="AI3352" s="39"/>
      <c r="AJ3352" s="39"/>
      <c r="AK3352" s="39"/>
      <c r="AL3352" s="39"/>
      <c r="AM3352" s="39"/>
      <c r="AN3352" s="39"/>
      <c r="AO3352" s="39"/>
      <c r="AP3352" s="39"/>
      <c r="AQ3352" s="39"/>
      <c r="AR3352" s="39"/>
      <c r="AS3352" s="39"/>
      <c r="AT3352" s="39"/>
      <c r="AU3352" s="39"/>
      <c r="AV3352" s="39"/>
      <c r="AW3352" s="39"/>
      <c r="AX3352" s="39"/>
      <c r="AY3352" s="39"/>
      <c r="AZ3352" s="39"/>
      <c r="BA3352" s="39"/>
      <c r="BB3352" s="39"/>
      <c r="BC3352" s="39"/>
      <c r="BD3352" s="39"/>
      <c r="BE3352" s="39"/>
      <c r="BF3352" s="39"/>
      <c r="BG3352" s="39"/>
      <c r="BH3352" s="39"/>
      <c r="BI3352" s="39"/>
      <c r="BJ3352" s="39"/>
      <c r="BK3352" s="39"/>
      <c r="BL3352" s="39"/>
      <c r="BM3352" s="39"/>
      <c r="BN3352" s="39"/>
      <c r="BO3352" s="39"/>
      <c r="BP3352" s="39"/>
      <c r="BQ3352" s="39"/>
      <c r="BR3352" s="39"/>
      <c r="BS3352" s="39"/>
      <c r="BT3352" s="39"/>
      <c r="BU3352" s="39"/>
      <c r="BV3352" s="39"/>
      <c r="BW3352" s="39"/>
      <c r="BX3352" s="39"/>
      <c r="BY3352" s="39"/>
      <c r="BZ3352" s="39"/>
      <c r="CA3352" s="39"/>
      <c r="CB3352" s="39"/>
      <c r="CC3352" s="39"/>
      <c r="CD3352" s="39"/>
      <c r="CE3352" s="39"/>
      <c r="CF3352" s="39"/>
      <c r="CG3352" s="39"/>
      <c r="CH3352" s="39"/>
      <c r="CI3352" s="39"/>
      <c r="CJ3352" s="39"/>
      <c r="CK3352" s="39"/>
      <c r="CL3352" s="39"/>
      <c r="CM3352" s="39"/>
      <c r="CN3352" s="39"/>
      <c r="CO3352" s="39"/>
      <c r="CP3352" s="39"/>
      <c r="CQ3352" s="39"/>
      <c r="CR3352" s="39"/>
      <c r="CS3352" s="39"/>
      <c r="CT3352" s="39"/>
      <c r="CU3352" s="39"/>
      <c r="CV3352" s="39"/>
      <c r="CW3352" s="39"/>
      <c r="CX3352" s="39"/>
      <c r="CY3352" s="39"/>
      <c r="CZ3352" s="39"/>
      <c r="DA3352" s="39"/>
      <c r="DB3352" s="39"/>
      <c r="DC3352" s="39"/>
      <c r="DD3352" s="39"/>
      <c r="DE3352" s="39"/>
    </row>
    <row r="3353" spans="1:109" s="38" customFormat="1" ht="12">
      <c r="A3353" s="298"/>
      <c r="B3353" s="298"/>
      <c r="C3353" s="298"/>
      <c r="D3353" s="298"/>
      <c r="E3353" s="298"/>
      <c r="F3353" s="298"/>
      <c r="G3353" s="298"/>
      <c r="H3353" s="298"/>
      <c r="I3353" s="298"/>
      <c r="J3353" s="298"/>
      <c r="K3353" s="298"/>
      <c r="L3353" s="299"/>
      <c r="M3353" s="302"/>
      <c r="N3353" s="298"/>
      <c r="O3353" s="238"/>
      <c r="P3353" s="238"/>
      <c r="Q3353" s="238"/>
      <c r="T3353" s="39"/>
      <c r="U3353" s="39"/>
      <c r="V3353" s="39"/>
      <c r="W3353" s="39"/>
      <c r="X3353" s="39"/>
      <c r="Y3353" s="39"/>
      <c r="Z3353" s="39"/>
      <c r="AA3353" s="39"/>
      <c r="AB3353" s="39"/>
      <c r="AC3353" s="39"/>
      <c r="AD3353" s="39"/>
      <c r="AE3353" s="39"/>
      <c r="AF3353" s="39"/>
      <c r="AG3353" s="39"/>
      <c r="AH3353" s="39"/>
      <c r="AI3353" s="39"/>
      <c r="AJ3353" s="39"/>
      <c r="AK3353" s="39"/>
      <c r="AL3353" s="39"/>
      <c r="AM3353" s="39"/>
      <c r="AN3353" s="39"/>
      <c r="AO3353" s="39"/>
      <c r="AP3353" s="39"/>
      <c r="AQ3353" s="39"/>
      <c r="AR3353" s="39"/>
      <c r="AS3353" s="39"/>
      <c r="AT3353" s="39"/>
      <c r="AU3353" s="39"/>
      <c r="AV3353" s="39"/>
      <c r="AW3353" s="39"/>
      <c r="AX3353" s="39"/>
      <c r="AY3353" s="39"/>
      <c r="AZ3353" s="39"/>
      <c r="BA3353" s="39"/>
      <c r="BB3353" s="39"/>
      <c r="BC3353" s="39"/>
      <c r="BD3353" s="39"/>
      <c r="BE3353" s="39"/>
      <c r="BF3353" s="39"/>
      <c r="BG3353" s="39"/>
      <c r="BH3353" s="39"/>
      <c r="BI3353" s="39"/>
      <c r="BJ3353" s="39"/>
      <c r="BK3353" s="39"/>
      <c r="BL3353" s="39"/>
      <c r="BM3353" s="39"/>
      <c r="BN3353" s="39"/>
      <c r="BO3353" s="39"/>
      <c r="BP3353" s="39"/>
      <c r="BQ3353" s="39"/>
      <c r="BR3353" s="39"/>
      <c r="BS3353" s="39"/>
      <c r="BT3353" s="39"/>
      <c r="BU3353" s="39"/>
      <c r="BV3353" s="39"/>
      <c r="BW3353" s="39"/>
      <c r="BX3353" s="39"/>
      <c r="BY3353" s="39"/>
      <c r="BZ3353" s="39"/>
      <c r="CA3353" s="39"/>
      <c r="CB3353" s="39"/>
      <c r="CC3353" s="39"/>
      <c r="CD3353" s="39"/>
      <c r="CE3353" s="39"/>
      <c r="CF3353" s="39"/>
      <c r="CG3353" s="39"/>
      <c r="CH3353" s="39"/>
      <c r="CI3353" s="39"/>
      <c r="CJ3353" s="39"/>
      <c r="CK3353" s="39"/>
      <c r="CL3353" s="39"/>
      <c r="CM3353" s="39"/>
      <c r="CN3353" s="39"/>
      <c r="CO3353" s="39"/>
      <c r="CP3353" s="39"/>
      <c r="CQ3353" s="39"/>
      <c r="CR3353" s="39"/>
      <c r="CS3353" s="39"/>
      <c r="CT3353" s="39"/>
      <c r="CU3353" s="39"/>
      <c r="CV3353" s="39"/>
      <c r="CW3353" s="39"/>
      <c r="CX3353" s="39"/>
      <c r="CY3353" s="39"/>
      <c r="CZ3353" s="39"/>
      <c r="DA3353" s="39"/>
      <c r="DB3353" s="39"/>
      <c r="DC3353" s="39"/>
      <c r="DD3353" s="39"/>
      <c r="DE3353" s="39"/>
    </row>
    <row r="3354" spans="1:109" s="38" customFormat="1" ht="12">
      <c r="A3354" s="298"/>
      <c r="B3354" s="298"/>
      <c r="C3354" s="298"/>
      <c r="D3354" s="298"/>
      <c r="E3354" s="298"/>
      <c r="F3354" s="298"/>
      <c r="G3354" s="298"/>
      <c r="H3354" s="298"/>
      <c r="I3354" s="298"/>
      <c r="J3354" s="298"/>
      <c r="K3354" s="298"/>
      <c r="L3354" s="299"/>
      <c r="M3354" s="302"/>
      <c r="N3354" s="298"/>
      <c r="O3354" s="238"/>
      <c r="P3354" s="238"/>
      <c r="Q3354" s="238"/>
      <c r="T3354" s="39"/>
      <c r="U3354" s="39"/>
      <c r="V3354" s="39"/>
      <c r="W3354" s="39"/>
      <c r="X3354" s="39"/>
      <c r="Y3354" s="39"/>
      <c r="Z3354" s="39"/>
      <c r="AA3354" s="39"/>
      <c r="AB3354" s="39"/>
      <c r="AC3354" s="39"/>
      <c r="AD3354" s="39"/>
      <c r="AE3354" s="39"/>
      <c r="AF3354" s="39"/>
      <c r="AG3354" s="39"/>
      <c r="AH3354" s="39"/>
      <c r="AI3354" s="39"/>
      <c r="AJ3354" s="39"/>
      <c r="AK3354" s="39"/>
      <c r="AL3354" s="39"/>
      <c r="AM3354" s="39"/>
      <c r="AN3354" s="39"/>
      <c r="AO3354" s="39"/>
      <c r="AP3354" s="39"/>
      <c r="AQ3354" s="39"/>
      <c r="AR3354" s="39"/>
      <c r="AS3354" s="39"/>
      <c r="AT3354" s="39"/>
      <c r="AU3354" s="39"/>
      <c r="AV3354" s="39"/>
      <c r="AW3354" s="39"/>
      <c r="AX3354" s="39"/>
      <c r="AY3354" s="39"/>
      <c r="AZ3354" s="39"/>
      <c r="BA3354" s="39"/>
      <c r="BB3354" s="39"/>
      <c r="BC3354" s="39"/>
      <c r="BD3354" s="39"/>
      <c r="BE3354" s="39"/>
      <c r="BF3354" s="39"/>
      <c r="BG3354" s="39"/>
      <c r="BH3354" s="39"/>
      <c r="BI3354" s="39"/>
      <c r="BJ3354" s="39"/>
      <c r="BK3354" s="39"/>
      <c r="BL3354" s="39"/>
      <c r="BM3354" s="39"/>
      <c r="BN3354" s="39"/>
      <c r="BO3354" s="39"/>
      <c r="BP3354" s="39"/>
      <c r="BQ3354" s="39"/>
      <c r="BR3354" s="39"/>
      <c r="BS3354" s="39"/>
      <c r="BT3354" s="39"/>
      <c r="BU3354" s="39"/>
      <c r="BV3354" s="39"/>
      <c r="BW3354" s="39"/>
      <c r="BX3354" s="39"/>
      <c r="BY3354" s="39"/>
      <c r="BZ3354" s="39"/>
      <c r="CA3354" s="39"/>
      <c r="CB3354" s="39"/>
      <c r="CC3354" s="39"/>
      <c r="CD3354" s="39"/>
      <c r="CE3354" s="39"/>
      <c r="CF3354" s="39"/>
      <c r="CG3354" s="39"/>
      <c r="CH3354" s="39"/>
      <c r="CI3354" s="39"/>
      <c r="CJ3354" s="39"/>
      <c r="CK3354" s="39"/>
      <c r="CL3354" s="39"/>
      <c r="CM3354" s="39"/>
      <c r="CN3354" s="39"/>
      <c r="CO3354" s="39"/>
      <c r="CP3354" s="39"/>
      <c r="CQ3354" s="39"/>
      <c r="CR3354" s="39"/>
      <c r="CS3354" s="39"/>
      <c r="CT3354" s="39"/>
      <c r="CU3354" s="39"/>
      <c r="CV3354" s="39"/>
      <c r="CW3354" s="39"/>
      <c r="CX3354" s="39"/>
      <c r="CY3354" s="39"/>
      <c r="CZ3354" s="39"/>
      <c r="DA3354" s="39"/>
      <c r="DB3354" s="39"/>
      <c r="DC3354" s="39"/>
      <c r="DD3354" s="39"/>
      <c r="DE3354" s="39"/>
    </row>
    <row r="3355" spans="1:109" s="38" customFormat="1" ht="12">
      <c r="A3355" s="298"/>
      <c r="B3355" s="298"/>
      <c r="C3355" s="298"/>
      <c r="D3355" s="298"/>
      <c r="E3355" s="298"/>
      <c r="F3355" s="298"/>
      <c r="G3355" s="298"/>
      <c r="H3355" s="298"/>
      <c r="I3355" s="298"/>
      <c r="J3355" s="298"/>
      <c r="K3355" s="298"/>
      <c r="L3355" s="299"/>
      <c r="M3355" s="302"/>
      <c r="N3355" s="298"/>
      <c r="O3355" s="238"/>
      <c r="P3355" s="238"/>
      <c r="Q3355" s="238"/>
      <c r="T3355" s="39"/>
      <c r="U3355" s="39"/>
      <c r="V3355" s="39"/>
      <c r="W3355" s="39"/>
      <c r="X3355" s="39"/>
      <c r="Y3355" s="39"/>
      <c r="Z3355" s="39"/>
      <c r="AA3355" s="39"/>
      <c r="AB3355" s="39"/>
      <c r="AC3355" s="39"/>
      <c r="AD3355" s="39"/>
      <c r="AE3355" s="39"/>
      <c r="AF3355" s="39"/>
      <c r="AG3355" s="39"/>
      <c r="AH3355" s="39"/>
      <c r="AI3355" s="39"/>
      <c r="AJ3355" s="39"/>
      <c r="AK3355" s="39"/>
      <c r="AL3355" s="39"/>
      <c r="AM3355" s="39"/>
      <c r="AN3355" s="39"/>
      <c r="AO3355" s="39"/>
      <c r="AP3355" s="39"/>
      <c r="AQ3355" s="39"/>
      <c r="AR3355" s="39"/>
      <c r="AS3355" s="39"/>
      <c r="AT3355" s="39"/>
      <c r="AU3355" s="39"/>
      <c r="AV3355" s="39"/>
      <c r="AW3355" s="39"/>
      <c r="AX3355" s="39"/>
      <c r="AY3355" s="39"/>
      <c r="AZ3355" s="39"/>
      <c r="BA3355" s="39"/>
      <c r="BB3355" s="39"/>
      <c r="BC3355" s="39"/>
      <c r="BD3355" s="39"/>
      <c r="BE3355" s="39"/>
      <c r="BF3355" s="39"/>
      <c r="BG3355" s="39"/>
      <c r="BH3355" s="39"/>
      <c r="BI3355" s="39"/>
      <c r="BJ3355" s="39"/>
      <c r="BK3355" s="39"/>
      <c r="BL3355" s="39"/>
      <c r="BM3355" s="39"/>
      <c r="BN3355" s="39"/>
      <c r="BO3355" s="39"/>
      <c r="BP3355" s="39"/>
      <c r="BQ3355" s="39"/>
      <c r="BR3355" s="39"/>
      <c r="BS3355" s="39"/>
      <c r="BT3355" s="39"/>
      <c r="BU3355" s="39"/>
      <c r="BV3355" s="39"/>
      <c r="BW3355" s="39"/>
      <c r="BX3355" s="39"/>
      <c r="BY3355" s="39"/>
      <c r="BZ3355" s="39"/>
      <c r="CA3355" s="39"/>
      <c r="CB3355" s="39"/>
      <c r="CC3355" s="39"/>
      <c r="CD3355" s="39"/>
      <c r="CE3355" s="39"/>
      <c r="CF3355" s="39"/>
      <c r="CG3355" s="39"/>
      <c r="CH3355" s="39"/>
      <c r="CI3355" s="39"/>
      <c r="CJ3355" s="39"/>
      <c r="CK3355" s="39"/>
      <c r="CL3355" s="39"/>
      <c r="CM3355" s="39"/>
      <c r="CN3355" s="39"/>
      <c r="CO3355" s="39"/>
      <c r="CP3355" s="39"/>
      <c r="CQ3355" s="39"/>
      <c r="CR3355" s="39"/>
      <c r="CS3355" s="39"/>
      <c r="CT3355" s="39"/>
      <c r="CU3355" s="39"/>
      <c r="CV3355" s="39"/>
      <c r="CW3355" s="39"/>
      <c r="CX3355" s="39"/>
      <c r="CY3355" s="39"/>
      <c r="CZ3355" s="39"/>
      <c r="DA3355" s="39"/>
      <c r="DB3355" s="39"/>
      <c r="DC3355" s="39"/>
      <c r="DD3355" s="39"/>
      <c r="DE3355" s="39"/>
    </row>
    <row r="3356" spans="1:109" s="38" customFormat="1" ht="12">
      <c r="A3356" s="298"/>
      <c r="B3356" s="298"/>
      <c r="C3356" s="298"/>
      <c r="D3356" s="298"/>
      <c r="E3356" s="298"/>
      <c r="F3356" s="298"/>
      <c r="G3356" s="298"/>
      <c r="H3356" s="298"/>
      <c r="I3356" s="298"/>
      <c r="J3356" s="298"/>
      <c r="K3356" s="298"/>
      <c r="L3356" s="299"/>
      <c r="M3356" s="302"/>
      <c r="N3356" s="298"/>
      <c r="O3356" s="238"/>
      <c r="P3356" s="238"/>
      <c r="Q3356" s="238"/>
      <c r="T3356" s="39"/>
      <c r="U3356" s="39"/>
      <c r="V3356" s="39"/>
      <c r="W3356" s="39"/>
      <c r="X3356" s="39"/>
      <c r="Y3356" s="39"/>
      <c r="Z3356" s="39"/>
      <c r="AA3356" s="39"/>
      <c r="AB3356" s="39"/>
      <c r="AC3356" s="39"/>
      <c r="AD3356" s="39"/>
      <c r="AE3356" s="39"/>
      <c r="AF3356" s="39"/>
      <c r="AG3356" s="39"/>
      <c r="AH3356" s="39"/>
      <c r="AI3356" s="39"/>
      <c r="AJ3356" s="39"/>
      <c r="AK3356" s="39"/>
      <c r="AL3356" s="39"/>
      <c r="AM3356" s="39"/>
      <c r="AN3356" s="39"/>
      <c r="AO3356" s="39"/>
      <c r="AP3356" s="39"/>
      <c r="AQ3356" s="39"/>
      <c r="AR3356" s="39"/>
      <c r="AS3356" s="39"/>
      <c r="AT3356" s="39"/>
      <c r="AU3356" s="39"/>
      <c r="AV3356" s="39"/>
      <c r="AW3356" s="39"/>
      <c r="AX3356" s="39"/>
      <c r="AY3356" s="39"/>
      <c r="AZ3356" s="39"/>
      <c r="BA3356" s="39"/>
      <c r="BB3356" s="39"/>
      <c r="BC3356" s="39"/>
      <c r="BD3356" s="39"/>
      <c r="BE3356" s="39"/>
      <c r="BF3356" s="39"/>
      <c r="BG3356" s="39"/>
      <c r="BH3356" s="39"/>
      <c r="BI3356" s="39"/>
      <c r="BJ3356" s="39"/>
      <c r="BK3356" s="39"/>
      <c r="BL3356" s="39"/>
      <c r="BM3356" s="39"/>
      <c r="BN3356" s="39"/>
      <c r="BO3356" s="39"/>
      <c r="BP3356" s="39"/>
      <c r="BQ3356" s="39"/>
      <c r="BR3356" s="39"/>
      <c r="BS3356" s="39"/>
      <c r="BT3356" s="39"/>
      <c r="BU3356" s="39"/>
      <c r="BV3356" s="39"/>
      <c r="BW3356" s="39"/>
      <c r="BX3356" s="39"/>
      <c r="BY3356" s="39"/>
      <c r="BZ3356" s="39"/>
      <c r="CA3356" s="39"/>
      <c r="CB3356" s="39"/>
      <c r="CC3356" s="39"/>
      <c r="CD3356" s="39"/>
      <c r="CE3356" s="39"/>
      <c r="CF3356" s="39"/>
      <c r="CG3356" s="39"/>
      <c r="CH3356" s="39"/>
      <c r="CI3356" s="39"/>
      <c r="CJ3356" s="39"/>
      <c r="CK3356" s="39"/>
      <c r="CL3356" s="39"/>
      <c r="CM3356" s="39"/>
      <c r="CN3356" s="39"/>
      <c r="CO3356" s="39"/>
      <c r="CP3356" s="39"/>
      <c r="CQ3356" s="39"/>
      <c r="CR3356" s="39"/>
      <c r="CS3356" s="39"/>
      <c r="CT3356" s="39"/>
      <c r="CU3356" s="39"/>
      <c r="CV3356" s="39"/>
      <c r="CW3356" s="39"/>
      <c r="CX3356" s="39"/>
      <c r="CY3356" s="39"/>
      <c r="CZ3356" s="39"/>
      <c r="DA3356" s="39"/>
      <c r="DB3356" s="39"/>
      <c r="DC3356" s="39"/>
      <c r="DD3356" s="39"/>
      <c r="DE3356" s="39"/>
    </row>
    <row r="3357" spans="1:109" s="38" customFormat="1" ht="12">
      <c r="A3357" s="298"/>
      <c r="B3357" s="298"/>
      <c r="C3357" s="298"/>
      <c r="D3357" s="298"/>
      <c r="E3357" s="298"/>
      <c r="F3357" s="298"/>
      <c r="G3357" s="298"/>
      <c r="H3357" s="298"/>
      <c r="I3357" s="298"/>
      <c r="J3357" s="298"/>
      <c r="K3357" s="298"/>
      <c r="L3357" s="299"/>
      <c r="M3357" s="302"/>
      <c r="N3357" s="298"/>
      <c r="O3357" s="238"/>
      <c r="P3357" s="238"/>
      <c r="Q3357" s="238"/>
      <c r="T3357" s="39"/>
      <c r="U3357" s="39"/>
      <c r="V3357" s="39"/>
      <c r="W3357" s="39"/>
      <c r="X3357" s="39"/>
      <c r="Y3357" s="39"/>
      <c r="Z3357" s="39"/>
      <c r="AA3357" s="39"/>
      <c r="AB3357" s="39"/>
      <c r="AC3357" s="39"/>
      <c r="AD3357" s="39"/>
      <c r="AE3357" s="39"/>
      <c r="AF3357" s="39"/>
      <c r="AG3357" s="39"/>
      <c r="AH3357" s="39"/>
      <c r="AI3357" s="39"/>
      <c r="AJ3357" s="39"/>
      <c r="AK3357" s="39"/>
      <c r="AL3357" s="39"/>
      <c r="AM3357" s="39"/>
      <c r="AN3357" s="39"/>
      <c r="AO3357" s="39"/>
      <c r="AP3357" s="39"/>
      <c r="AQ3357" s="39"/>
      <c r="AR3357" s="39"/>
      <c r="AS3357" s="39"/>
      <c r="AT3357" s="39"/>
      <c r="AU3357" s="39"/>
      <c r="AV3357" s="39"/>
      <c r="AW3357" s="39"/>
      <c r="AX3357" s="39"/>
      <c r="AY3357" s="39"/>
      <c r="AZ3357" s="39"/>
      <c r="BA3357" s="39"/>
      <c r="BB3357" s="39"/>
      <c r="BC3357" s="39"/>
      <c r="BD3357" s="39"/>
      <c r="BE3357" s="39"/>
      <c r="BF3357" s="39"/>
      <c r="BG3357" s="39"/>
      <c r="BH3357" s="39"/>
      <c r="BI3357" s="39"/>
      <c r="BJ3357" s="39"/>
      <c r="BK3357" s="39"/>
      <c r="BL3357" s="39"/>
      <c r="BM3357" s="39"/>
      <c r="BN3357" s="39"/>
      <c r="BO3357" s="39"/>
      <c r="BP3357" s="39"/>
      <c r="BQ3357" s="39"/>
      <c r="BR3357" s="39"/>
      <c r="BS3357" s="39"/>
      <c r="BT3357" s="39"/>
      <c r="BU3357" s="39"/>
      <c r="BV3357" s="39"/>
      <c r="BW3357" s="39"/>
      <c r="BX3357" s="39"/>
      <c r="BY3357" s="39"/>
      <c r="BZ3357" s="39"/>
      <c r="CA3357" s="39"/>
      <c r="CB3357" s="39"/>
      <c r="CC3357" s="39"/>
      <c r="CD3357" s="39"/>
      <c r="CE3357" s="39"/>
      <c r="CF3357" s="39"/>
      <c r="CG3357" s="39"/>
      <c r="CH3357" s="39"/>
      <c r="CI3357" s="39"/>
      <c r="CJ3357" s="39"/>
      <c r="CK3357" s="39"/>
      <c r="CL3357" s="39"/>
      <c r="CM3357" s="39"/>
      <c r="CN3357" s="39"/>
      <c r="CO3357" s="39"/>
      <c r="CP3357" s="39"/>
      <c r="CQ3357" s="39"/>
      <c r="CR3357" s="39"/>
      <c r="CS3357" s="39"/>
      <c r="CT3357" s="39"/>
      <c r="CU3357" s="39"/>
      <c r="CV3357" s="39"/>
      <c r="CW3357" s="39"/>
      <c r="CX3357" s="39"/>
      <c r="CY3357" s="39"/>
      <c r="CZ3357" s="39"/>
      <c r="DA3357" s="39"/>
      <c r="DB3357" s="39"/>
      <c r="DC3357" s="39"/>
      <c r="DD3357" s="39"/>
      <c r="DE3357" s="39"/>
    </row>
    <row r="3358" spans="1:109" s="38" customFormat="1" ht="12">
      <c r="A3358" s="298"/>
      <c r="B3358" s="298"/>
      <c r="C3358" s="298"/>
      <c r="D3358" s="298"/>
      <c r="E3358" s="298"/>
      <c r="F3358" s="298"/>
      <c r="G3358" s="298"/>
      <c r="H3358" s="298"/>
      <c r="I3358" s="298"/>
      <c r="J3358" s="298"/>
      <c r="K3358" s="298"/>
      <c r="L3358" s="299"/>
      <c r="M3358" s="302"/>
      <c r="N3358" s="298"/>
      <c r="O3358" s="238"/>
      <c r="P3358" s="238"/>
      <c r="Q3358" s="238"/>
      <c r="T3358" s="39"/>
      <c r="U3358" s="39"/>
      <c r="V3358" s="39"/>
      <c r="W3358" s="39"/>
      <c r="X3358" s="39"/>
      <c r="Y3358" s="39"/>
      <c r="Z3358" s="39"/>
      <c r="AA3358" s="39"/>
      <c r="AB3358" s="39"/>
      <c r="AC3358" s="39"/>
      <c r="AD3358" s="39"/>
      <c r="AE3358" s="39"/>
      <c r="AF3358" s="39"/>
      <c r="AG3358" s="39"/>
      <c r="AH3358" s="39"/>
      <c r="AI3358" s="39"/>
      <c r="AJ3358" s="39"/>
      <c r="AK3358" s="39"/>
      <c r="AL3358" s="39"/>
      <c r="AM3358" s="39"/>
      <c r="AN3358" s="39"/>
      <c r="AO3358" s="39"/>
      <c r="AP3358" s="39"/>
      <c r="AQ3358" s="39"/>
      <c r="AR3358" s="39"/>
      <c r="AS3358" s="39"/>
      <c r="AT3358" s="39"/>
      <c r="AU3358" s="39"/>
      <c r="AV3358" s="39"/>
      <c r="AW3358" s="39"/>
      <c r="AX3358" s="39"/>
      <c r="AY3358" s="39"/>
      <c r="AZ3358" s="39"/>
      <c r="BA3358" s="39"/>
      <c r="BB3358" s="39"/>
      <c r="BC3358" s="39"/>
      <c r="BD3358" s="39"/>
      <c r="BE3358" s="39"/>
      <c r="BF3358" s="39"/>
      <c r="BG3358" s="39"/>
      <c r="BH3358" s="39"/>
      <c r="BI3358" s="39"/>
      <c r="BJ3358" s="39"/>
      <c r="BK3358" s="39"/>
      <c r="BL3358" s="39"/>
      <c r="BM3358" s="39"/>
      <c r="BN3358" s="39"/>
      <c r="BO3358" s="39"/>
      <c r="BP3358" s="39"/>
      <c r="BQ3358" s="39"/>
      <c r="BR3358" s="39"/>
      <c r="BS3358" s="39"/>
      <c r="BT3358" s="39"/>
      <c r="BU3358" s="39"/>
      <c r="BV3358" s="39"/>
      <c r="BW3358" s="39"/>
      <c r="BX3358" s="39"/>
      <c r="BY3358" s="39"/>
      <c r="BZ3358" s="39"/>
      <c r="CA3358" s="39"/>
      <c r="CB3358" s="39"/>
      <c r="CC3358" s="39"/>
      <c r="CD3358" s="39"/>
      <c r="CE3358" s="39"/>
      <c r="CF3358" s="39"/>
      <c r="CG3358" s="39"/>
      <c r="CH3358" s="39"/>
      <c r="CI3358" s="39"/>
      <c r="CJ3358" s="39"/>
      <c r="CK3358" s="39"/>
      <c r="CL3358" s="39"/>
      <c r="CM3358" s="39"/>
      <c r="CN3358" s="39"/>
      <c r="CO3358" s="39"/>
      <c r="CP3358" s="39"/>
      <c r="CQ3358" s="39"/>
      <c r="CR3358" s="39"/>
      <c r="CS3358" s="39"/>
      <c r="CT3358" s="39"/>
      <c r="CU3358" s="39"/>
      <c r="CV3358" s="39"/>
      <c r="CW3358" s="39"/>
      <c r="CX3358" s="39"/>
      <c r="CY3358" s="39"/>
      <c r="CZ3358" s="39"/>
      <c r="DA3358" s="39"/>
      <c r="DB3358" s="39"/>
      <c r="DC3358" s="39"/>
      <c r="DD3358" s="39"/>
      <c r="DE3358" s="39"/>
    </row>
    <row r="3359" spans="1:109" s="38" customFormat="1" ht="12">
      <c r="A3359" s="298"/>
      <c r="B3359" s="298"/>
      <c r="C3359" s="298"/>
      <c r="D3359" s="298"/>
      <c r="E3359" s="298"/>
      <c r="F3359" s="298"/>
      <c r="G3359" s="298"/>
      <c r="H3359" s="298"/>
      <c r="I3359" s="298"/>
      <c r="J3359" s="298"/>
      <c r="K3359" s="298"/>
      <c r="L3359" s="299"/>
      <c r="M3359" s="302"/>
      <c r="N3359" s="298"/>
      <c r="O3359" s="238"/>
      <c r="P3359" s="238"/>
      <c r="Q3359" s="238"/>
      <c r="T3359" s="39"/>
      <c r="U3359" s="39"/>
      <c r="V3359" s="39"/>
      <c r="W3359" s="39"/>
      <c r="X3359" s="39"/>
      <c r="Y3359" s="39"/>
      <c r="Z3359" s="39"/>
      <c r="AA3359" s="39"/>
      <c r="AB3359" s="39"/>
      <c r="AC3359" s="39"/>
      <c r="AD3359" s="39"/>
      <c r="AE3359" s="39"/>
      <c r="AF3359" s="39"/>
      <c r="AG3359" s="39"/>
      <c r="AH3359" s="39"/>
      <c r="AI3359" s="39"/>
      <c r="AJ3359" s="39"/>
      <c r="AK3359" s="39"/>
      <c r="AL3359" s="39"/>
      <c r="AM3359" s="39"/>
      <c r="AN3359" s="39"/>
      <c r="AO3359" s="39"/>
      <c r="AP3359" s="39"/>
      <c r="AQ3359" s="39"/>
      <c r="AR3359" s="39"/>
      <c r="AS3359" s="39"/>
      <c r="AT3359" s="39"/>
      <c r="AU3359" s="39"/>
      <c r="AV3359" s="39"/>
      <c r="AW3359" s="39"/>
      <c r="AX3359" s="39"/>
      <c r="AY3359" s="39"/>
      <c r="AZ3359" s="39"/>
      <c r="BA3359" s="39"/>
      <c r="BB3359" s="39"/>
      <c r="BC3359" s="39"/>
      <c r="BD3359" s="39"/>
      <c r="BE3359" s="39"/>
      <c r="BF3359" s="39"/>
      <c r="BG3359" s="39"/>
      <c r="BH3359" s="39"/>
      <c r="BI3359" s="39"/>
      <c r="BJ3359" s="39"/>
      <c r="BK3359" s="39"/>
      <c r="BL3359" s="39"/>
      <c r="BM3359" s="39"/>
      <c r="BN3359" s="39"/>
      <c r="BO3359" s="39"/>
      <c r="BP3359" s="39"/>
      <c r="BQ3359" s="39"/>
      <c r="BR3359" s="39"/>
      <c r="BS3359" s="39"/>
      <c r="BT3359" s="39"/>
      <c r="BU3359" s="39"/>
      <c r="BV3359" s="39"/>
      <c r="BW3359" s="39"/>
      <c r="BX3359" s="39"/>
      <c r="BY3359" s="39"/>
      <c r="BZ3359" s="39"/>
      <c r="CA3359" s="39"/>
      <c r="CB3359" s="39"/>
      <c r="CC3359" s="39"/>
      <c r="CD3359" s="39"/>
      <c r="CE3359" s="39"/>
      <c r="CF3359" s="39"/>
      <c r="CG3359" s="39"/>
      <c r="CH3359" s="39"/>
      <c r="CI3359" s="39"/>
      <c r="CJ3359" s="39"/>
      <c r="CK3359" s="39"/>
      <c r="CL3359" s="39"/>
      <c r="CM3359" s="39"/>
      <c r="CN3359" s="39"/>
      <c r="CO3359" s="39"/>
      <c r="CP3359" s="39"/>
      <c r="CQ3359" s="39"/>
      <c r="CR3359" s="39"/>
      <c r="CS3359" s="39"/>
      <c r="CT3359" s="39"/>
      <c r="CU3359" s="39"/>
      <c r="CV3359" s="39"/>
      <c r="CW3359" s="39"/>
      <c r="CX3359" s="39"/>
      <c r="CY3359" s="39"/>
      <c r="CZ3359" s="39"/>
      <c r="DA3359" s="39"/>
      <c r="DB3359" s="39"/>
      <c r="DC3359" s="39"/>
      <c r="DD3359" s="39"/>
      <c r="DE3359" s="39"/>
    </row>
    <row r="3360" spans="1:109" s="38" customFormat="1" ht="12">
      <c r="A3360" s="298"/>
      <c r="B3360" s="298"/>
      <c r="C3360" s="298"/>
      <c r="D3360" s="298"/>
      <c r="E3360" s="298"/>
      <c r="F3360" s="298"/>
      <c r="G3360" s="298"/>
      <c r="H3360" s="298"/>
      <c r="I3360" s="298"/>
      <c r="J3360" s="298"/>
      <c r="K3360" s="298"/>
      <c r="L3360" s="299"/>
      <c r="M3360" s="302"/>
      <c r="N3360" s="298"/>
      <c r="O3360" s="238"/>
      <c r="P3360" s="238"/>
      <c r="Q3360" s="238"/>
      <c r="T3360" s="39"/>
      <c r="U3360" s="39"/>
      <c r="V3360" s="39"/>
      <c r="W3360" s="39"/>
      <c r="X3360" s="39"/>
      <c r="Y3360" s="39"/>
      <c r="Z3360" s="39"/>
      <c r="AA3360" s="39"/>
      <c r="AB3360" s="39"/>
      <c r="AC3360" s="39"/>
      <c r="AD3360" s="39"/>
      <c r="AE3360" s="39"/>
      <c r="AF3360" s="39"/>
      <c r="AG3360" s="39"/>
      <c r="AH3360" s="39"/>
      <c r="AI3360" s="39"/>
      <c r="AJ3360" s="39"/>
      <c r="AK3360" s="39"/>
      <c r="AL3360" s="39"/>
      <c r="AM3360" s="39"/>
      <c r="AN3360" s="39"/>
      <c r="AO3360" s="39"/>
      <c r="AP3360" s="39"/>
      <c r="AQ3360" s="39"/>
      <c r="AR3360" s="39"/>
      <c r="AS3360" s="39"/>
      <c r="AT3360" s="39"/>
      <c r="AU3360" s="39"/>
      <c r="AV3360" s="39"/>
      <c r="AW3360" s="39"/>
      <c r="AX3360" s="39"/>
      <c r="AY3360" s="39"/>
      <c r="AZ3360" s="39"/>
      <c r="BA3360" s="39"/>
      <c r="BB3360" s="39"/>
      <c r="BC3360" s="39"/>
      <c r="BD3360" s="39"/>
      <c r="BE3360" s="39"/>
      <c r="BF3360" s="39"/>
      <c r="BG3360" s="39"/>
      <c r="BH3360" s="39"/>
      <c r="BI3360" s="39"/>
      <c r="BJ3360" s="39"/>
      <c r="BK3360" s="39"/>
      <c r="BL3360" s="39"/>
      <c r="BM3360" s="39"/>
      <c r="BN3360" s="39"/>
      <c r="BO3360" s="39"/>
      <c r="BP3360" s="39"/>
      <c r="BQ3360" s="39"/>
      <c r="BR3360" s="39"/>
      <c r="BS3360" s="39"/>
      <c r="BT3360" s="39"/>
      <c r="BU3360" s="39"/>
      <c r="BV3360" s="39"/>
      <c r="BW3360" s="39"/>
      <c r="BX3360" s="39"/>
      <c r="BY3360" s="39"/>
      <c r="BZ3360" s="39"/>
      <c r="CA3360" s="39"/>
      <c r="CB3360" s="39"/>
      <c r="CC3360" s="39"/>
      <c r="CD3360" s="39"/>
      <c r="CE3360" s="39"/>
      <c r="CF3360" s="39"/>
      <c r="CG3360" s="39"/>
      <c r="CH3360" s="39"/>
      <c r="CI3360" s="39"/>
      <c r="CJ3360" s="39"/>
      <c r="CK3360" s="39"/>
      <c r="CL3360" s="39"/>
      <c r="CM3360" s="39"/>
      <c r="CN3360" s="39"/>
      <c r="CO3360" s="39"/>
      <c r="CP3360" s="39"/>
      <c r="CQ3360" s="39"/>
      <c r="CR3360" s="39"/>
      <c r="CS3360" s="39"/>
      <c r="CT3360" s="39"/>
      <c r="CU3360" s="39"/>
      <c r="CV3360" s="39"/>
      <c r="CW3360" s="39"/>
      <c r="CX3360" s="39"/>
      <c r="CY3360" s="39"/>
      <c r="CZ3360" s="39"/>
      <c r="DA3360" s="39"/>
      <c r="DB3360" s="39"/>
      <c r="DC3360" s="39"/>
      <c r="DD3360" s="39"/>
      <c r="DE3360" s="39"/>
    </row>
    <row r="3361" spans="1:109" s="38" customFormat="1" ht="12">
      <c r="A3361" s="298"/>
      <c r="B3361" s="298"/>
      <c r="C3361" s="298"/>
      <c r="D3361" s="298"/>
      <c r="E3361" s="298"/>
      <c r="F3361" s="298"/>
      <c r="G3361" s="298"/>
      <c r="H3361" s="298"/>
      <c r="I3361" s="298"/>
      <c r="J3361" s="298"/>
      <c r="K3361" s="298"/>
      <c r="L3361" s="299"/>
      <c r="M3361" s="302"/>
      <c r="N3361" s="298"/>
      <c r="O3361" s="238"/>
      <c r="P3361" s="238"/>
      <c r="Q3361" s="238"/>
      <c r="T3361" s="39"/>
      <c r="U3361" s="39"/>
      <c r="V3361" s="39"/>
      <c r="W3361" s="39"/>
      <c r="X3361" s="39"/>
      <c r="Y3361" s="39"/>
      <c r="Z3361" s="39"/>
      <c r="AA3361" s="39"/>
      <c r="AB3361" s="39"/>
      <c r="AC3361" s="39"/>
      <c r="AD3361" s="39"/>
      <c r="AE3361" s="39"/>
      <c r="AF3361" s="39"/>
      <c r="AG3361" s="39"/>
      <c r="AH3361" s="39"/>
      <c r="AI3361" s="39"/>
      <c r="AJ3361" s="39"/>
      <c r="AK3361" s="39"/>
      <c r="AL3361" s="39"/>
      <c r="AM3361" s="39"/>
      <c r="AN3361" s="39"/>
      <c r="AO3361" s="39"/>
      <c r="AP3361" s="39"/>
      <c r="AQ3361" s="39"/>
      <c r="AR3361" s="39"/>
      <c r="AS3361" s="39"/>
      <c r="AT3361" s="39"/>
      <c r="AU3361" s="39"/>
      <c r="AV3361" s="39"/>
      <c r="AW3361" s="39"/>
      <c r="AX3361" s="39"/>
      <c r="AY3361" s="39"/>
      <c r="AZ3361" s="39"/>
      <c r="BA3361" s="39"/>
      <c r="BB3361" s="39"/>
      <c r="BC3361" s="39"/>
      <c r="BD3361" s="39"/>
      <c r="BE3361" s="39"/>
      <c r="BF3361" s="39"/>
      <c r="BG3361" s="39"/>
      <c r="BH3361" s="39"/>
      <c r="BI3361" s="39"/>
      <c r="BJ3361" s="39"/>
      <c r="BK3361" s="39"/>
      <c r="BL3361" s="39"/>
      <c r="BM3361" s="39"/>
      <c r="BN3361" s="39"/>
      <c r="BO3361" s="39"/>
      <c r="BP3361" s="39"/>
      <c r="BQ3361" s="39"/>
      <c r="BR3361" s="39"/>
      <c r="BS3361" s="39"/>
      <c r="BT3361" s="39"/>
      <c r="BU3361" s="39"/>
      <c r="BV3361" s="39"/>
      <c r="BW3361" s="39"/>
      <c r="BX3361" s="39"/>
      <c r="BY3361" s="39"/>
      <c r="BZ3361" s="39"/>
      <c r="CA3361" s="39"/>
      <c r="CB3361" s="39"/>
      <c r="CC3361" s="39"/>
      <c r="CD3361" s="39"/>
      <c r="CE3361" s="39"/>
      <c r="CF3361" s="39"/>
      <c r="CG3361" s="39"/>
      <c r="CH3361" s="39"/>
      <c r="CI3361" s="39"/>
      <c r="CJ3361" s="39"/>
      <c r="CK3361" s="39"/>
      <c r="CL3361" s="39"/>
      <c r="CM3361" s="39"/>
      <c r="CN3361" s="39"/>
      <c r="CO3361" s="39"/>
      <c r="CP3361" s="39"/>
      <c r="CQ3361" s="39"/>
      <c r="CR3361" s="39"/>
      <c r="CS3361" s="39"/>
      <c r="CT3361" s="39"/>
      <c r="CU3361" s="39"/>
      <c r="CV3361" s="39"/>
      <c r="CW3361" s="39"/>
      <c r="CX3361" s="39"/>
      <c r="CY3361" s="39"/>
      <c r="CZ3361" s="39"/>
      <c r="DA3361" s="39"/>
      <c r="DB3361" s="39"/>
      <c r="DC3361" s="39"/>
      <c r="DD3361" s="39"/>
      <c r="DE3361" s="39"/>
    </row>
    <row r="3362" spans="1:109" s="38" customFormat="1" ht="12">
      <c r="A3362" s="298"/>
      <c r="B3362" s="298"/>
      <c r="C3362" s="298"/>
      <c r="D3362" s="298"/>
      <c r="E3362" s="298"/>
      <c r="F3362" s="298"/>
      <c r="G3362" s="298"/>
      <c r="H3362" s="298"/>
      <c r="I3362" s="298"/>
      <c r="J3362" s="298"/>
      <c r="K3362" s="298"/>
      <c r="L3362" s="299"/>
      <c r="M3362" s="302"/>
      <c r="N3362" s="298"/>
      <c r="O3362" s="238"/>
      <c r="P3362" s="238"/>
      <c r="Q3362" s="238"/>
      <c r="T3362" s="39"/>
      <c r="U3362" s="39"/>
      <c r="V3362" s="39"/>
      <c r="W3362" s="39"/>
      <c r="X3362" s="39"/>
      <c r="Y3362" s="39"/>
      <c r="Z3362" s="39"/>
      <c r="AA3362" s="39"/>
      <c r="AB3362" s="39"/>
      <c r="AC3362" s="39"/>
      <c r="AD3362" s="39"/>
      <c r="AE3362" s="39"/>
      <c r="AF3362" s="39"/>
      <c r="AG3362" s="39"/>
      <c r="AH3362" s="39"/>
      <c r="AI3362" s="39"/>
      <c r="AJ3362" s="39"/>
      <c r="AK3362" s="39"/>
      <c r="AL3362" s="39"/>
      <c r="AM3362" s="39"/>
      <c r="AN3362" s="39"/>
      <c r="AO3362" s="39"/>
      <c r="AP3362" s="39"/>
      <c r="AQ3362" s="39"/>
      <c r="AR3362" s="39"/>
      <c r="AS3362" s="39"/>
      <c r="AT3362" s="39"/>
      <c r="AU3362" s="39"/>
      <c r="AV3362" s="39"/>
      <c r="AW3362" s="39"/>
      <c r="AX3362" s="39"/>
      <c r="AY3362" s="39"/>
      <c r="AZ3362" s="39"/>
      <c r="BA3362" s="39"/>
      <c r="BB3362" s="39"/>
      <c r="BC3362" s="39"/>
      <c r="BD3362" s="39"/>
      <c r="BE3362" s="39"/>
      <c r="BF3362" s="39"/>
      <c r="BG3362" s="39"/>
      <c r="BH3362" s="39"/>
      <c r="BI3362" s="39"/>
      <c r="BJ3362" s="39"/>
      <c r="BK3362" s="39"/>
      <c r="BL3362" s="39"/>
      <c r="BM3362" s="39"/>
      <c r="BN3362" s="39"/>
      <c r="BO3362" s="39"/>
      <c r="BP3362" s="39"/>
      <c r="BQ3362" s="39"/>
      <c r="BR3362" s="39"/>
      <c r="BS3362" s="39"/>
      <c r="BT3362" s="39"/>
      <c r="BU3362" s="39"/>
      <c r="BV3362" s="39"/>
      <c r="BW3362" s="39"/>
      <c r="BX3362" s="39"/>
      <c r="BY3362" s="39"/>
      <c r="BZ3362" s="39"/>
      <c r="CA3362" s="39"/>
      <c r="CB3362" s="39"/>
      <c r="CC3362" s="39"/>
      <c r="CD3362" s="39"/>
      <c r="CE3362" s="39"/>
      <c r="CF3362" s="39"/>
      <c r="CG3362" s="39"/>
      <c r="CH3362" s="39"/>
      <c r="CI3362" s="39"/>
      <c r="CJ3362" s="39"/>
      <c r="CK3362" s="39"/>
      <c r="CL3362" s="39"/>
      <c r="CM3362" s="39"/>
      <c r="CN3362" s="39"/>
      <c r="CO3362" s="39"/>
      <c r="CP3362" s="39"/>
      <c r="CQ3362" s="39"/>
      <c r="CR3362" s="39"/>
      <c r="CS3362" s="39"/>
      <c r="CT3362" s="39"/>
      <c r="CU3362" s="39"/>
      <c r="CV3362" s="39"/>
      <c r="CW3362" s="39"/>
      <c r="CX3362" s="39"/>
      <c r="CY3362" s="39"/>
      <c r="CZ3362" s="39"/>
      <c r="DA3362" s="39"/>
      <c r="DB3362" s="39"/>
      <c r="DC3362" s="39"/>
      <c r="DD3362" s="39"/>
      <c r="DE3362" s="39"/>
    </row>
    <row r="3363" spans="1:109" s="38" customFormat="1" ht="12">
      <c r="A3363" s="298"/>
      <c r="B3363" s="298"/>
      <c r="C3363" s="298"/>
      <c r="D3363" s="298"/>
      <c r="E3363" s="298"/>
      <c r="F3363" s="298"/>
      <c r="G3363" s="298"/>
      <c r="H3363" s="298"/>
      <c r="I3363" s="298"/>
      <c r="J3363" s="298"/>
      <c r="K3363" s="298"/>
      <c r="L3363" s="299"/>
      <c r="M3363" s="302"/>
      <c r="N3363" s="298"/>
      <c r="O3363" s="238"/>
      <c r="P3363" s="238"/>
      <c r="Q3363" s="238"/>
      <c r="T3363" s="39"/>
      <c r="U3363" s="39"/>
      <c r="V3363" s="39"/>
      <c r="W3363" s="39"/>
      <c r="X3363" s="39"/>
      <c r="Y3363" s="39"/>
      <c r="Z3363" s="39"/>
      <c r="AA3363" s="39"/>
      <c r="AB3363" s="39"/>
      <c r="AC3363" s="39"/>
      <c r="AD3363" s="39"/>
      <c r="AE3363" s="39"/>
      <c r="AF3363" s="39"/>
      <c r="AG3363" s="39"/>
      <c r="AH3363" s="39"/>
      <c r="AI3363" s="39"/>
      <c r="AJ3363" s="39"/>
      <c r="AK3363" s="39"/>
      <c r="AL3363" s="39"/>
      <c r="AM3363" s="39"/>
      <c r="AN3363" s="39"/>
      <c r="AO3363" s="39"/>
      <c r="AP3363" s="39"/>
      <c r="AQ3363" s="39"/>
      <c r="AR3363" s="39"/>
      <c r="AS3363" s="39"/>
      <c r="AT3363" s="39"/>
      <c r="AU3363" s="39"/>
      <c r="AV3363" s="39"/>
      <c r="AW3363" s="39"/>
      <c r="AX3363" s="39"/>
      <c r="AY3363" s="39"/>
      <c r="AZ3363" s="39"/>
      <c r="BA3363" s="39"/>
      <c r="BB3363" s="39"/>
      <c r="BC3363" s="39"/>
      <c r="BD3363" s="39"/>
      <c r="BE3363" s="39"/>
      <c r="BF3363" s="39"/>
      <c r="BG3363" s="39"/>
      <c r="BH3363" s="39"/>
      <c r="BI3363" s="39"/>
      <c r="BJ3363" s="39"/>
      <c r="BK3363" s="39"/>
      <c r="BL3363" s="39"/>
      <c r="BM3363" s="39"/>
      <c r="BN3363" s="39"/>
      <c r="BO3363" s="39"/>
      <c r="BP3363" s="39"/>
      <c r="BQ3363" s="39"/>
      <c r="BR3363" s="39"/>
      <c r="BS3363" s="39"/>
      <c r="BT3363" s="39"/>
      <c r="BU3363" s="39"/>
      <c r="BV3363" s="39"/>
      <c r="BW3363" s="39"/>
      <c r="BX3363" s="39"/>
      <c r="BY3363" s="39"/>
      <c r="BZ3363" s="39"/>
      <c r="CA3363" s="39"/>
      <c r="CB3363" s="39"/>
      <c r="CC3363" s="39"/>
      <c r="CD3363" s="39"/>
      <c r="CE3363" s="39"/>
      <c r="CF3363" s="39"/>
      <c r="CG3363" s="39"/>
      <c r="CH3363" s="39"/>
      <c r="CI3363" s="39"/>
      <c r="CJ3363" s="39"/>
      <c r="CK3363" s="39"/>
      <c r="CL3363" s="39"/>
      <c r="CM3363" s="39"/>
      <c r="CN3363" s="39"/>
      <c r="CO3363" s="39"/>
      <c r="CP3363" s="39"/>
      <c r="CQ3363" s="39"/>
      <c r="CR3363" s="39"/>
      <c r="CS3363" s="39"/>
      <c r="CT3363" s="39"/>
      <c r="CU3363" s="39"/>
      <c r="CV3363" s="39"/>
      <c r="CW3363" s="39"/>
      <c r="CX3363" s="39"/>
      <c r="CY3363" s="39"/>
      <c r="CZ3363" s="39"/>
      <c r="DA3363" s="39"/>
      <c r="DB3363" s="39"/>
      <c r="DC3363" s="39"/>
      <c r="DD3363" s="39"/>
      <c r="DE3363" s="39"/>
    </row>
    <row r="3364" spans="1:109" s="38" customFormat="1" ht="12">
      <c r="A3364" s="298"/>
      <c r="B3364" s="298"/>
      <c r="C3364" s="298"/>
      <c r="D3364" s="298"/>
      <c r="E3364" s="298"/>
      <c r="F3364" s="298"/>
      <c r="G3364" s="298"/>
      <c r="H3364" s="298"/>
      <c r="I3364" s="298"/>
      <c r="J3364" s="298"/>
      <c r="K3364" s="298"/>
      <c r="L3364" s="299"/>
      <c r="M3364" s="302"/>
      <c r="N3364" s="298"/>
      <c r="O3364" s="238"/>
      <c r="P3364" s="238"/>
      <c r="Q3364" s="238"/>
      <c r="T3364" s="39"/>
      <c r="U3364" s="39"/>
      <c r="V3364" s="39"/>
      <c r="W3364" s="39"/>
      <c r="X3364" s="39"/>
      <c r="Y3364" s="39"/>
      <c r="Z3364" s="39"/>
      <c r="AA3364" s="39"/>
      <c r="AB3364" s="39"/>
      <c r="AC3364" s="39"/>
      <c r="AD3364" s="39"/>
      <c r="AE3364" s="39"/>
      <c r="AF3364" s="39"/>
      <c r="AG3364" s="39"/>
      <c r="AH3364" s="39"/>
      <c r="AI3364" s="39"/>
      <c r="AJ3364" s="39"/>
      <c r="AK3364" s="39"/>
      <c r="AL3364" s="39"/>
      <c r="AM3364" s="39"/>
      <c r="AN3364" s="39"/>
      <c r="AO3364" s="39"/>
      <c r="AP3364" s="39"/>
      <c r="AQ3364" s="39"/>
      <c r="AR3364" s="39"/>
      <c r="AS3364" s="39"/>
      <c r="AT3364" s="39"/>
      <c r="AU3364" s="39"/>
      <c r="AV3364" s="39"/>
      <c r="AW3364" s="39"/>
      <c r="AX3364" s="39"/>
      <c r="AY3364" s="39"/>
      <c r="AZ3364" s="39"/>
      <c r="BA3364" s="39"/>
      <c r="BB3364" s="39"/>
      <c r="BC3364" s="39"/>
      <c r="BD3364" s="39"/>
      <c r="BE3364" s="39"/>
      <c r="BF3364" s="39"/>
      <c r="BG3364" s="39"/>
      <c r="BH3364" s="39"/>
      <c r="BI3364" s="39"/>
      <c r="BJ3364" s="39"/>
      <c r="BK3364" s="39"/>
      <c r="BL3364" s="39"/>
      <c r="BM3364" s="39"/>
      <c r="BN3364" s="39"/>
      <c r="BO3364" s="39"/>
      <c r="BP3364" s="39"/>
      <c r="BQ3364" s="39"/>
      <c r="BR3364" s="39"/>
      <c r="BS3364" s="39"/>
      <c r="BT3364" s="39"/>
      <c r="BU3364" s="39"/>
      <c r="BV3364" s="39"/>
      <c r="BW3364" s="39"/>
      <c r="BX3364" s="39"/>
      <c r="BY3364" s="39"/>
      <c r="BZ3364" s="39"/>
      <c r="CA3364" s="39"/>
      <c r="CB3364" s="39"/>
      <c r="CC3364" s="39"/>
      <c r="CD3364" s="39"/>
      <c r="CE3364" s="39"/>
      <c r="CF3364" s="39"/>
      <c r="CG3364" s="39"/>
      <c r="CH3364" s="39"/>
      <c r="CI3364" s="39"/>
      <c r="CJ3364" s="39"/>
      <c r="CK3364" s="39"/>
      <c r="CL3364" s="39"/>
      <c r="CM3364" s="39"/>
      <c r="CN3364" s="39"/>
      <c r="CO3364" s="39"/>
      <c r="CP3364" s="39"/>
      <c r="CQ3364" s="39"/>
      <c r="CR3364" s="39"/>
      <c r="CS3364" s="39"/>
      <c r="CT3364" s="39"/>
      <c r="CU3364" s="39"/>
      <c r="CV3364" s="39"/>
      <c r="CW3364" s="39"/>
      <c r="CX3364" s="39"/>
      <c r="CY3364" s="39"/>
      <c r="CZ3364" s="39"/>
      <c r="DA3364" s="39"/>
      <c r="DB3364" s="39"/>
      <c r="DC3364" s="39"/>
      <c r="DD3364" s="39"/>
      <c r="DE3364" s="39"/>
    </row>
    <row r="3365" spans="1:109" s="38" customFormat="1" ht="12">
      <c r="A3365" s="298"/>
      <c r="B3365" s="298"/>
      <c r="C3365" s="298"/>
      <c r="D3365" s="298"/>
      <c r="E3365" s="298"/>
      <c r="F3365" s="298"/>
      <c r="G3365" s="298"/>
      <c r="H3365" s="298"/>
      <c r="I3365" s="298"/>
      <c r="J3365" s="298"/>
      <c r="K3365" s="298"/>
      <c r="L3365" s="299"/>
      <c r="M3365" s="302"/>
      <c r="N3365" s="298"/>
      <c r="O3365" s="238"/>
      <c r="P3365" s="238"/>
      <c r="Q3365" s="238"/>
      <c r="T3365" s="39"/>
      <c r="U3365" s="39"/>
      <c r="V3365" s="39"/>
      <c r="W3365" s="39"/>
      <c r="X3365" s="39"/>
      <c r="Y3365" s="39"/>
      <c r="Z3365" s="39"/>
      <c r="AA3365" s="39"/>
      <c r="AB3365" s="39"/>
      <c r="AC3365" s="39"/>
      <c r="AD3365" s="39"/>
      <c r="AE3365" s="39"/>
      <c r="AF3365" s="39"/>
      <c r="AG3365" s="39"/>
      <c r="AH3365" s="39"/>
      <c r="AI3365" s="39"/>
      <c r="AJ3365" s="39"/>
      <c r="AK3365" s="39"/>
      <c r="AL3365" s="39"/>
      <c r="AM3365" s="39"/>
      <c r="AN3365" s="39"/>
      <c r="AO3365" s="39"/>
      <c r="AP3365" s="39"/>
      <c r="AQ3365" s="39"/>
      <c r="AR3365" s="39"/>
      <c r="AS3365" s="39"/>
      <c r="AT3365" s="39"/>
      <c r="AU3365" s="39"/>
      <c r="AV3365" s="39"/>
      <c r="AW3365" s="39"/>
      <c r="AX3365" s="39"/>
      <c r="AY3365" s="39"/>
      <c r="AZ3365" s="39"/>
      <c r="BA3365" s="39"/>
      <c r="BB3365" s="39"/>
      <c r="BC3365" s="39"/>
      <c r="BD3365" s="39"/>
      <c r="BE3365" s="39"/>
      <c r="BF3365" s="39"/>
      <c r="BG3365" s="39"/>
      <c r="BH3365" s="39"/>
      <c r="BI3365" s="39"/>
      <c r="BJ3365" s="39"/>
      <c r="BK3365" s="39"/>
      <c r="BL3365" s="39"/>
      <c r="BM3365" s="39"/>
      <c r="BN3365" s="39"/>
      <c r="BO3365" s="39"/>
      <c r="BP3365" s="39"/>
      <c r="BQ3365" s="39"/>
      <c r="BR3365" s="39"/>
      <c r="BS3365" s="39"/>
      <c r="BT3365" s="39"/>
      <c r="BU3365" s="39"/>
      <c r="BV3365" s="39"/>
      <c r="BW3365" s="39"/>
      <c r="BX3365" s="39"/>
      <c r="BY3365" s="39"/>
      <c r="BZ3365" s="39"/>
      <c r="CA3365" s="39"/>
      <c r="CB3365" s="39"/>
      <c r="CC3365" s="39"/>
      <c r="CD3365" s="39"/>
      <c r="CE3365" s="39"/>
      <c r="CF3365" s="39"/>
      <c r="CG3365" s="39"/>
      <c r="CH3365" s="39"/>
      <c r="CI3365" s="39"/>
      <c r="CJ3365" s="39"/>
      <c r="CK3365" s="39"/>
      <c r="CL3365" s="39"/>
      <c r="CM3365" s="39"/>
      <c r="CN3365" s="39"/>
      <c r="CO3365" s="39"/>
      <c r="CP3365" s="39"/>
      <c r="CQ3365" s="39"/>
      <c r="CR3365" s="39"/>
      <c r="CS3365" s="39"/>
      <c r="CT3365" s="39"/>
      <c r="CU3365" s="39"/>
      <c r="CV3365" s="39"/>
      <c r="CW3365" s="39"/>
      <c r="CX3365" s="39"/>
      <c r="CY3365" s="39"/>
      <c r="CZ3365" s="39"/>
      <c r="DA3365" s="39"/>
      <c r="DB3365" s="39"/>
      <c r="DC3365" s="39"/>
      <c r="DD3365" s="39"/>
      <c r="DE3365" s="39"/>
    </row>
    <row r="3366" spans="1:109" s="38" customFormat="1" ht="12">
      <c r="A3366" s="298"/>
      <c r="B3366" s="298"/>
      <c r="C3366" s="298"/>
      <c r="D3366" s="298"/>
      <c r="E3366" s="298"/>
      <c r="F3366" s="298"/>
      <c r="G3366" s="298"/>
      <c r="H3366" s="298"/>
      <c r="I3366" s="298"/>
      <c r="J3366" s="298"/>
      <c r="K3366" s="298"/>
      <c r="L3366" s="299"/>
      <c r="M3366" s="302"/>
      <c r="N3366" s="298"/>
      <c r="O3366" s="238"/>
      <c r="P3366" s="238"/>
      <c r="Q3366" s="238"/>
      <c r="T3366" s="39"/>
      <c r="U3366" s="39"/>
      <c r="V3366" s="39"/>
      <c r="W3366" s="39"/>
      <c r="X3366" s="39"/>
      <c r="Y3366" s="39"/>
      <c r="Z3366" s="39"/>
      <c r="AA3366" s="39"/>
      <c r="AB3366" s="39"/>
      <c r="AC3366" s="39"/>
      <c r="AD3366" s="39"/>
      <c r="AE3366" s="39"/>
      <c r="AF3366" s="39"/>
      <c r="AG3366" s="39"/>
      <c r="AH3366" s="39"/>
      <c r="AI3366" s="39"/>
      <c r="AJ3366" s="39"/>
      <c r="AK3366" s="39"/>
      <c r="AL3366" s="39"/>
      <c r="AM3366" s="39"/>
      <c r="AN3366" s="39"/>
      <c r="AO3366" s="39"/>
      <c r="AP3366" s="39"/>
      <c r="AQ3366" s="39"/>
      <c r="AR3366" s="39"/>
      <c r="AS3366" s="39"/>
      <c r="AT3366" s="39"/>
      <c r="AU3366" s="39"/>
      <c r="AV3366" s="39"/>
      <c r="AW3366" s="39"/>
      <c r="AX3366" s="39"/>
      <c r="AY3366" s="39"/>
      <c r="AZ3366" s="39"/>
      <c r="BA3366" s="39"/>
      <c r="BB3366" s="39"/>
      <c r="BC3366" s="39"/>
      <c r="BD3366" s="39"/>
      <c r="BE3366" s="39"/>
      <c r="BF3366" s="39"/>
      <c r="BG3366" s="39"/>
      <c r="BH3366" s="39"/>
      <c r="BI3366" s="39"/>
      <c r="BJ3366" s="39"/>
      <c r="BK3366" s="39"/>
      <c r="BL3366" s="39"/>
      <c r="BM3366" s="39"/>
      <c r="BN3366" s="39"/>
      <c r="BO3366" s="39"/>
      <c r="BP3366" s="39"/>
      <c r="BQ3366" s="39"/>
      <c r="BR3366" s="39"/>
      <c r="BS3366" s="39"/>
      <c r="BT3366" s="39"/>
      <c r="BU3366" s="39"/>
      <c r="BV3366" s="39"/>
      <c r="BW3366" s="39"/>
      <c r="BX3366" s="39"/>
      <c r="BY3366" s="39"/>
      <c r="BZ3366" s="39"/>
      <c r="CA3366" s="39"/>
      <c r="CB3366" s="39"/>
      <c r="CC3366" s="39"/>
      <c r="CD3366" s="39"/>
      <c r="CE3366" s="39"/>
      <c r="CF3366" s="39"/>
      <c r="CG3366" s="39"/>
      <c r="CH3366" s="39"/>
      <c r="CI3366" s="39"/>
      <c r="CJ3366" s="39"/>
      <c r="CK3366" s="39"/>
      <c r="CL3366" s="39"/>
      <c r="CM3366" s="39"/>
      <c r="CN3366" s="39"/>
      <c r="CO3366" s="39"/>
      <c r="CP3366" s="39"/>
      <c r="CQ3366" s="39"/>
      <c r="CR3366" s="39"/>
      <c r="CS3366" s="39"/>
      <c r="CT3366" s="39"/>
      <c r="CU3366" s="39"/>
      <c r="CV3366" s="39"/>
      <c r="CW3366" s="39"/>
      <c r="CX3366" s="39"/>
      <c r="CY3366" s="39"/>
      <c r="CZ3366" s="39"/>
      <c r="DA3366" s="39"/>
      <c r="DB3366" s="39"/>
      <c r="DC3366" s="39"/>
      <c r="DD3366" s="39"/>
      <c r="DE3366" s="39"/>
    </row>
    <row r="3367" spans="1:109" s="38" customFormat="1" ht="12">
      <c r="A3367" s="298"/>
      <c r="B3367" s="298"/>
      <c r="C3367" s="298"/>
      <c r="D3367" s="298"/>
      <c r="E3367" s="298"/>
      <c r="F3367" s="298"/>
      <c r="G3367" s="298"/>
      <c r="H3367" s="298"/>
      <c r="I3367" s="298"/>
      <c r="J3367" s="298"/>
      <c r="K3367" s="298"/>
      <c r="L3367" s="299"/>
      <c r="M3367" s="302"/>
      <c r="N3367" s="298"/>
      <c r="O3367" s="238"/>
      <c r="P3367" s="238"/>
      <c r="Q3367" s="238"/>
      <c r="T3367" s="39"/>
      <c r="U3367" s="39"/>
      <c r="V3367" s="39"/>
      <c r="W3367" s="39"/>
      <c r="X3367" s="39"/>
      <c r="Y3367" s="39"/>
      <c r="Z3367" s="39"/>
      <c r="AA3367" s="39"/>
      <c r="AB3367" s="39"/>
      <c r="AC3367" s="39"/>
      <c r="AD3367" s="39"/>
      <c r="AE3367" s="39"/>
      <c r="AF3367" s="39"/>
      <c r="AG3367" s="39"/>
      <c r="AH3367" s="39"/>
      <c r="AI3367" s="39"/>
      <c r="AJ3367" s="39"/>
      <c r="AK3367" s="39"/>
      <c r="AL3367" s="39"/>
      <c r="AM3367" s="39"/>
      <c r="AN3367" s="39"/>
      <c r="AO3367" s="39"/>
      <c r="AP3367" s="39"/>
      <c r="AQ3367" s="39"/>
      <c r="AR3367" s="39"/>
      <c r="AS3367" s="39"/>
      <c r="AT3367" s="39"/>
      <c r="AU3367" s="39"/>
      <c r="AV3367" s="39"/>
      <c r="AW3367" s="39"/>
      <c r="AX3367" s="39"/>
      <c r="AY3367" s="39"/>
      <c r="AZ3367" s="39"/>
      <c r="BA3367" s="39"/>
      <c r="BB3367" s="39"/>
      <c r="BC3367" s="39"/>
      <c r="BD3367" s="39"/>
      <c r="BE3367" s="39"/>
      <c r="BF3367" s="39"/>
      <c r="BG3367" s="39"/>
      <c r="BH3367" s="39"/>
      <c r="BI3367" s="39"/>
      <c r="BJ3367" s="39"/>
      <c r="BK3367" s="39"/>
      <c r="BL3367" s="39"/>
      <c r="BM3367" s="39"/>
      <c r="BN3367" s="39"/>
      <c r="BO3367" s="39"/>
      <c r="BP3367" s="39"/>
      <c r="BQ3367" s="39"/>
      <c r="BR3367" s="39"/>
      <c r="BS3367" s="39"/>
      <c r="BT3367" s="39"/>
      <c r="BU3367" s="39"/>
      <c r="BV3367" s="39"/>
      <c r="BW3367" s="39"/>
      <c r="BX3367" s="39"/>
      <c r="BY3367" s="39"/>
      <c r="BZ3367" s="39"/>
      <c r="CA3367" s="39"/>
      <c r="CB3367" s="39"/>
      <c r="CC3367" s="39"/>
      <c r="CD3367" s="39"/>
      <c r="CE3367" s="39"/>
      <c r="CF3367" s="39"/>
      <c r="CG3367" s="39"/>
      <c r="CH3367" s="39"/>
      <c r="CI3367" s="39"/>
      <c r="CJ3367" s="39"/>
      <c r="CK3367" s="39"/>
      <c r="CL3367" s="39"/>
      <c r="CM3367" s="39"/>
      <c r="CN3367" s="39"/>
      <c r="CO3367" s="39"/>
      <c r="CP3367" s="39"/>
      <c r="CQ3367" s="39"/>
      <c r="CR3367" s="39"/>
      <c r="CS3367" s="39"/>
      <c r="CT3367" s="39"/>
      <c r="CU3367" s="39"/>
      <c r="CV3367" s="39"/>
      <c r="CW3367" s="39"/>
      <c r="CX3367" s="39"/>
      <c r="CY3367" s="39"/>
      <c r="CZ3367" s="39"/>
      <c r="DA3367" s="39"/>
      <c r="DB3367" s="39"/>
      <c r="DC3367" s="39"/>
      <c r="DD3367" s="39"/>
      <c r="DE3367" s="39"/>
    </row>
    <row r="3368" spans="1:109" s="38" customFormat="1" ht="12">
      <c r="A3368" s="298"/>
      <c r="B3368" s="298"/>
      <c r="C3368" s="298"/>
      <c r="D3368" s="298"/>
      <c r="E3368" s="298"/>
      <c r="F3368" s="298"/>
      <c r="G3368" s="298"/>
      <c r="H3368" s="298"/>
      <c r="I3368" s="298"/>
      <c r="J3368" s="298"/>
      <c r="K3368" s="298"/>
      <c r="L3368" s="299"/>
      <c r="M3368" s="302"/>
      <c r="N3368" s="298"/>
      <c r="O3368" s="238"/>
      <c r="P3368" s="238"/>
      <c r="Q3368" s="238"/>
      <c r="T3368" s="39"/>
      <c r="U3368" s="39"/>
      <c r="V3368" s="39"/>
      <c r="W3368" s="39"/>
      <c r="X3368" s="39"/>
      <c r="Y3368" s="39"/>
      <c r="Z3368" s="39"/>
      <c r="AA3368" s="39"/>
      <c r="AB3368" s="39"/>
      <c r="AC3368" s="39"/>
      <c r="AD3368" s="39"/>
      <c r="AE3368" s="39"/>
      <c r="AF3368" s="39"/>
      <c r="AG3368" s="39"/>
      <c r="AH3368" s="39"/>
      <c r="AI3368" s="39"/>
      <c r="AJ3368" s="39"/>
      <c r="AK3368" s="39"/>
      <c r="AL3368" s="39"/>
      <c r="AM3368" s="39"/>
      <c r="AN3368" s="39"/>
      <c r="AO3368" s="39"/>
      <c r="AP3368" s="39"/>
      <c r="AQ3368" s="39"/>
      <c r="AR3368" s="39"/>
      <c r="AS3368" s="39"/>
      <c r="AT3368" s="39"/>
      <c r="AU3368" s="39"/>
      <c r="AV3368" s="39"/>
      <c r="AW3368" s="39"/>
      <c r="AX3368" s="39"/>
      <c r="AY3368" s="39"/>
      <c r="AZ3368" s="39"/>
      <c r="BA3368" s="39"/>
      <c r="BB3368" s="39"/>
      <c r="BC3368" s="39"/>
      <c r="BD3368" s="39"/>
      <c r="BE3368" s="39"/>
      <c r="BF3368" s="39"/>
      <c r="BG3368" s="39"/>
      <c r="BH3368" s="39"/>
      <c r="BI3368" s="39"/>
      <c r="BJ3368" s="39"/>
      <c r="BK3368" s="39"/>
      <c r="BL3368" s="39"/>
      <c r="BM3368" s="39"/>
      <c r="BN3368" s="39"/>
      <c r="BO3368" s="39"/>
      <c r="BP3368" s="39"/>
      <c r="BQ3368" s="39"/>
      <c r="BR3368" s="39"/>
      <c r="BS3368" s="39"/>
      <c r="BT3368" s="39"/>
      <c r="BU3368" s="39"/>
      <c r="BV3368" s="39"/>
      <c r="BW3368" s="39"/>
      <c r="BX3368" s="39"/>
      <c r="BY3368" s="39"/>
      <c r="BZ3368" s="39"/>
      <c r="CA3368" s="39"/>
      <c r="CB3368" s="39"/>
      <c r="CC3368" s="39"/>
      <c r="CD3368" s="39"/>
      <c r="CE3368" s="39"/>
      <c r="CF3368" s="39"/>
      <c r="CG3368" s="39"/>
      <c r="CH3368" s="39"/>
      <c r="CI3368" s="39"/>
      <c r="CJ3368" s="39"/>
      <c r="CK3368" s="39"/>
      <c r="CL3368" s="39"/>
      <c r="CM3368" s="39"/>
      <c r="CN3368" s="39"/>
      <c r="CO3368" s="39"/>
      <c r="CP3368" s="39"/>
      <c r="CQ3368" s="39"/>
      <c r="CR3368" s="39"/>
      <c r="CS3368" s="39"/>
      <c r="CT3368" s="39"/>
      <c r="CU3368" s="39"/>
      <c r="CV3368" s="39"/>
      <c r="CW3368" s="39"/>
      <c r="CX3368" s="39"/>
      <c r="CY3368" s="39"/>
      <c r="CZ3368" s="39"/>
      <c r="DA3368" s="39"/>
      <c r="DB3368" s="39"/>
      <c r="DC3368" s="39"/>
      <c r="DD3368" s="39"/>
      <c r="DE3368" s="39"/>
    </row>
    <row r="3369" spans="1:109" s="38" customFormat="1" ht="12">
      <c r="A3369" s="298"/>
      <c r="B3369" s="298"/>
      <c r="C3369" s="298"/>
      <c r="D3369" s="298"/>
      <c r="E3369" s="298"/>
      <c r="F3369" s="298"/>
      <c r="G3369" s="298"/>
      <c r="H3369" s="298"/>
      <c r="I3369" s="298"/>
      <c r="J3369" s="298"/>
      <c r="K3369" s="298"/>
      <c r="L3369" s="299"/>
      <c r="M3369" s="302"/>
      <c r="N3369" s="298"/>
      <c r="O3369" s="238"/>
      <c r="P3369" s="238"/>
      <c r="Q3369" s="238"/>
      <c r="T3369" s="39"/>
      <c r="U3369" s="39"/>
      <c r="V3369" s="39"/>
      <c r="W3369" s="39"/>
      <c r="X3369" s="39"/>
      <c r="Y3369" s="39"/>
      <c r="Z3369" s="39"/>
      <c r="AA3369" s="39"/>
      <c r="AB3369" s="39"/>
      <c r="AC3369" s="39"/>
      <c r="AD3369" s="39"/>
      <c r="AE3369" s="39"/>
      <c r="AF3369" s="39"/>
      <c r="AG3369" s="39"/>
      <c r="AH3369" s="39"/>
      <c r="AI3369" s="39"/>
      <c r="AJ3369" s="39"/>
      <c r="AK3369" s="39"/>
      <c r="AL3369" s="39"/>
      <c r="AM3369" s="39"/>
      <c r="AN3369" s="39"/>
      <c r="AO3369" s="39"/>
      <c r="AP3369" s="39"/>
      <c r="AQ3369" s="39"/>
      <c r="AR3369" s="39"/>
      <c r="AS3369" s="39"/>
      <c r="AT3369" s="39"/>
      <c r="AU3369" s="39"/>
      <c r="AV3369" s="39"/>
      <c r="AW3369" s="39"/>
      <c r="AX3369" s="39"/>
      <c r="AY3369" s="39"/>
      <c r="AZ3369" s="39"/>
      <c r="BA3369" s="39"/>
      <c r="BB3369" s="39"/>
      <c r="BC3369" s="39"/>
      <c r="BD3369" s="39"/>
      <c r="BE3369" s="39"/>
      <c r="BF3369" s="39"/>
      <c r="BG3369" s="39"/>
      <c r="BH3369" s="39"/>
      <c r="BI3369" s="39"/>
      <c r="BJ3369" s="39"/>
      <c r="BK3369" s="39"/>
      <c r="BL3369" s="39"/>
      <c r="BM3369" s="39"/>
      <c r="BN3369" s="39"/>
      <c r="BO3369" s="39"/>
      <c r="BP3369" s="39"/>
      <c r="BQ3369" s="39"/>
      <c r="BR3369" s="39"/>
      <c r="BS3369" s="39"/>
      <c r="BT3369" s="39"/>
      <c r="BU3369" s="39"/>
      <c r="BV3369" s="39"/>
      <c r="BW3369" s="39"/>
      <c r="BX3369" s="39"/>
      <c r="BY3369" s="39"/>
      <c r="BZ3369" s="39"/>
      <c r="CA3369" s="39"/>
      <c r="CB3369" s="39"/>
      <c r="CC3369" s="39"/>
      <c r="CD3369" s="39"/>
      <c r="CE3369" s="39"/>
      <c r="CF3369" s="39"/>
      <c r="CG3369" s="39"/>
      <c r="CH3369" s="39"/>
      <c r="CI3369" s="39"/>
      <c r="CJ3369" s="39"/>
      <c r="CK3369" s="39"/>
      <c r="CL3369" s="39"/>
      <c r="CM3369" s="39"/>
      <c r="CN3369" s="39"/>
      <c r="CO3369" s="39"/>
      <c r="CP3369" s="39"/>
      <c r="CQ3369" s="39"/>
      <c r="CR3369" s="39"/>
      <c r="CS3369" s="39"/>
      <c r="CT3369" s="39"/>
      <c r="CU3369" s="39"/>
      <c r="CV3369" s="39"/>
      <c r="CW3369" s="39"/>
      <c r="CX3369" s="39"/>
      <c r="CY3369" s="39"/>
      <c r="CZ3369" s="39"/>
      <c r="DA3369" s="39"/>
      <c r="DB3369" s="39"/>
      <c r="DC3369" s="39"/>
      <c r="DD3369" s="39"/>
      <c r="DE3369" s="39"/>
    </row>
    <row r="3370" spans="1:109" s="38" customFormat="1" ht="12">
      <c r="A3370" s="298"/>
      <c r="B3370" s="298"/>
      <c r="C3370" s="298"/>
      <c r="D3370" s="298"/>
      <c r="E3370" s="298"/>
      <c r="F3370" s="298"/>
      <c r="G3370" s="298"/>
      <c r="H3370" s="298"/>
      <c r="I3370" s="298"/>
      <c r="J3370" s="298"/>
      <c r="K3370" s="298"/>
      <c r="L3370" s="299"/>
      <c r="M3370" s="302"/>
      <c r="N3370" s="298"/>
      <c r="O3370" s="238"/>
      <c r="P3370" s="238"/>
      <c r="Q3370" s="238"/>
      <c r="T3370" s="39"/>
      <c r="U3370" s="39"/>
      <c r="V3370" s="39"/>
      <c r="W3370" s="39"/>
      <c r="X3370" s="39"/>
      <c r="Y3370" s="39"/>
      <c r="Z3370" s="39"/>
      <c r="AA3370" s="39"/>
      <c r="AB3370" s="39"/>
      <c r="AC3370" s="39"/>
      <c r="AD3370" s="39"/>
      <c r="AE3370" s="39"/>
      <c r="AF3370" s="39"/>
      <c r="AG3370" s="39"/>
      <c r="AH3370" s="39"/>
      <c r="AI3370" s="39"/>
      <c r="AJ3370" s="39"/>
      <c r="AK3370" s="39"/>
      <c r="AL3370" s="39"/>
      <c r="AM3370" s="39"/>
      <c r="AN3370" s="39"/>
      <c r="AO3370" s="39"/>
      <c r="AP3370" s="39"/>
      <c r="AQ3370" s="39"/>
      <c r="AR3370" s="39"/>
      <c r="AS3370" s="39"/>
      <c r="AT3370" s="39"/>
      <c r="AU3370" s="39"/>
      <c r="AV3370" s="39"/>
      <c r="AW3370" s="39"/>
      <c r="AX3370" s="39"/>
      <c r="AY3370" s="39"/>
      <c r="AZ3370" s="39"/>
      <c r="BA3370" s="39"/>
      <c r="BB3370" s="39"/>
      <c r="BC3370" s="39"/>
      <c r="BD3370" s="39"/>
      <c r="BE3370" s="39"/>
      <c r="BF3370" s="39"/>
      <c r="BG3370" s="39"/>
      <c r="BH3370" s="39"/>
      <c r="BI3370" s="39"/>
      <c r="BJ3370" s="39"/>
      <c r="BK3370" s="39"/>
      <c r="BL3370" s="39"/>
      <c r="BM3370" s="39"/>
      <c r="BN3370" s="39"/>
      <c r="BO3370" s="39"/>
      <c r="BP3370" s="39"/>
      <c r="BQ3370" s="39"/>
      <c r="BR3370" s="39"/>
      <c r="BS3370" s="39"/>
      <c r="BT3370" s="39"/>
      <c r="BU3370" s="39"/>
      <c r="BV3370" s="39"/>
      <c r="BW3370" s="39"/>
      <c r="BX3370" s="39"/>
      <c r="BY3370" s="39"/>
      <c r="BZ3370" s="39"/>
      <c r="CA3370" s="39"/>
      <c r="CB3370" s="39"/>
      <c r="CC3370" s="39"/>
      <c r="CD3370" s="39"/>
      <c r="CE3370" s="39"/>
      <c r="CF3370" s="39"/>
      <c r="CG3370" s="39"/>
      <c r="CH3370" s="39"/>
      <c r="CI3370" s="39"/>
      <c r="CJ3370" s="39"/>
      <c r="CK3370" s="39"/>
      <c r="CL3370" s="39"/>
      <c r="CM3370" s="39"/>
      <c r="CN3370" s="39"/>
      <c r="CO3370" s="39"/>
      <c r="CP3370" s="39"/>
      <c r="CQ3370" s="39"/>
      <c r="CR3370" s="39"/>
      <c r="CS3370" s="39"/>
      <c r="CT3370" s="39"/>
      <c r="CU3370" s="39"/>
      <c r="CV3370" s="39"/>
      <c r="CW3370" s="39"/>
      <c r="CX3370" s="39"/>
      <c r="CY3370" s="39"/>
      <c r="CZ3370" s="39"/>
      <c r="DA3370" s="39"/>
      <c r="DB3370" s="39"/>
      <c r="DC3370" s="39"/>
      <c r="DD3370" s="39"/>
      <c r="DE3370" s="39"/>
    </row>
    <row r="3371" spans="1:109" s="38" customFormat="1" ht="12">
      <c r="A3371" s="298"/>
      <c r="B3371" s="298"/>
      <c r="C3371" s="298"/>
      <c r="D3371" s="298"/>
      <c r="E3371" s="298"/>
      <c r="F3371" s="298"/>
      <c r="G3371" s="298"/>
      <c r="H3371" s="298"/>
      <c r="I3371" s="298"/>
      <c r="J3371" s="298"/>
      <c r="K3371" s="298"/>
      <c r="L3371" s="299"/>
      <c r="M3371" s="302"/>
      <c r="N3371" s="298"/>
      <c r="O3371" s="238"/>
      <c r="P3371" s="238"/>
      <c r="Q3371" s="238"/>
      <c r="T3371" s="39"/>
      <c r="U3371" s="39"/>
      <c r="V3371" s="39"/>
      <c r="W3371" s="39"/>
      <c r="X3371" s="39"/>
      <c r="Y3371" s="39"/>
      <c r="Z3371" s="39"/>
      <c r="AA3371" s="39"/>
      <c r="AB3371" s="39"/>
      <c r="AC3371" s="39"/>
      <c r="AD3371" s="39"/>
      <c r="AE3371" s="39"/>
      <c r="AF3371" s="39"/>
      <c r="AG3371" s="39"/>
      <c r="AH3371" s="39"/>
      <c r="AI3371" s="39"/>
      <c r="AJ3371" s="39"/>
      <c r="AK3371" s="39"/>
      <c r="AL3371" s="39"/>
      <c r="AM3371" s="39"/>
      <c r="AN3371" s="39"/>
      <c r="AO3371" s="39"/>
      <c r="AP3371" s="39"/>
      <c r="AQ3371" s="39"/>
      <c r="AR3371" s="39"/>
      <c r="AS3371" s="39"/>
      <c r="AT3371" s="39"/>
      <c r="AU3371" s="39"/>
      <c r="AV3371" s="39"/>
      <c r="AW3371" s="39"/>
      <c r="AX3371" s="39"/>
      <c r="AY3371" s="39"/>
      <c r="AZ3371" s="39"/>
      <c r="BA3371" s="39"/>
      <c r="BB3371" s="39"/>
      <c r="BC3371" s="39"/>
      <c r="BD3371" s="39"/>
      <c r="BE3371" s="39"/>
      <c r="BF3371" s="39"/>
      <c r="BG3371" s="39"/>
      <c r="BH3371" s="39"/>
      <c r="BI3371" s="39"/>
      <c r="BJ3371" s="39"/>
      <c r="BK3371" s="39"/>
      <c r="BL3371" s="39"/>
      <c r="BM3371" s="39"/>
      <c r="BN3371" s="39"/>
      <c r="BO3371" s="39"/>
      <c r="BP3371" s="39"/>
      <c r="BQ3371" s="39"/>
      <c r="BR3371" s="39"/>
      <c r="BS3371" s="39"/>
      <c r="BT3371" s="39"/>
      <c r="BU3371" s="39"/>
      <c r="BV3371" s="39"/>
      <c r="BW3371" s="39"/>
      <c r="BX3371" s="39"/>
      <c r="BY3371" s="39"/>
      <c r="BZ3371" s="39"/>
      <c r="CA3371" s="39"/>
      <c r="CB3371" s="39"/>
      <c r="CC3371" s="39"/>
      <c r="CD3371" s="39"/>
      <c r="CE3371" s="39"/>
      <c r="CF3371" s="39"/>
      <c r="CG3371" s="39"/>
      <c r="CH3371" s="39"/>
      <c r="CI3371" s="39"/>
      <c r="CJ3371" s="39"/>
      <c r="CK3371" s="39"/>
      <c r="CL3371" s="39"/>
      <c r="CM3371" s="39"/>
      <c r="CN3371" s="39"/>
      <c r="CO3371" s="39"/>
      <c r="CP3371" s="39"/>
      <c r="CQ3371" s="39"/>
      <c r="CR3371" s="39"/>
      <c r="CS3371" s="39"/>
      <c r="CT3371" s="39"/>
      <c r="CU3371" s="39"/>
      <c r="CV3371" s="39"/>
      <c r="CW3371" s="39"/>
      <c r="CX3371" s="39"/>
      <c r="CY3371" s="39"/>
      <c r="CZ3371" s="39"/>
      <c r="DA3371" s="39"/>
      <c r="DB3371" s="39"/>
      <c r="DC3371" s="39"/>
      <c r="DD3371" s="39"/>
      <c r="DE3371" s="39"/>
    </row>
    <row r="3372" spans="1:109" s="38" customFormat="1" ht="12">
      <c r="A3372" s="298"/>
      <c r="B3372" s="298"/>
      <c r="C3372" s="298"/>
      <c r="D3372" s="298"/>
      <c r="E3372" s="298"/>
      <c r="F3372" s="298"/>
      <c r="G3372" s="298"/>
      <c r="H3372" s="298"/>
      <c r="I3372" s="298"/>
      <c r="J3372" s="298"/>
      <c r="K3372" s="298"/>
      <c r="L3372" s="299"/>
      <c r="M3372" s="302"/>
      <c r="N3372" s="298"/>
      <c r="O3372" s="238"/>
      <c r="P3372" s="238"/>
      <c r="Q3372" s="238"/>
      <c r="T3372" s="39"/>
      <c r="U3372" s="39"/>
      <c r="V3372" s="39"/>
      <c r="W3372" s="39"/>
      <c r="X3372" s="39"/>
      <c r="Y3372" s="39"/>
      <c r="Z3372" s="39"/>
      <c r="AA3372" s="39"/>
      <c r="AB3372" s="39"/>
      <c r="AC3372" s="39"/>
      <c r="AD3372" s="39"/>
      <c r="AE3372" s="39"/>
      <c r="AF3372" s="39"/>
      <c r="AG3372" s="39"/>
      <c r="AH3372" s="39"/>
      <c r="AI3372" s="39"/>
      <c r="AJ3372" s="39"/>
      <c r="AK3372" s="39"/>
      <c r="AL3372" s="39"/>
      <c r="AM3372" s="39"/>
      <c r="AN3372" s="39"/>
      <c r="AO3372" s="39"/>
      <c r="AP3372" s="39"/>
      <c r="AQ3372" s="39"/>
      <c r="AR3372" s="39"/>
      <c r="AS3372" s="39"/>
      <c r="AT3372" s="39"/>
      <c r="AU3372" s="39"/>
      <c r="AV3372" s="39"/>
      <c r="AW3372" s="39"/>
      <c r="AX3372" s="39"/>
      <c r="AY3372" s="39"/>
      <c r="AZ3372" s="39"/>
      <c r="BA3372" s="39"/>
      <c r="BB3372" s="39"/>
      <c r="BC3372" s="39"/>
      <c r="BD3372" s="39"/>
      <c r="BE3372" s="39"/>
      <c r="BF3372" s="39"/>
      <c r="BG3372" s="39"/>
      <c r="BH3372" s="39"/>
      <c r="BI3372" s="39"/>
      <c r="BJ3372" s="39"/>
      <c r="BK3372" s="39"/>
      <c r="BL3372" s="39"/>
      <c r="BM3372" s="39"/>
      <c r="BN3372" s="39"/>
      <c r="BO3372" s="39"/>
      <c r="BP3372" s="39"/>
      <c r="BQ3372" s="39"/>
      <c r="BR3372" s="39"/>
      <c r="BS3372" s="39"/>
      <c r="BT3372" s="39"/>
      <c r="BU3372" s="39"/>
      <c r="BV3372" s="39"/>
      <c r="BW3372" s="39"/>
      <c r="BX3372" s="39"/>
      <c r="BY3372" s="39"/>
      <c r="BZ3372" s="39"/>
      <c r="CA3372" s="39"/>
      <c r="CB3372" s="39"/>
      <c r="CC3372" s="39"/>
      <c r="CD3372" s="39"/>
      <c r="CE3372" s="39"/>
      <c r="CF3372" s="39"/>
      <c r="CG3372" s="39"/>
      <c r="CH3372" s="39"/>
      <c r="CI3372" s="39"/>
      <c r="CJ3372" s="39"/>
      <c r="CK3372" s="39"/>
      <c r="CL3372" s="39"/>
      <c r="CM3372" s="39"/>
      <c r="CN3372" s="39"/>
      <c r="CO3372" s="39"/>
      <c r="CP3372" s="39"/>
      <c r="CQ3372" s="39"/>
      <c r="CR3372" s="39"/>
      <c r="CS3372" s="39"/>
      <c r="CT3372" s="39"/>
      <c r="CU3372" s="39"/>
      <c r="CV3372" s="39"/>
      <c r="CW3372" s="39"/>
      <c r="CX3372" s="39"/>
      <c r="CY3372" s="39"/>
      <c r="CZ3372" s="39"/>
      <c r="DA3372" s="39"/>
      <c r="DB3372" s="39"/>
      <c r="DC3372" s="39"/>
      <c r="DD3372" s="39"/>
      <c r="DE3372" s="39"/>
    </row>
    <row r="3373" spans="1:109" s="38" customFormat="1" ht="12">
      <c r="A3373" s="298"/>
      <c r="B3373" s="298"/>
      <c r="C3373" s="298"/>
      <c r="D3373" s="298"/>
      <c r="E3373" s="298"/>
      <c r="F3373" s="298"/>
      <c r="G3373" s="298"/>
      <c r="H3373" s="298"/>
      <c r="I3373" s="298"/>
      <c r="J3373" s="298"/>
      <c r="K3373" s="298"/>
      <c r="L3373" s="299"/>
      <c r="M3373" s="302"/>
      <c r="N3373" s="298"/>
      <c r="O3373" s="238"/>
      <c r="P3373" s="238"/>
      <c r="Q3373" s="238"/>
      <c r="T3373" s="39"/>
      <c r="U3373" s="39"/>
      <c r="V3373" s="39"/>
      <c r="W3373" s="39"/>
      <c r="X3373" s="39"/>
      <c r="Y3373" s="39"/>
      <c r="Z3373" s="39"/>
      <c r="AA3373" s="39"/>
      <c r="AB3373" s="39"/>
      <c r="AC3373" s="39"/>
      <c r="AD3373" s="39"/>
      <c r="AE3373" s="39"/>
      <c r="AF3373" s="39"/>
      <c r="AG3373" s="39"/>
      <c r="AH3373" s="39"/>
      <c r="AI3373" s="39"/>
      <c r="AJ3373" s="39"/>
      <c r="AK3373" s="39"/>
      <c r="AL3373" s="39"/>
      <c r="AM3373" s="39"/>
      <c r="AN3373" s="39"/>
      <c r="AO3373" s="39"/>
      <c r="AP3373" s="39"/>
      <c r="AQ3373" s="39"/>
      <c r="AR3373" s="39"/>
      <c r="AS3373" s="39"/>
      <c r="AT3373" s="39"/>
      <c r="AU3373" s="39"/>
      <c r="AV3373" s="39"/>
      <c r="AW3373" s="39"/>
      <c r="AX3373" s="39"/>
      <c r="AY3373" s="39"/>
      <c r="AZ3373" s="39"/>
      <c r="BA3373" s="39"/>
      <c r="BB3373" s="39"/>
      <c r="BC3373" s="39"/>
      <c r="BD3373" s="39"/>
      <c r="BE3373" s="39"/>
      <c r="BF3373" s="39"/>
      <c r="BG3373" s="39"/>
      <c r="BH3373" s="39"/>
      <c r="BI3373" s="39"/>
      <c r="BJ3373" s="39"/>
      <c r="BK3373" s="39"/>
      <c r="BL3373" s="39"/>
      <c r="BM3373" s="39"/>
      <c r="BN3373" s="39"/>
      <c r="BO3373" s="39"/>
      <c r="BP3373" s="39"/>
      <c r="BQ3373" s="39"/>
      <c r="BR3373" s="39"/>
      <c r="BS3373" s="39"/>
      <c r="BT3373" s="39"/>
      <c r="BU3373" s="39"/>
      <c r="BV3373" s="39"/>
      <c r="BW3373" s="39"/>
      <c r="BX3373" s="39"/>
      <c r="BY3373" s="39"/>
      <c r="BZ3373" s="39"/>
      <c r="CA3373" s="39"/>
      <c r="CB3373" s="39"/>
      <c r="CC3373" s="39"/>
      <c r="CD3373" s="39"/>
      <c r="CE3373" s="39"/>
      <c r="CF3373" s="39"/>
      <c r="CG3373" s="39"/>
      <c r="CH3373" s="39"/>
      <c r="CI3373" s="39"/>
      <c r="CJ3373" s="39"/>
      <c r="CK3373" s="39"/>
      <c r="CL3373" s="39"/>
      <c r="CM3373" s="39"/>
      <c r="CN3373" s="39"/>
      <c r="CO3373" s="39"/>
      <c r="CP3373" s="39"/>
      <c r="CQ3373" s="39"/>
      <c r="CR3373" s="39"/>
      <c r="CS3373" s="39"/>
      <c r="CT3373" s="39"/>
      <c r="CU3373" s="39"/>
      <c r="CV3373" s="39"/>
      <c r="CW3373" s="39"/>
      <c r="CX3373" s="39"/>
      <c r="CY3373" s="39"/>
      <c r="CZ3373" s="39"/>
      <c r="DA3373" s="39"/>
      <c r="DB3373" s="39"/>
      <c r="DC3373" s="39"/>
      <c r="DD3373" s="39"/>
      <c r="DE3373" s="39"/>
    </row>
    <row r="3374" spans="1:109" s="38" customFormat="1" ht="12">
      <c r="A3374" s="298"/>
      <c r="B3374" s="298"/>
      <c r="C3374" s="298"/>
      <c r="D3374" s="298"/>
      <c r="E3374" s="298"/>
      <c r="F3374" s="298"/>
      <c r="G3374" s="298"/>
      <c r="H3374" s="298"/>
      <c r="I3374" s="298"/>
      <c r="J3374" s="298"/>
      <c r="K3374" s="298"/>
      <c r="L3374" s="299"/>
      <c r="M3374" s="302"/>
      <c r="N3374" s="298"/>
      <c r="O3374" s="238"/>
      <c r="P3374" s="238"/>
      <c r="Q3374" s="238"/>
      <c r="T3374" s="39"/>
      <c r="U3374" s="39"/>
      <c r="V3374" s="39"/>
      <c r="W3374" s="39"/>
      <c r="X3374" s="39"/>
      <c r="Y3374" s="39"/>
      <c r="Z3374" s="39"/>
      <c r="AA3374" s="39"/>
      <c r="AB3374" s="39"/>
      <c r="AC3374" s="39"/>
      <c r="AD3374" s="39"/>
      <c r="AE3374" s="39"/>
      <c r="AF3374" s="39"/>
      <c r="AG3374" s="39"/>
      <c r="AH3374" s="39"/>
      <c r="AI3374" s="39"/>
      <c r="AJ3374" s="39"/>
      <c r="AK3374" s="39"/>
      <c r="AL3374" s="39"/>
      <c r="AM3374" s="39"/>
      <c r="AN3374" s="39"/>
      <c r="AO3374" s="39"/>
      <c r="AP3374" s="39"/>
      <c r="AQ3374" s="39"/>
      <c r="AR3374" s="39"/>
      <c r="AS3374" s="39"/>
      <c r="AT3374" s="39"/>
      <c r="AU3374" s="39"/>
      <c r="AV3374" s="39"/>
      <c r="AW3374" s="39"/>
      <c r="AX3374" s="39"/>
      <c r="AY3374" s="39"/>
      <c r="AZ3374" s="39"/>
      <c r="BA3374" s="39"/>
      <c r="BB3374" s="39"/>
      <c r="BC3374" s="39"/>
      <c r="BD3374" s="39"/>
      <c r="BE3374" s="39"/>
      <c r="BF3374" s="39"/>
      <c r="BG3374" s="39"/>
      <c r="BH3374" s="39"/>
      <c r="BI3374" s="39"/>
      <c r="BJ3374" s="39"/>
      <c r="BK3374" s="39"/>
      <c r="BL3374" s="39"/>
      <c r="BM3374" s="39"/>
      <c r="BN3374" s="39"/>
      <c r="BO3374" s="39"/>
      <c r="BP3374" s="39"/>
      <c r="BQ3374" s="39"/>
      <c r="BR3374" s="39"/>
      <c r="BS3374" s="39"/>
      <c r="BT3374" s="39"/>
      <c r="BU3374" s="39"/>
      <c r="BV3374" s="39"/>
      <c r="BW3374" s="39"/>
      <c r="BX3374" s="39"/>
      <c r="BY3374" s="39"/>
      <c r="BZ3374" s="39"/>
      <c r="CA3374" s="39"/>
      <c r="CB3374" s="39"/>
      <c r="CC3374" s="39"/>
      <c r="CD3374" s="39"/>
      <c r="CE3374" s="39"/>
      <c r="CF3374" s="39"/>
      <c r="CG3374" s="39"/>
      <c r="CH3374" s="39"/>
      <c r="CI3374" s="39"/>
      <c r="CJ3374" s="39"/>
      <c r="CK3374" s="39"/>
      <c r="CL3374" s="39"/>
      <c r="CM3374" s="39"/>
      <c r="CN3374" s="39"/>
      <c r="CO3374" s="39"/>
      <c r="CP3374" s="39"/>
      <c r="CQ3374" s="39"/>
      <c r="CR3374" s="39"/>
      <c r="CS3374" s="39"/>
      <c r="CT3374" s="39"/>
      <c r="CU3374" s="39"/>
      <c r="CV3374" s="39"/>
      <c r="CW3374" s="39"/>
      <c r="CX3374" s="39"/>
      <c r="CY3374" s="39"/>
      <c r="CZ3374" s="39"/>
      <c r="DA3374" s="39"/>
      <c r="DB3374" s="39"/>
      <c r="DC3374" s="39"/>
      <c r="DD3374" s="39"/>
      <c r="DE3374" s="39"/>
    </row>
    <row r="3375" spans="1:109" s="38" customFormat="1" ht="12">
      <c r="A3375" s="298"/>
      <c r="B3375" s="298"/>
      <c r="C3375" s="298"/>
      <c r="D3375" s="298"/>
      <c r="E3375" s="298"/>
      <c r="F3375" s="298"/>
      <c r="G3375" s="298"/>
      <c r="H3375" s="298"/>
      <c r="I3375" s="298"/>
      <c r="J3375" s="298"/>
      <c r="K3375" s="298"/>
      <c r="L3375" s="299"/>
      <c r="M3375" s="302"/>
      <c r="N3375" s="298"/>
      <c r="O3375" s="238"/>
      <c r="P3375" s="238"/>
      <c r="Q3375" s="238"/>
      <c r="T3375" s="39"/>
      <c r="U3375" s="39"/>
      <c r="V3375" s="39"/>
      <c r="W3375" s="39"/>
      <c r="X3375" s="39"/>
      <c r="Y3375" s="39"/>
      <c r="Z3375" s="39"/>
      <c r="AA3375" s="39"/>
      <c r="AB3375" s="39"/>
      <c r="AC3375" s="39"/>
      <c r="AD3375" s="39"/>
      <c r="AE3375" s="39"/>
      <c r="AF3375" s="39"/>
      <c r="AG3375" s="39"/>
      <c r="AH3375" s="39"/>
      <c r="AI3375" s="39"/>
      <c r="AJ3375" s="39"/>
      <c r="AK3375" s="39"/>
      <c r="AL3375" s="39"/>
      <c r="AM3375" s="39"/>
      <c r="AN3375" s="39"/>
      <c r="AO3375" s="39"/>
      <c r="AP3375" s="39"/>
      <c r="AQ3375" s="39"/>
      <c r="AR3375" s="39"/>
      <c r="AS3375" s="39"/>
      <c r="AT3375" s="39"/>
      <c r="AU3375" s="39"/>
      <c r="AV3375" s="39"/>
      <c r="AW3375" s="39"/>
      <c r="AX3375" s="39"/>
      <c r="AY3375" s="39"/>
      <c r="AZ3375" s="39"/>
      <c r="BA3375" s="39"/>
      <c r="BB3375" s="39"/>
      <c r="BC3375" s="39"/>
      <c r="BD3375" s="39"/>
      <c r="BE3375" s="39"/>
      <c r="BF3375" s="39"/>
      <c r="BG3375" s="39"/>
      <c r="BH3375" s="39"/>
      <c r="BI3375" s="39"/>
      <c r="BJ3375" s="39"/>
      <c r="BK3375" s="39"/>
      <c r="BL3375" s="39"/>
      <c r="BM3375" s="39"/>
      <c r="BN3375" s="39"/>
      <c r="BO3375" s="39"/>
      <c r="BP3375" s="39"/>
      <c r="BQ3375" s="39"/>
      <c r="BR3375" s="39"/>
      <c r="BS3375" s="39"/>
      <c r="BT3375" s="39"/>
      <c r="BU3375" s="39"/>
      <c r="BV3375" s="39"/>
      <c r="BW3375" s="39"/>
      <c r="BX3375" s="39"/>
      <c r="BY3375" s="39"/>
      <c r="BZ3375" s="39"/>
      <c r="CA3375" s="39"/>
      <c r="CB3375" s="39"/>
      <c r="CC3375" s="39"/>
      <c r="CD3375" s="39"/>
      <c r="CE3375" s="39"/>
      <c r="CF3375" s="39"/>
      <c r="CG3375" s="39"/>
      <c r="CH3375" s="39"/>
      <c r="CI3375" s="39"/>
      <c r="CJ3375" s="39"/>
      <c r="CK3375" s="39"/>
      <c r="CL3375" s="39"/>
      <c r="CM3375" s="39"/>
      <c r="CN3375" s="39"/>
      <c r="CO3375" s="39"/>
      <c r="CP3375" s="39"/>
      <c r="CQ3375" s="39"/>
      <c r="CR3375" s="39"/>
      <c r="CS3375" s="39"/>
      <c r="CT3375" s="39"/>
      <c r="CU3375" s="39"/>
      <c r="CV3375" s="39"/>
      <c r="CW3375" s="39"/>
      <c r="CX3375" s="39"/>
      <c r="CY3375" s="39"/>
      <c r="CZ3375" s="39"/>
      <c r="DA3375" s="39"/>
      <c r="DB3375" s="39"/>
      <c r="DC3375" s="39"/>
      <c r="DD3375" s="39"/>
      <c r="DE3375" s="39"/>
    </row>
    <row r="3376" spans="1:109" s="38" customFormat="1" ht="12">
      <c r="A3376" s="298"/>
      <c r="B3376" s="298"/>
      <c r="C3376" s="298"/>
      <c r="D3376" s="298"/>
      <c r="E3376" s="298"/>
      <c r="F3376" s="298"/>
      <c r="G3376" s="298"/>
      <c r="H3376" s="298"/>
      <c r="I3376" s="298"/>
      <c r="J3376" s="298"/>
      <c r="K3376" s="298"/>
      <c r="L3376" s="299"/>
      <c r="M3376" s="302"/>
      <c r="N3376" s="298"/>
      <c r="O3376" s="238"/>
      <c r="P3376" s="238"/>
      <c r="Q3376" s="238"/>
      <c r="T3376" s="39"/>
      <c r="U3376" s="39"/>
      <c r="V3376" s="39"/>
      <c r="W3376" s="39"/>
      <c r="X3376" s="39"/>
      <c r="Y3376" s="39"/>
      <c r="Z3376" s="39"/>
      <c r="AA3376" s="39"/>
      <c r="AB3376" s="39"/>
      <c r="AC3376" s="39"/>
      <c r="AD3376" s="39"/>
      <c r="AE3376" s="39"/>
      <c r="AF3376" s="39"/>
      <c r="AG3376" s="39"/>
      <c r="AH3376" s="39"/>
      <c r="AI3376" s="39"/>
      <c r="AJ3376" s="39"/>
      <c r="AK3376" s="39"/>
      <c r="AL3376" s="39"/>
      <c r="AM3376" s="39"/>
      <c r="AN3376" s="39"/>
      <c r="AO3376" s="39"/>
      <c r="AP3376" s="39"/>
      <c r="AQ3376" s="39"/>
      <c r="AR3376" s="39"/>
      <c r="AS3376" s="39"/>
      <c r="AT3376" s="39"/>
      <c r="AU3376" s="39"/>
      <c r="AV3376" s="39"/>
      <c r="AW3376" s="39"/>
      <c r="AX3376" s="39"/>
      <c r="AY3376" s="39"/>
      <c r="AZ3376" s="39"/>
      <c r="BA3376" s="39"/>
      <c r="BB3376" s="39"/>
      <c r="BC3376" s="39"/>
      <c r="BD3376" s="39"/>
      <c r="BE3376" s="39"/>
      <c r="BF3376" s="39"/>
      <c r="BG3376" s="39"/>
      <c r="BH3376" s="39"/>
      <c r="BI3376" s="39"/>
      <c r="BJ3376" s="39"/>
      <c r="BK3376" s="39"/>
      <c r="BL3376" s="39"/>
      <c r="BM3376" s="39"/>
      <c r="BN3376" s="39"/>
      <c r="BO3376" s="39"/>
      <c r="BP3376" s="39"/>
      <c r="BQ3376" s="39"/>
      <c r="BR3376" s="39"/>
      <c r="BS3376" s="39"/>
      <c r="BT3376" s="39"/>
      <c r="BU3376" s="39"/>
      <c r="BV3376" s="39"/>
      <c r="BW3376" s="39"/>
      <c r="BX3376" s="39"/>
      <c r="BY3376" s="39"/>
      <c r="BZ3376" s="39"/>
      <c r="CA3376" s="39"/>
      <c r="CB3376" s="39"/>
      <c r="CC3376" s="39"/>
      <c r="CD3376" s="39"/>
      <c r="CE3376" s="39"/>
      <c r="CF3376" s="39"/>
      <c r="CG3376" s="39"/>
      <c r="CH3376" s="39"/>
      <c r="CI3376" s="39"/>
      <c r="CJ3376" s="39"/>
      <c r="CK3376" s="39"/>
      <c r="CL3376" s="39"/>
      <c r="CM3376" s="39"/>
      <c r="CN3376" s="39"/>
      <c r="CO3376" s="39"/>
      <c r="CP3376" s="39"/>
      <c r="CQ3376" s="39"/>
      <c r="CR3376" s="39"/>
      <c r="CS3376" s="39"/>
      <c r="CT3376" s="39"/>
      <c r="CU3376" s="39"/>
      <c r="CV3376" s="39"/>
      <c r="CW3376" s="39"/>
      <c r="CX3376" s="39"/>
      <c r="CY3376" s="39"/>
      <c r="CZ3376" s="39"/>
      <c r="DA3376" s="39"/>
      <c r="DB3376" s="39"/>
      <c r="DC3376" s="39"/>
      <c r="DD3376" s="39"/>
      <c r="DE3376" s="39"/>
    </row>
    <row r="3377" spans="1:109" s="38" customFormat="1" ht="12">
      <c r="A3377" s="298"/>
      <c r="B3377" s="298"/>
      <c r="C3377" s="298"/>
      <c r="D3377" s="298"/>
      <c r="E3377" s="298"/>
      <c r="F3377" s="298"/>
      <c r="G3377" s="298"/>
      <c r="H3377" s="298"/>
      <c r="I3377" s="298"/>
      <c r="J3377" s="298"/>
      <c r="K3377" s="298"/>
      <c r="L3377" s="299"/>
      <c r="M3377" s="302"/>
      <c r="N3377" s="298"/>
      <c r="O3377" s="238"/>
      <c r="P3377" s="238"/>
      <c r="Q3377" s="238"/>
      <c r="T3377" s="39"/>
      <c r="U3377" s="39"/>
      <c r="V3377" s="39"/>
      <c r="W3377" s="39"/>
      <c r="X3377" s="39"/>
      <c r="Y3377" s="39"/>
      <c r="Z3377" s="39"/>
      <c r="AA3377" s="39"/>
      <c r="AB3377" s="39"/>
      <c r="AC3377" s="39"/>
      <c r="AD3377" s="39"/>
      <c r="AE3377" s="39"/>
      <c r="AF3377" s="39"/>
      <c r="AG3377" s="39"/>
      <c r="AH3377" s="39"/>
      <c r="AI3377" s="39"/>
      <c r="AJ3377" s="39"/>
      <c r="AK3377" s="39"/>
      <c r="AL3377" s="39"/>
      <c r="AM3377" s="39"/>
      <c r="AN3377" s="39"/>
      <c r="AO3377" s="39"/>
      <c r="AP3377" s="39"/>
      <c r="AQ3377" s="39"/>
      <c r="AR3377" s="39"/>
      <c r="AS3377" s="39"/>
      <c r="AT3377" s="39"/>
      <c r="AU3377" s="39"/>
      <c r="AV3377" s="39"/>
      <c r="AW3377" s="39"/>
      <c r="AX3377" s="39"/>
      <c r="AY3377" s="39"/>
      <c r="AZ3377" s="39"/>
      <c r="BA3377" s="39"/>
      <c r="BB3377" s="39"/>
      <c r="BC3377" s="39"/>
      <c r="BD3377" s="39"/>
      <c r="BE3377" s="39"/>
      <c r="BF3377" s="39"/>
      <c r="BG3377" s="39"/>
      <c r="BH3377" s="39"/>
      <c r="BI3377" s="39"/>
      <c r="BJ3377" s="39"/>
      <c r="BK3377" s="39"/>
      <c r="BL3377" s="39"/>
      <c r="BM3377" s="39"/>
      <c r="BN3377" s="39"/>
      <c r="BO3377" s="39"/>
      <c r="BP3377" s="39"/>
      <c r="BQ3377" s="39"/>
      <c r="BR3377" s="39"/>
      <c r="BS3377" s="39"/>
      <c r="BT3377" s="39"/>
      <c r="BU3377" s="39"/>
      <c r="BV3377" s="39"/>
      <c r="BW3377" s="39"/>
      <c r="BX3377" s="39"/>
      <c r="BY3377" s="39"/>
      <c r="BZ3377" s="39"/>
      <c r="CA3377" s="39"/>
      <c r="CB3377" s="39"/>
      <c r="CC3377" s="39"/>
      <c r="CD3377" s="39"/>
      <c r="CE3377" s="39"/>
      <c r="CF3377" s="39"/>
      <c r="CG3377" s="39"/>
      <c r="CH3377" s="39"/>
      <c r="CI3377" s="39"/>
      <c r="CJ3377" s="39"/>
      <c r="CK3377" s="39"/>
      <c r="CL3377" s="39"/>
      <c r="CM3377" s="39"/>
      <c r="CN3377" s="39"/>
      <c r="CO3377" s="39"/>
      <c r="CP3377" s="39"/>
      <c r="CQ3377" s="39"/>
      <c r="CR3377" s="39"/>
      <c r="CS3377" s="39"/>
      <c r="CT3377" s="39"/>
      <c r="CU3377" s="39"/>
      <c r="CV3377" s="39"/>
      <c r="CW3377" s="39"/>
      <c r="CX3377" s="39"/>
      <c r="CY3377" s="39"/>
      <c r="CZ3377" s="39"/>
      <c r="DA3377" s="39"/>
      <c r="DB3377" s="39"/>
      <c r="DC3377" s="39"/>
      <c r="DD3377" s="39"/>
      <c r="DE3377" s="39"/>
    </row>
    <row r="3378" spans="1:109" s="38" customFormat="1" ht="12">
      <c r="A3378" s="298"/>
      <c r="B3378" s="298"/>
      <c r="C3378" s="298"/>
      <c r="D3378" s="298"/>
      <c r="E3378" s="298"/>
      <c r="F3378" s="298"/>
      <c r="G3378" s="298"/>
      <c r="H3378" s="298"/>
      <c r="I3378" s="298"/>
      <c r="J3378" s="298"/>
      <c r="K3378" s="298"/>
      <c r="L3378" s="299"/>
      <c r="M3378" s="302"/>
      <c r="N3378" s="298"/>
      <c r="O3378" s="238"/>
      <c r="P3378" s="238"/>
      <c r="Q3378" s="238"/>
      <c r="T3378" s="39"/>
      <c r="U3378" s="39"/>
      <c r="V3378" s="39"/>
      <c r="W3378" s="39"/>
      <c r="X3378" s="39"/>
      <c r="Y3378" s="39"/>
      <c r="Z3378" s="39"/>
      <c r="AA3378" s="39"/>
      <c r="AB3378" s="39"/>
      <c r="AC3378" s="39"/>
      <c r="AD3378" s="39"/>
      <c r="AE3378" s="39"/>
      <c r="AF3378" s="39"/>
      <c r="AG3378" s="39"/>
      <c r="AH3378" s="39"/>
      <c r="AI3378" s="39"/>
      <c r="AJ3378" s="39"/>
      <c r="AK3378" s="39"/>
      <c r="AL3378" s="39"/>
      <c r="AM3378" s="39"/>
      <c r="AN3378" s="39"/>
      <c r="AO3378" s="39"/>
      <c r="AP3378" s="39"/>
      <c r="AQ3378" s="39"/>
      <c r="AR3378" s="39"/>
      <c r="AS3378" s="39"/>
      <c r="AT3378" s="39"/>
      <c r="AU3378" s="39"/>
      <c r="AV3378" s="39"/>
      <c r="AW3378" s="39"/>
      <c r="AX3378" s="39"/>
      <c r="AY3378" s="39"/>
      <c r="AZ3378" s="39"/>
      <c r="BA3378" s="39"/>
      <c r="BB3378" s="39"/>
      <c r="BC3378" s="39"/>
      <c r="BD3378" s="39"/>
      <c r="BE3378" s="39"/>
      <c r="BF3378" s="39"/>
      <c r="BG3378" s="39"/>
      <c r="BH3378" s="39"/>
      <c r="BI3378" s="39"/>
      <c r="BJ3378" s="39"/>
      <c r="BK3378" s="39"/>
      <c r="BL3378" s="39"/>
      <c r="BM3378" s="39"/>
      <c r="BN3378" s="39"/>
      <c r="BO3378" s="39"/>
      <c r="BP3378" s="39"/>
      <c r="BQ3378" s="39"/>
      <c r="BR3378" s="39"/>
      <c r="BS3378" s="39"/>
      <c r="BT3378" s="39"/>
      <c r="BU3378" s="39"/>
      <c r="BV3378" s="39"/>
      <c r="BW3378" s="39"/>
      <c r="BX3378" s="39"/>
      <c r="BY3378" s="39"/>
      <c r="BZ3378" s="39"/>
      <c r="CA3378" s="39"/>
      <c r="CB3378" s="39"/>
      <c r="CC3378" s="39"/>
      <c r="CD3378" s="39"/>
      <c r="CE3378" s="39"/>
      <c r="CF3378" s="39"/>
      <c r="CG3378" s="39"/>
      <c r="CH3378" s="39"/>
      <c r="CI3378" s="39"/>
      <c r="CJ3378" s="39"/>
      <c r="CK3378" s="39"/>
      <c r="CL3378" s="39"/>
      <c r="CM3378" s="39"/>
      <c r="CN3378" s="39"/>
      <c r="CO3378" s="39"/>
      <c r="CP3378" s="39"/>
      <c r="CQ3378" s="39"/>
      <c r="CR3378" s="39"/>
      <c r="CS3378" s="39"/>
      <c r="CT3378" s="39"/>
      <c r="CU3378" s="39"/>
      <c r="CV3378" s="39"/>
      <c r="CW3378" s="39"/>
      <c r="CX3378" s="39"/>
      <c r="CY3378" s="39"/>
      <c r="CZ3378" s="39"/>
      <c r="DA3378" s="39"/>
      <c r="DB3378" s="39"/>
      <c r="DC3378" s="39"/>
      <c r="DD3378" s="39"/>
      <c r="DE3378" s="39"/>
    </row>
    <row r="3379" spans="1:109" s="38" customFormat="1" ht="12">
      <c r="A3379" s="298"/>
      <c r="B3379" s="298"/>
      <c r="C3379" s="298"/>
      <c r="D3379" s="298"/>
      <c r="E3379" s="298"/>
      <c r="F3379" s="298"/>
      <c r="G3379" s="298"/>
      <c r="H3379" s="298"/>
      <c r="I3379" s="298"/>
      <c r="J3379" s="298"/>
      <c r="K3379" s="298"/>
      <c r="L3379" s="299"/>
      <c r="M3379" s="302"/>
      <c r="N3379" s="298"/>
      <c r="O3379" s="238"/>
      <c r="P3379" s="238"/>
      <c r="Q3379" s="238"/>
      <c r="T3379" s="39"/>
      <c r="U3379" s="39"/>
      <c r="V3379" s="39"/>
      <c r="W3379" s="39"/>
      <c r="X3379" s="39"/>
      <c r="Y3379" s="39"/>
      <c r="Z3379" s="39"/>
      <c r="AA3379" s="39"/>
      <c r="AB3379" s="39"/>
      <c r="AC3379" s="39"/>
      <c r="AD3379" s="39"/>
      <c r="AE3379" s="39"/>
      <c r="AF3379" s="39"/>
      <c r="AG3379" s="39"/>
      <c r="AH3379" s="39"/>
      <c r="AI3379" s="39"/>
      <c r="AJ3379" s="39"/>
      <c r="AK3379" s="39"/>
      <c r="AL3379" s="39"/>
      <c r="AM3379" s="39"/>
      <c r="AN3379" s="39"/>
      <c r="AO3379" s="39"/>
      <c r="AP3379" s="39"/>
      <c r="AQ3379" s="39"/>
      <c r="AR3379" s="39"/>
      <c r="AS3379" s="39"/>
      <c r="AT3379" s="39"/>
      <c r="AU3379" s="39"/>
      <c r="AV3379" s="39"/>
      <c r="AW3379" s="39"/>
      <c r="AX3379" s="39"/>
      <c r="AY3379" s="39"/>
      <c r="AZ3379" s="39"/>
      <c r="BA3379" s="39"/>
      <c r="BB3379" s="39"/>
      <c r="BC3379" s="39"/>
      <c r="BD3379" s="39"/>
      <c r="BE3379" s="39"/>
      <c r="BF3379" s="39"/>
      <c r="BG3379" s="39"/>
      <c r="BH3379" s="39"/>
      <c r="BI3379" s="39"/>
      <c r="BJ3379" s="39"/>
      <c r="BK3379" s="39"/>
      <c r="BL3379" s="39"/>
      <c r="BM3379" s="39"/>
      <c r="BN3379" s="39"/>
      <c r="BO3379" s="39"/>
      <c r="BP3379" s="39"/>
      <c r="BQ3379" s="39"/>
      <c r="BR3379" s="39"/>
      <c r="BS3379" s="39"/>
      <c r="BT3379" s="39"/>
      <c r="BU3379" s="39"/>
      <c r="BV3379" s="39"/>
      <c r="BW3379" s="39"/>
      <c r="BX3379" s="39"/>
      <c r="BY3379" s="39"/>
      <c r="BZ3379" s="39"/>
      <c r="CA3379" s="39"/>
      <c r="CB3379" s="39"/>
      <c r="CC3379" s="39"/>
      <c r="CD3379" s="39"/>
      <c r="CE3379" s="39"/>
      <c r="CF3379" s="39"/>
      <c r="CG3379" s="39"/>
      <c r="CH3379" s="39"/>
      <c r="CI3379" s="39"/>
      <c r="CJ3379" s="39"/>
      <c r="CK3379" s="39"/>
      <c r="CL3379" s="39"/>
      <c r="CM3379" s="39"/>
      <c r="CN3379" s="39"/>
      <c r="CO3379" s="39"/>
      <c r="CP3379" s="39"/>
      <c r="CQ3379" s="39"/>
      <c r="CR3379" s="39"/>
      <c r="CS3379" s="39"/>
      <c r="CT3379" s="39"/>
      <c r="CU3379" s="39"/>
      <c r="CV3379" s="39"/>
      <c r="CW3379" s="39"/>
      <c r="CX3379" s="39"/>
      <c r="CY3379" s="39"/>
      <c r="CZ3379" s="39"/>
      <c r="DA3379" s="39"/>
      <c r="DB3379" s="39"/>
      <c r="DC3379" s="39"/>
      <c r="DD3379" s="39"/>
      <c r="DE3379" s="39"/>
    </row>
    <row r="3380" spans="1:109" s="38" customFormat="1" ht="12">
      <c r="A3380" s="298"/>
      <c r="B3380" s="298"/>
      <c r="C3380" s="298"/>
      <c r="D3380" s="298"/>
      <c r="E3380" s="298"/>
      <c r="F3380" s="298"/>
      <c r="G3380" s="298"/>
      <c r="H3380" s="298"/>
      <c r="I3380" s="298"/>
      <c r="J3380" s="298"/>
      <c r="K3380" s="298"/>
      <c r="L3380" s="299"/>
      <c r="M3380" s="302"/>
      <c r="N3380" s="298"/>
      <c r="O3380" s="238"/>
      <c r="P3380" s="238"/>
      <c r="Q3380" s="238"/>
      <c r="T3380" s="39"/>
      <c r="U3380" s="39"/>
      <c r="V3380" s="39"/>
      <c r="W3380" s="39"/>
      <c r="X3380" s="39"/>
      <c r="Y3380" s="39"/>
      <c r="Z3380" s="39"/>
      <c r="AA3380" s="39"/>
      <c r="AB3380" s="39"/>
      <c r="AC3380" s="39"/>
      <c r="AD3380" s="39"/>
      <c r="AE3380" s="39"/>
      <c r="AF3380" s="39"/>
      <c r="AG3380" s="39"/>
      <c r="AH3380" s="39"/>
      <c r="AI3380" s="39"/>
      <c r="AJ3380" s="39"/>
      <c r="AK3380" s="39"/>
      <c r="AL3380" s="39"/>
      <c r="AM3380" s="39"/>
      <c r="AN3380" s="39"/>
      <c r="AO3380" s="39"/>
      <c r="AP3380" s="39"/>
      <c r="AQ3380" s="39"/>
      <c r="AR3380" s="39"/>
      <c r="AS3380" s="39"/>
      <c r="AT3380" s="39"/>
      <c r="AU3380" s="39"/>
      <c r="AV3380" s="39"/>
      <c r="AW3380" s="39"/>
      <c r="AX3380" s="39"/>
      <c r="AY3380" s="39"/>
      <c r="AZ3380" s="39"/>
      <c r="BA3380" s="39"/>
      <c r="BB3380" s="39"/>
      <c r="BC3380" s="39"/>
      <c r="BD3380" s="39"/>
      <c r="BE3380" s="39"/>
      <c r="BF3380" s="39"/>
      <c r="BG3380" s="39"/>
      <c r="BH3380" s="39"/>
      <c r="BI3380" s="39"/>
      <c r="BJ3380" s="39"/>
      <c r="BK3380" s="39"/>
      <c r="BL3380" s="39"/>
      <c r="BM3380" s="39"/>
      <c r="BN3380" s="39"/>
      <c r="BO3380" s="39"/>
      <c r="BP3380" s="39"/>
      <c r="BQ3380" s="39"/>
      <c r="BR3380" s="39"/>
      <c r="BS3380" s="39"/>
      <c r="BT3380" s="39"/>
      <c r="BU3380" s="39"/>
      <c r="BV3380" s="39"/>
      <c r="BW3380" s="39"/>
      <c r="BX3380" s="39"/>
      <c r="BY3380" s="39"/>
      <c r="BZ3380" s="39"/>
      <c r="CA3380" s="39"/>
      <c r="CB3380" s="39"/>
      <c r="CC3380" s="39"/>
      <c r="CD3380" s="39"/>
      <c r="CE3380" s="39"/>
      <c r="CF3380" s="39"/>
      <c r="CG3380" s="39"/>
      <c r="CH3380" s="39"/>
      <c r="CI3380" s="39"/>
      <c r="CJ3380" s="39"/>
      <c r="CK3380" s="39"/>
      <c r="CL3380" s="39"/>
      <c r="CM3380" s="39"/>
      <c r="CN3380" s="39"/>
      <c r="CO3380" s="39"/>
      <c r="CP3380" s="39"/>
      <c r="CQ3380" s="39"/>
      <c r="CR3380" s="39"/>
      <c r="CS3380" s="39"/>
      <c r="CT3380" s="39"/>
      <c r="CU3380" s="39"/>
      <c r="CV3380" s="39"/>
      <c r="CW3380" s="39"/>
      <c r="CX3380" s="39"/>
      <c r="CY3380" s="39"/>
      <c r="CZ3380" s="39"/>
      <c r="DA3380" s="39"/>
      <c r="DB3380" s="39"/>
      <c r="DC3380" s="39"/>
      <c r="DD3380" s="39"/>
      <c r="DE3380" s="39"/>
    </row>
    <row r="3381" spans="1:109" s="38" customFormat="1" ht="12">
      <c r="A3381" s="298"/>
      <c r="B3381" s="298"/>
      <c r="C3381" s="298"/>
      <c r="D3381" s="298"/>
      <c r="E3381" s="298"/>
      <c r="F3381" s="298"/>
      <c r="G3381" s="298"/>
      <c r="H3381" s="298"/>
      <c r="I3381" s="298"/>
      <c r="J3381" s="298"/>
      <c r="K3381" s="298"/>
      <c r="L3381" s="299"/>
      <c r="M3381" s="302"/>
      <c r="N3381" s="298"/>
      <c r="O3381" s="238"/>
      <c r="P3381" s="238"/>
      <c r="Q3381" s="238"/>
      <c r="T3381" s="39"/>
      <c r="U3381" s="39"/>
      <c r="V3381" s="39"/>
      <c r="W3381" s="39"/>
      <c r="X3381" s="39"/>
      <c r="Y3381" s="39"/>
      <c r="Z3381" s="39"/>
      <c r="AA3381" s="39"/>
      <c r="AB3381" s="39"/>
      <c r="AC3381" s="39"/>
      <c r="AD3381" s="39"/>
      <c r="AE3381" s="39"/>
      <c r="AF3381" s="39"/>
      <c r="AG3381" s="39"/>
      <c r="AH3381" s="39"/>
      <c r="AI3381" s="39"/>
      <c r="AJ3381" s="39"/>
      <c r="AK3381" s="39"/>
      <c r="AL3381" s="39"/>
      <c r="AM3381" s="39"/>
      <c r="AN3381" s="39"/>
      <c r="AO3381" s="39"/>
      <c r="AP3381" s="39"/>
      <c r="AQ3381" s="39"/>
      <c r="AR3381" s="39"/>
      <c r="AS3381" s="39"/>
      <c r="AT3381" s="39"/>
      <c r="AU3381" s="39"/>
      <c r="AV3381" s="39"/>
      <c r="AW3381" s="39"/>
      <c r="AX3381" s="39"/>
      <c r="AY3381" s="39"/>
      <c r="AZ3381" s="39"/>
      <c r="BA3381" s="39"/>
      <c r="BB3381" s="39"/>
      <c r="BC3381" s="39"/>
      <c r="BD3381" s="39"/>
      <c r="BE3381" s="39"/>
      <c r="BF3381" s="39"/>
      <c r="BG3381" s="39"/>
      <c r="BH3381" s="39"/>
      <c r="BI3381" s="39"/>
      <c r="BJ3381" s="39"/>
      <c r="BK3381" s="39"/>
      <c r="BL3381" s="39"/>
      <c r="BM3381" s="39"/>
      <c r="BN3381" s="39"/>
      <c r="BO3381" s="39"/>
      <c r="BP3381" s="39"/>
      <c r="BQ3381" s="39"/>
      <c r="BR3381" s="39"/>
      <c r="BS3381" s="39"/>
      <c r="BT3381" s="39"/>
      <c r="BU3381" s="39"/>
      <c r="BV3381" s="39"/>
      <c r="BW3381" s="39"/>
      <c r="BX3381" s="39"/>
      <c r="BY3381" s="39"/>
      <c r="BZ3381" s="39"/>
      <c r="CA3381" s="39"/>
      <c r="CB3381" s="39"/>
      <c r="CC3381" s="39"/>
      <c r="CD3381" s="39"/>
      <c r="CE3381" s="39"/>
      <c r="CF3381" s="39"/>
      <c r="CG3381" s="39"/>
      <c r="CH3381" s="39"/>
      <c r="CI3381" s="39"/>
      <c r="CJ3381" s="39"/>
      <c r="CK3381" s="39"/>
      <c r="CL3381" s="39"/>
      <c r="CM3381" s="39"/>
      <c r="CN3381" s="39"/>
      <c r="CO3381" s="39"/>
      <c r="CP3381" s="39"/>
      <c r="CQ3381" s="39"/>
      <c r="CR3381" s="39"/>
      <c r="CS3381" s="39"/>
      <c r="CT3381" s="39"/>
      <c r="CU3381" s="39"/>
      <c r="CV3381" s="39"/>
      <c r="CW3381" s="39"/>
      <c r="CX3381" s="39"/>
      <c r="CY3381" s="39"/>
      <c r="CZ3381" s="39"/>
      <c r="DA3381" s="39"/>
      <c r="DB3381" s="39"/>
      <c r="DC3381" s="39"/>
      <c r="DD3381" s="39"/>
      <c r="DE3381" s="39"/>
    </row>
    <row r="3382" spans="1:109" s="38" customFormat="1" ht="12">
      <c r="A3382" s="298"/>
      <c r="B3382" s="298"/>
      <c r="C3382" s="298"/>
      <c r="D3382" s="298"/>
      <c r="E3382" s="298"/>
      <c r="F3382" s="298"/>
      <c r="G3382" s="298"/>
      <c r="H3382" s="298"/>
      <c r="I3382" s="298"/>
      <c r="J3382" s="298"/>
      <c r="K3382" s="298"/>
      <c r="L3382" s="299"/>
      <c r="M3382" s="302"/>
      <c r="N3382" s="298"/>
      <c r="O3382" s="238"/>
      <c r="P3382" s="238"/>
      <c r="Q3382" s="238"/>
      <c r="T3382" s="39"/>
      <c r="U3382" s="39"/>
      <c r="V3382" s="39"/>
      <c r="W3382" s="39"/>
      <c r="X3382" s="39"/>
      <c r="Y3382" s="39"/>
      <c r="Z3382" s="39"/>
      <c r="AA3382" s="39"/>
      <c r="AB3382" s="39"/>
      <c r="AC3382" s="39"/>
      <c r="AD3382" s="39"/>
      <c r="AE3382" s="39"/>
      <c r="AF3382" s="39"/>
      <c r="AG3382" s="39"/>
      <c r="AH3382" s="39"/>
      <c r="AI3382" s="39"/>
      <c r="AJ3382" s="39"/>
      <c r="AK3382" s="39"/>
      <c r="AL3382" s="39"/>
      <c r="AM3382" s="39"/>
      <c r="AN3382" s="39"/>
      <c r="AO3382" s="39"/>
      <c r="AP3382" s="39"/>
      <c r="AQ3382" s="39"/>
      <c r="AR3382" s="39"/>
      <c r="AS3382" s="39"/>
      <c r="AT3382" s="39"/>
      <c r="AU3382" s="39"/>
      <c r="AV3382" s="39"/>
      <c r="AW3382" s="39"/>
      <c r="AX3382" s="39"/>
      <c r="AY3382" s="39"/>
      <c r="AZ3382" s="39"/>
      <c r="BA3382" s="39"/>
      <c r="BB3382" s="39"/>
      <c r="BC3382" s="39"/>
      <c r="BD3382" s="39"/>
      <c r="BE3382" s="39"/>
      <c r="BF3382" s="39"/>
      <c r="BG3382" s="39"/>
      <c r="BH3382" s="39"/>
      <c r="BI3382" s="39"/>
      <c r="BJ3382" s="39"/>
      <c r="BK3382" s="39"/>
      <c r="BL3382" s="39"/>
      <c r="BM3382" s="39"/>
      <c r="BN3382" s="39"/>
      <c r="BO3382" s="39"/>
      <c r="BP3382" s="39"/>
      <c r="BQ3382" s="39"/>
      <c r="BR3382" s="39"/>
      <c r="BS3382" s="39"/>
      <c r="BT3382" s="39"/>
      <c r="BU3382" s="39"/>
      <c r="BV3382" s="39"/>
      <c r="BW3382" s="39"/>
      <c r="BX3382" s="39"/>
      <c r="BY3382" s="39"/>
      <c r="BZ3382" s="39"/>
      <c r="CA3382" s="39"/>
      <c r="CB3382" s="39"/>
      <c r="CC3382" s="39"/>
      <c r="CD3382" s="39"/>
      <c r="CE3382" s="39"/>
      <c r="CF3382" s="39"/>
      <c r="CG3382" s="39"/>
      <c r="CH3382" s="39"/>
      <c r="CI3382" s="39"/>
      <c r="CJ3382" s="39"/>
      <c r="CK3382" s="39"/>
      <c r="CL3382" s="39"/>
      <c r="CM3382" s="39"/>
      <c r="CN3382" s="39"/>
      <c r="CO3382" s="39"/>
      <c r="CP3382" s="39"/>
      <c r="CQ3382" s="39"/>
      <c r="CR3382" s="39"/>
      <c r="CS3382" s="39"/>
      <c r="CT3382" s="39"/>
      <c r="CU3382" s="39"/>
      <c r="CV3382" s="39"/>
      <c r="CW3382" s="39"/>
      <c r="CX3382" s="39"/>
      <c r="CY3382" s="39"/>
      <c r="CZ3382" s="39"/>
      <c r="DA3382" s="39"/>
      <c r="DB3382" s="39"/>
      <c r="DC3382" s="39"/>
      <c r="DD3382" s="39"/>
      <c r="DE3382" s="39"/>
    </row>
    <row r="3383" spans="1:109" s="38" customFormat="1" ht="12">
      <c r="A3383" s="298"/>
      <c r="B3383" s="298"/>
      <c r="C3383" s="298"/>
      <c r="D3383" s="298"/>
      <c r="E3383" s="298"/>
      <c r="F3383" s="298"/>
      <c r="G3383" s="298"/>
      <c r="H3383" s="298"/>
      <c r="I3383" s="298"/>
      <c r="J3383" s="298"/>
      <c r="K3383" s="298"/>
      <c r="L3383" s="299"/>
      <c r="M3383" s="302"/>
      <c r="N3383" s="298"/>
      <c r="O3383" s="238"/>
      <c r="P3383" s="238"/>
      <c r="Q3383" s="238"/>
      <c r="T3383" s="39"/>
      <c r="U3383" s="39"/>
      <c r="V3383" s="39"/>
      <c r="W3383" s="39"/>
      <c r="X3383" s="39"/>
      <c r="Y3383" s="39"/>
      <c r="Z3383" s="39"/>
      <c r="AA3383" s="39"/>
      <c r="AB3383" s="39"/>
      <c r="AC3383" s="39"/>
      <c r="AD3383" s="39"/>
      <c r="AE3383" s="39"/>
      <c r="AF3383" s="39"/>
      <c r="AG3383" s="39"/>
      <c r="AH3383" s="39"/>
      <c r="AI3383" s="39"/>
      <c r="AJ3383" s="39"/>
      <c r="AK3383" s="39"/>
      <c r="AL3383" s="39"/>
      <c r="AM3383" s="39"/>
      <c r="AN3383" s="39"/>
      <c r="AO3383" s="39"/>
      <c r="AP3383" s="39"/>
      <c r="AQ3383" s="39"/>
      <c r="AR3383" s="39"/>
      <c r="AS3383" s="39"/>
      <c r="AT3383" s="39"/>
      <c r="AU3383" s="39"/>
      <c r="AV3383" s="39"/>
      <c r="AW3383" s="39"/>
      <c r="AX3383" s="39"/>
      <c r="AY3383" s="39"/>
      <c r="AZ3383" s="39"/>
      <c r="BA3383" s="39"/>
      <c r="BB3383" s="39"/>
      <c r="BC3383" s="39"/>
      <c r="BD3383" s="39"/>
      <c r="BE3383" s="39"/>
      <c r="BF3383" s="39"/>
      <c r="BG3383" s="39"/>
      <c r="BH3383" s="39"/>
      <c r="BI3383" s="39"/>
      <c r="BJ3383" s="39"/>
      <c r="BK3383" s="39"/>
      <c r="BL3383" s="39"/>
      <c r="BM3383" s="39"/>
      <c r="BN3383" s="39"/>
      <c r="BO3383" s="39"/>
      <c r="BP3383" s="39"/>
      <c r="BQ3383" s="39"/>
      <c r="BR3383" s="39"/>
      <c r="BS3383" s="39"/>
      <c r="BT3383" s="39"/>
      <c r="BU3383" s="39"/>
      <c r="BV3383" s="39"/>
      <c r="BW3383" s="39"/>
      <c r="BX3383" s="39"/>
      <c r="BY3383" s="39"/>
      <c r="BZ3383" s="39"/>
      <c r="CA3383" s="39"/>
      <c r="CB3383" s="39"/>
      <c r="CC3383" s="39"/>
      <c r="CD3383" s="39"/>
      <c r="CE3383" s="39"/>
      <c r="CF3383" s="39"/>
      <c r="CG3383" s="39"/>
      <c r="CH3383" s="39"/>
      <c r="CI3383" s="39"/>
      <c r="CJ3383" s="39"/>
      <c r="CK3383" s="39"/>
      <c r="CL3383" s="39"/>
      <c r="CM3383" s="39"/>
      <c r="CN3383" s="39"/>
      <c r="CO3383" s="39"/>
      <c r="CP3383" s="39"/>
      <c r="CQ3383" s="39"/>
      <c r="CR3383" s="39"/>
      <c r="CS3383" s="39"/>
      <c r="CT3383" s="39"/>
      <c r="CU3383" s="39"/>
      <c r="CV3383" s="39"/>
      <c r="CW3383" s="39"/>
      <c r="CX3383" s="39"/>
      <c r="CY3383" s="39"/>
      <c r="CZ3383" s="39"/>
      <c r="DA3383" s="39"/>
      <c r="DB3383" s="39"/>
      <c r="DC3383" s="39"/>
      <c r="DD3383" s="39"/>
      <c r="DE3383" s="39"/>
    </row>
    <row r="3384" spans="1:109" s="38" customFormat="1" ht="12">
      <c r="A3384" s="298"/>
      <c r="B3384" s="298"/>
      <c r="C3384" s="298"/>
      <c r="D3384" s="298"/>
      <c r="E3384" s="298"/>
      <c r="F3384" s="298"/>
      <c r="G3384" s="298"/>
      <c r="H3384" s="298"/>
      <c r="I3384" s="298"/>
      <c r="J3384" s="298"/>
      <c r="K3384" s="298"/>
      <c r="L3384" s="299"/>
      <c r="M3384" s="302"/>
      <c r="N3384" s="298"/>
      <c r="O3384" s="238"/>
      <c r="P3384" s="238"/>
      <c r="Q3384" s="238"/>
      <c r="T3384" s="39"/>
      <c r="U3384" s="39"/>
      <c r="V3384" s="39"/>
      <c r="W3384" s="39"/>
      <c r="X3384" s="39"/>
      <c r="Y3384" s="39"/>
      <c r="Z3384" s="39"/>
      <c r="AA3384" s="39"/>
      <c r="AB3384" s="39"/>
      <c r="AC3384" s="39"/>
      <c r="AD3384" s="39"/>
      <c r="AE3384" s="39"/>
      <c r="AF3384" s="39"/>
      <c r="AG3384" s="39"/>
      <c r="AH3384" s="39"/>
      <c r="AI3384" s="39"/>
      <c r="AJ3384" s="39"/>
      <c r="AK3384" s="39"/>
      <c r="AL3384" s="39"/>
      <c r="AM3384" s="39"/>
      <c r="AN3384" s="39"/>
      <c r="AO3384" s="39"/>
      <c r="AP3384" s="39"/>
      <c r="AQ3384" s="39"/>
      <c r="AR3384" s="39"/>
      <c r="AS3384" s="39"/>
      <c r="AT3384" s="39"/>
      <c r="AU3384" s="39"/>
      <c r="AV3384" s="39"/>
      <c r="AW3384" s="39"/>
      <c r="AX3384" s="39"/>
      <c r="AY3384" s="39"/>
      <c r="AZ3384" s="39"/>
      <c r="BA3384" s="39"/>
      <c r="BB3384" s="39"/>
      <c r="BC3384" s="39"/>
      <c r="BD3384" s="39"/>
      <c r="BE3384" s="39"/>
      <c r="BF3384" s="39"/>
      <c r="BG3384" s="39"/>
      <c r="BH3384" s="39"/>
      <c r="BI3384" s="39"/>
      <c r="BJ3384" s="39"/>
      <c r="BK3384" s="39"/>
      <c r="BL3384" s="39"/>
      <c r="BM3384" s="39"/>
      <c r="BN3384" s="39"/>
      <c r="BO3384" s="39"/>
      <c r="BP3384" s="39"/>
      <c r="BQ3384" s="39"/>
      <c r="BR3384" s="39"/>
      <c r="BS3384" s="39"/>
      <c r="BT3384" s="39"/>
      <c r="BU3384" s="39"/>
      <c r="BV3384" s="39"/>
      <c r="BW3384" s="39"/>
      <c r="BX3384" s="39"/>
      <c r="BY3384" s="39"/>
      <c r="BZ3384" s="39"/>
      <c r="CA3384" s="39"/>
      <c r="CB3384" s="39"/>
      <c r="CC3384" s="39"/>
      <c r="CD3384" s="39"/>
      <c r="CE3384" s="39"/>
      <c r="CF3384" s="39"/>
      <c r="CG3384" s="39"/>
      <c r="CH3384" s="39"/>
      <c r="CI3384" s="39"/>
      <c r="CJ3384" s="39"/>
      <c r="CK3384" s="39"/>
      <c r="CL3384" s="39"/>
      <c r="CM3384" s="39"/>
      <c r="CN3384" s="39"/>
      <c r="CO3384" s="39"/>
      <c r="CP3384" s="39"/>
      <c r="CQ3384" s="39"/>
      <c r="CR3384" s="39"/>
      <c r="CS3384" s="39"/>
      <c r="CT3384" s="39"/>
      <c r="CU3384" s="39"/>
      <c r="CV3384" s="39"/>
      <c r="CW3384" s="39"/>
      <c r="CX3384" s="39"/>
      <c r="CY3384" s="39"/>
      <c r="CZ3384" s="39"/>
      <c r="DA3384" s="39"/>
      <c r="DB3384" s="39"/>
      <c r="DC3384" s="39"/>
      <c r="DD3384" s="39"/>
      <c r="DE3384" s="39"/>
    </row>
    <row r="3385" spans="1:109" s="38" customFormat="1" ht="12">
      <c r="A3385" s="298"/>
      <c r="B3385" s="298"/>
      <c r="C3385" s="298"/>
      <c r="D3385" s="298"/>
      <c r="E3385" s="298"/>
      <c r="F3385" s="298"/>
      <c r="G3385" s="298"/>
      <c r="H3385" s="298"/>
      <c r="I3385" s="298"/>
      <c r="J3385" s="298"/>
      <c r="K3385" s="298"/>
      <c r="L3385" s="299"/>
      <c r="M3385" s="302"/>
      <c r="N3385" s="298"/>
      <c r="O3385" s="238"/>
      <c r="P3385" s="238"/>
      <c r="Q3385" s="238"/>
      <c r="T3385" s="39"/>
      <c r="U3385" s="39"/>
      <c r="V3385" s="39"/>
      <c r="W3385" s="39"/>
      <c r="X3385" s="39"/>
      <c r="Y3385" s="39"/>
      <c r="Z3385" s="39"/>
      <c r="AA3385" s="39"/>
      <c r="AB3385" s="39"/>
      <c r="AC3385" s="39"/>
      <c r="AD3385" s="39"/>
      <c r="AE3385" s="39"/>
      <c r="AF3385" s="39"/>
      <c r="AG3385" s="39"/>
      <c r="AH3385" s="39"/>
      <c r="AI3385" s="39"/>
      <c r="AJ3385" s="39"/>
      <c r="AK3385" s="39"/>
      <c r="AL3385" s="39"/>
      <c r="AM3385" s="39"/>
      <c r="AN3385" s="39"/>
      <c r="AO3385" s="39"/>
      <c r="AP3385" s="39"/>
      <c r="AQ3385" s="39"/>
      <c r="AR3385" s="39"/>
      <c r="AS3385" s="39"/>
      <c r="AT3385" s="39"/>
      <c r="AU3385" s="39"/>
      <c r="AV3385" s="39"/>
      <c r="AW3385" s="39"/>
      <c r="AX3385" s="39"/>
      <c r="AY3385" s="39"/>
      <c r="AZ3385" s="39"/>
      <c r="BA3385" s="39"/>
      <c r="BB3385" s="39"/>
      <c r="BC3385" s="39"/>
      <c r="BD3385" s="39"/>
      <c r="BE3385" s="39"/>
      <c r="BF3385" s="39"/>
      <c r="BG3385" s="39"/>
      <c r="BH3385" s="39"/>
      <c r="BI3385" s="39"/>
      <c r="BJ3385" s="39"/>
      <c r="BK3385" s="39"/>
      <c r="BL3385" s="39"/>
      <c r="BM3385" s="39"/>
      <c r="BN3385" s="39"/>
      <c r="BO3385" s="39"/>
      <c r="BP3385" s="39"/>
      <c r="BQ3385" s="39"/>
      <c r="BR3385" s="39"/>
      <c r="BS3385" s="39"/>
      <c r="BT3385" s="39"/>
      <c r="BU3385" s="39"/>
      <c r="BV3385" s="39"/>
      <c r="BW3385" s="39"/>
      <c r="BX3385" s="39"/>
      <c r="BY3385" s="39"/>
      <c r="BZ3385" s="39"/>
      <c r="CA3385" s="39"/>
      <c r="CB3385" s="39"/>
      <c r="CC3385" s="39"/>
      <c r="CD3385" s="39"/>
      <c r="CE3385" s="39"/>
      <c r="CF3385" s="39"/>
      <c r="CG3385" s="39"/>
      <c r="CH3385" s="39"/>
      <c r="CI3385" s="39"/>
      <c r="CJ3385" s="39"/>
      <c r="CK3385" s="39"/>
      <c r="CL3385" s="39"/>
      <c r="CM3385" s="39"/>
      <c r="CN3385" s="39"/>
      <c r="CO3385" s="39"/>
      <c r="CP3385" s="39"/>
      <c r="CQ3385" s="39"/>
      <c r="CR3385" s="39"/>
      <c r="CS3385" s="39"/>
      <c r="CT3385" s="39"/>
      <c r="CU3385" s="39"/>
      <c r="CV3385" s="39"/>
      <c r="CW3385" s="39"/>
      <c r="CX3385" s="39"/>
      <c r="CY3385" s="39"/>
      <c r="CZ3385" s="39"/>
      <c r="DA3385" s="39"/>
      <c r="DB3385" s="39"/>
      <c r="DC3385" s="39"/>
      <c r="DD3385" s="39"/>
      <c r="DE3385" s="39"/>
    </row>
    <row r="3386" spans="1:109" s="38" customFormat="1" ht="12">
      <c r="A3386" s="298"/>
      <c r="B3386" s="298"/>
      <c r="C3386" s="298"/>
      <c r="D3386" s="298"/>
      <c r="E3386" s="298"/>
      <c r="F3386" s="298"/>
      <c r="G3386" s="298"/>
      <c r="H3386" s="298"/>
      <c r="I3386" s="298"/>
      <c r="J3386" s="298"/>
      <c r="K3386" s="298"/>
      <c r="L3386" s="299"/>
      <c r="M3386" s="302"/>
      <c r="N3386" s="298"/>
      <c r="O3386" s="238"/>
      <c r="P3386" s="238"/>
      <c r="Q3386" s="238"/>
      <c r="T3386" s="39"/>
      <c r="U3386" s="39"/>
      <c r="V3386" s="39"/>
      <c r="W3386" s="39"/>
      <c r="X3386" s="39"/>
      <c r="Y3386" s="39"/>
      <c r="Z3386" s="39"/>
      <c r="AA3386" s="39"/>
      <c r="AB3386" s="39"/>
      <c r="AC3386" s="39"/>
      <c r="AD3386" s="39"/>
      <c r="AE3386" s="39"/>
      <c r="AF3386" s="39"/>
      <c r="AG3386" s="39"/>
      <c r="AH3386" s="39"/>
      <c r="AI3386" s="39"/>
      <c r="AJ3386" s="39"/>
      <c r="AK3386" s="39"/>
      <c r="AL3386" s="39"/>
      <c r="AM3386" s="39"/>
      <c r="AN3386" s="39"/>
      <c r="AO3386" s="39"/>
      <c r="AP3386" s="39"/>
      <c r="AQ3386" s="39"/>
      <c r="AR3386" s="39"/>
      <c r="AS3386" s="39"/>
      <c r="AT3386" s="39"/>
      <c r="AU3386" s="39"/>
      <c r="AV3386" s="39"/>
      <c r="AW3386" s="39"/>
      <c r="AX3386" s="39"/>
      <c r="AY3386" s="39"/>
      <c r="AZ3386" s="39"/>
      <c r="BA3386" s="39"/>
      <c r="BB3386" s="39"/>
      <c r="BC3386" s="39"/>
      <c r="BD3386" s="39"/>
      <c r="BE3386" s="39"/>
      <c r="BF3386" s="39"/>
      <c r="BG3386" s="39"/>
      <c r="BH3386" s="39"/>
      <c r="BI3386" s="39"/>
      <c r="BJ3386" s="39"/>
      <c r="BK3386" s="39"/>
      <c r="BL3386" s="39"/>
      <c r="BM3386" s="39"/>
      <c r="BN3386" s="39"/>
      <c r="BO3386" s="39"/>
      <c r="BP3386" s="39"/>
      <c r="BQ3386" s="39"/>
      <c r="BR3386" s="39"/>
      <c r="BS3386" s="39"/>
      <c r="BT3386" s="39"/>
      <c r="BU3386" s="39"/>
      <c r="BV3386" s="39"/>
      <c r="BW3386" s="39"/>
      <c r="BX3386" s="39"/>
      <c r="BY3386" s="39"/>
      <c r="BZ3386" s="39"/>
      <c r="CA3386" s="39"/>
      <c r="CB3386" s="39"/>
      <c r="CC3386" s="39"/>
      <c r="CD3386" s="39"/>
      <c r="CE3386" s="39"/>
      <c r="CF3386" s="39"/>
      <c r="CG3386" s="39"/>
      <c r="CH3386" s="39"/>
      <c r="CI3386" s="39"/>
      <c r="CJ3386" s="39"/>
      <c r="CK3386" s="39"/>
      <c r="CL3386" s="39"/>
      <c r="CM3386" s="39"/>
      <c r="CN3386" s="39"/>
      <c r="CO3386" s="39"/>
      <c r="CP3386" s="39"/>
      <c r="CQ3386" s="39"/>
      <c r="CR3386" s="39"/>
      <c r="CS3386" s="39"/>
      <c r="CT3386" s="39"/>
      <c r="CU3386" s="39"/>
      <c r="CV3386" s="39"/>
      <c r="CW3386" s="39"/>
      <c r="CX3386" s="39"/>
      <c r="CY3386" s="39"/>
      <c r="CZ3386" s="39"/>
      <c r="DA3386" s="39"/>
      <c r="DB3386" s="39"/>
      <c r="DC3386" s="39"/>
      <c r="DD3386" s="39"/>
      <c r="DE3386" s="39"/>
    </row>
    <row r="3387" spans="1:109" s="38" customFormat="1" ht="12">
      <c r="A3387" s="298"/>
      <c r="B3387" s="298"/>
      <c r="C3387" s="298"/>
      <c r="D3387" s="298"/>
      <c r="E3387" s="298"/>
      <c r="F3387" s="298"/>
      <c r="G3387" s="298"/>
      <c r="H3387" s="298"/>
      <c r="I3387" s="298"/>
      <c r="J3387" s="298"/>
      <c r="K3387" s="298"/>
      <c r="L3387" s="299"/>
      <c r="M3387" s="302"/>
      <c r="N3387" s="298"/>
      <c r="O3387" s="238"/>
      <c r="P3387" s="238"/>
      <c r="Q3387" s="238"/>
      <c r="T3387" s="39"/>
      <c r="U3387" s="39"/>
      <c r="V3387" s="39"/>
      <c r="W3387" s="39"/>
      <c r="X3387" s="39"/>
      <c r="Y3387" s="39"/>
      <c r="Z3387" s="39"/>
      <c r="AA3387" s="39"/>
      <c r="AB3387" s="39"/>
      <c r="AC3387" s="39"/>
      <c r="AD3387" s="39"/>
      <c r="AE3387" s="39"/>
      <c r="AF3387" s="39"/>
      <c r="AG3387" s="39"/>
      <c r="AH3387" s="39"/>
      <c r="AI3387" s="39"/>
      <c r="AJ3387" s="39"/>
      <c r="AK3387" s="39"/>
      <c r="AL3387" s="39"/>
      <c r="AM3387" s="39"/>
      <c r="AN3387" s="39"/>
      <c r="AO3387" s="39"/>
      <c r="AP3387" s="39"/>
      <c r="AQ3387" s="39"/>
      <c r="AR3387" s="39"/>
      <c r="AS3387" s="39"/>
      <c r="AT3387" s="39"/>
      <c r="AU3387" s="39"/>
      <c r="AV3387" s="39"/>
      <c r="AW3387" s="39"/>
      <c r="AX3387" s="39"/>
      <c r="AY3387" s="39"/>
      <c r="AZ3387" s="39"/>
      <c r="BA3387" s="39"/>
      <c r="BB3387" s="39"/>
      <c r="BC3387" s="39"/>
      <c r="BD3387" s="39"/>
      <c r="BE3387" s="39"/>
      <c r="BF3387" s="39"/>
      <c r="BG3387" s="39"/>
      <c r="BH3387" s="39"/>
      <c r="BI3387" s="39"/>
      <c r="BJ3387" s="39"/>
      <c r="BK3387" s="39"/>
      <c r="BL3387" s="39"/>
      <c r="BM3387" s="39"/>
      <c r="BN3387" s="39"/>
      <c r="BO3387" s="39"/>
      <c r="BP3387" s="39"/>
      <c r="BQ3387" s="39"/>
      <c r="BR3387" s="39"/>
      <c r="BS3387" s="39"/>
      <c r="BT3387" s="39"/>
      <c r="BU3387" s="39"/>
      <c r="BV3387" s="39"/>
      <c r="BW3387" s="39"/>
      <c r="BX3387" s="39"/>
      <c r="BY3387" s="39"/>
      <c r="BZ3387" s="39"/>
      <c r="CA3387" s="39"/>
      <c r="CB3387" s="39"/>
      <c r="CC3387" s="39"/>
      <c r="CD3387" s="39"/>
      <c r="CE3387" s="39"/>
      <c r="CF3387" s="39"/>
      <c r="CG3387" s="39"/>
      <c r="CH3387" s="39"/>
      <c r="CI3387" s="39"/>
      <c r="CJ3387" s="39"/>
      <c r="CK3387" s="39"/>
      <c r="CL3387" s="39"/>
      <c r="CM3387" s="39"/>
      <c r="CN3387" s="39"/>
      <c r="CO3387" s="39"/>
      <c r="CP3387" s="39"/>
      <c r="CQ3387" s="39"/>
      <c r="CR3387" s="39"/>
      <c r="CS3387" s="39"/>
      <c r="CT3387" s="39"/>
      <c r="CU3387" s="39"/>
      <c r="CV3387" s="39"/>
      <c r="CW3387" s="39"/>
      <c r="CX3387" s="39"/>
      <c r="CY3387" s="39"/>
      <c r="CZ3387" s="39"/>
      <c r="DA3387" s="39"/>
      <c r="DB3387" s="39"/>
      <c r="DC3387" s="39"/>
      <c r="DD3387" s="39"/>
      <c r="DE3387" s="39"/>
    </row>
    <row r="3388" spans="1:109" s="38" customFormat="1" ht="12">
      <c r="A3388" s="298"/>
      <c r="B3388" s="298"/>
      <c r="C3388" s="298"/>
      <c r="D3388" s="298"/>
      <c r="E3388" s="298"/>
      <c r="F3388" s="298"/>
      <c r="G3388" s="298"/>
      <c r="H3388" s="298"/>
      <c r="I3388" s="298"/>
      <c r="J3388" s="298"/>
      <c r="K3388" s="298"/>
      <c r="L3388" s="299"/>
      <c r="M3388" s="302"/>
      <c r="N3388" s="298"/>
      <c r="O3388" s="238"/>
      <c r="P3388" s="238"/>
      <c r="Q3388" s="238"/>
      <c r="T3388" s="39"/>
      <c r="U3388" s="39"/>
      <c r="V3388" s="39"/>
      <c r="W3388" s="39"/>
      <c r="X3388" s="39"/>
      <c r="Y3388" s="39"/>
      <c r="Z3388" s="39"/>
      <c r="AA3388" s="39"/>
      <c r="AB3388" s="39"/>
      <c r="AC3388" s="39"/>
      <c r="AD3388" s="39"/>
      <c r="AE3388" s="39"/>
      <c r="AF3388" s="39"/>
      <c r="AG3388" s="39"/>
      <c r="AH3388" s="39"/>
      <c r="AI3388" s="39"/>
      <c r="AJ3388" s="39"/>
      <c r="AK3388" s="39"/>
      <c r="AL3388" s="39"/>
      <c r="AM3388" s="39"/>
      <c r="AN3388" s="39"/>
      <c r="AO3388" s="39"/>
      <c r="AP3388" s="39"/>
      <c r="AQ3388" s="39"/>
      <c r="AR3388" s="39"/>
      <c r="AS3388" s="39"/>
      <c r="AT3388" s="39"/>
      <c r="AU3388" s="39"/>
      <c r="AV3388" s="39"/>
      <c r="AW3388" s="39"/>
      <c r="AX3388" s="39"/>
      <c r="AY3388" s="39"/>
      <c r="AZ3388" s="39"/>
      <c r="BA3388" s="39"/>
      <c r="BB3388" s="39"/>
      <c r="BC3388" s="39"/>
      <c r="BD3388" s="39"/>
      <c r="BE3388" s="39"/>
      <c r="BF3388" s="39"/>
      <c r="BG3388" s="39"/>
      <c r="BH3388" s="39"/>
      <c r="BI3388" s="39"/>
      <c r="BJ3388" s="39"/>
      <c r="BK3388" s="39"/>
      <c r="BL3388" s="39"/>
      <c r="BM3388" s="39"/>
      <c r="BN3388" s="39"/>
      <c r="BO3388" s="39"/>
      <c r="BP3388" s="39"/>
      <c r="BQ3388" s="39"/>
      <c r="BR3388" s="39"/>
      <c r="BS3388" s="39"/>
      <c r="BT3388" s="39"/>
      <c r="BU3388" s="39"/>
      <c r="BV3388" s="39"/>
      <c r="BW3388" s="39"/>
      <c r="BX3388" s="39"/>
      <c r="BY3388" s="39"/>
      <c r="BZ3388" s="39"/>
      <c r="CA3388" s="39"/>
      <c r="CB3388" s="39"/>
      <c r="CC3388" s="39"/>
      <c r="CD3388" s="39"/>
      <c r="CE3388" s="39"/>
      <c r="CF3388" s="39"/>
      <c r="CG3388" s="39"/>
      <c r="CH3388" s="39"/>
      <c r="CI3388" s="39"/>
      <c r="CJ3388" s="39"/>
      <c r="CK3388" s="39"/>
      <c r="CL3388" s="39"/>
      <c r="CM3388" s="39"/>
      <c r="CN3388" s="39"/>
      <c r="CO3388" s="39"/>
      <c r="CP3388" s="39"/>
      <c r="CQ3388" s="39"/>
      <c r="CR3388" s="39"/>
      <c r="CS3388" s="39"/>
      <c r="CT3388" s="39"/>
      <c r="CU3388" s="39"/>
      <c r="CV3388" s="39"/>
      <c r="CW3388" s="39"/>
      <c r="CX3388" s="39"/>
      <c r="CY3388" s="39"/>
      <c r="CZ3388" s="39"/>
      <c r="DA3388" s="39"/>
      <c r="DB3388" s="39"/>
      <c r="DC3388" s="39"/>
      <c r="DD3388" s="39"/>
      <c r="DE3388" s="39"/>
    </row>
    <row r="3389" spans="1:109" s="38" customFormat="1" ht="12">
      <c r="A3389" s="298"/>
      <c r="B3389" s="298"/>
      <c r="C3389" s="298"/>
      <c r="D3389" s="298"/>
      <c r="E3389" s="298"/>
      <c r="F3389" s="298"/>
      <c r="G3389" s="298"/>
      <c r="H3389" s="298"/>
      <c r="I3389" s="298"/>
      <c r="J3389" s="298"/>
      <c r="K3389" s="298"/>
      <c r="L3389" s="299"/>
      <c r="M3389" s="302"/>
      <c r="N3389" s="298"/>
      <c r="O3389" s="238"/>
      <c r="P3389" s="238"/>
      <c r="Q3389" s="238"/>
      <c r="T3389" s="39"/>
      <c r="U3389" s="39"/>
      <c r="V3389" s="39"/>
      <c r="W3389" s="39"/>
      <c r="X3389" s="39"/>
      <c r="Y3389" s="39"/>
      <c r="Z3389" s="39"/>
      <c r="AA3389" s="39"/>
      <c r="AB3389" s="39"/>
      <c r="AC3389" s="39"/>
      <c r="AD3389" s="39"/>
      <c r="AE3389" s="39"/>
      <c r="AF3389" s="39"/>
      <c r="AG3389" s="39"/>
      <c r="AH3389" s="39"/>
      <c r="AI3389" s="39"/>
      <c r="AJ3389" s="39"/>
      <c r="AK3389" s="39"/>
      <c r="AL3389" s="39"/>
      <c r="AM3389" s="39"/>
      <c r="AN3389" s="39"/>
      <c r="AO3389" s="39"/>
      <c r="AP3389" s="39"/>
      <c r="AQ3389" s="39"/>
      <c r="AR3389" s="39"/>
      <c r="AS3389" s="39"/>
      <c r="AT3389" s="39"/>
      <c r="AU3389" s="39"/>
      <c r="AV3389" s="39"/>
      <c r="AW3389" s="39"/>
      <c r="AX3389" s="39"/>
      <c r="AY3389" s="39"/>
      <c r="AZ3389" s="39"/>
      <c r="BA3389" s="39"/>
      <c r="BB3389" s="39"/>
      <c r="BC3389" s="39"/>
      <c r="BD3389" s="39"/>
      <c r="BE3389" s="39"/>
      <c r="BF3389" s="39"/>
      <c r="BG3389" s="39"/>
      <c r="BH3389" s="39"/>
      <c r="BI3389" s="39"/>
      <c r="BJ3389" s="39"/>
      <c r="BK3389" s="39"/>
      <c r="BL3389" s="39"/>
      <c r="BM3389" s="39"/>
      <c r="BN3389" s="39"/>
      <c r="BO3389" s="39"/>
      <c r="BP3389" s="39"/>
      <c r="BQ3389" s="39"/>
      <c r="BR3389" s="39"/>
      <c r="BS3389" s="39"/>
      <c r="BT3389" s="39"/>
      <c r="BU3389" s="39"/>
      <c r="BV3389" s="39"/>
      <c r="BW3389" s="39"/>
      <c r="BX3389" s="39"/>
      <c r="BY3389" s="39"/>
      <c r="BZ3389" s="39"/>
      <c r="CA3389" s="39"/>
      <c r="CB3389" s="39"/>
      <c r="CC3389" s="39"/>
      <c r="CD3389" s="39"/>
      <c r="CE3389" s="39"/>
      <c r="CF3389" s="39"/>
      <c r="CG3389" s="39"/>
      <c r="CH3389" s="39"/>
      <c r="CI3389" s="39"/>
      <c r="CJ3389" s="39"/>
      <c r="CK3389" s="39"/>
      <c r="CL3389" s="39"/>
      <c r="CM3389" s="39"/>
      <c r="CN3389" s="39"/>
      <c r="CO3389" s="39"/>
      <c r="CP3389" s="39"/>
      <c r="CQ3389" s="39"/>
      <c r="CR3389" s="39"/>
      <c r="CS3389" s="39"/>
      <c r="CT3389" s="39"/>
      <c r="CU3389" s="39"/>
      <c r="CV3389" s="39"/>
      <c r="CW3389" s="39"/>
      <c r="CX3389" s="39"/>
      <c r="CY3389" s="39"/>
      <c r="CZ3389" s="39"/>
      <c r="DA3389" s="39"/>
      <c r="DB3389" s="39"/>
      <c r="DC3389" s="39"/>
      <c r="DD3389" s="39"/>
      <c r="DE3389" s="39"/>
    </row>
    <row r="3390" spans="1:109" s="38" customFormat="1" ht="12">
      <c r="A3390" s="298"/>
      <c r="B3390" s="298"/>
      <c r="C3390" s="298"/>
      <c r="D3390" s="298"/>
      <c r="E3390" s="298"/>
      <c r="F3390" s="298"/>
      <c r="G3390" s="298"/>
      <c r="H3390" s="298"/>
      <c r="I3390" s="298"/>
      <c r="J3390" s="298"/>
      <c r="K3390" s="298"/>
      <c r="L3390" s="299"/>
      <c r="M3390" s="302"/>
      <c r="N3390" s="298"/>
      <c r="O3390" s="238"/>
      <c r="P3390" s="238"/>
      <c r="Q3390" s="238"/>
      <c r="T3390" s="39"/>
      <c r="U3390" s="39"/>
      <c r="V3390" s="39"/>
      <c r="W3390" s="39"/>
      <c r="X3390" s="39"/>
      <c r="Y3390" s="39"/>
      <c r="Z3390" s="39"/>
      <c r="AA3390" s="39"/>
      <c r="AB3390" s="39"/>
      <c r="AC3390" s="39"/>
      <c r="AD3390" s="39"/>
      <c r="AE3390" s="39"/>
      <c r="AF3390" s="39"/>
      <c r="AG3390" s="39"/>
      <c r="AH3390" s="39"/>
      <c r="AI3390" s="39"/>
      <c r="AJ3390" s="39"/>
      <c r="AK3390" s="39"/>
      <c r="AL3390" s="39"/>
      <c r="AM3390" s="39"/>
      <c r="AN3390" s="39"/>
      <c r="AO3390" s="39"/>
      <c r="AP3390" s="39"/>
      <c r="AQ3390" s="39"/>
      <c r="AR3390" s="39"/>
      <c r="AS3390" s="39"/>
      <c r="AT3390" s="39"/>
      <c r="AU3390" s="39"/>
      <c r="AV3390" s="39"/>
      <c r="AW3390" s="39"/>
      <c r="AX3390" s="39"/>
      <c r="AY3390" s="39"/>
      <c r="AZ3390" s="39"/>
      <c r="BA3390" s="39"/>
      <c r="BB3390" s="39"/>
      <c r="BC3390" s="39"/>
      <c r="BD3390" s="39"/>
      <c r="BE3390" s="39"/>
      <c r="BF3390" s="39"/>
      <c r="BG3390" s="39"/>
      <c r="BH3390" s="39"/>
      <c r="BI3390" s="39"/>
      <c r="BJ3390" s="39"/>
      <c r="BK3390" s="39"/>
      <c r="BL3390" s="39"/>
      <c r="BM3390" s="39"/>
      <c r="BN3390" s="39"/>
      <c r="BO3390" s="39"/>
      <c r="BP3390" s="39"/>
      <c r="BQ3390" s="39"/>
      <c r="BR3390" s="39"/>
      <c r="BS3390" s="39"/>
      <c r="BT3390" s="39"/>
      <c r="BU3390" s="39"/>
      <c r="BV3390" s="39"/>
      <c r="BW3390" s="39"/>
      <c r="BX3390" s="39"/>
      <c r="BY3390" s="39"/>
      <c r="BZ3390" s="39"/>
      <c r="CA3390" s="39"/>
      <c r="CB3390" s="39"/>
      <c r="CC3390" s="39"/>
      <c r="CD3390" s="39"/>
      <c r="CE3390" s="39"/>
      <c r="CF3390" s="39"/>
      <c r="CG3390" s="39"/>
      <c r="CH3390" s="39"/>
      <c r="CI3390" s="39"/>
      <c r="CJ3390" s="39"/>
      <c r="CK3390" s="39"/>
      <c r="CL3390" s="39"/>
      <c r="CM3390" s="39"/>
      <c r="CN3390" s="39"/>
      <c r="CO3390" s="39"/>
      <c r="CP3390" s="39"/>
      <c r="CQ3390" s="39"/>
      <c r="CR3390" s="39"/>
      <c r="CS3390" s="39"/>
      <c r="CT3390" s="39"/>
      <c r="CU3390" s="39"/>
      <c r="CV3390" s="39"/>
      <c r="CW3390" s="39"/>
      <c r="CX3390" s="39"/>
      <c r="CY3390" s="39"/>
      <c r="CZ3390" s="39"/>
      <c r="DA3390" s="39"/>
      <c r="DB3390" s="39"/>
      <c r="DC3390" s="39"/>
      <c r="DD3390" s="39"/>
      <c r="DE3390" s="39"/>
    </row>
    <row r="3391" spans="1:109" s="38" customFormat="1" ht="12">
      <c r="A3391" s="298"/>
      <c r="B3391" s="298"/>
      <c r="C3391" s="298"/>
      <c r="D3391" s="298"/>
      <c r="E3391" s="298"/>
      <c r="F3391" s="298"/>
      <c r="G3391" s="298"/>
      <c r="H3391" s="298"/>
      <c r="I3391" s="298"/>
      <c r="J3391" s="298"/>
      <c r="K3391" s="298"/>
      <c r="L3391" s="299"/>
      <c r="M3391" s="302"/>
      <c r="N3391" s="298"/>
      <c r="O3391" s="238"/>
      <c r="P3391" s="238"/>
      <c r="Q3391" s="238"/>
      <c r="T3391" s="39"/>
      <c r="U3391" s="39"/>
      <c r="V3391" s="39"/>
      <c r="W3391" s="39"/>
      <c r="X3391" s="39"/>
      <c r="Y3391" s="39"/>
      <c r="Z3391" s="39"/>
      <c r="AA3391" s="39"/>
      <c r="AB3391" s="39"/>
      <c r="AC3391" s="39"/>
      <c r="AD3391" s="39"/>
      <c r="AE3391" s="39"/>
      <c r="AF3391" s="39"/>
      <c r="AG3391" s="39"/>
      <c r="AH3391" s="39"/>
      <c r="AI3391" s="39"/>
      <c r="AJ3391" s="39"/>
      <c r="AK3391" s="39"/>
      <c r="AL3391" s="39"/>
      <c r="AM3391" s="39"/>
      <c r="AN3391" s="39"/>
      <c r="AO3391" s="39"/>
      <c r="AP3391" s="39"/>
      <c r="AQ3391" s="39"/>
      <c r="AR3391" s="39"/>
      <c r="AS3391" s="39"/>
      <c r="AT3391" s="39"/>
      <c r="AU3391" s="39"/>
      <c r="AV3391" s="39"/>
      <c r="AW3391" s="39"/>
      <c r="AX3391" s="39"/>
      <c r="AY3391" s="39"/>
      <c r="AZ3391" s="39"/>
      <c r="BA3391" s="39"/>
      <c r="BB3391" s="39"/>
      <c r="BC3391" s="39"/>
      <c r="BD3391" s="39"/>
      <c r="BE3391" s="39"/>
      <c r="BF3391" s="39"/>
      <c r="BG3391" s="39"/>
      <c r="BH3391" s="39"/>
      <c r="BI3391" s="39"/>
      <c r="BJ3391" s="39"/>
      <c r="BK3391" s="39"/>
      <c r="BL3391" s="39"/>
      <c r="BM3391" s="39"/>
      <c r="BN3391" s="39"/>
      <c r="BO3391" s="39"/>
      <c r="BP3391" s="39"/>
      <c r="BQ3391" s="39"/>
      <c r="BR3391" s="39"/>
      <c r="BS3391" s="39"/>
      <c r="BT3391" s="39"/>
      <c r="BU3391" s="39"/>
      <c r="BV3391" s="39"/>
      <c r="BW3391" s="39"/>
      <c r="BX3391" s="39"/>
      <c r="BY3391" s="39"/>
      <c r="BZ3391" s="39"/>
      <c r="CA3391" s="39"/>
      <c r="CB3391" s="39"/>
      <c r="CC3391" s="39"/>
      <c r="CD3391" s="39"/>
      <c r="CE3391" s="39"/>
      <c r="CF3391" s="39"/>
      <c r="CG3391" s="39"/>
      <c r="CH3391" s="39"/>
      <c r="CI3391" s="39"/>
      <c r="CJ3391" s="39"/>
      <c r="CK3391" s="39"/>
      <c r="CL3391" s="39"/>
      <c r="CM3391" s="39"/>
      <c r="CN3391" s="39"/>
      <c r="CO3391" s="39"/>
      <c r="CP3391" s="39"/>
      <c r="CQ3391" s="39"/>
      <c r="CR3391" s="39"/>
      <c r="CS3391" s="39"/>
      <c r="CT3391" s="39"/>
      <c r="CU3391" s="39"/>
      <c r="CV3391" s="39"/>
      <c r="CW3391" s="39"/>
      <c r="CX3391" s="39"/>
      <c r="CY3391" s="39"/>
      <c r="CZ3391" s="39"/>
      <c r="DA3391" s="39"/>
      <c r="DB3391" s="39"/>
      <c r="DC3391" s="39"/>
      <c r="DD3391" s="39"/>
      <c r="DE3391" s="39"/>
    </row>
    <row r="3392" spans="1:109" s="38" customFormat="1" ht="12">
      <c r="A3392" s="298"/>
      <c r="B3392" s="298"/>
      <c r="C3392" s="298"/>
      <c r="D3392" s="298"/>
      <c r="E3392" s="298"/>
      <c r="F3392" s="298"/>
      <c r="G3392" s="298"/>
      <c r="H3392" s="298"/>
      <c r="I3392" s="298"/>
      <c r="J3392" s="298"/>
      <c r="K3392" s="298"/>
      <c r="L3392" s="299"/>
      <c r="M3392" s="302"/>
      <c r="N3392" s="298"/>
      <c r="O3392" s="238"/>
      <c r="P3392" s="238"/>
      <c r="Q3392" s="238"/>
      <c r="T3392" s="39"/>
      <c r="U3392" s="39"/>
      <c r="V3392" s="39"/>
      <c r="W3392" s="39"/>
      <c r="X3392" s="39"/>
      <c r="Y3392" s="39"/>
      <c r="Z3392" s="39"/>
      <c r="AA3392" s="39"/>
      <c r="AB3392" s="39"/>
      <c r="AC3392" s="39"/>
      <c r="AD3392" s="39"/>
      <c r="AE3392" s="39"/>
      <c r="AF3392" s="39"/>
      <c r="AG3392" s="39"/>
      <c r="AH3392" s="39"/>
      <c r="AI3392" s="39"/>
      <c r="AJ3392" s="39"/>
      <c r="AK3392" s="39"/>
      <c r="AL3392" s="39"/>
      <c r="AM3392" s="39"/>
      <c r="AN3392" s="39"/>
      <c r="AO3392" s="39"/>
      <c r="AP3392" s="39"/>
      <c r="AQ3392" s="39"/>
      <c r="AR3392" s="39"/>
      <c r="AS3392" s="39"/>
      <c r="AT3392" s="39"/>
      <c r="AU3392" s="39"/>
      <c r="AV3392" s="39"/>
      <c r="AW3392" s="39"/>
      <c r="AX3392" s="39"/>
      <c r="AY3392" s="39"/>
      <c r="AZ3392" s="39"/>
      <c r="BA3392" s="39"/>
      <c r="BB3392" s="39"/>
      <c r="BC3392" s="39"/>
      <c r="BD3392" s="39"/>
      <c r="BE3392" s="39"/>
      <c r="BF3392" s="39"/>
      <c r="BG3392" s="39"/>
      <c r="BH3392" s="39"/>
      <c r="BI3392" s="39"/>
      <c r="BJ3392" s="39"/>
      <c r="BK3392" s="39"/>
      <c r="BL3392" s="39"/>
      <c r="BM3392" s="39"/>
      <c r="BN3392" s="39"/>
      <c r="BO3392" s="39"/>
      <c r="BP3392" s="39"/>
      <c r="BQ3392" s="39"/>
      <c r="BR3392" s="39"/>
      <c r="BS3392" s="39"/>
      <c r="BT3392" s="39"/>
      <c r="BU3392" s="39"/>
      <c r="BV3392" s="39"/>
      <c r="BW3392" s="39"/>
      <c r="BX3392" s="39"/>
      <c r="BY3392" s="39"/>
      <c r="BZ3392" s="39"/>
      <c r="CA3392" s="39"/>
      <c r="CB3392" s="39"/>
      <c r="CC3392" s="39"/>
      <c r="CD3392" s="39"/>
      <c r="CE3392" s="39"/>
      <c r="CF3392" s="39"/>
      <c r="CG3392" s="39"/>
      <c r="CH3392" s="39"/>
      <c r="CI3392" s="39"/>
      <c r="CJ3392" s="39"/>
      <c r="CK3392" s="39"/>
      <c r="CL3392" s="39"/>
      <c r="CM3392" s="39"/>
      <c r="CN3392" s="39"/>
      <c r="CO3392" s="39"/>
      <c r="CP3392" s="39"/>
      <c r="CQ3392" s="39"/>
      <c r="CR3392" s="39"/>
      <c r="CS3392" s="39"/>
      <c r="CT3392" s="39"/>
      <c r="CU3392" s="39"/>
      <c r="CV3392" s="39"/>
      <c r="CW3392" s="39"/>
      <c r="CX3392" s="39"/>
      <c r="CY3392" s="39"/>
      <c r="CZ3392" s="39"/>
      <c r="DA3392" s="39"/>
      <c r="DB3392" s="39"/>
      <c r="DC3392" s="39"/>
      <c r="DD3392" s="39"/>
      <c r="DE3392" s="39"/>
    </row>
    <row r="3393" spans="1:109" s="38" customFormat="1" ht="12">
      <c r="A3393" s="298"/>
      <c r="B3393" s="298"/>
      <c r="C3393" s="298"/>
      <c r="D3393" s="298"/>
      <c r="E3393" s="298"/>
      <c r="F3393" s="298"/>
      <c r="G3393" s="298"/>
      <c r="H3393" s="298"/>
      <c r="I3393" s="298"/>
      <c r="J3393" s="298"/>
      <c r="K3393" s="298"/>
      <c r="L3393" s="299"/>
      <c r="M3393" s="302"/>
      <c r="N3393" s="298"/>
      <c r="O3393" s="238"/>
      <c r="P3393" s="238"/>
      <c r="Q3393" s="238"/>
      <c r="T3393" s="39"/>
      <c r="U3393" s="39"/>
      <c r="V3393" s="39"/>
      <c r="W3393" s="39"/>
      <c r="X3393" s="39"/>
      <c r="Y3393" s="39"/>
      <c r="Z3393" s="39"/>
      <c r="AA3393" s="39"/>
      <c r="AB3393" s="39"/>
      <c r="AC3393" s="39"/>
      <c r="AD3393" s="39"/>
      <c r="AE3393" s="39"/>
      <c r="AF3393" s="39"/>
      <c r="AG3393" s="39"/>
      <c r="AH3393" s="39"/>
      <c r="AI3393" s="39"/>
      <c r="AJ3393" s="39"/>
      <c r="AK3393" s="39"/>
      <c r="AL3393" s="39"/>
      <c r="AM3393" s="39"/>
      <c r="AN3393" s="39"/>
      <c r="AO3393" s="39"/>
      <c r="AP3393" s="39"/>
      <c r="AQ3393" s="39"/>
      <c r="AR3393" s="39"/>
      <c r="AS3393" s="39"/>
      <c r="AT3393" s="39"/>
      <c r="AU3393" s="39"/>
      <c r="AV3393" s="39"/>
      <c r="AW3393" s="39"/>
      <c r="AX3393" s="39"/>
      <c r="AY3393" s="39"/>
      <c r="AZ3393" s="39"/>
      <c r="BA3393" s="39"/>
      <c r="BB3393" s="39"/>
      <c r="BC3393" s="39"/>
      <c r="BD3393" s="39"/>
      <c r="BE3393" s="39"/>
      <c r="BF3393" s="39"/>
      <c r="BG3393" s="39"/>
      <c r="BH3393" s="39"/>
      <c r="BI3393" s="39"/>
      <c r="BJ3393" s="39"/>
      <c r="BK3393" s="39"/>
      <c r="BL3393" s="39"/>
      <c r="BM3393" s="39"/>
      <c r="BN3393" s="39"/>
      <c r="BO3393" s="39"/>
      <c r="BP3393" s="39"/>
      <c r="BQ3393" s="39"/>
      <c r="BR3393" s="39"/>
      <c r="BS3393" s="39"/>
      <c r="BT3393" s="39"/>
      <c r="BU3393" s="39"/>
      <c r="BV3393" s="39"/>
      <c r="BW3393" s="39"/>
      <c r="BX3393" s="39"/>
      <c r="BY3393" s="39"/>
      <c r="BZ3393" s="39"/>
      <c r="CA3393" s="39"/>
      <c r="CB3393" s="39"/>
      <c r="CC3393" s="39"/>
      <c r="CD3393" s="39"/>
      <c r="CE3393" s="39"/>
      <c r="CF3393" s="39"/>
      <c r="CG3393" s="39"/>
      <c r="CH3393" s="39"/>
      <c r="CI3393" s="39"/>
      <c r="CJ3393" s="39"/>
      <c r="CK3393" s="39"/>
      <c r="CL3393" s="39"/>
      <c r="CM3393" s="39"/>
      <c r="CN3393" s="39"/>
      <c r="CO3393" s="39"/>
      <c r="CP3393" s="39"/>
      <c r="CQ3393" s="39"/>
      <c r="CR3393" s="39"/>
      <c r="CS3393" s="39"/>
      <c r="CT3393" s="39"/>
      <c r="CU3393" s="39"/>
      <c r="CV3393" s="39"/>
      <c r="CW3393" s="39"/>
      <c r="CX3393" s="39"/>
      <c r="CY3393" s="39"/>
      <c r="CZ3393" s="39"/>
      <c r="DA3393" s="39"/>
      <c r="DB3393" s="39"/>
      <c r="DC3393" s="39"/>
      <c r="DD3393" s="39"/>
      <c r="DE3393" s="39"/>
    </row>
    <row r="3394" spans="1:109" s="38" customFormat="1" ht="12">
      <c r="A3394" s="298"/>
      <c r="B3394" s="298"/>
      <c r="C3394" s="298"/>
      <c r="D3394" s="298"/>
      <c r="E3394" s="298"/>
      <c r="F3394" s="298"/>
      <c r="G3394" s="298"/>
      <c r="H3394" s="298"/>
      <c r="I3394" s="298"/>
      <c r="J3394" s="298"/>
      <c r="K3394" s="298"/>
      <c r="L3394" s="299"/>
      <c r="M3394" s="302"/>
      <c r="N3394" s="298"/>
      <c r="O3394" s="238"/>
      <c r="P3394" s="238"/>
      <c r="Q3394" s="238"/>
      <c r="T3394" s="39"/>
      <c r="U3394" s="39"/>
      <c r="V3394" s="39"/>
      <c r="W3394" s="39"/>
      <c r="X3394" s="39"/>
      <c r="Y3394" s="39"/>
      <c r="Z3394" s="39"/>
      <c r="AA3394" s="39"/>
      <c r="AB3394" s="39"/>
      <c r="AC3394" s="39"/>
      <c r="AD3394" s="39"/>
      <c r="AE3394" s="39"/>
      <c r="AF3394" s="39"/>
      <c r="AG3394" s="39"/>
      <c r="AH3394" s="39"/>
      <c r="AI3394" s="39"/>
      <c r="AJ3394" s="39"/>
      <c r="AK3394" s="39"/>
      <c r="AL3394" s="39"/>
      <c r="AM3394" s="39"/>
      <c r="AN3394" s="39"/>
      <c r="AO3394" s="39"/>
      <c r="AP3394" s="39"/>
      <c r="AQ3394" s="39"/>
      <c r="AR3394" s="39"/>
      <c r="AS3394" s="39"/>
      <c r="AT3394" s="39"/>
      <c r="AU3394" s="39"/>
      <c r="AV3394" s="39"/>
      <c r="AW3394" s="39"/>
      <c r="AX3394" s="39"/>
      <c r="AY3394" s="39"/>
      <c r="AZ3394" s="39"/>
      <c r="BA3394" s="39"/>
      <c r="BB3394" s="39"/>
      <c r="BC3394" s="39"/>
      <c r="BD3394" s="39"/>
      <c r="BE3394" s="39"/>
      <c r="BF3394" s="39"/>
      <c r="BG3394" s="39"/>
      <c r="BH3394" s="39"/>
      <c r="BI3394" s="39"/>
      <c r="BJ3394" s="39"/>
      <c r="BK3394" s="39"/>
      <c r="BL3394" s="39"/>
      <c r="BM3394" s="39"/>
      <c r="BN3394" s="39"/>
      <c r="BO3394" s="39"/>
      <c r="BP3394" s="39"/>
      <c r="BQ3394" s="39"/>
      <c r="BR3394" s="39"/>
      <c r="BS3394" s="39"/>
      <c r="BT3394" s="39"/>
      <c r="BU3394" s="39"/>
      <c r="BV3394" s="39"/>
      <c r="BW3394" s="39"/>
      <c r="BX3394" s="39"/>
      <c r="BY3394" s="39"/>
      <c r="BZ3394" s="39"/>
      <c r="CA3394" s="39"/>
      <c r="CB3394" s="39"/>
      <c r="CC3394" s="39"/>
      <c r="CD3394" s="39"/>
      <c r="CE3394" s="39"/>
      <c r="CF3394" s="39"/>
      <c r="CG3394" s="39"/>
      <c r="CH3394" s="39"/>
      <c r="CI3394" s="39"/>
      <c r="CJ3394" s="39"/>
      <c r="CK3394" s="39"/>
      <c r="CL3394" s="39"/>
      <c r="CM3394" s="39"/>
      <c r="CN3394" s="39"/>
      <c r="CO3394" s="39"/>
      <c r="CP3394" s="39"/>
      <c r="CQ3394" s="39"/>
      <c r="CR3394" s="39"/>
      <c r="CS3394" s="39"/>
      <c r="CT3394" s="39"/>
      <c r="CU3394" s="39"/>
      <c r="CV3394" s="39"/>
      <c r="CW3394" s="39"/>
      <c r="CX3394" s="39"/>
      <c r="CY3394" s="39"/>
      <c r="CZ3394" s="39"/>
      <c r="DA3394" s="39"/>
      <c r="DB3394" s="39"/>
      <c r="DC3394" s="39"/>
      <c r="DD3394" s="39"/>
      <c r="DE3394" s="39"/>
    </row>
    <row r="3395" spans="1:109" s="38" customFormat="1" ht="12">
      <c r="A3395" s="298"/>
      <c r="B3395" s="298"/>
      <c r="C3395" s="298"/>
      <c r="D3395" s="298"/>
      <c r="E3395" s="298"/>
      <c r="F3395" s="298"/>
      <c r="G3395" s="298"/>
      <c r="H3395" s="298"/>
      <c r="I3395" s="298"/>
      <c r="J3395" s="298"/>
      <c r="K3395" s="298"/>
      <c r="L3395" s="299"/>
      <c r="M3395" s="302"/>
      <c r="N3395" s="298"/>
      <c r="O3395" s="238"/>
      <c r="P3395" s="238"/>
      <c r="Q3395" s="238"/>
      <c r="T3395" s="39"/>
      <c r="U3395" s="39"/>
      <c r="V3395" s="39"/>
      <c r="W3395" s="39"/>
      <c r="X3395" s="39"/>
      <c r="Y3395" s="39"/>
      <c r="Z3395" s="39"/>
      <c r="AA3395" s="39"/>
      <c r="AB3395" s="39"/>
      <c r="AC3395" s="39"/>
      <c r="AD3395" s="39"/>
      <c r="AE3395" s="39"/>
      <c r="AF3395" s="39"/>
      <c r="AG3395" s="39"/>
      <c r="AH3395" s="39"/>
      <c r="AI3395" s="39"/>
      <c r="AJ3395" s="39"/>
      <c r="AK3395" s="39"/>
      <c r="AL3395" s="39"/>
      <c r="AM3395" s="39"/>
      <c r="AN3395" s="39"/>
      <c r="AO3395" s="39"/>
      <c r="AP3395" s="39"/>
      <c r="AQ3395" s="39"/>
      <c r="AR3395" s="39"/>
      <c r="AS3395" s="39"/>
      <c r="AT3395" s="39"/>
      <c r="AU3395" s="39"/>
      <c r="AV3395" s="39"/>
      <c r="AW3395" s="39"/>
      <c r="AX3395" s="39"/>
      <c r="AY3395" s="39"/>
      <c r="AZ3395" s="39"/>
      <c r="BA3395" s="39"/>
      <c r="BB3395" s="39"/>
      <c r="BC3395" s="39"/>
      <c r="BD3395" s="39"/>
      <c r="BE3395" s="39"/>
      <c r="BF3395" s="39"/>
      <c r="BG3395" s="39"/>
      <c r="BH3395" s="39"/>
      <c r="BI3395" s="39"/>
      <c r="BJ3395" s="39"/>
      <c r="BK3395" s="39"/>
      <c r="BL3395" s="39"/>
      <c r="BM3395" s="39"/>
      <c r="BN3395" s="39"/>
      <c r="BO3395" s="39"/>
      <c r="BP3395" s="39"/>
      <c r="BQ3395" s="39"/>
      <c r="BR3395" s="39"/>
      <c r="BS3395" s="39"/>
      <c r="BT3395" s="39"/>
      <c r="BU3395" s="39"/>
      <c r="BV3395" s="39"/>
      <c r="BW3395" s="39"/>
      <c r="BX3395" s="39"/>
      <c r="BY3395" s="39"/>
      <c r="BZ3395" s="39"/>
      <c r="CA3395" s="39"/>
      <c r="CB3395" s="39"/>
      <c r="CC3395" s="39"/>
      <c r="CD3395" s="39"/>
      <c r="CE3395" s="39"/>
      <c r="CF3395" s="39"/>
      <c r="CG3395" s="39"/>
      <c r="CH3395" s="39"/>
      <c r="CI3395" s="39"/>
      <c r="CJ3395" s="39"/>
      <c r="CK3395" s="39"/>
      <c r="CL3395" s="39"/>
      <c r="CM3395" s="39"/>
      <c r="CN3395" s="39"/>
      <c r="CO3395" s="39"/>
      <c r="CP3395" s="39"/>
      <c r="CQ3395" s="39"/>
      <c r="CR3395" s="39"/>
      <c r="CS3395" s="39"/>
      <c r="CT3395" s="39"/>
      <c r="CU3395" s="39"/>
      <c r="CV3395" s="39"/>
      <c r="CW3395" s="39"/>
      <c r="CX3395" s="39"/>
      <c r="CY3395" s="39"/>
      <c r="CZ3395" s="39"/>
      <c r="DA3395" s="39"/>
      <c r="DB3395" s="39"/>
      <c r="DC3395" s="39"/>
      <c r="DD3395" s="39"/>
      <c r="DE3395" s="39"/>
    </row>
    <row r="3396" spans="1:109" s="38" customFormat="1" ht="12">
      <c r="A3396" s="298"/>
      <c r="B3396" s="298"/>
      <c r="C3396" s="298"/>
      <c r="D3396" s="298"/>
      <c r="E3396" s="298"/>
      <c r="F3396" s="298"/>
      <c r="G3396" s="298"/>
      <c r="H3396" s="298"/>
      <c r="I3396" s="298"/>
      <c r="J3396" s="298"/>
      <c r="K3396" s="298"/>
      <c r="L3396" s="299"/>
      <c r="M3396" s="302"/>
      <c r="N3396" s="298"/>
      <c r="O3396" s="238"/>
      <c r="P3396" s="238"/>
      <c r="Q3396" s="238"/>
      <c r="T3396" s="39"/>
      <c r="U3396" s="39"/>
      <c r="V3396" s="39"/>
      <c r="W3396" s="39"/>
      <c r="X3396" s="39"/>
      <c r="Y3396" s="39"/>
      <c r="Z3396" s="39"/>
      <c r="AA3396" s="39"/>
      <c r="AB3396" s="39"/>
      <c r="AC3396" s="39"/>
      <c r="AD3396" s="39"/>
      <c r="AE3396" s="39"/>
      <c r="AF3396" s="39"/>
      <c r="AG3396" s="39"/>
      <c r="AH3396" s="39"/>
      <c r="AI3396" s="39"/>
      <c r="AJ3396" s="39"/>
      <c r="AK3396" s="39"/>
      <c r="AL3396" s="39"/>
      <c r="AM3396" s="39"/>
      <c r="AN3396" s="39"/>
      <c r="AO3396" s="39"/>
      <c r="AP3396" s="39"/>
      <c r="AQ3396" s="39"/>
      <c r="AR3396" s="39"/>
      <c r="AS3396" s="39"/>
      <c r="AT3396" s="39"/>
      <c r="AU3396" s="39"/>
      <c r="AV3396" s="39"/>
      <c r="AW3396" s="39"/>
      <c r="AX3396" s="39"/>
      <c r="AY3396" s="39"/>
      <c r="AZ3396" s="39"/>
      <c r="BA3396" s="39"/>
      <c r="BB3396" s="39"/>
      <c r="BC3396" s="39"/>
      <c r="BD3396" s="39"/>
      <c r="BE3396" s="39"/>
      <c r="BF3396" s="39"/>
      <c r="BG3396" s="39"/>
      <c r="BH3396" s="39"/>
      <c r="BI3396" s="39"/>
      <c r="BJ3396" s="39"/>
      <c r="BK3396" s="39"/>
      <c r="BL3396" s="39"/>
      <c r="BM3396" s="39"/>
      <c r="BN3396" s="39"/>
      <c r="BO3396" s="39"/>
      <c r="BP3396" s="39"/>
      <c r="BQ3396" s="39"/>
      <c r="BR3396" s="39"/>
      <c r="BS3396" s="39"/>
      <c r="BT3396" s="39"/>
      <c r="BU3396" s="39"/>
      <c r="BV3396" s="39"/>
      <c r="BW3396" s="39"/>
      <c r="BX3396" s="39"/>
      <c r="BY3396" s="39"/>
      <c r="BZ3396" s="39"/>
      <c r="CA3396" s="39"/>
      <c r="CB3396" s="39"/>
      <c r="CC3396" s="39"/>
      <c r="CD3396" s="39"/>
      <c r="CE3396" s="39"/>
      <c r="CF3396" s="39"/>
      <c r="CG3396" s="39"/>
      <c r="CH3396" s="39"/>
      <c r="CI3396" s="39"/>
      <c r="CJ3396" s="39"/>
      <c r="CK3396" s="39"/>
      <c r="CL3396" s="39"/>
      <c r="CM3396" s="39"/>
      <c r="CN3396" s="39"/>
      <c r="CO3396" s="39"/>
      <c r="CP3396" s="39"/>
      <c r="CQ3396" s="39"/>
      <c r="CR3396" s="39"/>
      <c r="CS3396" s="39"/>
      <c r="CT3396" s="39"/>
      <c r="CU3396" s="39"/>
      <c r="CV3396" s="39"/>
      <c r="CW3396" s="39"/>
      <c r="CX3396" s="39"/>
      <c r="CY3396" s="39"/>
      <c r="CZ3396" s="39"/>
      <c r="DA3396" s="39"/>
      <c r="DB3396" s="39"/>
      <c r="DC3396" s="39"/>
      <c r="DD3396" s="39"/>
      <c r="DE3396" s="39"/>
    </row>
    <row r="3397" spans="1:109" s="38" customFormat="1" ht="12">
      <c r="A3397" s="298"/>
      <c r="B3397" s="298"/>
      <c r="C3397" s="298"/>
      <c r="D3397" s="298"/>
      <c r="E3397" s="298"/>
      <c r="F3397" s="298"/>
      <c r="G3397" s="298"/>
      <c r="H3397" s="298"/>
      <c r="I3397" s="298"/>
      <c r="J3397" s="298"/>
      <c r="K3397" s="298"/>
      <c r="L3397" s="299"/>
      <c r="M3397" s="302"/>
      <c r="N3397" s="298"/>
      <c r="O3397" s="238"/>
      <c r="P3397" s="238"/>
      <c r="Q3397" s="238"/>
      <c r="T3397" s="39"/>
      <c r="U3397" s="39"/>
      <c r="V3397" s="39"/>
      <c r="W3397" s="39"/>
      <c r="X3397" s="39"/>
      <c r="Y3397" s="39"/>
      <c r="Z3397" s="39"/>
      <c r="AA3397" s="39"/>
      <c r="AB3397" s="39"/>
      <c r="AC3397" s="39"/>
      <c r="AD3397" s="39"/>
      <c r="AE3397" s="39"/>
      <c r="AF3397" s="39"/>
      <c r="AG3397" s="39"/>
      <c r="AH3397" s="39"/>
      <c r="AI3397" s="39"/>
      <c r="AJ3397" s="39"/>
      <c r="AK3397" s="39"/>
      <c r="AL3397" s="39"/>
      <c r="AM3397" s="39"/>
      <c r="AN3397" s="39"/>
      <c r="AO3397" s="39"/>
      <c r="AP3397" s="39"/>
      <c r="AQ3397" s="39"/>
      <c r="AR3397" s="39"/>
      <c r="AS3397" s="39"/>
      <c r="AT3397" s="39"/>
      <c r="AU3397" s="39"/>
      <c r="AV3397" s="39"/>
      <c r="AW3397" s="39"/>
      <c r="AX3397" s="39"/>
      <c r="AY3397" s="39"/>
      <c r="AZ3397" s="39"/>
      <c r="BA3397" s="39"/>
      <c r="BB3397" s="39"/>
      <c r="BC3397" s="39"/>
      <c r="BD3397" s="39"/>
      <c r="BE3397" s="39"/>
      <c r="BF3397" s="39"/>
      <c r="BG3397" s="39"/>
      <c r="BH3397" s="39"/>
      <c r="BI3397" s="39"/>
      <c r="BJ3397" s="39"/>
      <c r="BK3397" s="39"/>
      <c r="BL3397" s="39"/>
      <c r="BM3397" s="39"/>
      <c r="BN3397" s="39"/>
      <c r="BO3397" s="39"/>
      <c r="BP3397" s="39"/>
      <c r="BQ3397" s="39"/>
      <c r="BR3397" s="39"/>
      <c r="BS3397" s="39"/>
      <c r="BT3397" s="39"/>
      <c r="BU3397" s="39"/>
      <c r="BV3397" s="39"/>
      <c r="BW3397" s="39"/>
      <c r="BX3397" s="39"/>
      <c r="BY3397" s="39"/>
      <c r="BZ3397" s="39"/>
      <c r="CA3397" s="39"/>
      <c r="CB3397" s="39"/>
      <c r="CC3397" s="39"/>
      <c r="CD3397" s="39"/>
      <c r="CE3397" s="39"/>
      <c r="CF3397" s="39"/>
      <c r="CG3397" s="39"/>
      <c r="CH3397" s="39"/>
      <c r="CI3397" s="39"/>
      <c r="CJ3397" s="39"/>
      <c r="CK3397" s="39"/>
      <c r="CL3397" s="39"/>
      <c r="CM3397" s="39"/>
      <c r="CN3397" s="39"/>
      <c r="CO3397" s="39"/>
      <c r="CP3397" s="39"/>
      <c r="CQ3397" s="39"/>
      <c r="CR3397" s="39"/>
      <c r="CS3397" s="39"/>
      <c r="CT3397" s="39"/>
      <c r="CU3397" s="39"/>
      <c r="CV3397" s="39"/>
      <c r="CW3397" s="39"/>
      <c r="CX3397" s="39"/>
      <c r="CY3397" s="39"/>
      <c r="CZ3397" s="39"/>
      <c r="DA3397" s="39"/>
      <c r="DB3397" s="39"/>
      <c r="DC3397" s="39"/>
      <c r="DD3397" s="39"/>
      <c r="DE3397" s="39"/>
    </row>
    <row r="3398" spans="1:109" s="38" customFormat="1" ht="12">
      <c r="A3398" s="298"/>
      <c r="B3398" s="298"/>
      <c r="C3398" s="298"/>
      <c r="D3398" s="298"/>
      <c r="E3398" s="298"/>
      <c r="F3398" s="298"/>
      <c r="G3398" s="298"/>
      <c r="H3398" s="298"/>
      <c r="I3398" s="298"/>
      <c r="J3398" s="298"/>
      <c r="K3398" s="298"/>
      <c r="L3398" s="299"/>
      <c r="M3398" s="302"/>
      <c r="N3398" s="298"/>
      <c r="O3398" s="238"/>
      <c r="P3398" s="238"/>
      <c r="Q3398" s="238"/>
      <c r="T3398" s="39"/>
      <c r="U3398" s="39"/>
      <c r="V3398" s="39"/>
      <c r="W3398" s="39"/>
      <c r="X3398" s="39"/>
      <c r="Y3398" s="39"/>
      <c r="Z3398" s="39"/>
      <c r="AA3398" s="39"/>
      <c r="AB3398" s="39"/>
      <c r="AC3398" s="39"/>
      <c r="AD3398" s="39"/>
      <c r="AE3398" s="39"/>
      <c r="AF3398" s="39"/>
      <c r="AG3398" s="39"/>
      <c r="AH3398" s="39"/>
      <c r="AI3398" s="39"/>
      <c r="AJ3398" s="39"/>
      <c r="AK3398" s="39"/>
      <c r="AL3398" s="39"/>
      <c r="AM3398" s="39"/>
      <c r="AN3398" s="39"/>
      <c r="AO3398" s="39"/>
      <c r="AP3398" s="39"/>
      <c r="AQ3398" s="39"/>
      <c r="AR3398" s="39"/>
      <c r="AS3398" s="39"/>
      <c r="AT3398" s="39"/>
      <c r="AU3398" s="39"/>
      <c r="AV3398" s="39"/>
      <c r="AW3398" s="39"/>
      <c r="AX3398" s="39"/>
      <c r="AY3398" s="39"/>
      <c r="AZ3398" s="39"/>
      <c r="BA3398" s="39"/>
      <c r="BB3398" s="39"/>
      <c r="BC3398" s="39"/>
      <c r="BD3398" s="39"/>
      <c r="BE3398" s="39"/>
      <c r="BF3398" s="39"/>
      <c r="BG3398" s="39"/>
      <c r="BH3398" s="39"/>
      <c r="BI3398" s="39"/>
      <c r="BJ3398" s="39"/>
      <c r="BK3398" s="39"/>
      <c r="BL3398" s="39"/>
      <c r="BM3398" s="39"/>
      <c r="BN3398" s="39"/>
      <c r="BO3398" s="39"/>
      <c r="BP3398" s="39"/>
      <c r="BQ3398" s="39"/>
      <c r="BR3398" s="39"/>
      <c r="BS3398" s="39"/>
      <c r="BT3398" s="39"/>
      <c r="BU3398" s="39"/>
      <c r="BV3398" s="39"/>
      <c r="BW3398" s="39"/>
      <c r="BX3398" s="39"/>
      <c r="BY3398" s="39"/>
      <c r="BZ3398" s="39"/>
      <c r="CA3398" s="39"/>
      <c r="CB3398" s="39"/>
      <c r="CC3398" s="39"/>
      <c r="CD3398" s="39"/>
      <c r="CE3398" s="39"/>
      <c r="CF3398" s="39"/>
      <c r="CG3398" s="39"/>
      <c r="CH3398" s="39"/>
      <c r="CI3398" s="39"/>
      <c r="CJ3398" s="39"/>
      <c r="CK3398" s="39"/>
      <c r="CL3398" s="39"/>
      <c r="CM3398" s="39"/>
      <c r="CN3398" s="39"/>
      <c r="CO3398" s="39"/>
      <c r="CP3398" s="39"/>
      <c r="CQ3398" s="39"/>
      <c r="CR3398" s="39"/>
      <c r="CS3398" s="39"/>
      <c r="CT3398" s="39"/>
      <c r="CU3398" s="39"/>
      <c r="CV3398" s="39"/>
      <c r="CW3398" s="39"/>
      <c r="CX3398" s="39"/>
      <c r="CY3398" s="39"/>
      <c r="CZ3398" s="39"/>
      <c r="DA3398" s="39"/>
      <c r="DB3398" s="39"/>
      <c r="DC3398" s="39"/>
      <c r="DD3398" s="39"/>
      <c r="DE3398" s="39"/>
    </row>
    <row r="3399" spans="1:109" s="38" customFormat="1" ht="12">
      <c r="A3399" s="298"/>
      <c r="B3399" s="298"/>
      <c r="C3399" s="298"/>
      <c r="D3399" s="298"/>
      <c r="E3399" s="298"/>
      <c r="F3399" s="298"/>
      <c r="G3399" s="298"/>
      <c r="H3399" s="298"/>
      <c r="I3399" s="298"/>
      <c r="J3399" s="298"/>
      <c r="K3399" s="298"/>
      <c r="L3399" s="299"/>
      <c r="M3399" s="302"/>
      <c r="N3399" s="298"/>
      <c r="O3399" s="238"/>
      <c r="P3399" s="238"/>
      <c r="Q3399" s="238"/>
      <c r="T3399" s="39"/>
      <c r="U3399" s="39"/>
      <c r="V3399" s="39"/>
      <c r="W3399" s="39"/>
      <c r="X3399" s="39"/>
      <c r="Y3399" s="39"/>
      <c r="Z3399" s="39"/>
      <c r="AA3399" s="39"/>
      <c r="AB3399" s="39"/>
      <c r="AC3399" s="39"/>
      <c r="AD3399" s="39"/>
      <c r="AE3399" s="39"/>
      <c r="AF3399" s="39"/>
      <c r="AG3399" s="39"/>
      <c r="AH3399" s="39"/>
      <c r="AI3399" s="39"/>
      <c r="AJ3399" s="39"/>
      <c r="AK3399" s="39"/>
      <c r="AL3399" s="39"/>
      <c r="AM3399" s="39"/>
      <c r="AN3399" s="39"/>
      <c r="AO3399" s="39"/>
      <c r="AP3399" s="39"/>
      <c r="AQ3399" s="39"/>
      <c r="AR3399" s="39"/>
      <c r="AS3399" s="39"/>
      <c r="AT3399" s="39"/>
      <c r="AU3399" s="39"/>
      <c r="AV3399" s="39"/>
      <c r="AW3399" s="39"/>
      <c r="AX3399" s="39"/>
      <c r="AY3399" s="39"/>
      <c r="AZ3399" s="39"/>
      <c r="BA3399" s="39"/>
      <c r="BB3399" s="39"/>
      <c r="BC3399" s="39"/>
      <c r="BD3399" s="39"/>
      <c r="BE3399" s="39"/>
      <c r="BF3399" s="39"/>
      <c r="BG3399" s="39"/>
      <c r="BH3399" s="39"/>
      <c r="BI3399" s="39"/>
      <c r="BJ3399" s="39"/>
      <c r="BK3399" s="39"/>
      <c r="BL3399" s="39"/>
      <c r="BM3399" s="39"/>
      <c r="BN3399" s="39"/>
      <c r="BO3399" s="39"/>
      <c r="BP3399" s="39"/>
      <c r="BQ3399" s="39"/>
      <c r="BR3399" s="39"/>
      <c r="BS3399" s="39"/>
      <c r="BT3399" s="39"/>
      <c r="BU3399" s="39"/>
      <c r="BV3399" s="39"/>
      <c r="BW3399" s="39"/>
      <c r="BX3399" s="39"/>
      <c r="BY3399" s="39"/>
      <c r="BZ3399" s="39"/>
      <c r="CA3399" s="39"/>
      <c r="CB3399" s="39"/>
      <c r="CC3399" s="39"/>
      <c r="CD3399" s="39"/>
      <c r="CE3399" s="39"/>
      <c r="CF3399" s="39"/>
      <c r="CG3399" s="39"/>
      <c r="CH3399" s="39"/>
      <c r="CI3399" s="39"/>
      <c r="CJ3399" s="39"/>
      <c r="CK3399" s="39"/>
      <c r="CL3399" s="39"/>
      <c r="CM3399" s="39"/>
      <c r="CN3399" s="39"/>
      <c r="CO3399" s="39"/>
      <c r="CP3399" s="39"/>
      <c r="CQ3399" s="39"/>
      <c r="CR3399" s="39"/>
      <c r="CS3399" s="39"/>
      <c r="CT3399" s="39"/>
      <c r="CU3399" s="39"/>
      <c r="CV3399" s="39"/>
      <c r="CW3399" s="39"/>
      <c r="CX3399" s="39"/>
      <c r="CY3399" s="39"/>
      <c r="CZ3399" s="39"/>
      <c r="DA3399" s="39"/>
      <c r="DB3399" s="39"/>
      <c r="DC3399" s="39"/>
      <c r="DD3399" s="39"/>
      <c r="DE3399" s="39"/>
    </row>
    <row r="3400" spans="1:109" s="38" customFormat="1" ht="12">
      <c r="A3400" s="298"/>
      <c r="B3400" s="298"/>
      <c r="C3400" s="298"/>
      <c r="D3400" s="298"/>
      <c r="E3400" s="298"/>
      <c r="F3400" s="298"/>
      <c r="G3400" s="298"/>
      <c r="H3400" s="298"/>
      <c r="I3400" s="298"/>
      <c r="J3400" s="298"/>
      <c r="K3400" s="298"/>
      <c r="L3400" s="299"/>
      <c r="M3400" s="302"/>
      <c r="N3400" s="298"/>
      <c r="O3400" s="238"/>
      <c r="P3400" s="238"/>
      <c r="Q3400" s="238"/>
      <c r="T3400" s="39"/>
      <c r="U3400" s="39"/>
      <c r="V3400" s="39"/>
      <c r="W3400" s="39"/>
      <c r="X3400" s="39"/>
      <c r="Y3400" s="39"/>
      <c r="Z3400" s="39"/>
      <c r="AA3400" s="39"/>
      <c r="AB3400" s="39"/>
      <c r="AC3400" s="39"/>
      <c r="AD3400" s="39"/>
      <c r="AE3400" s="39"/>
      <c r="AF3400" s="39"/>
      <c r="AG3400" s="39"/>
      <c r="AH3400" s="39"/>
      <c r="AI3400" s="39"/>
      <c r="AJ3400" s="39"/>
      <c r="AK3400" s="39"/>
      <c r="AL3400" s="39"/>
      <c r="AM3400" s="39"/>
      <c r="AN3400" s="39"/>
      <c r="AO3400" s="39"/>
      <c r="AP3400" s="39"/>
      <c r="AQ3400" s="39"/>
      <c r="AR3400" s="39"/>
      <c r="AS3400" s="39"/>
      <c r="AT3400" s="39"/>
      <c r="AU3400" s="39"/>
      <c r="AV3400" s="39"/>
      <c r="AW3400" s="39"/>
      <c r="AX3400" s="39"/>
      <c r="AY3400" s="39"/>
      <c r="AZ3400" s="39"/>
      <c r="BA3400" s="39"/>
      <c r="BB3400" s="39"/>
      <c r="BC3400" s="39"/>
      <c r="BD3400" s="39"/>
      <c r="BE3400" s="39"/>
      <c r="BF3400" s="39"/>
      <c r="BG3400" s="39"/>
      <c r="BH3400" s="39"/>
      <c r="BI3400" s="39"/>
      <c r="BJ3400" s="39"/>
      <c r="BK3400" s="39"/>
      <c r="BL3400" s="39"/>
      <c r="BM3400" s="39"/>
      <c r="BN3400" s="39"/>
      <c r="BO3400" s="39"/>
      <c r="BP3400" s="39"/>
      <c r="BQ3400" s="39"/>
      <c r="BR3400" s="39"/>
      <c r="BS3400" s="39"/>
      <c r="BT3400" s="39"/>
      <c r="BU3400" s="39"/>
      <c r="BV3400" s="39"/>
      <c r="BW3400" s="39"/>
      <c r="BX3400" s="39"/>
      <c r="BY3400" s="39"/>
      <c r="BZ3400" s="39"/>
      <c r="CA3400" s="39"/>
      <c r="CB3400" s="39"/>
      <c r="CC3400" s="39"/>
      <c r="CD3400" s="39"/>
      <c r="CE3400" s="39"/>
      <c r="CF3400" s="39"/>
      <c r="CG3400" s="39"/>
      <c r="CH3400" s="39"/>
      <c r="CI3400" s="39"/>
      <c r="CJ3400" s="39"/>
      <c r="CK3400" s="39"/>
      <c r="CL3400" s="39"/>
      <c r="CM3400" s="39"/>
      <c r="CN3400" s="39"/>
      <c r="CO3400" s="39"/>
      <c r="CP3400" s="39"/>
      <c r="CQ3400" s="39"/>
      <c r="CR3400" s="39"/>
      <c r="CS3400" s="39"/>
      <c r="CT3400" s="39"/>
      <c r="CU3400" s="39"/>
      <c r="CV3400" s="39"/>
      <c r="CW3400" s="39"/>
      <c r="CX3400" s="39"/>
      <c r="CY3400" s="39"/>
      <c r="CZ3400" s="39"/>
      <c r="DA3400" s="39"/>
      <c r="DB3400" s="39"/>
      <c r="DC3400" s="39"/>
      <c r="DD3400" s="39"/>
      <c r="DE3400" s="39"/>
    </row>
    <row r="3401" spans="1:109" s="38" customFormat="1" ht="12">
      <c r="A3401" s="298"/>
      <c r="B3401" s="298"/>
      <c r="C3401" s="298"/>
      <c r="D3401" s="298"/>
      <c r="E3401" s="298"/>
      <c r="F3401" s="298"/>
      <c r="G3401" s="298"/>
      <c r="H3401" s="298"/>
      <c r="I3401" s="298"/>
      <c r="J3401" s="298"/>
      <c r="K3401" s="298"/>
      <c r="L3401" s="299"/>
      <c r="M3401" s="302"/>
      <c r="N3401" s="298"/>
      <c r="O3401" s="238"/>
      <c r="P3401" s="238"/>
      <c r="Q3401" s="238"/>
      <c r="T3401" s="39"/>
      <c r="U3401" s="39"/>
      <c r="V3401" s="39"/>
      <c r="W3401" s="39"/>
      <c r="X3401" s="39"/>
      <c r="Y3401" s="39"/>
      <c r="Z3401" s="39"/>
      <c r="AA3401" s="39"/>
      <c r="AB3401" s="39"/>
      <c r="AC3401" s="39"/>
      <c r="AD3401" s="39"/>
      <c r="AE3401" s="39"/>
      <c r="AF3401" s="39"/>
      <c r="AG3401" s="39"/>
      <c r="AH3401" s="39"/>
      <c r="AI3401" s="39"/>
      <c r="AJ3401" s="39"/>
      <c r="AK3401" s="39"/>
      <c r="AL3401" s="39"/>
      <c r="AM3401" s="39"/>
      <c r="AN3401" s="39"/>
      <c r="AO3401" s="39"/>
      <c r="AP3401" s="39"/>
      <c r="AQ3401" s="39"/>
      <c r="AR3401" s="39"/>
      <c r="AS3401" s="39"/>
      <c r="AT3401" s="39"/>
      <c r="AU3401" s="39"/>
      <c r="AV3401" s="39"/>
      <c r="AW3401" s="39"/>
      <c r="AX3401" s="39"/>
      <c r="AY3401" s="39"/>
      <c r="AZ3401" s="39"/>
      <c r="BA3401" s="39"/>
      <c r="BB3401" s="39"/>
      <c r="BC3401" s="39"/>
      <c r="BD3401" s="39"/>
      <c r="BE3401" s="39"/>
      <c r="BF3401" s="39"/>
      <c r="BG3401" s="39"/>
      <c r="BH3401" s="39"/>
      <c r="BI3401" s="39"/>
      <c r="BJ3401" s="39"/>
      <c r="BK3401" s="39"/>
      <c r="BL3401" s="39"/>
      <c r="BM3401" s="39"/>
      <c r="BN3401" s="39"/>
      <c r="BO3401" s="39"/>
      <c r="BP3401" s="39"/>
      <c r="BQ3401" s="39"/>
      <c r="BR3401" s="39"/>
      <c r="BS3401" s="39"/>
      <c r="BT3401" s="39"/>
      <c r="BU3401" s="39"/>
      <c r="BV3401" s="39"/>
      <c r="BW3401" s="39"/>
      <c r="BX3401" s="39"/>
      <c r="BY3401" s="39"/>
      <c r="BZ3401" s="39"/>
      <c r="CA3401" s="39"/>
      <c r="CB3401" s="39"/>
      <c r="CC3401" s="39"/>
      <c r="CD3401" s="39"/>
      <c r="CE3401" s="39"/>
      <c r="CF3401" s="39"/>
      <c r="CG3401" s="39"/>
      <c r="CH3401" s="39"/>
      <c r="CI3401" s="39"/>
      <c r="CJ3401" s="39"/>
      <c r="CK3401" s="39"/>
      <c r="CL3401" s="39"/>
      <c r="CM3401" s="39"/>
      <c r="CN3401" s="39"/>
      <c r="CO3401" s="39"/>
      <c r="CP3401" s="39"/>
      <c r="CQ3401" s="39"/>
      <c r="CR3401" s="39"/>
      <c r="CS3401" s="39"/>
      <c r="CT3401" s="39"/>
      <c r="CU3401" s="39"/>
      <c r="CV3401" s="39"/>
      <c r="CW3401" s="39"/>
      <c r="CX3401" s="39"/>
      <c r="CY3401" s="39"/>
      <c r="CZ3401" s="39"/>
      <c r="DA3401" s="39"/>
      <c r="DB3401" s="39"/>
      <c r="DC3401" s="39"/>
      <c r="DD3401" s="39"/>
      <c r="DE3401" s="39"/>
    </row>
    <row r="3402" spans="1:109" s="38" customFormat="1" ht="12">
      <c r="A3402" s="298"/>
      <c r="B3402" s="298"/>
      <c r="C3402" s="298"/>
      <c r="D3402" s="298"/>
      <c r="E3402" s="298"/>
      <c r="F3402" s="298"/>
      <c r="G3402" s="298"/>
      <c r="H3402" s="298"/>
      <c r="I3402" s="298"/>
      <c r="J3402" s="298"/>
      <c r="K3402" s="298"/>
      <c r="L3402" s="299"/>
      <c r="M3402" s="302"/>
      <c r="N3402" s="298"/>
      <c r="O3402" s="238"/>
      <c r="P3402" s="238"/>
      <c r="Q3402" s="238"/>
      <c r="T3402" s="39"/>
      <c r="U3402" s="39"/>
      <c r="V3402" s="39"/>
      <c r="W3402" s="39"/>
      <c r="X3402" s="39"/>
      <c r="Y3402" s="39"/>
      <c r="Z3402" s="39"/>
      <c r="AA3402" s="39"/>
      <c r="AB3402" s="39"/>
      <c r="AC3402" s="39"/>
      <c r="AD3402" s="39"/>
      <c r="AE3402" s="39"/>
      <c r="AF3402" s="39"/>
      <c r="AG3402" s="39"/>
      <c r="AH3402" s="39"/>
      <c r="AI3402" s="39"/>
      <c r="AJ3402" s="39"/>
      <c r="AK3402" s="39"/>
      <c r="AL3402" s="39"/>
      <c r="AM3402" s="39"/>
      <c r="AN3402" s="39"/>
      <c r="AO3402" s="39"/>
      <c r="AP3402" s="39"/>
      <c r="AQ3402" s="39"/>
      <c r="AR3402" s="39"/>
      <c r="AS3402" s="39"/>
      <c r="AT3402" s="39"/>
      <c r="AU3402" s="39"/>
      <c r="AV3402" s="39"/>
      <c r="AW3402" s="39"/>
      <c r="AX3402" s="39"/>
      <c r="AY3402" s="39"/>
      <c r="AZ3402" s="39"/>
      <c r="BA3402" s="39"/>
      <c r="BB3402" s="39"/>
      <c r="BC3402" s="39"/>
      <c r="BD3402" s="39"/>
      <c r="BE3402" s="39"/>
      <c r="BF3402" s="39"/>
      <c r="BG3402" s="39"/>
      <c r="BH3402" s="39"/>
      <c r="BI3402" s="39"/>
      <c r="BJ3402" s="39"/>
      <c r="BK3402" s="39"/>
      <c r="BL3402" s="39"/>
      <c r="BM3402" s="39"/>
      <c r="BN3402" s="39"/>
      <c r="BO3402" s="39"/>
      <c r="BP3402" s="39"/>
      <c r="BQ3402" s="39"/>
      <c r="BR3402" s="39"/>
      <c r="BS3402" s="39"/>
      <c r="BT3402" s="39"/>
      <c r="BU3402" s="39"/>
      <c r="BV3402" s="39"/>
      <c r="BW3402" s="39"/>
      <c r="BX3402" s="39"/>
      <c r="BY3402" s="39"/>
      <c r="BZ3402" s="39"/>
      <c r="CA3402" s="39"/>
      <c r="CB3402" s="39"/>
      <c r="CC3402" s="39"/>
      <c r="CD3402" s="39"/>
      <c r="CE3402" s="39"/>
      <c r="CF3402" s="39"/>
      <c r="CG3402" s="39"/>
      <c r="CH3402" s="39"/>
      <c r="CI3402" s="39"/>
      <c r="CJ3402" s="39"/>
      <c r="CK3402" s="39"/>
      <c r="CL3402" s="39"/>
      <c r="CM3402" s="39"/>
      <c r="CN3402" s="39"/>
      <c r="CO3402" s="39"/>
      <c r="CP3402" s="39"/>
      <c r="CQ3402" s="39"/>
      <c r="CR3402" s="39"/>
      <c r="CS3402" s="39"/>
      <c r="CT3402" s="39"/>
      <c r="CU3402" s="39"/>
      <c r="CV3402" s="39"/>
      <c r="CW3402" s="39"/>
      <c r="CX3402" s="39"/>
      <c r="CY3402" s="39"/>
      <c r="CZ3402" s="39"/>
      <c r="DA3402" s="39"/>
      <c r="DB3402" s="39"/>
      <c r="DC3402" s="39"/>
      <c r="DD3402" s="39"/>
      <c r="DE3402" s="39"/>
    </row>
    <row r="3403" spans="1:109" s="38" customFormat="1" ht="12">
      <c r="A3403" s="298"/>
      <c r="B3403" s="298"/>
      <c r="C3403" s="298"/>
      <c r="D3403" s="298"/>
      <c r="E3403" s="298"/>
      <c r="F3403" s="298"/>
      <c r="G3403" s="298"/>
      <c r="H3403" s="298"/>
      <c r="I3403" s="298"/>
      <c r="J3403" s="298"/>
      <c r="K3403" s="298"/>
      <c r="L3403" s="299"/>
      <c r="M3403" s="302"/>
      <c r="N3403" s="298"/>
      <c r="O3403" s="238"/>
      <c r="P3403" s="238"/>
      <c r="Q3403" s="238"/>
      <c r="T3403" s="39"/>
      <c r="U3403" s="39"/>
      <c r="V3403" s="39"/>
      <c r="W3403" s="39"/>
      <c r="X3403" s="39"/>
      <c r="Y3403" s="39"/>
      <c r="Z3403" s="39"/>
      <c r="AA3403" s="39"/>
      <c r="AB3403" s="39"/>
      <c r="AC3403" s="39"/>
      <c r="AD3403" s="39"/>
      <c r="AE3403" s="39"/>
      <c r="AF3403" s="39"/>
      <c r="AG3403" s="39"/>
      <c r="AH3403" s="39"/>
      <c r="AI3403" s="39"/>
      <c r="AJ3403" s="39"/>
      <c r="AK3403" s="39"/>
      <c r="AL3403" s="39"/>
      <c r="AM3403" s="39"/>
      <c r="AN3403" s="39"/>
      <c r="AO3403" s="39"/>
      <c r="AP3403" s="39"/>
      <c r="AQ3403" s="39"/>
      <c r="AR3403" s="39"/>
      <c r="AS3403" s="39"/>
      <c r="AT3403" s="39"/>
      <c r="AU3403" s="39"/>
      <c r="AV3403" s="39"/>
      <c r="AW3403" s="39"/>
      <c r="AX3403" s="39"/>
      <c r="AY3403" s="39"/>
      <c r="AZ3403" s="39"/>
      <c r="BA3403" s="39"/>
      <c r="BB3403" s="39"/>
      <c r="BC3403" s="39"/>
      <c r="BD3403" s="39"/>
      <c r="BE3403" s="39"/>
      <c r="BF3403" s="39"/>
      <c r="BG3403" s="39"/>
      <c r="BH3403" s="39"/>
      <c r="BI3403" s="39"/>
      <c r="BJ3403" s="39"/>
      <c r="BK3403" s="39"/>
      <c r="BL3403" s="39"/>
      <c r="BM3403" s="39"/>
      <c r="BN3403" s="39"/>
      <c r="BO3403" s="39"/>
      <c r="BP3403" s="39"/>
      <c r="BQ3403" s="39"/>
      <c r="BR3403" s="39"/>
      <c r="BS3403" s="39"/>
      <c r="BT3403" s="39"/>
      <c r="BU3403" s="39"/>
      <c r="BV3403" s="39"/>
      <c r="BW3403" s="39"/>
      <c r="BX3403" s="39"/>
      <c r="BY3403" s="39"/>
      <c r="BZ3403" s="39"/>
      <c r="CA3403" s="39"/>
      <c r="CB3403" s="39"/>
      <c r="CC3403" s="39"/>
      <c r="CD3403" s="39"/>
      <c r="CE3403" s="39"/>
      <c r="CF3403" s="39"/>
      <c r="CG3403" s="39"/>
      <c r="CH3403" s="39"/>
      <c r="CI3403" s="39"/>
      <c r="CJ3403" s="39"/>
      <c r="CK3403" s="39"/>
      <c r="CL3403" s="39"/>
      <c r="CM3403" s="39"/>
      <c r="CN3403" s="39"/>
      <c r="CO3403" s="39"/>
      <c r="CP3403" s="39"/>
      <c r="CQ3403" s="39"/>
      <c r="CR3403" s="39"/>
      <c r="CS3403" s="39"/>
      <c r="CT3403" s="39"/>
      <c r="CU3403" s="39"/>
      <c r="CV3403" s="39"/>
      <c r="CW3403" s="39"/>
      <c r="CX3403" s="39"/>
      <c r="CY3403" s="39"/>
      <c r="CZ3403" s="39"/>
      <c r="DA3403" s="39"/>
      <c r="DB3403" s="39"/>
      <c r="DC3403" s="39"/>
      <c r="DD3403" s="39"/>
      <c r="DE3403" s="39"/>
    </row>
    <row r="3404" spans="1:109" s="38" customFormat="1" ht="12">
      <c r="A3404" s="298"/>
      <c r="B3404" s="298"/>
      <c r="C3404" s="298"/>
      <c r="D3404" s="298"/>
      <c r="E3404" s="298"/>
      <c r="F3404" s="298"/>
      <c r="G3404" s="298"/>
      <c r="H3404" s="298"/>
      <c r="I3404" s="298"/>
      <c r="J3404" s="298"/>
      <c r="K3404" s="298"/>
      <c r="L3404" s="299"/>
      <c r="M3404" s="302"/>
      <c r="N3404" s="298"/>
      <c r="O3404" s="238"/>
      <c r="P3404" s="238"/>
      <c r="Q3404" s="238"/>
      <c r="T3404" s="39"/>
      <c r="U3404" s="39"/>
      <c r="V3404" s="39"/>
      <c r="W3404" s="39"/>
      <c r="X3404" s="39"/>
      <c r="Y3404" s="39"/>
      <c r="Z3404" s="39"/>
      <c r="AA3404" s="39"/>
      <c r="AB3404" s="39"/>
      <c r="AC3404" s="39"/>
      <c r="AD3404" s="39"/>
      <c r="AE3404" s="39"/>
      <c r="AF3404" s="39"/>
      <c r="AG3404" s="39"/>
      <c r="AH3404" s="39"/>
      <c r="AI3404" s="39"/>
      <c r="AJ3404" s="39"/>
      <c r="AK3404" s="39"/>
      <c r="AL3404" s="39"/>
      <c r="AM3404" s="39"/>
      <c r="AN3404" s="39"/>
      <c r="AO3404" s="39"/>
      <c r="AP3404" s="39"/>
      <c r="AQ3404" s="39"/>
      <c r="AR3404" s="39"/>
      <c r="AS3404" s="39"/>
      <c r="AT3404" s="39"/>
      <c r="AU3404" s="39"/>
      <c r="AV3404" s="39"/>
      <c r="AW3404" s="39"/>
      <c r="AX3404" s="39"/>
      <c r="AY3404" s="39"/>
      <c r="AZ3404" s="39"/>
      <c r="BA3404" s="39"/>
      <c r="BB3404" s="39"/>
      <c r="BC3404" s="39"/>
      <c r="BD3404" s="39"/>
      <c r="BE3404" s="39"/>
      <c r="BF3404" s="39"/>
      <c r="BG3404" s="39"/>
      <c r="BH3404" s="39"/>
      <c r="BI3404" s="39"/>
      <c r="BJ3404" s="39"/>
      <c r="BK3404" s="39"/>
      <c r="BL3404" s="39"/>
      <c r="BM3404" s="39"/>
      <c r="BN3404" s="39"/>
      <c r="BO3404" s="39"/>
      <c r="BP3404" s="39"/>
      <c r="BQ3404" s="39"/>
      <c r="BR3404" s="39"/>
      <c r="BS3404" s="39"/>
      <c r="BT3404" s="39"/>
      <c r="BU3404" s="39"/>
      <c r="BV3404" s="39"/>
      <c r="BW3404" s="39"/>
      <c r="BX3404" s="39"/>
      <c r="BY3404" s="39"/>
      <c r="BZ3404" s="39"/>
      <c r="CA3404" s="39"/>
      <c r="CB3404" s="39"/>
      <c r="CC3404" s="39"/>
      <c r="CD3404" s="39"/>
      <c r="CE3404" s="39"/>
      <c r="CF3404" s="39"/>
      <c r="CG3404" s="39"/>
      <c r="CH3404" s="39"/>
      <c r="CI3404" s="39"/>
      <c r="CJ3404" s="39"/>
      <c r="CK3404" s="39"/>
      <c r="CL3404" s="39"/>
      <c r="CM3404" s="39"/>
      <c r="CN3404" s="39"/>
      <c r="CO3404" s="39"/>
      <c r="CP3404" s="39"/>
      <c r="CQ3404" s="39"/>
      <c r="CR3404" s="39"/>
      <c r="CS3404" s="39"/>
      <c r="CT3404" s="39"/>
      <c r="CU3404" s="39"/>
      <c r="CV3404" s="39"/>
      <c r="CW3404" s="39"/>
      <c r="CX3404" s="39"/>
      <c r="CY3404" s="39"/>
      <c r="CZ3404" s="39"/>
      <c r="DA3404" s="39"/>
      <c r="DB3404" s="39"/>
      <c r="DC3404" s="39"/>
      <c r="DD3404" s="39"/>
      <c r="DE3404" s="39"/>
    </row>
    <row r="3405" spans="1:109" s="38" customFormat="1" ht="12">
      <c r="A3405" s="298"/>
      <c r="B3405" s="298"/>
      <c r="C3405" s="298"/>
      <c r="D3405" s="298"/>
      <c r="E3405" s="298"/>
      <c r="F3405" s="298"/>
      <c r="G3405" s="298"/>
      <c r="H3405" s="298"/>
      <c r="I3405" s="298"/>
      <c r="J3405" s="298"/>
      <c r="K3405" s="298"/>
      <c r="L3405" s="299"/>
      <c r="M3405" s="302"/>
      <c r="N3405" s="298"/>
      <c r="O3405" s="238"/>
      <c r="P3405" s="238"/>
      <c r="Q3405" s="238"/>
      <c r="T3405" s="39"/>
      <c r="U3405" s="39"/>
      <c r="V3405" s="39"/>
      <c r="W3405" s="39"/>
      <c r="X3405" s="39"/>
      <c r="Y3405" s="39"/>
      <c r="Z3405" s="39"/>
      <c r="AA3405" s="39"/>
      <c r="AB3405" s="39"/>
      <c r="AC3405" s="39"/>
      <c r="AD3405" s="39"/>
      <c r="AE3405" s="39"/>
      <c r="AF3405" s="39"/>
      <c r="AG3405" s="39"/>
      <c r="AH3405" s="39"/>
      <c r="AI3405" s="39"/>
      <c r="AJ3405" s="39"/>
      <c r="AK3405" s="39"/>
      <c r="AL3405" s="39"/>
      <c r="AM3405" s="39"/>
      <c r="AN3405" s="39"/>
      <c r="AO3405" s="39"/>
      <c r="AP3405" s="39"/>
      <c r="AQ3405" s="39"/>
      <c r="AR3405" s="39"/>
      <c r="AS3405" s="39"/>
      <c r="AT3405" s="39"/>
      <c r="AU3405" s="39"/>
      <c r="AV3405" s="39"/>
      <c r="AW3405" s="39"/>
      <c r="AX3405" s="39"/>
      <c r="AY3405" s="39"/>
      <c r="AZ3405" s="39"/>
      <c r="BA3405" s="39"/>
      <c r="BB3405" s="39"/>
      <c r="BC3405" s="39"/>
      <c r="BD3405" s="39"/>
      <c r="BE3405" s="39"/>
      <c r="BF3405" s="39"/>
      <c r="BG3405" s="39"/>
      <c r="BH3405" s="39"/>
      <c r="BI3405" s="39"/>
      <c r="BJ3405" s="39"/>
      <c r="BK3405" s="39"/>
      <c r="BL3405" s="39"/>
      <c r="BM3405" s="39"/>
      <c r="BN3405" s="39"/>
      <c r="BO3405" s="39"/>
      <c r="BP3405" s="39"/>
      <c r="BQ3405" s="39"/>
      <c r="BR3405" s="39"/>
      <c r="BS3405" s="39"/>
      <c r="BT3405" s="39"/>
      <c r="BU3405" s="39"/>
      <c r="BV3405" s="39"/>
      <c r="BW3405" s="39"/>
      <c r="BX3405" s="39"/>
      <c r="BY3405" s="39"/>
      <c r="BZ3405" s="39"/>
      <c r="CA3405" s="39"/>
      <c r="CB3405" s="39"/>
      <c r="CC3405" s="39"/>
      <c r="CD3405" s="39"/>
      <c r="CE3405" s="39"/>
      <c r="CF3405" s="39"/>
      <c r="CG3405" s="39"/>
      <c r="CH3405" s="39"/>
      <c r="CI3405" s="39"/>
      <c r="CJ3405" s="39"/>
      <c r="CK3405" s="39"/>
      <c r="CL3405" s="39"/>
      <c r="CM3405" s="39"/>
      <c r="CN3405" s="39"/>
      <c r="CO3405" s="39"/>
      <c r="CP3405" s="39"/>
      <c r="CQ3405" s="39"/>
      <c r="CR3405" s="39"/>
      <c r="CS3405" s="39"/>
      <c r="CT3405" s="39"/>
      <c r="CU3405" s="39"/>
      <c r="CV3405" s="39"/>
      <c r="CW3405" s="39"/>
      <c r="CX3405" s="39"/>
      <c r="CY3405" s="39"/>
      <c r="CZ3405" s="39"/>
      <c r="DA3405" s="39"/>
      <c r="DB3405" s="39"/>
      <c r="DC3405" s="39"/>
      <c r="DD3405" s="39"/>
      <c r="DE3405" s="39"/>
    </row>
    <row r="3406" spans="1:109" s="38" customFormat="1" ht="12">
      <c r="A3406" s="298"/>
      <c r="B3406" s="298"/>
      <c r="C3406" s="298"/>
      <c r="D3406" s="298"/>
      <c r="E3406" s="298"/>
      <c r="F3406" s="298"/>
      <c r="G3406" s="298"/>
      <c r="H3406" s="298"/>
      <c r="I3406" s="298"/>
      <c r="J3406" s="298"/>
      <c r="K3406" s="298"/>
      <c r="L3406" s="299"/>
      <c r="M3406" s="302"/>
      <c r="N3406" s="298"/>
      <c r="O3406" s="238"/>
      <c r="P3406" s="238"/>
      <c r="Q3406" s="238"/>
      <c r="T3406" s="39"/>
      <c r="U3406" s="39"/>
      <c r="V3406" s="39"/>
      <c r="W3406" s="39"/>
      <c r="X3406" s="39"/>
      <c r="Y3406" s="39"/>
      <c r="Z3406" s="39"/>
      <c r="AA3406" s="39"/>
      <c r="AB3406" s="39"/>
      <c r="AC3406" s="39"/>
      <c r="AD3406" s="39"/>
      <c r="AE3406" s="39"/>
      <c r="AF3406" s="39"/>
      <c r="AG3406" s="39"/>
      <c r="AH3406" s="39"/>
      <c r="AI3406" s="39"/>
      <c r="AJ3406" s="39"/>
      <c r="AK3406" s="39"/>
      <c r="AL3406" s="39"/>
      <c r="AM3406" s="39"/>
      <c r="AN3406" s="39"/>
      <c r="AO3406" s="39"/>
      <c r="AP3406" s="39"/>
      <c r="AQ3406" s="39"/>
      <c r="AR3406" s="39"/>
      <c r="AS3406" s="39"/>
      <c r="AT3406" s="39"/>
      <c r="AU3406" s="39"/>
      <c r="AV3406" s="39"/>
      <c r="AW3406" s="39"/>
      <c r="AX3406" s="39"/>
      <c r="AY3406" s="39"/>
      <c r="AZ3406" s="39"/>
      <c r="BA3406" s="39"/>
      <c r="BB3406" s="39"/>
      <c r="BC3406" s="39"/>
      <c r="BD3406" s="39"/>
      <c r="BE3406" s="39"/>
      <c r="BF3406" s="39"/>
      <c r="BG3406" s="39"/>
      <c r="BH3406" s="39"/>
      <c r="BI3406" s="39"/>
      <c r="BJ3406" s="39"/>
      <c r="BK3406" s="39"/>
      <c r="BL3406" s="39"/>
      <c r="BM3406" s="39"/>
      <c r="BN3406" s="39"/>
      <c r="BO3406" s="39"/>
      <c r="BP3406" s="39"/>
      <c r="BQ3406" s="39"/>
      <c r="BR3406" s="39"/>
      <c r="BS3406" s="39"/>
      <c r="BT3406" s="39"/>
      <c r="BU3406" s="39"/>
      <c r="BV3406" s="39"/>
      <c r="BW3406" s="39"/>
      <c r="BX3406" s="39"/>
      <c r="BY3406" s="39"/>
      <c r="BZ3406" s="39"/>
      <c r="CA3406" s="39"/>
      <c r="CB3406" s="39"/>
      <c r="CC3406" s="39"/>
      <c r="CD3406" s="39"/>
      <c r="CE3406" s="39"/>
      <c r="CF3406" s="39"/>
      <c r="CG3406" s="39"/>
      <c r="CH3406" s="39"/>
      <c r="CI3406" s="39"/>
      <c r="CJ3406" s="39"/>
      <c r="CK3406" s="39"/>
      <c r="CL3406" s="39"/>
      <c r="CM3406" s="39"/>
      <c r="CN3406" s="39"/>
      <c r="CO3406" s="39"/>
      <c r="CP3406" s="39"/>
      <c r="CQ3406" s="39"/>
      <c r="CR3406" s="39"/>
      <c r="CS3406" s="39"/>
      <c r="CT3406" s="39"/>
      <c r="CU3406" s="39"/>
      <c r="CV3406" s="39"/>
      <c r="CW3406" s="39"/>
      <c r="CX3406" s="39"/>
      <c r="CY3406" s="39"/>
      <c r="CZ3406" s="39"/>
      <c r="DA3406" s="39"/>
      <c r="DB3406" s="39"/>
      <c r="DC3406" s="39"/>
      <c r="DD3406" s="39"/>
      <c r="DE3406" s="39"/>
    </row>
    <row r="3407" spans="1:109" s="38" customFormat="1" ht="12">
      <c r="A3407" s="298"/>
      <c r="B3407" s="298"/>
      <c r="C3407" s="298"/>
      <c r="D3407" s="298"/>
      <c r="E3407" s="298"/>
      <c r="F3407" s="298"/>
      <c r="G3407" s="298"/>
      <c r="H3407" s="298"/>
      <c r="I3407" s="298"/>
      <c r="J3407" s="298"/>
      <c r="K3407" s="298"/>
      <c r="L3407" s="299"/>
      <c r="M3407" s="302"/>
      <c r="N3407" s="298"/>
      <c r="O3407" s="238"/>
      <c r="P3407" s="238"/>
      <c r="Q3407" s="238"/>
      <c r="T3407" s="39"/>
      <c r="U3407" s="39"/>
      <c r="V3407" s="39"/>
      <c r="W3407" s="39"/>
      <c r="X3407" s="39"/>
      <c r="Y3407" s="39"/>
      <c r="Z3407" s="39"/>
      <c r="AA3407" s="39"/>
      <c r="AB3407" s="39"/>
      <c r="AC3407" s="39"/>
      <c r="AD3407" s="39"/>
      <c r="AE3407" s="39"/>
      <c r="AF3407" s="39"/>
      <c r="AG3407" s="39"/>
      <c r="AH3407" s="39"/>
      <c r="AI3407" s="39"/>
      <c r="AJ3407" s="39"/>
      <c r="AK3407" s="39"/>
      <c r="AL3407" s="39"/>
      <c r="AM3407" s="39"/>
      <c r="AN3407" s="39"/>
      <c r="AO3407" s="39"/>
      <c r="AP3407" s="39"/>
      <c r="AQ3407" s="39"/>
      <c r="AR3407" s="39"/>
      <c r="AS3407" s="39"/>
      <c r="AT3407" s="39"/>
      <c r="AU3407" s="39"/>
      <c r="AV3407" s="39"/>
      <c r="AW3407" s="39"/>
      <c r="AX3407" s="39"/>
      <c r="AY3407" s="39"/>
      <c r="AZ3407" s="39"/>
      <c r="BA3407" s="39"/>
      <c r="BB3407" s="39"/>
      <c r="BC3407" s="39"/>
      <c r="BD3407" s="39"/>
      <c r="BE3407" s="39"/>
      <c r="BF3407" s="39"/>
      <c r="BG3407" s="39"/>
      <c r="BH3407" s="39"/>
      <c r="BI3407" s="39"/>
      <c r="BJ3407" s="39"/>
      <c r="BK3407" s="39"/>
      <c r="BL3407" s="39"/>
      <c r="BM3407" s="39"/>
      <c r="BN3407" s="39"/>
      <c r="BO3407" s="39"/>
      <c r="BP3407" s="39"/>
      <c r="BQ3407" s="39"/>
      <c r="BR3407" s="39"/>
      <c r="BS3407" s="39"/>
      <c r="BT3407" s="39"/>
      <c r="BU3407" s="39"/>
      <c r="BV3407" s="39"/>
      <c r="BW3407" s="39"/>
      <c r="BX3407" s="39"/>
      <c r="BY3407" s="39"/>
      <c r="BZ3407" s="39"/>
      <c r="CA3407" s="39"/>
      <c r="CB3407" s="39"/>
      <c r="CC3407" s="39"/>
      <c r="CD3407" s="39"/>
      <c r="CE3407" s="39"/>
      <c r="CF3407" s="39"/>
      <c r="CG3407" s="39"/>
      <c r="CH3407" s="39"/>
      <c r="CI3407" s="39"/>
      <c r="CJ3407" s="39"/>
      <c r="CK3407" s="39"/>
      <c r="CL3407" s="39"/>
      <c r="CM3407" s="39"/>
      <c r="CN3407" s="39"/>
      <c r="CO3407" s="39"/>
      <c r="CP3407" s="39"/>
      <c r="CQ3407" s="39"/>
      <c r="CR3407" s="39"/>
      <c r="CS3407" s="39"/>
      <c r="CT3407" s="39"/>
      <c r="CU3407" s="39"/>
      <c r="CV3407" s="39"/>
      <c r="CW3407" s="39"/>
      <c r="CX3407" s="39"/>
      <c r="CY3407" s="39"/>
      <c r="CZ3407" s="39"/>
      <c r="DA3407" s="39"/>
      <c r="DB3407" s="39"/>
      <c r="DC3407" s="39"/>
      <c r="DD3407" s="39"/>
      <c r="DE3407" s="39"/>
    </row>
    <row r="3408" spans="1:109" s="38" customFormat="1" ht="12">
      <c r="A3408" s="298"/>
      <c r="B3408" s="298"/>
      <c r="C3408" s="298"/>
      <c r="D3408" s="298"/>
      <c r="E3408" s="298"/>
      <c r="F3408" s="298"/>
      <c r="G3408" s="298"/>
      <c r="H3408" s="298"/>
      <c r="I3408" s="298"/>
      <c r="J3408" s="298"/>
      <c r="K3408" s="298"/>
      <c r="L3408" s="299"/>
      <c r="M3408" s="302"/>
      <c r="N3408" s="298"/>
      <c r="O3408" s="238"/>
      <c r="P3408" s="238"/>
      <c r="Q3408" s="238"/>
      <c r="T3408" s="39"/>
      <c r="U3408" s="39"/>
      <c r="V3408" s="39"/>
      <c r="W3408" s="39"/>
      <c r="X3408" s="39"/>
      <c r="Y3408" s="39"/>
      <c r="Z3408" s="39"/>
      <c r="AA3408" s="39"/>
      <c r="AB3408" s="39"/>
      <c r="AC3408" s="39"/>
      <c r="AD3408" s="39"/>
      <c r="AE3408" s="39"/>
      <c r="AF3408" s="39"/>
      <c r="AG3408" s="39"/>
      <c r="AH3408" s="39"/>
      <c r="AI3408" s="39"/>
      <c r="AJ3408" s="39"/>
      <c r="AK3408" s="39"/>
      <c r="AL3408" s="39"/>
      <c r="AM3408" s="39"/>
      <c r="AN3408" s="39"/>
      <c r="AO3408" s="39"/>
      <c r="AP3408" s="39"/>
      <c r="AQ3408" s="39"/>
      <c r="AR3408" s="39"/>
      <c r="AS3408" s="39"/>
      <c r="AT3408" s="39"/>
      <c r="AU3408" s="39"/>
      <c r="AV3408" s="39"/>
      <c r="AW3408" s="39"/>
      <c r="AX3408" s="39"/>
      <c r="AY3408" s="39"/>
      <c r="AZ3408" s="39"/>
      <c r="BA3408" s="39"/>
      <c r="BB3408" s="39"/>
      <c r="BC3408" s="39"/>
      <c r="BD3408" s="39"/>
      <c r="BE3408" s="39"/>
      <c r="BF3408" s="39"/>
      <c r="BG3408" s="39"/>
      <c r="BH3408" s="39"/>
      <c r="BI3408" s="39"/>
      <c r="BJ3408" s="39"/>
      <c r="BK3408" s="39"/>
      <c r="BL3408" s="39"/>
      <c r="BM3408" s="39"/>
      <c r="BN3408" s="39"/>
      <c r="BO3408" s="39"/>
      <c r="BP3408" s="39"/>
      <c r="BQ3408" s="39"/>
      <c r="BR3408" s="39"/>
      <c r="BS3408" s="39"/>
      <c r="BT3408" s="39"/>
      <c r="BU3408" s="39"/>
      <c r="BV3408" s="39"/>
      <c r="BW3408" s="39"/>
      <c r="BX3408" s="39"/>
      <c r="BY3408" s="39"/>
      <c r="BZ3408" s="39"/>
      <c r="CA3408" s="39"/>
      <c r="CB3408" s="39"/>
      <c r="CC3408" s="39"/>
      <c r="CD3408" s="39"/>
      <c r="CE3408" s="39"/>
      <c r="CF3408" s="39"/>
      <c r="CG3408" s="39"/>
      <c r="CH3408" s="39"/>
      <c r="CI3408" s="39"/>
      <c r="CJ3408" s="39"/>
      <c r="CK3408" s="39"/>
      <c r="CL3408" s="39"/>
      <c r="CM3408" s="39"/>
      <c r="CN3408" s="39"/>
      <c r="CO3408" s="39"/>
      <c r="CP3408" s="39"/>
      <c r="CQ3408" s="39"/>
      <c r="CR3408" s="39"/>
      <c r="CS3408" s="39"/>
      <c r="CT3408" s="39"/>
      <c r="CU3408" s="39"/>
      <c r="CV3408" s="39"/>
      <c r="CW3408" s="39"/>
      <c r="CX3408" s="39"/>
      <c r="CY3408" s="39"/>
      <c r="CZ3408" s="39"/>
      <c r="DA3408" s="39"/>
      <c r="DB3408" s="39"/>
      <c r="DC3408" s="39"/>
      <c r="DD3408" s="39"/>
      <c r="DE3408" s="39"/>
    </row>
    <row r="3409" spans="1:109" s="38" customFormat="1" ht="12">
      <c r="A3409" s="298"/>
      <c r="B3409" s="298"/>
      <c r="C3409" s="298"/>
      <c r="D3409" s="298"/>
      <c r="E3409" s="298"/>
      <c r="F3409" s="298"/>
      <c r="G3409" s="298"/>
      <c r="H3409" s="298"/>
      <c r="I3409" s="298"/>
      <c r="J3409" s="298"/>
      <c r="K3409" s="298"/>
      <c r="L3409" s="299"/>
      <c r="M3409" s="302"/>
      <c r="N3409" s="298"/>
      <c r="O3409" s="238"/>
      <c r="P3409" s="238"/>
      <c r="Q3409" s="238"/>
      <c r="T3409" s="39"/>
      <c r="U3409" s="39"/>
      <c r="V3409" s="39"/>
      <c r="W3409" s="39"/>
      <c r="X3409" s="39"/>
      <c r="Y3409" s="39"/>
      <c r="Z3409" s="39"/>
      <c r="AA3409" s="39"/>
      <c r="AB3409" s="39"/>
      <c r="AC3409" s="39"/>
      <c r="AD3409" s="39"/>
      <c r="AE3409" s="39"/>
      <c r="AF3409" s="39"/>
      <c r="AG3409" s="39"/>
      <c r="AH3409" s="39"/>
      <c r="AI3409" s="39"/>
      <c r="AJ3409" s="39"/>
      <c r="AK3409" s="39"/>
      <c r="AL3409" s="39"/>
      <c r="AM3409" s="39"/>
      <c r="AN3409" s="39"/>
      <c r="AO3409" s="39"/>
      <c r="AP3409" s="39"/>
      <c r="AQ3409" s="39"/>
      <c r="AR3409" s="39"/>
      <c r="AS3409" s="39"/>
      <c r="AT3409" s="39"/>
      <c r="AU3409" s="39"/>
      <c r="AV3409" s="39"/>
      <c r="AW3409" s="39"/>
      <c r="AX3409" s="39"/>
      <c r="AY3409" s="39"/>
      <c r="AZ3409" s="39"/>
      <c r="BA3409" s="39"/>
      <c r="BB3409" s="39"/>
      <c r="BC3409" s="39"/>
      <c r="BD3409" s="39"/>
      <c r="BE3409" s="39"/>
      <c r="BF3409" s="39"/>
      <c r="BG3409" s="39"/>
      <c r="BH3409" s="39"/>
      <c r="BI3409" s="39"/>
      <c r="BJ3409" s="39"/>
      <c r="BK3409" s="39"/>
      <c r="BL3409" s="39"/>
      <c r="BM3409" s="39"/>
      <c r="BN3409" s="39"/>
      <c r="BO3409" s="39"/>
      <c r="BP3409" s="39"/>
      <c r="BQ3409" s="39"/>
      <c r="BR3409" s="39"/>
      <c r="BS3409" s="39"/>
      <c r="BT3409" s="39"/>
      <c r="BU3409" s="39"/>
      <c r="BV3409" s="39"/>
      <c r="BW3409" s="39"/>
      <c r="BX3409" s="39"/>
      <c r="BY3409" s="39"/>
      <c r="BZ3409" s="39"/>
      <c r="CA3409" s="39"/>
      <c r="CB3409" s="39"/>
      <c r="CC3409" s="39"/>
      <c r="CD3409" s="39"/>
      <c r="CE3409" s="39"/>
      <c r="CF3409" s="39"/>
      <c r="CG3409" s="39"/>
      <c r="CH3409" s="39"/>
      <c r="CI3409" s="39"/>
      <c r="CJ3409" s="39"/>
      <c r="CK3409" s="39"/>
      <c r="CL3409" s="39"/>
      <c r="CM3409" s="39"/>
      <c r="CN3409" s="39"/>
      <c r="CO3409" s="39"/>
      <c r="CP3409" s="39"/>
      <c r="CQ3409" s="39"/>
      <c r="CR3409" s="39"/>
      <c r="CS3409" s="39"/>
      <c r="CT3409" s="39"/>
      <c r="CU3409" s="39"/>
      <c r="CV3409" s="39"/>
      <c r="CW3409" s="39"/>
      <c r="CX3409" s="39"/>
      <c r="CY3409" s="39"/>
      <c r="CZ3409" s="39"/>
      <c r="DA3409" s="39"/>
      <c r="DB3409" s="39"/>
      <c r="DC3409" s="39"/>
      <c r="DD3409" s="39"/>
      <c r="DE3409" s="39"/>
    </row>
    <row r="3410" spans="1:109" s="38" customFormat="1" ht="12">
      <c r="A3410" s="298"/>
      <c r="B3410" s="298"/>
      <c r="C3410" s="298"/>
      <c r="D3410" s="298"/>
      <c r="E3410" s="298"/>
      <c r="F3410" s="298"/>
      <c r="G3410" s="298"/>
      <c r="H3410" s="298"/>
      <c r="I3410" s="298"/>
      <c r="J3410" s="298"/>
      <c r="K3410" s="298"/>
      <c r="L3410" s="299"/>
      <c r="M3410" s="302"/>
      <c r="N3410" s="298"/>
      <c r="O3410" s="238"/>
      <c r="P3410" s="238"/>
      <c r="Q3410" s="238"/>
      <c r="T3410" s="39"/>
      <c r="U3410" s="39"/>
      <c r="V3410" s="39"/>
      <c r="W3410" s="39"/>
      <c r="X3410" s="39"/>
      <c r="Y3410" s="39"/>
      <c r="Z3410" s="39"/>
      <c r="AA3410" s="39"/>
      <c r="AB3410" s="39"/>
      <c r="AC3410" s="39"/>
      <c r="AD3410" s="39"/>
      <c r="AE3410" s="39"/>
      <c r="AF3410" s="39"/>
      <c r="AG3410" s="39"/>
      <c r="AH3410" s="39"/>
      <c r="AI3410" s="39"/>
      <c r="AJ3410" s="39"/>
      <c r="AK3410" s="39"/>
      <c r="AL3410" s="39"/>
      <c r="AM3410" s="39"/>
      <c r="AN3410" s="39"/>
      <c r="AO3410" s="39"/>
      <c r="AP3410" s="39"/>
      <c r="AQ3410" s="39"/>
      <c r="AR3410" s="39"/>
      <c r="AS3410" s="39"/>
      <c r="AT3410" s="39"/>
      <c r="AU3410" s="39"/>
      <c r="AV3410" s="39"/>
      <c r="AW3410" s="39"/>
      <c r="AX3410" s="39"/>
      <c r="AY3410" s="39"/>
      <c r="AZ3410" s="39"/>
      <c r="BA3410" s="39"/>
      <c r="BB3410" s="39"/>
      <c r="BC3410" s="39"/>
      <c r="BD3410" s="39"/>
      <c r="BE3410" s="39"/>
      <c r="BF3410" s="39"/>
      <c r="BG3410" s="39"/>
      <c r="BH3410" s="39"/>
      <c r="BI3410" s="39"/>
      <c r="BJ3410" s="39"/>
      <c r="BK3410" s="39"/>
      <c r="BL3410" s="39"/>
      <c r="BM3410" s="39"/>
      <c r="BN3410" s="39"/>
      <c r="BO3410" s="39"/>
      <c r="BP3410" s="39"/>
      <c r="BQ3410" s="39"/>
      <c r="BR3410" s="39"/>
      <c r="BS3410" s="39"/>
      <c r="BT3410" s="39"/>
      <c r="BU3410" s="39"/>
      <c r="BV3410" s="39"/>
      <c r="BW3410" s="39"/>
      <c r="BX3410" s="39"/>
      <c r="BY3410" s="39"/>
      <c r="BZ3410" s="39"/>
      <c r="CA3410" s="39"/>
      <c r="CB3410" s="39"/>
      <c r="CC3410" s="39"/>
      <c r="CD3410" s="39"/>
      <c r="CE3410" s="39"/>
      <c r="CF3410" s="39"/>
      <c r="CG3410" s="39"/>
      <c r="CH3410" s="39"/>
      <c r="CI3410" s="39"/>
      <c r="CJ3410" s="39"/>
      <c r="CK3410" s="39"/>
      <c r="CL3410" s="39"/>
      <c r="CM3410" s="39"/>
      <c r="CN3410" s="39"/>
      <c r="CO3410" s="39"/>
      <c r="CP3410" s="39"/>
      <c r="CQ3410" s="39"/>
      <c r="CR3410" s="39"/>
      <c r="CS3410" s="39"/>
      <c r="CT3410" s="39"/>
      <c r="CU3410" s="39"/>
      <c r="CV3410" s="39"/>
      <c r="CW3410" s="39"/>
      <c r="CX3410" s="39"/>
      <c r="CY3410" s="39"/>
      <c r="CZ3410" s="39"/>
      <c r="DA3410" s="39"/>
      <c r="DB3410" s="39"/>
      <c r="DC3410" s="39"/>
      <c r="DD3410" s="39"/>
      <c r="DE3410" s="39"/>
    </row>
    <row r="3411" spans="1:109" s="38" customFormat="1" ht="12">
      <c r="A3411" s="298"/>
      <c r="B3411" s="298"/>
      <c r="C3411" s="298"/>
      <c r="D3411" s="298"/>
      <c r="E3411" s="298"/>
      <c r="F3411" s="298"/>
      <c r="G3411" s="298"/>
      <c r="H3411" s="298"/>
      <c r="I3411" s="298"/>
      <c r="J3411" s="298"/>
      <c r="K3411" s="298"/>
      <c r="L3411" s="299"/>
      <c r="M3411" s="302"/>
      <c r="N3411" s="298"/>
      <c r="O3411" s="238"/>
      <c r="P3411" s="238"/>
      <c r="Q3411" s="238"/>
      <c r="T3411" s="39"/>
      <c r="U3411" s="39"/>
      <c r="V3411" s="39"/>
      <c r="W3411" s="39"/>
      <c r="X3411" s="39"/>
      <c r="Y3411" s="39"/>
      <c r="Z3411" s="39"/>
      <c r="AA3411" s="39"/>
      <c r="AB3411" s="39"/>
      <c r="AC3411" s="39"/>
      <c r="AD3411" s="39"/>
      <c r="AE3411" s="39"/>
      <c r="AF3411" s="39"/>
      <c r="AG3411" s="39"/>
      <c r="AH3411" s="39"/>
      <c r="AI3411" s="39"/>
      <c r="AJ3411" s="39"/>
      <c r="AK3411" s="39"/>
      <c r="AL3411" s="39"/>
      <c r="AM3411" s="39"/>
      <c r="AN3411" s="39"/>
      <c r="AO3411" s="39"/>
      <c r="AP3411" s="39"/>
      <c r="AQ3411" s="39"/>
      <c r="AR3411" s="39"/>
      <c r="AS3411" s="39"/>
      <c r="AT3411" s="39"/>
      <c r="AU3411" s="39"/>
      <c r="AV3411" s="39"/>
      <c r="AW3411" s="39"/>
      <c r="AX3411" s="39"/>
      <c r="AY3411" s="39"/>
      <c r="AZ3411" s="39"/>
      <c r="BA3411" s="39"/>
      <c r="BB3411" s="39"/>
      <c r="BC3411" s="39"/>
      <c r="BD3411" s="39"/>
      <c r="BE3411" s="39"/>
      <c r="BF3411" s="39"/>
      <c r="BG3411" s="39"/>
      <c r="BH3411" s="39"/>
      <c r="BI3411" s="39"/>
      <c r="BJ3411" s="39"/>
      <c r="BK3411" s="39"/>
      <c r="BL3411" s="39"/>
      <c r="BM3411" s="39"/>
      <c r="BN3411" s="39"/>
      <c r="BO3411" s="39"/>
      <c r="BP3411" s="39"/>
      <c r="BQ3411" s="39"/>
      <c r="BR3411" s="39"/>
      <c r="BS3411" s="39"/>
      <c r="BT3411" s="39"/>
      <c r="BU3411" s="39"/>
      <c r="BV3411" s="39"/>
      <c r="BW3411" s="39"/>
      <c r="BX3411" s="39"/>
      <c r="BY3411" s="39"/>
      <c r="BZ3411" s="39"/>
      <c r="CA3411" s="39"/>
      <c r="CB3411" s="39"/>
      <c r="CC3411" s="39"/>
      <c r="CD3411" s="39"/>
      <c r="CE3411" s="39"/>
      <c r="CF3411" s="39"/>
      <c r="CG3411" s="39"/>
      <c r="CH3411" s="39"/>
      <c r="CI3411" s="39"/>
      <c r="CJ3411" s="39"/>
      <c r="CK3411" s="39"/>
      <c r="CL3411" s="39"/>
      <c r="CM3411" s="39"/>
      <c r="CN3411" s="39"/>
      <c r="CO3411" s="39"/>
      <c r="CP3411" s="39"/>
      <c r="CQ3411" s="39"/>
      <c r="CR3411" s="39"/>
      <c r="CS3411" s="39"/>
      <c r="CT3411" s="39"/>
      <c r="CU3411" s="39"/>
      <c r="CV3411" s="39"/>
      <c r="CW3411" s="39"/>
      <c r="CX3411" s="39"/>
      <c r="CY3411" s="39"/>
      <c r="CZ3411" s="39"/>
      <c r="DA3411" s="39"/>
      <c r="DB3411" s="39"/>
      <c r="DC3411" s="39"/>
      <c r="DD3411" s="39"/>
      <c r="DE3411" s="39"/>
    </row>
    <row r="3412" spans="1:109" s="38" customFormat="1" ht="12">
      <c r="A3412" s="298"/>
      <c r="B3412" s="298"/>
      <c r="C3412" s="298"/>
      <c r="D3412" s="298"/>
      <c r="E3412" s="298"/>
      <c r="F3412" s="298"/>
      <c r="G3412" s="298"/>
      <c r="H3412" s="298"/>
      <c r="I3412" s="298"/>
      <c r="J3412" s="298"/>
      <c r="K3412" s="298"/>
      <c r="L3412" s="299"/>
      <c r="M3412" s="302"/>
      <c r="N3412" s="298"/>
      <c r="O3412" s="238"/>
      <c r="P3412" s="238"/>
      <c r="Q3412" s="238"/>
      <c r="T3412" s="39"/>
      <c r="U3412" s="39"/>
      <c r="V3412" s="39"/>
      <c r="W3412" s="39"/>
      <c r="X3412" s="39"/>
      <c r="Y3412" s="39"/>
      <c r="Z3412" s="39"/>
      <c r="AA3412" s="39"/>
      <c r="AB3412" s="39"/>
      <c r="AC3412" s="39"/>
      <c r="AD3412" s="39"/>
      <c r="AE3412" s="39"/>
      <c r="AF3412" s="39"/>
      <c r="AG3412" s="39"/>
      <c r="AH3412" s="39"/>
      <c r="AI3412" s="39"/>
      <c r="AJ3412" s="39"/>
      <c r="AK3412" s="39"/>
      <c r="AL3412" s="39"/>
      <c r="AM3412" s="39"/>
      <c r="AN3412" s="39"/>
      <c r="AO3412" s="39"/>
      <c r="AP3412" s="39"/>
      <c r="AQ3412" s="39"/>
      <c r="AR3412" s="39"/>
      <c r="AS3412" s="39"/>
      <c r="AT3412" s="39"/>
      <c r="AU3412" s="39"/>
      <c r="AV3412" s="39"/>
      <c r="AW3412" s="39"/>
      <c r="AX3412" s="39"/>
      <c r="AY3412" s="39"/>
      <c r="AZ3412" s="39"/>
      <c r="BA3412" s="39"/>
      <c r="BB3412" s="39"/>
      <c r="BC3412" s="39"/>
      <c r="BD3412" s="39"/>
      <c r="BE3412" s="39"/>
      <c r="BF3412" s="39"/>
      <c r="BG3412" s="39"/>
      <c r="BH3412" s="39"/>
      <c r="BI3412" s="39"/>
      <c r="BJ3412" s="39"/>
      <c r="BK3412" s="39"/>
      <c r="BL3412" s="39"/>
      <c r="BM3412" s="39"/>
      <c r="BN3412" s="39"/>
      <c r="BO3412" s="39"/>
      <c r="BP3412" s="39"/>
      <c r="BQ3412" s="39"/>
      <c r="BR3412" s="39"/>
      <c r="BS3412" s="39"/>
      <c r="BT3412" s="39"/>
      <c r="BU3412" s="39"/>
      <c r="BV3412" s="39"/>
      <c r="BW3412" s="39"/>
      <c r="BX3412" s="39"/>
      <c r="BY3412" s="39"/>
      <c r="BZ3412" s="39"/>
      <c r="CA3412" s="39"/>
      <c r="CB3412" s="39"/>
      <c r="CC3412" s="39"/>
      <c r="CD3412" s="39"/>
      <c r="CE3412" s="39"/>
      <c r="CF3412" s="39"/>
      <c r="CG3412" s="39"/>
      <c r="CH3412" s="39"/>
      <c r="CI3412" s="39"/>
      <c r="CJ3412" s="39"/>
      <c r="CK3412" s="39"/>
      <c r="CL3412" s="39"/>
      <c r="CM3412" s="39"/>
      <c r="CN3412" s="39"/>
      <c r="CO3412" s="39"/>
      <c r="CP3412" s="39"/>
      <c r="CQ3412" s="39"/>
      <c r="CR3412" s="39"/>
      <c r="CS3412" s="39"/>
      <c r="CT3412" s="39"/>
      <c r="CU3412" s="39"/>
      <c r="CV3412" s="39"/>
      <c r="CW3412" s="39"/>
      <c r="CX3412" s="39"/>
      <c r="CY3412" s="39"/>
      <c r="CZ3412" s="39"/>
      <c r="DA3412" s="39"/>
      <c r="DB3412" s="39"/>
      <c r="DC3412" s="39"/>
      <c r="DD3412" s="39"/>
      <c r="DE3412" s="39"/>
    </row>
    <row r="3413" spans="1:109" s="38" customFormat="1" ht="12">
      <c r="A3413" s="298"/>
      <c r="B3413" s="298"/>
      <c r="C3413" s="298"/>
      <c r="D3413" s="298"/>
      <c r="E3413" s="298"/>
      <c r="F3413" s="298"/>
      <c r="G3413" s="298"/>
      <c r="H3413" s="298"/>
      <c r="I3413" s="298"/>
      <c r="J3413" s="298"/>
      <c r="K3413" s="298"/>
      <c r="L3413" s="299"/>
      <c r="M3413" s="302"/>
      <c r="N3413" s="298"/>
      <c r="O3413" s="238"/>
      <c r="P3413" s="238"/>
      <c r="Q3413" s="238"/>
      <c r="T3413" s="39"/>
      <c r="U3413" s="39"/>
      <c r="V3413" s="39"/>
      <c r="W3413" s="39"/>
      <c r="X3413" s="39"/>
      <c r="Y3413" s="39"/>
      <c r="Z3413" s="39"/>
      <c r="AA3413" s="39"/>
      <c r="AB3413" s="39"/>
      <c r="AC3413" s="39"/>
      <c r="AD3413" s="39"/>
      <c r="AE3413" s="39"/>
      <c r="AF3413" s="39"/>
      <c r="AG3413" s="39"/>
      <c r="AH3413" s="39"/>
      <c r="AI3413" s="39"/>
      <c r="AJ3413" s="39"/>
      <c r="AK3413" s="39"/>
      <c r="AL3413" s="39"/>
      <c r="AM3413" s="39"/>
      <c r="AN3413" s="39"/>
      <c r="AO3413" s="39"/>
      <c r="AP3413" s="39"/>
      <c r="AQ3413" s="39"/>
      <c r="AR3413" s="39"/>
      <c r="AS3413" s="39"/>
      <c r="AT3413" s="39"/>
      <c r="AU3413" s="39"/>
      <c r="AV3413" s="39"/>
      <c r="AW3413" s="39"/>
      <c r="AX3413" s="39"/>
      <c r="AY3413" s="39"/>
      <c r="AZ3413" s="39"/>
      <c r="BA3413" s="39"/>
      <c r="BB3413" s="39"/>
      <c r="BC3413" s="39"/>
      <c r="BD3413" s="39"/>
      <c r="BE3413" s="39"/>
      <c r="BF3413" s="39"/>
      <c r="BG3413" s="39"/>
      <c r="BH3413" s="39"/>
      <c r="BI3413" s="39"/>
      <c r="BJ3413" s="39"/>
      <c r="BK3413" s="39"/>
      <c r="BL3413" s="39"/>
      <c r="BM3413" s="39"/>
      <c r="BN3413" s="39"/>
      <c r="BO3413" s="39"/>
      <c r="BP3413" s="39"/>
      <c r="BQ3413" s="39"/>
      <c r="BR3413" s="39"/>
      <c r="BS3413" s="39"/>
      <c r="BT3413" s="39"/>
      <c r="BU3413" s="39"/>
      <c r="BV3413" s="39"/>
      <c r="BW3413" s="39"/>
      <c r="BX3413" s="39"/>
      <c r="BY3413" s="39"/>
      <c r="BZ3413" s="39"/>
      <c r="CA3413" s="39"/>
      <c r="CB3413" s="39"/>
      <c r="CC3413" s="39"/>
      <c r="CD3413" s="39"/>
      <c r="CE3413" s="39"/>
      <c r="CF3413" s="39"/>
      <c r="CG3413" s="39"/>
      <c r="CH3413" s="39"/>
      <c r="CI3413" s="39"/>
      <c r="CJ3413" s="39"/>
      <c r="CK3413" s="39"/>
      <c r="CL3413" s="39"/>
      <c r="CM3413" s="39"/>
      <c r="CN3413" s="39"/>
      <c r="CO3413" s="39"/>
      <c r="CP3413" s="39"/>
      <c r="CQ3413" s="39"/>
      <c r="CR3413" s="39"/>
      <c r="CS3413" s="39"/>
      <c r="CT3413" s="39"/>
      <c r="CU3413" s="39"/>
      <c r="CV3413" s="39"/>
      <c r="CW3413" s="39"/>
      <c r="CX3413" s="39"/>
      <c r="CY3413" s="39"/>
      <c r="CZ3413" s="39"/>
      <c r="DA3413" s="39"/>
      <c r="DB3413" s="39"/>
      <c r="DC3413" s="39"/>
      <c r="DD3413" s="39"/>
      <c r="DE3413" s="39"/>
    </row>
    <row r="3414" spans="1:109" s="38" customFormat="1" ht="12">
      <c r="A3414" s="298"/>
      <c r="B3414" s="298"/>
      <c r="C3414" s="298"/>
      <c r="D3414" s="298"/>
      <c r="E3414" s="298"/>
      <c r="F3414" s="298"/>
      <c r="G3414" s="298"/>
      <c r="H3414" s="298"/>
      <c r="I3414" s="298"/>
      <c r="J3414" s="298"/>
      <c r="K3414" s="298"/>
      <c r="L3414" s="299"/>
      <c r="M3414" s="302"/>
      <c r="N3414" s="298"/>
      <c r="O3414" s="238"/>
      <c r="P3414" s="238"/>
      <c r="Q3414" s="238"/>
      <c r="T3414" s="39"/>
      <c r="U3414" s="39"/>
      <c r="V3414" s="39"/>
      <c r="W3414" s="39"/>
      <c r="X3414" s="39"/>
      <c r="Y3414" s="39"/>
      <c r="Z3414" s="39"/>
      <c r="AA3414" s="39"/>
      <c r="AB3414" s="39"/>
      <c r="AC3414" s="39"/>
      <c r="AD3414" s="39"/>
      <c r="AE3414" s="39"/>
      <c r="AF3414" s="39"/>
      <c r="AG3414" s="39"/>
      <c r="AH3414" s="39"/>
      <c r="AI3414" s="39"/>
      <c r="AJ3414" s="39"/>
      <c r="AK3414" s="39"/>
      <c r="AL3414" s="39"/>
      <c r="AM3414" s="39"/>
      <c r="AN3414" s="39"/>
      <c r="AO3414" s="39"/>
      <c r="AP3414" s="39"/>
      <c r="AQ3414" s="39"/>
      <c r="AR3414" s="39"/>
      <c r="AS3414" s="39"/>
      <c r="AT3414" s="39"/>
      <c r="AU3414" s="39"/>
      <c r="AV3414" s="39"/>
      <c r="AW3414" s="39"/>
      <c r="AX3414" s="39"/>
      <c r="AY3414" s="39"/>
      <c r="AZ3414" s="39"/>
      <c r="BA3414" s="39"/>
      <c r="BB3414" s="39"/>
      <c r="BC3414" s="39"/>
      <c r="BD3414" s="39"/>
      <c r="BE3414" s="39"/>
      <c r="BF3414" s="39"/>
      <c r="BG3414" s="39"/>
      <c r="BH3414" s="39"/>
      <c r="BI3414" s="39"/>
      <c r="BJ3414" s="39"/>
      <c r="BK3414" s="39"/>
      <c r="BL3414" s="39"/>
      <c r="BM3414" s="39"/>
      <c r="BN3414" s="39"/>
      <c r="BO3414" s="39"/>
      <c r="BP3414" s="39"/>
      <c r="BQ3414" s="39"/>
      <c r="BR3414" s="39"/>
      <c r="BS3414" s="39"/>
      <c r="BT3414" s="39"/>
      <c r="BU3414" s="39"/>
      <c r="BV3414" s="39"/>
      <c r="BW3414" s="39"/>
      <c r="BX3414" s="39"/>
      <c r="BY3414" s="39"/>
      <c r="BZ3414" s="39"/>
      <c r="CA3414" s="39"/>
      <c r="CB3414" s="39"/>
      <c r="CC3414" s="39"/>
      <c r="CD3414" s="39"/>
      <c r="CE3414" s="39"/>
      <c r="CF3414" s="39"/>
      <c r="CG3414" s="39"/>
      <c r="CH3414" s="39"/>
      <c r="CI3414" s="39"/>
      <c r="CJ3414" s="39"/>
      <c r="CK3414" s="39"/>
      <c r="CL3414" s="39"/>
      <c r="CM3414" s="39"/>
      <c r="CN3414" s="39"/>
      <c r="CO3414" s="39"/>
      <c r="CP3414" s="39"/>
      <c r="CQ3414" s="39"/>
      <c r="CR3414" s="39"/>
      <c r="CS3414" s="39"/>
      <c r="CT3414" s="39"/>
      <c r="CU3414" s="39"/>
      <c r="CV3414" s="39"/>
      <c r="CW3414" s="39"/>
      <c r="CX3414" s="39"/>
      <c r="CY3414" s="39"/>
      <c r="CZ3414" s="39"/>
      <c r="DA3414" s="39"/>
      <c r="DB3414" s="39"/>
      <c r="DC3414" s="39"/>
      <c r="DD3414" s="39"/>
      <c r="DE3414" s="39"/>
    </row>
    <row r="3415" spans="1:109" s="38" customFormat="1" ht="12">
      <c r="A3415" s="298"/>
      <c r="B3415" s="298"/>
      <c r="C3415" s="298"/>
      <c r="D3415" s="298"/>
      <c r="E3415" s="298"/>
      <c r="F3415" s="298"/>
      <c r="G3415" s="298"/>
      <c r="H3415" s="298"/>
      <c r="I3415" s="298"/>
      <c r="J3415" s="298"/>
      <c r="K3415" s="298"/>
      <c r="L3415" s="299"/>
      <c r="M3415" s="302"/>
      <c r="N3415" s="298"/>
      <c r="O3415" s="238"/>
      <c r="P3415" s="238"/>
      <c r="Q3415" s="238"/>
      <c r="T3415" s="39"/>
      <c r="U3415" s="39"/>
      <c r="V3415" s="39"/>
      <c r="W3415" s="39"/>
      <c r="X3415" s="39"/>
      <c r="Y3415" s="39"/>
      <c r="Z3415" s="39"/>
      <c r="AA3415" s="39"/>
      <c r="AB3415" s="39"/>
      <c r="AC3415" s="39"/>
      <c r="AD3415" s="39"/>
      <c r="AE3415" s="39"/>
      <c r="AF3415" s="39"/>
      <c r="AG3415" s="39"/>
      <c r="AH3415" s="39"/>
      <c r="AI3415" s="39"/>
      <c r="AJ3415" s="39"/>
      <c r="AK3415" s="39"/>
      <c r="AL3415" s="39"/>
      <c r="AM3415" s="39"/>
      <c r="AN3415" s="39"/>
      <c r="AO3415" s="39"/>
      <c r="AP3415" s="39"/>
      <c r="AQ3415" s="39"/>
      <c r="AR3415" s="39"/>
      <c r="AS3415" s="39"/>
      <c r="AT3415" s="39"/>
      <c r="AU3415" s="39"/>
      <c r="AV3415" s="39"/>
      <c r="AW3415" s="39"/>
      <c r="AX3415" s="39"/>
      <c r="AY3415" s="39"/>
      <c r="AZ3415" s="39"/>
      <c r="BA3415" s="39"/>
      <c r="BB3415" s="39"/>
      <c r="BC3415" s="39"/>
      <c r="BD3415" s="39"/>
      <c r="BE3415" s="39"/>
      <c r="BF3415" s="39"/>
      <c r="BG3415" s="39"/>
      <c r="BH3415" s="39"/>
      <c r="BI3415" s="39"/>
      <c r="BJ3415" s="39"/>
      <c r="BK3415" s="39"/>
      <c r="BL3415" s="39"/>
      <c r="BM3415" s="39"/>
      <c r="BN3415" s="39"/>
      <c r="BO3415" s="39"/>
      <c r="BP3415" s="39"/>
      <c r="BQ3415" s="39"/>
      <c r="BR3415" s="39"/>
      <c r="BS3415" s="39"/>
      <c r="BT3415" s="39"/>
      <c r="BU3415" s="39"/>
      <c r="BV3415" s="39"/>
      <c r="BW3415" s="39"/>
      <c r="BX3415" s="39"/>
      <c r="BY3415" s="39"/>
      <c r="BZ3415" s="39"/>
      <c r="CA3415" s="39"/>
      <c r="CB3415" s="39"/>
      <c r="CC3415" s="39"/>
      <c r="CD3415" s="39"/>
      <c r="CE3415" s="39"/>
      <c r="CF3415" s="39"/>
      <c r="CG3415" s="39"/>
      <c r="CH3415" s="39"/>
      <c r="CI3415" s="39"/>
      <c r="CJ3415" s="39"/>
      <c r="CK3415" s="39"/>
      <c r="CL3415" s="39"/>
      <c r="CM3415" s="39"/>
      <c r="CN3415" s="39"/>
      <c r="CO3415" s="39"/>
      <c r="CP3415" s="39"/>
      <c r="CQ3415" s="39"/>
      <c r="CR3415" s="39"/>
      <c r="CS3415" s="39"/>
      <c r="CT3415" s="39"/>
      <c r="CU3415" s="39"/>
      <c r="CV3415" s="39"/>
      <c r="CW3415" s="39"/>
      <c r="CX3415" s="39"/>
      <c r="CY3415" s="39"/>
      <c r="CZ3415" s="39"/>
      <c r="DA3415" s="39"/>
      <c r="DB3415" s="39"/>
      <c r="DC3415" s="39"/>
      <c r="DD3415" s="39"/>
      <c r="DE3415" s="39"/>
    </row>
    <row r="3416" spans="1:109" s="38" customFormat="1" ht="12">
      <c r="A3416" s="298"/>
      <c r="B3416" s="298"/>
      <c r="C3416" s="298"/>
      <c r="D3416" s="298"/>
      <c r="E3416" s="298"/>
      <c r="F3416" s="298"/>
      <c r="G3416" s="298"/>
      <c r="H3416" s="298"/>
      <c r="I3416" s="298"/>
      <c r="J3416" s="298"/>
      <c r="K3416" s="298"/>
      <c r="L3416" s="299"/>
      <c r="M3416" s="302"/>
      <c r="N3416" s="298"/>
      <c r="O3416" s="238"/>
      <c r="P3416" s="238"/>
      <c r="Q3416" s="238"/>
      <c r="T3416" s="39"/>
      <c r="U3416" s="39"/>
      <c r="V3416" s="39"/>
      <c r="W3416" s="39"/>
      <c r="X3416" s="39"/>
      <c r="Y3416" s="39"/>
      <c r="Z3416" s="39"/>
      <c r="AA3416" s="39"/>
      <c r="AB3416" s="39"/>
      <c r="AC3416" s="39"/>
      <c r="AD3416" s="39"/>
      <c r="AE3416" s="39"/>
      <c r="AF3416" s="39"/>
      <c r="AG3416" s="39"/>
      <c r="AH3416" s="39"/>
      <c r="AI3416" s="39"/>
      <c r="AJ3416" s="39"/>
      <c r="AK3416" s="39"/>
      <c r="AL3416" s="39"/>
      <c r="AM3416" s="39"/>
      <c r="AN3416" s="39"/>
      <c r="AO3416" s="39"/>
      <c r="AP3416" s="39"/>
      <c r="AQ3416" s="39"/>
      <c r="AR3416" s="39"/>
      <c r="AS3416" s="39"/>
      <c r="AT3416" s="39"/>
      <c r="AU3416" s="39"/>
      <c r="AV3416" s="39"/>
      <c r="AW3416" s="39"/>
      <c r="AX3416" s="39"/>
      <c r="AY3416" s="39"/>
      <c r="AZ3416" s="39"/>
      <c r="BA3416" s="39"/>
      <c r="BB3416" s="39"/>
      <c r="BC3416" s="39"/>
      <c r="BD3416" s="39"/>
      <c r="BE3416" s="39"/>
      <c r="BF3416" s="39"/>
      <c r="BG3416" s="39"/>
      <c r="BH3416" s="39"/>
      <c r="BI3416" s="39"/>
      <c r="BJ3416" s="39"/>
      <c r="BK3416" s="39"/>
      <c r="BL3416" s="39"/>
      <c r="BM3416" s="39"/>
      <c r="BN3416" s="39"/>
      <c r="BO3416" s="39"/>
      <c r="BP3416" s="39"/>
      <c r="BQ3416" s="39"/>
      <c r="BR3416" s="39"/>
      <c r="BS3416" s="39"/>
      <c r="BT3416" s="39"/>
      <c r="BU3416" s="39"/>
      <c r="BV3416" s="39"/>
      <c r="BW3416" s="39"/>
      <c r="BX3416" s="39"/>
      <c r="BY3416" s="39"/>
      <c r="BZ3416" s="39"/>
      <c r="CA3416" s="39"/>
      <c r="CB3416" s="39"/>
      <c r="CC3416" s="39"/>
      <c r="CD3416" s="39"/>
      <c r="CE3416" s="39"/>
      <c r="CF3416" s="39"/>
      <c r="CG3416" s="39"/>
      <c r="CH3416" s="39"/>
      <c r="CI3416" s="39"/>
      <c r="CJ3416" s="39"/>
      <c r="CK3416" s="39"/>
      <c r="CL3416" s="39"/>
      <c r="CM3416" s="39"/>
      <c r="CN3416" s="39"/>
      <c r="CO3416" s="39"/>
      <c r="CP3416" s="39"/>
      <c r="CQ3416" s="39"/>
      <c r="CR3416" s="39"/>
      <c r="CS3416" s="39"/>
      <c r="CT3416" s="39"/>
      <c r="CU3416" s="39"/>
      <c r="CV3416" s="39"/>
      <c r="CW3416" s="39"/>
      <c r="CX3416" s="39"/>
      <c r="CY3416" s="39"/>
      <c r="CZ3416" s="39"/>
      <c r="DA3416" s="39"/>
      <c r="DB3416" s="39"/>
      <c r="DC3416" s="39"/>
      <c r="DD3416" s="39"/>
      <c r="DE3416" s="39"/>
    </row>
    <row r="3417" spans="1:109" s="38" customFormat="1" ht="12">
      <c r="A3417" s="298"/>
      <c r="B3417" s="298"/>
      <c r="C3417" s="298"/>
      <c r="D3417" s="298"/>
      <c r="E3417" s="298"/>
      <c r="F3417" s="298"/>
      <c r="G3417" s="298"/>
      <c r="H3417" s="298"/>
      <c r="I3417" s="298"/>
      <c r="J3417" s="298"/>
      <c r="K3417" s="298"/>
      <c r="L3417" s="299"/>
      <c r="M3417" s="302"/>
      <c r="N3417" s="298"/>
      <c r="O3417" s="238"/>
      <c r="P3417" s="238"/>
      <c r="Q3417" s="238"/>
      <c r="T3417" s="39"/>
      <c r="U3417" s="39"/>
      <c r="V3417" s="39"/>
      <c r="W3417" s="39"/>
      <c r="X3417" s="39"/>
      <c r="Y3417" s="39"/>
      <c r="Z3417" s="39"/>
      <c r="AA3417" s="39"/>
      <c r="AB3417" s="39"/>
      <c r="AC3417" s="39"/>
      <c r="AD3417" s="39"/>
      <c r="AE3417" s="39"/>
      <c r="AF3417" s="39"/>
      <c r="AG3417" s="39"/>
      <c r="AH3417" s="39"/>
      <c r="AI3417" s="39"/>
      <c r="AJ3417" s="39"/>
      <c r="AK3417" s="39"/>
      <c r="AL3417" s="39"/>
      <c r="AM3417" s="39"/>
      <c r="AN3417" s="39"/>
      <c r="AO3417" s="39"/>
      <c r="AP3417" s="39"/>
      <c r="AQ3417" s="39"/>
      <c r="AR3417" s="39"/>
      <c r="AS3417" s="39"/>
      <c r="AT3417" s="39"/>
      <c r="AU3417" s="39"/>
      <c r="AV3417" s="39"/>
      <c r="AW3417" s="39"/>
      <c r="AX3417" s="39"/>
      <c r="AY3417" s="39"/>
      <c r="AZ3417" s="39"/>
      <c r="BA3417" s="39"/>
      <c r="BB3417" s="39"/>
      <c r="BC3417" s="39"/>
      <c r="BD3417" s="39"/>
      <c r="BE3417" s="39"/>
      <c r="BF3417" s="39"/>
      <c r="BG3417" s="39"/>
      <c r="BH3417" s="39"/>
      <c r="BI3417" s="39"/>
      <c r="BJ3417" s="39"/>
      <c r="BK3417" s="39"/>
      <c r="BL3417" s="39"/>
      <c r="BM3417" s="39"/>
      <c r="BN3417" s="39"/>
      <c r="BO3417" s="39"/>
      <c r="BP3417" s="39"/>
      <c r="BQ3417" s="39"/>
      <c r="BR3417" s="39"/>
      <c r="BS3417" s="39"/>
      <c r="BT3417" s="39"/>
      <c r="BU3417" s="39"/>
      <c r="BV3417" s="39"/>
      <c r="BW3417" s="39"/>
      <c r="BX3417" s="39"/>
      <c r="BY3417" s="39"/>
      <c r="BZ3417" s="39"/>
      <c r="CA3417" s="39"/>
      <c r="CB3417" s="39"/>
      <c r="CC3417" s="39"/>
      <c r="CD3417" s="39"/>
      <c r="CE3417" s="39"/>
      <c r="CF3417" s="39"/>
      <c r="CG3417" s="39"/>
      <c r="CH3417" s="39"/>
      <c r="CI3417" s="39"/>
      <c r="CJ3417" s="39"/>
      <c r="CK3417" s="39"/>
      <c r="CL3417" s="39"/>
      <c r="CM3417" s="39"/>
      <c r="CN3417" s="39"/>
      <c r="CO3417" s="39"/>
      <c r="CP3417" s="39"/>
      <c r="CQ3417" s="39"/>
      <c r="CR3417" s="39"/>
      <c r="CS3417" s="39"/>
      <c r="CT3417" s="39"/>
      <c r="CU3417" s="39"/>
      <c r="CV3417" s="39"/>
      <c r="CW3417" s="39"/>
      <c r="CX3417" s="39"/>
      <c r="CY3417" s="39"/>
      <c r="CZ3417" s="39"/>
      <c r="DA3417" s="39"/>
      <c r="DB3417" s="39"/>
      <c r="DC3417" s="39"/>
      <c r="DD3417" s="39"/>
      <c r="DE3417" s="39"/>
    </row>
    <row r="3418" spans="1:109" s="38" customFormat="1" ht="12">
      <c r="A3418" s="298"/>
      <c r="B3418" s="298"/>
      <c r="C3418" s="298"/>
      <c r="D3418" s="298"/>
      <c r="E3418" s="298"/>
      <c r="F3418" s="298"/>
      <c r="G3418" s="298"/>
      <c r="H3418" s="298"/>
      <c r="I3418" s="298"/>
      <c r="J3418" s="298"/>
      <c r="K3418" s="298"/>
      <c r="L3418" s="299"/>
      <c r="M3418" s="302"/>
      <c r="N3418" s="298"/>
      <c r="O3418" s="238"/>
      <c r="P3418" s="238"/>
      <c r="Q3418" s="238"/>
      <c r="T3418" s="39"/>
      <c r="U3418" s="39"/>
      <c r="V3418" s="39"/>
      <c r="W3418" s="39"/>
      <c r="X3418" s="39"/>
      <c r="Y3418" s="39"/>
      <c r="Z3418" s="39"/>
      <c r="AA3418" s="39"/>
      <c r="AB3418" s="39"/>
      <c r="AC3418" s="39"/>
      <c r="AD3418" s="39"/>
      <c r="AE3418" s="39"/>
      <c r="AF3418" s="39"/>
      <c r="AG3418" s="39"/>
      <c r="AH3418" s="39"/>
      <c r="AI3418" s="39"/>
      <c r="AJ3418" s="39"/>
      <c r="AK3418" s="39"/>
      <c r="AL3418" s="39"/>
      <c r="AM3418" s="39"/>
      <c r="AN3418" s="39"/>
      <c r="AO3418" s="39"/>
      <c r="AP3418" s="39"/>
      <c r="AQ3418" s="39"/>
      <c r="AR3418" s="39"/>
      <c r="AS3418" s="39"/>
      <c r="AT3418" s="39"/>
      <c r="AU3418" s="39"/>
      <c r="AV3418" s="39"/>
      <c r="AW3418" s="39"/>
      <c r="AX3418" s="39"/>
      <c r="AY3418" s="39"/>
      <c r="AZ3418" s="39"/>
      <c r="BA3418" s="39"/>
      <c r="BB3418" s="39"/>
      <c r="BC3418" s="39"/>
      <c r="BD3418" s="39"/>
      <c r="BE3418" s="39"/>
      <c r="BF3418" s="39"/>
      <c r="BG3418" s="39"/>
      <c r="BH3418" s="39"/>
      <c r="BI3418" s="39"/>
      <c r="BJ3418" s="39"/>
      <c r="BK3418" s="39"/>
      <c r="BL3418" s="39"/>
      <c r="BM3418" s="39"/>
      <c r="BN3418" s="39"/>
      <c r="BO3418" s="39"/>
      <c r="BP3418" s="39"/>
      <c r="BQ3418" s="39"/>
      <c r="BR3418" s="39"/>
      <c r="BS3418" s="39"/>
      <c r="BT3418" s="39"/>
      <c r="BU3418" s="39"/>
      <c r="BV3418" s="39"/>
      <c r="BW3418" s="39"/>
      <c r="BX3418" s="39"/>
      <c r="BY3418" s="39"/>
      <c r="BZ3418" s="39"/>
      <c r="CA3418" s="39"/>
      <c r="CB3418" s="39"/>
      <c r="CC3418" s="39"/>
      <c r="CD3418" s="39"/>
      <c r="CE3418" s="39"/>
      <c r="CF3418" s="39"/>
      <c r="CG3418" s="39"/>
      <c r="CH3418" s="39"/>
      <c r="CI3418" s="39"/>
      <c r="CJ3418" s="39"/>
      <c r="CK3418" s="39"/>
      <c r="CL3418" s="39"/>
      <c r="CM3418" s="39"/>
      <c r="CN3418" s="39"/>
      <c r="CO3418" s="39"/>
      <c r="CP3418" s="39"/>
      <c r="CQ3418" s="39"/>
      <c r="CR3418" s="39"/>
      <c r="CS3418" s="39"/>
      <c r="CT3418" s="39"/>
      <c r="CU3418" s="39"/>
      <c r="CV3418" s="39"/>
      <c r="CW3418" s="39"/>
      <c r="CX3418" s="39"/>
      <c r="CY3418" s="39"/>
      <c r="CZ3418" s="39"/>
      <c r="DA3418" s="39"/>
      <c r="DB3418" s="39"/>
      <c r="DC3418" s="39"/>
      <c r="DD3418" s="39"/>
      <c r="DE3418" s="39"/>
    </row>
    <row r="3419" spans="1:109" s="38" customFormat="1" ht="12">
      <c r="A3419" s="298"/>
      <c r="B3419" s="298"/>
      <c r="C3419" s="298"/>
      <c r="D3419" s="298"/>
      <c r="E3419" s="298"/>
      <c r="F3419" s="298"/>
      <c r="G3419" s="298"/>
      <c r="H3419" s="298"/>
      <c r="I3419" s="298"/>
      <c r="J3419" s="298"/>
      <c r="K3419" s="298"/>
      <c r="L3419" s="299"/>
      <c r="M3419" s="302"/>
      <c r="N3419" s="298"/>
      <c r="O3419" s="238"/>
      <c r="P3419" s="238"/>
      <c r="Q3419" s="238"/>
      <c r="T3419" s="39"/>
      <c r="U3419" s="39"/>
      <c r="V3419" s="39"/>
      <c r="W3419" s="39"/>
      <c r="X3419" s="39"/>
      <c r="Y3419" s="39"/>
      <c r="Z3419" s="39"/>
      <c r="AA3419" s="39"/>
      <c r="AB3419" s="39"/>
      <c r="AC3419" s="39"/>
      <c r="AD3419" s="39"/>
      <c r="AE3419" s="39"/>
      <c r="AF3419" s="39"/>
      <c r="AG3419" s="39"/>
      <c r="AH3419" s="39"/>
      <c r="AI3419" s="39"/>
      <c r="AJ3419" s="39"/>
      <c r="AK3419" s="39"/>
      <c r="AL3419" s="39"/>
      <c r="AM3419" s="39"/>
      <c r="AN3419" s="39"/>
      <c r="AO3419" s="39"/>
      <c r="AP3419" s="39"/>
      <c r="AQ3419" s="39"/>
      <c r="AR3419" s="39"/>
      <c r="AS3419" s="39"/>
      <c r="AT3419" s="39"/>
      <c r="AU3419" s="39"/>
      <c r="AV3419" s="39"/>
      <c r="AW3419" s="39"/>
      <c r="AX3419" s="39"/>
      <c r="AY3419" s="39"/>
      <c r="AZ3419" s="39"/>
      <c r="BA3419" s="39"/>
      <c r="BB3419" s="39"/>
      <c r="BC3419" s="39"/>
      <c r="BD3419" s="39"/>
      <c r="BE3419" s="39"/>
      <c r="BF3419" s="39"/>
      <c r="BG3419" s="39"/>
      <c r="BH3419" s="39"/>
      <c r="BI3419" s="39"/>
      <c r="BJ3419" s="39"/>
      <c r="BK3419" s="39"/>
      <c r="BL3419" s="39"/>
      <c r="BM3419" s="39"/>
      <c r="BN3419" s="39"/>
      <c r="BO3419" s="39"/>
      <c r="BP3419" s="39"/>
      <c r="BQ3419" s="39"/>
      <c r="BR3419" s="39"/>
      <c r="BS3419" s="39"/>
      <c r="BT3419" s="39"/>
      <c r="BU3419" s="39"/>
      <c r="BV3419" s="39"/>
      <c r="BW3419" s="39"/>
      <c r="BX3419" s="39"/>
      <c r="BY3419" s="39"/>
      <c r="BZ3419" s="39"/>
      <c r="CA3419" s="39"/>
      <c r="CB3419" s="39"/>
      <c r="CC3419" s="39"/>
      <c r="CD3419" s="39"/>
      <c r="CE3419" s="39"/>
      <c r="CF3419" s="39"/>
      <c r="CG3419" s="39"/>
      <c r="CH3419" s="39"/>
      <c r="CI3419" s="39"/>
      <c r="CJ3419" s="39"/>
      <c r="CK3419" s="39"/>
      <c r="CL3419" s="39"/>
      <c r="CM3419" s="39"/>
      <c r="CN3419" s="39"/>
      <c r="CO3419" s="39"/>
      <c r="CP3419" s="39"/>
      <c r="CQ3419" s="39"/>
      <c r="CR3419" s="39"/>
      <c r="CS3419" s="39"/>
      <c r="CT3419" s="39"/>
      <c r="CU3419" s="39"/>
      <c r="CV3419" s="39"/>
      <c r="CW3419" s="39"/>
      <c r="CX3419" s="39"/>
      <c r="CY3419" s="39"/>
      <c r="CZ3419" s="39"/>
      <c r="DA3419" s="39"/>
      <c r="DB3419" s="39"/>
      <c r="DC3419" s="39"/>
      <c r="DD3419" s="39"/>
      <c r="DE3419" s="39"/>
    </row>
    <row r="3420" spans="1:109" s="38" customFormat="1" ht="12">
      <c r="A3420" s="298"/>
      <c r="B3420" s="298"/>
      <c r="C3420" s="298"/>
      <c r="D3420" s="298"/>
      <c r="E3420" s="298"/>
      <c r="F3420" s="298"/>
      <c r="G3420" s="298"/>
      <c r="H3420" s="298"/>
      <c r="I3420" s="298"/>
      <c r="J3420" s="298"/>
      <c r="K3420" s="298"/>
      <c r="L3420" s="299"/>
      <c r="M3420" s="302"/>
      <c r="N3420" s="298"/>
      <c r="O3420" s="238"/>
      <c r="P3420" s="238"/>
      <c r="Q3420" s="238"/>
      <c r="T3420" s="39"/>
      <c r="U3420" s="39"/>
      <c r="V3420" s="39"/>
      <c r="W3420" s="39"/>
      <c r="X3420" s="39"/>
      <c r="Y3420" s="39"/>
      <c r="Z3420" s="39"/>
      <c r="AA3420" s="39"/>
      <c r="AB3420" s="39"/>
      <c r="AC3420" s="39"/>
      <c r="AD3420" s="39"/>
      <c r="AE3420" s="39"/>
      <c r="AF3420" s="39"/>
      <c r="AG3420" s="39"/>
      <c r="AH3420" s="39"/>
      <c r="AI3420" s="39"/>
      <c r="AJ3420" s="39"/>
      <c r="AK3420" s="39"/>
      <c r="AL3420" s="39"/>
      <c r="AM3420" s="39"/>
      <c r="AN3420" s="39"/>
      <c r="AO3420" s="39"/>
      <c r="AP3420" s="39"/>
      <c r="AQ3420" s="39"/>
      <c r="AR3420" s="39"/>
      <c r="AS3420" s="39"/>
      <c r="AT3420" s="39"/>
      <c r="AU3420" s="39"/>
      <c r="AV3420" s="39"/>
      <c r="AW3420" s="39"/>
      <c r="AX3420" s="39"/>
      <c r="AY3420" s="39"/>
      <c r="AZ3420" s="39"/>
      <c r="BA3420" s="39"/>
      <c r="BB3420" s="39"/>
      <c r="BC3420" s="39"/>
      <c r="BD3420" s="39"/>
      <c r="BE3420" s="39"/>
      <c r="BF3420" s="39"/>
      <c r="BG3420" s="39"/>
      <c r="BH3420" s="39"/>
      <c r="BI3420" s="39"/>
      <c r="BJ3420" s="39"/>
      <c r="BK3420" s="39"/>
      <c r="BL3420" s="39"/>
      <c r="BM3420" s="39"/>
      <c r="BN3420" s="39"/>
      <c r="BO3420" s="39"/>
      <c r="BP3420" s="39"/>
      <c r="BQ3420" s="39"/>
      <c r="BR3420" s="39"/>
      <c r="BS3420" s="39"/>
      <c r="BT3420" s="39"/>
      <c r="BU3420" s="39"/>
      <c r="BV3420" s="39"/>
      <c r="BW3420" s="39"/>
      <c r="BX3420" s="39"/>
      <c r="BY3420" s="39"/>
      <c r="BZ3420" s="39"/>
      <c r="CA3420" s="39"/>
      <c r="CB3420" s="39"/>
      <c r="CC3420" s="39"/>
      <c r="CD3420" s="39"/>
      <c r="CE3420" s="39"/>
      <c r="CF3420" s="39"/>
      <c r="CG3420" s="39"/>
      <c r="CH3420" s="39"/>
      <c r="CI3420" s="39"/>
      <c r="CJ3420" s="39"/>
      <c r="CK3420" s="39"/>
      <c r="CL3420" s="39"/>
      <c r="CM3420" s="39"/>
      <c r="CN3420" s="39"/>
      <c r="CO3420" s="39"/>
      <c r="CP3420" s="39"/>
      <c r="CQ3420" s="39"/>
      <c r="CR3420" s="39"/>
      <c r="CS3420" s="39"/>
      <c r="CT3420" s="39"/>
      <c r="CU3420" s="39"/>
      <c r="CV3420" s="39"/>
      <c r="CW3420" s="39"/>
      <c r="CX3420" s="39"/>
      <c r="CY3420" s="39"/>
      <c r="CZ3420" s="39"/>
      <c r="DA3420" s="39"/>
      <c r="DB3420" s="39"/>
      <c r="DC3420" s="39"/>
      <c r="DD3420" s="39"/>
      <c r="DE3420" s="39"/>
    </row>
    <row r="3421" spans="1:109" s="38" customFormat="1" ht="12">
      <c r="A3421" s="298"/>
      <c r="B3421" s="298"/>
      <c r="C3421" s="298"/>
      <c r="D3421" s="298"/>
      <c r="E3421" s="298"/>
      <c r="F3421" s="298"/>
      <c r="G3421" s="298"/>
      <c r="H3421" s="298"/>
      <c r="I3421" s="298"/>
      <c r="J3421" s="298"/>
      <c r="K3421" s="298"/>
      <c r="L3421" s="299"/>
      <c r="M3421" s="302"/>
      <c r="N3421" s="298"/>
      <c r="O3421" s="238"/>
      <c r="P3421" s="238"/>
      <c r="Q3421" s="238"/>
      <c r="T3421" s="39"/>
      <c r="U3421" s="39"/>
      <c r="V3421" s="39"/>
      <c r="W3421" s="39"/>
      <c r="X3421" s="39"/>
      <c r="Y3421" s="39"/>
      <c r="Z3421" s="39"/>
      <c r="AA3421" s="39"/>
      <c r="AB3421" s="39"/>
      <c r="AC3421" s="39"/>
      <c r="AD3421" s="39"/>
      <c r="AE3421" s="39"/>
      <c r="AF3421" s="39"/>
      <c r="AG3421" s="39"/>
      <c r="AH3421" s="39"/>
      <c r="AI3421" s="39"/>
      <c r="AJ3421" s="39"/>
      <c r="AK3421" s="39"/>
      <c r="AL3421" s="39"/>
      <c r="AM3421" s="39"/>
      <c r="AN3421" s="39"/>
      <c r="AO3421" s="39"/>
      <c r="AP3421" s="39"/>
      <c r="AQ3421" s="39"/>
      <c r="AR3421" s="39"/>
      <c r="AS3421" s="39"/>
      <c r="AT3421" s="39"/>
      <c r="AU3421" s="39"/>
      <c r="AV3421" s="39"/>
      <c r="AW3421" s="39"/>
      <c r="AX3421" s="39"/>
      <c r="AY3421" s="39"/>
      <c r="AZ3421" s="39"/>
      <c r="BA3421" s="39"/>
      <c r="BB3421" s="39"/>
      <c r="BC3421" s="39"/>
      <c r="BD3421" s="39"/>
      <c r="BE3421" s="39"/>
      <c r="BF3421" s="39"/>
      <c r="BG3421" s="39"/>
      <c r="BH3421" s="39"/>
      <c r="BI3421" s="39"/>
      <c r="BJ3421" s="39"/>
      <c r="BK3421" s="39"/>
      <c r="BL3421" s="39"/>
      <c r="BM3421" s="39"/>
      <c r="BN3421" s="39"/>
      <c r="BO3421" s="39"/>
      <c r="BP3421" s="39"/>
      <c r="BQ3421" s="39"/>
      <c r="BR3421" s="39"/>
      <c r="BS3421" s="39"/>
      <c r="BT3421" s="39"/>
      <c r="BU3421" s="39"/>
      <c r="BV3421" s="39"/>
      <c r="BW3421" s="39"/>
      <c r="BX3421" s="39"/>
      <c r="BY3421" s="39"/>
      <c r="BZ3421" s="39"/>
      <c r="CA3421" s="39"/>
      <c r="CB3421" s="39"/>
      <c r="CC3421" s="39"/>
      <c r="CD3421" s="39"/>
      <c r="CE3421" s="39"/>
      <c r="CF3421" s="39"/>
      <c r="CG3421" s="39"/>
      <c r="CH3421" s="39"/>
      <c r="CI3421" s="39"/>
      <c r="CJ3421" s="39"/>
      <c r="CK3421" s="39"/>
      <c r="CL3421" s="39"/>
      <c r="CM3421" s="39"/>
      <c r="CN3421" s="39"/>
      <c r="CO3421" s="39"/>
      <c r="CP3421" s="39"/>
      <c r="CQ3421" s="39"/>
      <c r="CR3421" s="39"/>
      <c r="CS3421" s="39"/>
      <c r="CT3421" s="39"/>
      <c r="CU3421" s="39"/>
      <c r="CV3421" s="39"/>
      <c r="CW3421" s="39"/>
      <c r="CX3421" s="39"/>
      <c r="CY3421" s="39"/>
      <c r="CZ3421" s="39"/>
      <c r="DA3421" s="39"/>
      <c r="DB3421" s="39"/>
      <c r="DC3421" s="39"/>
      <c r="DD3421" s="39"/>
      <c r="DE3421" s="39"/>
    </row>
    <row r="3422" spans="1:109" s="38" customFormat="1" ht="12">
      <c r="A3422" s="298"/>
      <c r="B3422" s="298"/>
      <c r="C3422" s="298"/>
      <c r="D3422" s="298"/>
      <c r="E3422" s="298"/>
      <c r="F3422" s="298"/>
      <c r="G3422" s="298"/>
      <c r="H3422" s="298"/>
      <c r="I3422" s="298"/>
      <c r="J3422" s="298"/>
      <c r="K3422" s="298"/>
      <c r="L3422" s="299"/>
      <c r="M3422" s="302"/>
      <c r="N3422" s="298"/>
      <c r="O3422" s="238"/>
      <c r="P3422" s="238"/>
      <c r="Q3422" s="238"/>
      <c r="T3422" s="39"/>
      <c r="U3422" s="39"/>
      <c r="V3422" s="39"/>
      <c r="W3422" s="39"/>
      <c r="X3422" s="39"/>
      <c r="Y3422" s="39"/>
      <c r="Z3422" s="39"/>
      <c r="AA3422" s="39"/>
      <c r="AB3422" s="39"/>
      <c r="AC3422" s="39"/>
      <c r="AD3422" s="39"/>
      <c r="AE3422" s="39"/>
      <c r="AF3422" s="39"/>
      <c r="AG3422" s="39"/>
      <c r="AH3422" s="39"/>
      <c r="AI3422" s="39"/>
      <c r="AJ3422" s="39"/>
      <c r="AK3422" s="39"/>
      <c r="AL3422" s="39"/>
      <c r="AM3422" s="39"/>
      <c r="AN3422" s="39"/>
      <c r="AO3422" s="39"/>
      <c r="AP3422" s="39"/>
      <c r="AQ3422" s="39"/>
      <c r="AR3422" s="39"/>
      <c r="AS3422" s="39"/>
      <c r="AT3422" s="39"/>
      <c r="AU3422" s="39"/>
      <c r="AV3422" s="39"/>
      <c r="AW3422" s="39"/>
      <c r="AX3422" s="39"/>
      <c r="AY3422" s="39"/>
      <c r="AZ3422" s="39"/>
      <c r="BA3422" s="39"/>
      <c r="BB3422" s="39"/>
      <c r="BC3422" s="39"/>
      <c r="BD3422" s="39"/>
      <c r="BE3422" s="39"/>
      <c r="BF3422" s="39"/>
      <c r="BG3422" s="39"/>
      <c r="BH3422" s="39"/>
      <c r="BI3422" s="39"/>
      <c r="BJ3422" s="39"/>
      <c r="BK3422" s="39"/>
      <c r="BL3422" s="39"/>
      <c r="BM3422" s="39"/>
      <c r="BN3422" s="39"/>
      <c r="BO3422" s="39"/>
      <c r="BP3422" s="39"/>
      <c r="BQ3422" s="39"/>
      <c r="BR3422" s="39"/>
      <c r="BS3422" s="39"/>
      <c r="BT3422" s="39"/>
      <c r="BU3422" s="39"/>
      <c r="BV3422" s="39"/>
      <c r="BW3422" s="39"/>
      <c r="BX3422" s="39"/>
      <c r="BY3422" s="39"/>
      <c r="BZ3422" s="39"/>
      <c r="CA3422" s="39"/>
      <c r="CB3422" s="39"/>
      <c r="CC3422" s="39"/>
      <c r="CD3422" s="39"/>
      <c r="CE3422" s="39"/>
      <c r="CF3422" s="39"/>
      <c r="CG3422" s="39"/>
      <c r="CH3422" s="39"/>
      <c r="CI3422" s="39"/>
      <c r="CJ3422" s="39"/>
      <c r="CK3422" s="39"/>
      <c r="CL3422" s="39"/>
      <c r="CM3422" s="39"/>
      <c r="CN3422" s="39"/>
      <c r="CO3422" s="39"/>
      <c r="CP3422" s="39"/>
      <c r="CQ3422" s="39"/>
      <c r="CR3422" s="39"/>
      <c r="CS3422" s="39"/>
      <c r="CT3422" s="39"/>
      <c r="CU3422" s="39"/>
      <c r="CV3422" s="39"/>
      <c r="CW3422" s="39"/>
      <c r="CX3422" s="39"/>
      <c r="CY3422" s="39"/>
      <c r="CZ3422" s="39"/>
      <c r="DA3422" s="39"/>
      <c r="DB3422" s="39"/>
      <c r="DC3422" s="39"/>
      <c r="DD3422" s="39"/>
      <c r="DE3422" s="39"/>
    </row>
    <row r="3423" spans="1:109" s="38" customFormat="1" ht="12">
      <c r="A3423" s="298"/>
      <c r="B3423" s="298"/>
      <c r="C3423" s="298"/>
      <c r="D3423" s="298"/>
      <c r="E3423" s="298"/>
      <c r="F3423" s="298"/>
      <c r="G3423" s="298"/>
      <c r="H3423" s="298"/>
      <c r="I3423" s="298"/>
      <c r="J3423" s="298"/>
      <c r="K3423" s="298"/>
      <c r="L3423" s="299"/>
      <c r="M3423" s="302"/>
      <c r="N3423" s="298"/>
      <c r="O3423" s="238"/>
      <c r="P3423" s="238"/>
      <c r="Q3423" s="238"/>
      <c r="T3423" s="39"/>
      <c r="U3423" s="39"/>
      <c r="V3423" s="39"/>
      <c r="W3423" s="39"/>
      <c r="X3423" s="39"/>
      <c r="Y3423" s="39"/>
      <c r="Z3423" s="39"/>
      <c r="AA3423" s="39"/>
      <c r="AB3423" s="39"/>
      <c r="AC3423" s="39"/>
      <c r="AD3423" s="39"/>
      <c r="AE3423" s="39"/>
      <c r="AF3423" s="39"/>
      <c r="AG3423" s="39"/>
      <c r="AH3423" s="39"/>
      <c r="AI3423" s="39"/>
      <c r="AJ3423" s="39"/>
      <c r="AK3423" s="39"/>
      <c r="AL3423" s="39"/>
      <c r="AM3423" s="39"/>
      <c r="AN3423" s="39"/>
      <c r="AO3423" s="39"/>
      <c r="AP3423" s="39"/>
      <c r="AQ3423" s="39"/>
      <c r="AR3423" s="39"/>
      <c r="AS3423" s="39"/>
      <c r="AT3423" s="39"/>
      <c r="AU3423" s="39"/>
      <c r="AV3423" s="39"/>
      <c r="AW3423" s="39"/>
      <c r="AX3423" s="39"/>
      <c r="AY3423" s="39"/>
      <c r="AZ3423" s="39"/>
      <c r="BA3423" s="39"/>
      <c r="BB3423" s="39"/>
      <c r="BC3423" s="39"/>
      <c r="BD3423" s="39"/>
      <c r="BE3423" s="39"/>
      <c r="BF3423" s="39"/>
      <c r="BG3423" s="39"/>
      <c r="BH3423" s="39"/>
      <c r="BI3423" s="39"/>
      <c r="BJ3423" s="39"/>
      <c r="BK3423" s="39"/>
      <c r="BL3423" s="39"/>
      <c r="BM3423" s="39"/>
      <c r="BN3423" s="39"/>
      <c r="BO3423" s="39"/>
      <c r="BP3423" s="39"/>
      <c r="BQ3423" s="39"/>
      <c r="BR3423" s="39"/>
      <c r="BS3423" s="39"/>
      <c r="BT3423" s="39"/>
      <c r="BU3423" s="39"/>
      <c r="BV3423" s="39"/>
      <c r="BW3423" s="39"/>
      <c r="BX3423" s="39"/>
      <c r="BY3423" s="39"/>
      <c r="BZ3423" s="39"/>
      <c r="CA3423" s="39"/>
      <c r="CB3423" s="39"/>
      <c r="CC3423" s="39"/>
      <c r="CD3423" s="39"/>
      <c r="CE3423" s="39"/>
      <c r="CF3423" s="39"/>
      <c r="CG3423" s="39"/>
      <c r="CH3423" s="39"/>
      <c r="CI3423" s="39"/>
      <c r="CJ3423" s="39"/>
      <c r="CK3423" s="39"/>
      <c r="CL3423" s="39"/>
      <c r="CM3423" s="39"/>
      <c r="CN3423" s="39"/>
      <c r="CO3423" s="39"/>
      <c r="CP3423" s="39"/>
      <c r="CQ3423" s="39"/>
      <c r="CR3423" s="39"/>
      <c r="CS3423" s="39"/>
      <c r="CT3423" s="39"/>
      <c r="CU3423" s="39"/>
      <c r="CV3423" s="39"/>
      <c r="CW3423" s="39"/>
      <c r="CX3423" s="39"/>
      <c r="CY3423" s="39"/>
      <c r="CZ3423" s="39"/>
      <c r="DA3423" s="39"/>
      <c r="DB3423" s="39"/>
      <c r="DC3423" s="39"/>
      <c r="DD3423" s="39"/>
      <c r="DE3423" s="39"/>
    </row>
    <row r="3424" spans="1:109" s="38" customFormat="1" ht="12">
      <c r="A3424" s="298"/>
      <c r="B3424" s="298"/>
      <c r="C3424" s="298"/>
      <c r="D3424" s="298"/>
      <c r="E3424" s="298"/>
      <c r="F3424" s="298"/>
      <c r="G3424" s="298"/>
      <c r="H3424" s="298"/>
      <c r="I3424" s="298"/>
      <c r="J3424" s="298"/>
      <c r="K3424" s="298"/>
      <c r="L3424" s="299"/>
      <c r="M3424" s="302"/>
      <c r="N3424" s="298"/>
      <c r="O3424" s="238"/>
      <c r="P3424" s="238"/>
      <c r="Q3424" s="238"/>
      <c r="T3424" s="39"/>
      <c r="U3424" s="39"/>
      <c r="V3424" s="39"/>
      <c r="W3424" s="39"/>
      <c r="X3424" s="39"/>
      <c r="Y3424" s="39"/>
      <c r="Z3424" s="39"/>
      <c r="AA3424" s="39"/>
      <c r="AB3424" s="39"/>
      <c r="AC3424" s="39"/>
      <c r="AD3424" s="39"/>
      <c r="AE3424" s="39"/>
      <c r="AF3424" s="39"/>
      <c r="AG3424" s="39"/>
      <c r="AH3424" s="39"/>
      <c r="AI3424" s="39"/>
      <c r="AJ3424" s="39"/>
      <c r="AK3424" s="39"/>
      <c r="AL3424" s="39"/>
      <c r="AM3424" s="39"/>
      <c r="AN3424" s="39"/>
      <c r="AO3424" s="39"/>
      <c r="AP3424" s="39"/>
      <c r="AQ3424" s="39"/>
      <c r="AR3424" s="39"/>
      <c r="AS3424" s="39"/>
      <c r="AT3424" s="39"/>
      <c r="AU3424" s="39"/>
      <c r="AV3424" s="39"/>
      <c r="AW3424" s="39"/>
      <c r="AX3424" s="39"/>
      <c r="AY3424" s="39"/>
      <c r="AZ3424" s="39"/>
      <c r="BA3424" s="39"/>
      <c r="BB3424" s="39"/>
      <c r="BC3424" s="39"/>
      <c r="BD3424" s="39"/>
      <c r="BE3424" s="39"/>
      <c r="BF3424" s="39"/>
      <c r="BG3424" s="39"/>
      <c r="BH3424" s="39"/>
      <c r="BI3424" s="39"/>
      <c r="BJ3424" s="39"/>
      <c r="BK3424" s="39"/>
      <c r="BL3424" s="39"/>
      <c r="BM3424" s="39"/>
      <c r="BN3424" s="39"/>
      <c r="BO3424" s="39"/>
      <c r="BP3424" s="39"/>
      <c r="BQ3424" s="39"/>
      <c r="BR3424" s="39"/>
      <c r="BS3424" s="39"/>
      <c r="BT3424" s="39"/>
      <c r="BU3424" s="39"/>
      <c r="BV3424" s="39"/>
      <c r="BW3424" s="39"/>
      <c r="BX3424" s="39"/>
      <c r="BY3424" s="39"/>
      <c r="BZ3424" s="39"/>
      <c r="CA3424" s="39"/>
      <c r="CB3424" s="39"/>
      <c r="CC3424" s="39"/>
      <c r="CD3424" s="39"/>
      <c r="CE3424" s="39"/>
      <c r="CF3424" s="39"/>
      <c r="CG3424" s="39"/>
      <c r="CH3424" s="39"/>
      <c r="CI3424" s="39"/>
      <c r="CJ3424" s="39"/>
      <c r="CK3424" s="39"/>
      <c r="CL3424" s="39"/>
      <c r="CM3424" s="39"/>
      <c r="CN3424" s="39"/>
      <c r="CO3424" s="39"/>
      <c r="CP3424" s="39"/>
      <c r="CQ3424" s="39"/>
      <c r="CR3424" s="39"/>
      <c r="CS3424" s="39"/>
      <c r="CT3424" s="39"/>
      <c r="CU3424" s="39"/>
      <c r="CV3424" s="39"/>
      <c r="CW3424" s="39"/>
      <c r="CX3424" s="39"/>
      <c r="CY3424" s="39"/>
      <c r="CZ3424" s="39"/>
      <c r="DA3424" s="39"/>
      <c r="DB3424" s="39"/>
      <c r="DC3424" s="39"/>
      <c r="DD3424" s="39"/>
      <c r="DE3424" s="39"/>
    </row>
    <row r="3425" spans="1:109" s="38" customFormat="1" ht="12">
      <c r="A3425" s="298"/>
      <c r="B3425" s="298"/>
      <c r="C3425" s="298"/>
      <c r="D3425" s="298"/>
      <c r="E3425" s="298"/>
      <c r="F3425" s="298"/>
      <c r="G3425" s="298"/>
      <c r="H3425" s="298"/>
      <c r="I3425" s="298"/>
      <c r="J3425" s="298"/>
      <c r="K3425" s="298"/>
      <c r="L3425" s="299"/>
      <c r="M3425" s="302"/>
      <c r="N3425" s="298"/>
      <c r="O3425" s="238"/>
      <c r="P3425" s="238"/>
      <c r="Q3425" s="238"/>
      <c r="T3425" s="39"/>
      <c r="U3425" s="39"/>
      <c r="V3425" s="39"/>
      <c r="W3425" s="39"/>
      <c r="X3425" s="39"/>
      <c r="Y3425" s="39"/>
      <c r="Z3425" s="39"/>
      <c r="AA3425" s="39"/>
      <c r="AB3425" s="39"/>
      <c r="AC3425" s="39"/>
      <c r="AD3425" s="39"/>
      <c r="AE3425" s="39"/>
      <c r="AF3425" s="39"/>
      <c r="AG3425" s="39"/>
      <c r="AH3425" s="39"/>
      <c r="AI3425" s="39"/>
      <c r="AJ3425" s="39"/>
      <c r="AK3425" s="39"/>
      <c r="AL3425" s="39"/>
      <c r="AM3425" s="39"/>
      <c r="AN3425" s="39"/>
      <c r="AO3425" s="39"/>
      <c r="AP3425" s="39"/>
      <c r="AQ3425" s="39"/>
      <c r="AR3425" s="39"/>
      <c r="AS3425" s="39"/>
      <c r="AT3425" s="39"/>
      <c r="AU3425" s="39"/>
      <c r="AV3425" s="39"/>
      <c r="AW3425" s="39"/>
      <c r="AX3425" s="39"/>
      <c r="AY3425" s="39"/>
      <c r="AZ3425" s="39"/>
      <c r="BA3425" s="39"/>
      <c r="BB3425" s="39"/>
      <c r="BC3425" s="39"/>
      <c r="BD3425" s="39"/>
      <c r="BE3425" s="39"/>
      <c r="BF3425" s="39"/>
      <c r="BG3425" s="39"/>
      <c r="BH3425" s="39"/>
      <c r="BI3425" s="39"/>
      <c r="BJ3425" s="39"/>
      <c r="BK3425" s="39"/>
      <c r="BL3425" s="39"/>
      <c r="BM3425" s="39"/>
      <c r="BN3425" s="39"/>
      <c r="BO3425" s="39"/>
      <c r="BP3425" s="39"/>
      <c r="BQ3425" s="39"/>
      <c r="BR3425" s="39"/>
      <c r="BS3425" s="39"/>
      <c r="BT3425" s="39"/>
      <c r="BU3425" s="39"/>
      <c r="BV3425" s="39"/>
      <c r="BW3425" s="39"/>
      <c r="BX3425" s="39"/>
      <c r="BY3425" s="39"/>
      <c r="BZ3425" s="39"/>
      <c r="CA3425" s="39"/>
      <c r="CB3425" s="39"/>
      <c r="CC3425" s="39"/>
      <c r="CD3425" s="39"/>
      <c r="CE3425" s="39"/>
      <c r="CF3425" s="39"/>
      <c r="CG3425" s="39"/>
      <c r="CH3425" s="39"/>
      <c r="CI3425" s="39"/>
      <c r="CJ3425" s="39"/>
      <c r="CK3425" s="39"/>
      <c r="CL3425" s="39"/>
      <c r="CM3425" s="39"/>
      <c r="CN3425" s="39"/>
      <c r="CO3425" s="39"/>
      <c r="CP3425" s="39"/>
      <c r="CQ3425" s="39"/>
      <c r="CR3425" s="39"/>
      <c r="CS3425" s="39"/>
      <c r="CT3425" s="39"/>
      <c r="CU3425" s="39"/>
      <c r="CV3425" s="39"/>
      <c r="CW3425" s="39"/>
      <c r="CX3425" s="39"/>
      <c r="CY3425" s="39"/>
      <c r="CZ3425" s="39"/>
      <c r="DA3425" s="39"/>
      <c r="DB3425" s="39"/>
      <c r="DC3425" s="39"/>
      <c r="DD3425" s="39"/>
      <c r="DE3425" s="39"/>
    </row>
    <row r="3426" spans="1:109" s="38" customFormat="1" ht="12">
      <c r="A3426" s="298"/>
      <c r="B3426" s="298"/>
      <c r="C3426" s="298"/>
      <c r="D3426" s="298"/>
      <c r="E3426" s="298"/>
      <c r="F3426" s="298"/>
      <c r="G3426" s="298"/>
      <c r="H3426" s="298"/>
      <c r="I3426" s="298"/>
      <c r="J3426" s="298"/>
      <c r="K3426" s="298"/>
      <c r="L3426" s="299"/>
      <c r="M3426" s="302"/>
      <c r="N3426" s="298"/>
      <c r="O3426" s="238"/>
      <c r="P3426" s="238"/>
      <c r="Q3426" s="238"/>
      <c r="T3426" s="39"/>
      <c r="U3426" s="39"/>
      <c r="V3426" s="39"/>
      <c r="W3426" s="39"/>
      <c r="X3426" s="39"/>
      <c r="Y3426" s="39"/>
      <c r="Z3426" s="39"/>
      <c r="AA3426" s="39"/>
      <c r="AB3426" s="39"/>
      <c r="AC3426" s="39"/>
      <c r="AD3426" s="39"/>
      <c r="AE3426" s="39"/>
      <c r="AF3426" s="39"/>
      <c r="AG3426" s="39"/>
      <c r="AH3426" s="39"/>
      <c r="AI3426" s="39"/>
      <c r="AJ3426" s="39"/>
      <c r="AK3426" s="39"/>
      <c r="AL3426" s="39"/>
      <c r="AM3426" s="39"/>
      <c r="AN3426" s="39"/>
      <c r="AO3426" s="39"/>
      <c r="AP3426" s="39"/>
      <c r="AQ3426" s="39"/>
      <c r="AR3426" s="39"/>
      <c r="AS3426" s="39"/>
      <c r="AT3426" s="39"/>
      <c r="AU3426" s="39"/>
      <c r="AV3426" s="39"/>
      <c r="AW3426" s="39"/>
      <c r="AX3426" s="39"/>
      <c r="AY3426" s="39"/>
      <c r="AZ3426" s="39"/>
      <c r="BA3426" s="39"/>
      <c r="BB3426" s="39"/>
      <c r="BC3426" s="39"/>
      <c r="BD3426" s="39"/>
      <c r="BE3426" s="39"/>
      <c r="BF3426" s="39"/>
      <c r="BG3426" s="39"/>
      <c r="BH3426" s="39"/>
      <c r="BI3426" s="39"/>
      <c r="BJ3426" s="39"/>
      <c r="BK3426" s="39"/>
      <c r="BL3426" s="39"/>
      <c r="BM3426" s="39"/>
      <c r="BN3426" s="39"/>
      <c r="BO3426" s="39"/>
      <c r="BP3426" s="39"/>
      <c r="BQ3426" s="39"/>
      <c r="BR3426" s="39"/>
      <c r="BS3426" s="39"/>
      <c r="BT3426" s="39"/>
      <c r="BU3426" s="39"/>
      <c r="BV3426" s="39"/>
      <c r="BW3426" s="39"/>
      <c r="BX3426" s="39"/>
      <c r="BY3426" s="39"/>
      <c r="BZ3426" s="39"/>
      <c r="CA3426" s="39"/>
      <c r="CB3426" s="39"/>
      <c r="CC3426" s="39"/>
      <c r="CD3426" s="39"/>
      <c r="CE3426" s="39"/>
      <c r="CF3426" s="39"/>
      <c r="CG3426" s="39"/>
      <c r="CH3426" s="39"/>
      <c r="CI3426" s="39"/>
      <c r="CJ3426" s="39"/>
      <c r="CK3426" s="39"/>
      <c r="CL3426" s="39"/>
      <c r="CM3426" s="39"/>
      <c r="CN3426" s="39"/>
      <c r="CO3426" s="39"/>
      <c r="CP3426" s="39"/>
      <c r="CQ3426" s="39"/>
      <c r="CR3426" s="39"/>
      <c r="CS3426" s="39"/>
      <c r="CT3426" s="39"/>
      <c r="CU3426" s="39"/>
      <c r="CV3426" s="39"/>
      <c r="CW3426" s="39"/>
      <c r="CX3426" s="39"/>
      <c r="CY3426" s="39"/>
      <c r="CZ3426" s="39"/>
      <c r="DA3426" s="39"/>
      <c r="DB3426" s="39"/>
      <c r="DC3426" s="39"/>
      <c r="DD3426" s="39"/>
      <c r="DE3426" s="39"/>
    </row>
    <row r="3427" spans="1:109" s="38" customFormat="1" ht="12">
      <c r="A3427" s="298"/>
      <c r="B3427" s="298"/>
      <c r="C3427" s="298"/>
      <c r="D3427" s="298"/>
      <c r="E3427" s="298"/>
      <c r="F3427" s="298"/>
      <c r="G3427" s="298"/>
      <c r="H3427" s="298"/>
      <c r="I3427" s="298"/>
      <c r="J3427" s="298"/>
      <c r="K3427" s="298"/>
      <c r="L3427" s="299"/>
      <c r="M3427" s="302"/>
      <c r="N3427" s="298"/>
      <c r="O3427" s="238"/>
      <c r="P3427" s="238"/>
      <c r="Q3427" s="238"/>
      <c r="T3427" s="39"/>
      <c r="U3427" s="39"/>
      <c r="V3427" s="39"/>
      <c r="W3427" s="39"/>
      <c r="X3427" s="39"/>
      <c r="Y3427" s="39"/>
      <c r="Z3427" s="39"/>
      <c r="AA3427" s="39"/>
      <c r="AB3427" s="39"/>
      <c r="AC3427" s="39"/>
      <c r="AD3427" s="39"/>
      <c r="AE3427" s="39"/>
      <c r="AF3427" s="39"/>
      <c r="AG3427" s="39"/>
      <c r="AH3427" s="39"/>
      <c r="AI3427" s="39"/>
      <c r="AJ3427" s="39"/>
      <c r="AK3427" s="39"/>
      <c r="AL3427" s="39"/>
      <c r="AM3427" s="39"/>
      <c r="AN3427" s="39"/>
      <c r="AO3427" s="39"/>
      <c r="AP3427" s="39"/>
      <c r="AQ3427" s="39"/>
      <c r="AR3427" s="39"/>
      <c r="AS3427" s="39"/>
      <c r="AT3427" s="39"/>
      <c r="AU3427" s="39"/>
      <c r="AV3427" s="39"/>
      <c r="AW3427" s="39"/>
      <c r="AX3427" s="39"/>
      <c r="AY3427" s="39"/>
      <c r="AZ3427" s="39"/>
      <c r="BA3427" s="39"/>
      <c r="BB3427" s="39"/>
      <c r="BC3427" s="39"/>
      <c r="BD3427" s="39"/>
      <c r="BE3427" s="39"/>
      <c r="BF3427" s="39"/>
      <c r="BG3427" s="39"/>
      <c r="BH3427" s="39"/>
      <c r="BI3427" s="39"/>
      <c r="BJ3427" s="39"/>
      <c r="BK3427" s="39"/>
      <c r="BL3427" s="39"/>
      <c r="BM3427" s="39"/>
      <c r="BN3427" s="39"/>
      <c r="BO3427" s="39"/>
      <c r="BP3427" s="39"/>
      <c r="BQ3427" s="39"/>
      <c r="BR3427" s="39"/>
      <c r="BS3427" s="39"/>
      <c r="BT3427" s="39"/>
      <c r="BU3427" s="39"/>
      <c r="BV3427" s="39"/>
      <c r="BW3427" s="39"/>
      <c r="BX3427" s="39"/>
      <c r="BY3427" s="39"/>
      <c r="BZ3427" s="39"/>
      <c r="CA3427" s="39"/>
      <c r="CB3427" s="39"/>
      <c r="CC3427" s="39"/>
      <c r="CD3427" s="39"/>
      <c r="CE3427" s="39"/>
      <c r="CF3427" s="39"/>
      <c r="CG3427" s="39"/>
      <c r="CH3427" s="39"/>
      <c r="CI3427" s="39"/>
      <c r="CJ3427" s="39"/>
      <c r="CK3427" s="39"/>
      <c r="CL3427" s="39"/>
      <c r="CM3427" s="39"/>
      <c r="CN3427" s="39"/>
      <c r="CO3427" s="39"/>
      <c r="CP3427" s="39"/>
      <c r="CQ3427" s="39"/>
      <c r="CR3427" s="39"/>
      <c r="CS3427" s="39"/>
      <c r="CT3427" s="39"/>
      <c r="CU3427" s="39"/>
      <c r="CV3427" s="39"/>
      <c r="CW3427" s="39"/>
      <c r="CX3427" s="39"/>
      <c r="CY3427" s="39"/>
      <c r="CZ3427" s="39"/>
      <c r="DA3427" s="39"/>
      <c r="DB3427" s="39"/>
      <c r="DC3427" s="39"/>
      <c r="DD3427" s="39"/>
      <c r="DE3427" s="39"/>
    </row>
    <row r="3428" spans="1:109" s="38" customFormat="1" ht="12">
      <c r="A3428" s="298"/>
      <c r="B3428" s="298"/>
      <c r="C3428" s="298"/>
      <c r="D3428" s="298"/>
      <c r="E3428" s="298"/>
      <c r="F3428" s="298"/>
      <c r="G3428" s="298"/>
      <c r="H3428" s="298"/>
      <c r="I3428" s="298"/>
      <c r="J3428" s="298"/>
      <c r="K3428" s="298"/>
      <c r="L3428" s="299"/>
      <c r="M3428" s="302"/>
      <c r="N3428" s="298"/>
      <c r="O3428" s="238"/>
      <c r="P3428" s="238"/>
      <c r="Q3428" s="238"/>
      <c r="T3428" s="39"/>
      <c r="U3428" s="39"/>
      <c r="V3428" s="39"/>
      <c r="W3428" s="39"/>
      <c r="X3428" s="39"/>
      <c r="Y3428" s="39"/>
      <c r="Z3428" s="39"/>
      <c r="AA3428" s="39"/>
      <c r="AB3428" s="39"/>
      <c r="AC3428" s="39"/>
      <c r="AD3428" s="39"/>
      <c r="AE3428" s="39"/>
      <c r="AF3428" s="39"/>
      <c r="AG3428" s="39"/>
      <c r="AH3428" s="39"/>
      <c r="AI3428" s="39"/>
      <c r="AJ3428" s="39"/>
      <c r="AK3428" s="39"/>
      <c r="AL3428" s="39"/>
      <c r="AM3428" s="39"/>
      <c r="AN3428" s="39"/>
      <c r="AO3428" s="39"/>
      <c r="AP3428" s="39"/>
      <c r="AQ3428" s="39"/>
      <c r="AR3428" s="39"/>
      <c r="AS3428" s="39"/>
      <c r="AT3428" s="39"/>
      <c r="AU3428" s="39"/>
      <c r="AV3428" s="39"/>
      <c r="AW3428" s="39"/>
      <c r="AX3428" s="39"/>
      <c r="AY3428" s="39"/>
      <c r="AZ3428" s="39"/>
      <c r="BA3428" s="39"/>
      <c r="BB3428" s="39"/>
      <c r="BC3428" s="39"/>
      <c r="BD3428" s="39"/>
      <c r="BE3428" s="39"/>
      <c r="BF3428" s="39"/>
      <c r="BG3428" s="39"/>
      <c r="BH3428" s="39"/>
      <c r="BI3428" s="39"/>
      <c r="BJ3428" s="39"/>
      <c r="BK3428" s="39"/>
      <c r="BL3428" s="39"/>
      <c r="BM3428" s="39"/>
      <c r="BN3428" s="39"/>
      <c r="BO3428" s="39"/>
      <c r="BP3428" s="39"/>
      <c r="BQ3428" s="39"/>
      <c r="BR3428" s="39"/>
      <c r="BS3428" s="39"/>
      <c r="BT3428" s="39"/>
      <c r="BU3428" s="39"/>
      <c r="BV3428" s="39"/>
      <c r="BW3428" s="39"/>
      <c r="BX3428" s="39"/>
      <c r="BY3428" s="39"/>
      <c r="BZ3428" s="39"/>
      <c r="CA3428" s="39"/>
      <c r="CB3428" s="39"/>
      <c r="CC3428" s="39"/>
      <c r="CD3428" s="39"/>
      <c r="CE3428" s="39"/>
      <c r="CF3428" s="39"/>
      <c r="CG3428" s="39"/>
      <c r="CH3428" s="39"/>
      <c r="CI3428" s="39"/>
      <c r="CJ3428" s="39"/>
      <c r="CK3428" s="39"/>
      <c r="CL3428" s="39"/>
      <c r="CM3428" s="39"/>
      <c r="CN3428" s="39"/>
      <c r="CO3428" s="39"/>
      <c r="CP3428" s="39"/>
      <c r="CQ3428" s="39"/>
      <c r="CR3428" s="39"/>
      <c r="CS3428" s="39"/>
      <c r="CT3428" s="39"/>
      <c r="CU3428" s="39"/>
      <c r="CV3428" s="39"/>
      <c r="CW3428" s="39"/>
      <c r="CX3428" s="39"/>
      <c r="CY3428" s="39"/>
      <c r="CZ3428" s="39"/>
      <c r="DA3428" s="39"/>
      <c r="DB3428" s="39"/>
      <c r="DC3428" s="39"/>
      <c r="DD3428" s="39"/>
      <c r="DE3428" s="39"/>
    </row>
    <row r="3429" spans="1:109" s="38" customFormat="1" ht="12">
      <c r="A3429" s="298"/>
      <c r="B3429" s="298"/>
      <c r="C3429" s="298"/>
      <c r="D3429" s="298"/>
      <c r="E3429" s="298"/>
      <c r="F3429" s="298"/>
      <c r="G3429" s="298"/>
      <c r="H3429" s="298"/>
      <c r="I3429" s="298"/>
      <c r="J3429" s="298"/>
      <c r="K3429" s="298"/>
      <c r="L3429" s="299"/>
      <c r="M3429" s="302"/>
      <c r="N3429" s="298"/>
      <c r="O3429" s="238"/>
      <c r="P3429" s="238"/>
      <c r="Q3429" s="238"/>
      <c r="T3429" s="39"/>
      <c r="U3429" s="39"/>
      <c r="V3429" s="39"/>
      <c r="W3429" s="39"/>
      <c r="X3429" s="39"/>
      <c r="Y3429" s="39"/>
      <c r="Z3429" s="39"/>
      <c r="AA3429" s="39"/>
      <c r="AB3429" s="39"/>
      <c r="AC3429" s="39"/>
      <c r="AD3429" s="39"/>
      <c r="AE3429" s="39"/>
      <c r="AF3429" s="39"/>
      <c r="AG3429" s="39"/>
      <c r="AH3429" s="39"/>
      <c r="AI3429" s="39"/>
      <c r="AJ3429" s="39"/>
      <c r="AK3429" s="39"/>
      <c r="AL3429" s="39"/>
      <c r="AM3429" s="39"/>
      <c r="AN3429" s="39"/>
      <c r="AO3429" s="39"/>
      <c r="AP3429" s="39"/>
      <c r="AQ3429" s="39"/>
      <c r="AR3429" s="39"/>
      <c r="AS3429" s="39"/>
      <c r="AT3429" s="39"/>
      <c r="AU3429" s="39"/>
      <c r="AV3429" s="39"/>
      <c r="AW3429" s="39"/>
      <c r="AX3429" s="39"/>
      <c r="AY3429" s="39"/>
      <c r="AZ3429" s="39"/>
      <c r="BA3429" s="39"/>
      <c r="BB3429" s="39"/>
      <c r="BC3429" s="39"/>
      <c r="BD3429" s="39"/>
      <c r="BE3429" s="39"/>
      <c r="BF3429" s="39"/>
      <c r="BG3429" s="39"/>
      <c r="BH3429" s="39"/>
      <c r="BI3429" s="39"/>
      <c r="BJ3429" s="39"/>
      <c r="BK3429" s="39"/>
      <c r="BL3429" s="39"/>
      <c r="BM3429" s="39"/>
      <c r="BN3429" s="39"/>
      <c r="BO3429" s="39"/>
      <c r="BP3429" s="39"/>
      <c r="BQ3429" s="39"/>
      <c r="BR3429" s="39"/>
      <c r="BS3429" s="39"/>
      <c r="BT3429" s="39"/>
      <c r="BU3429" s="39"/>
      <c r="BV3429" s="39"/>
      <c r="BW3429" s="39"/>
      <c r="BX3429" s="39"/>
      <c r="BY3429" s="39"/>
      <c r="BZ3429" s="39"/>
      <c r="CA3429" s="39"/>
      <c r="CB3429" s="39"/>
      <c r="CC3429" s="39"/>
      <c r="CD3429" s="39"/>
      <c r="CE3429" s="39"/>
      <c r="CF3429" s="39"/>
      <c r="CG3429" s="39"/>
      <c r="CH3429" s="39"/>
      <c r="CI3429" s="39"/>
      <c r="CJ3429" s="39"/>
      <c r="CK3429" s="39"/>
      <c r="CL3429" s="39"/>
      <c r="CM3429" s="39"/>
      <c r="CN3429" s="39"/>
      <c r="CO3429" s="39"/>
      <c r="CP3429" s="39"/>
      <c r="CQ3429" s="39"/>
      <c r="CR3429" s="39"/>
      <c r="CS3429" s="39"/>
      <c r="CT3429" s="39"/>
      <c r="CU3429" s="39"/>
      <c r="CV3429" s="39"/>
      <c r="CW3429" s="39"/>
      <c r="CX3429" s="39"/>
      <c r="CY3429" s="39"/>
      <c r="CZ3429" s="39"/>
      <c r="DA3429" s="39"/>
      <c r="DB3429" s="39"/>
      <c r="DC3429" s="39"/>
      <c r="DD3429" s="39"/>
      <c r="DE3429" s="39"/>
    </row>
    <row r="3430" spans="1:109" s="38" customFormat="1" ht="12">
      <c r="A3430" s="298"/>
      <c r="B3430" s="298"/>
      <c r="C3430" s="298"/>
      <c r="D3430" s="298"/>
      <c r="E3430" s="298"/>
      <c r="F3430" s="298"/>
      <c r="G3430" s="298"/>
      <c r="H3430" s="298"/>
      <c r="I3430" s="298"/>
      <c r="J3430" s="298"/>
      <c r="K3430" s="298"/>
      <c r="L3430" s="299"/>
      <c r="M3430" s="302"/>
      <c r="N3430" s="298"/>
      <c r="O3430" s="238"/>
      <c r="P3430" s="238"/>
      <c r="Q3430" s="238"/>
      <c r="T3430" s="39"/>
      <c r="U3430" s="39"/>
      <c r="V3430" s="39"/>
      <c r="W3430" s="39"/>
      <c r="X3430" s="39"/>
      <c r="Y3430" s="39"/>
      <c r="Z3430" s="39"/>
      <c r="AA3430" s="39"/>
      <c r="AB3430" s="39"/>
      <c r="AC3430" s="39"/>
      <c r="AD3430" s="39"/>
      <c r="AE3430" s="39"/>
      <c r="AF3430" s="39"/>
      <c r="AG3430" s="39"/>
      <c r="AH3430" s="39"/>
      <c r="AI3430" s="39"/>
      <c r="AJ3430" s="39"/>
      <c r="AK3430" s="39"/>
      <c r="AL3430" s="39"/>
      <c r="AM3430" s="39"/>
      <c r="AN3430" s="39"/>
      <c r="AO3430" s="39"/>
      <c r="AP3430" s="39"/>
      <c r="AQ3430" s="39"/>
      <c r="AR3430" s="39"/>
      <c r="AS3430" s="39"/>
      <c r="AT3430" s="39"/>
      <c r="AU3430" s="39"/>
      <c r="AV3430" s="39"/>
      <c r="AW3430" s="39"/>
      <c r="AX3430" s="39"/>
      <c r="AY3430" s="39"/>
      <c r="AZ3430" s="39"/>
      <c r="BA3430" s="39"/>
      <c r="BB3430" s="39"/>
      <c r="BC3430" s="39"/>
      <c r="BD3430" s="39"/>
      <c r="BE3430" s="39"/>
      <c r="BF3430" s="39"/>
      <c r="BG3430" s="39"/>
      <c r="BH3430" s="39"/>
      <c r="BI3430" s="39"/>
      <c r="BJ3430" s="39"/>
      <c r="BK3430" s="39"/>
      <c r="BL3430" s="39"/>
      <c r="BM3430" s="39"/>
      <c r="BN3430" s="39"/>
      <c r="BO3430" s="39"/>
      <c r="BP3430" s="39"/>
      <c r="BQ3430" s="39"/>
      <c r="BR3430" s="39"/>
      <c r="BS3430" s="39"/>
      <c r="BT3430" s="39"/>
      <c r="BU3430" s="39"/>
      <c r="BV3430" s="39"/>
      <c r="BW3430" s="39"/>
      <c r="BX3430" s="39"/>
      <c r="BY3430" s="39"/>
      <c r="BZ3430" s="39"/>
      <c r="CA3430" s="39"/>
      <c r="CB3430" s="39"/>
      <c r="CC3430" s="39"/>
      <c r="CD3430" s="39"/>
      <c r="CE3430" s="39"/>
      <c r="CF3430" s="39"/>
      <c r="CG3430" s="39"/>
      <c r="CH3430" s="39"/>
      <c r="CI3430" s="39"/>
      <c r="CJ3430" s="39"/>
      <c r="CK3430" s="39"/>
      <c r="CL3430" s="39"/>
      <c r="CM3430" s="39"/>
      <c r="CN3430" s="39"/>
      <c r="CO3430" s="39"/>
      <c r="CP3430" s="39"/>
      <c r="CQ3430" s="39"/>
      <c r="CR3430" s="39"/>
      <c r="CS3430" s="39"/>
      <c r="CT3430" s="39"/>
      <c r="CU3430" s="39"/>
      <c r="CV3430" s="39"/>
      <c r="CW3430" s="39"/>
      <c r="CX3430" s="39"/>
      <c r="CY3430" s="39"/>
      <c r="CZ3430" s="39"/>
      <c r="DA3430" s="39"/>
      <c r="DB3430" s="39"/>
      <c r="DC3430" s="39"/>
      <c r="DD3430" s="39"/>
      <c r="DE3430" s="39"/>
    </row>
    <row r="3431" spans="1:109" s="38" customFormat="1" ht="12">
      <c r="A3431" s="298"/>
      <c r="B3431" s="298"/>
      <c r="C3431" s="298"/>
      <c r="D3431" s="298"/>
      <c r="E3431" s="298"/>
      <c r="F3431" s="298"/>
      <c r="G3431" s="298"/>
      <c r="H3431" s="298"/>
      <c r="I3431" s="298"/>
      <c r="J3431" s="298"/>
      <c r="K3431" s="298"/>
      <c r="L3431" s="299"/>
      <c r="M3431" s="302"/>
      <c r="N3431" s="298"/>
      <c r="O3431" s="238"/>
      <c r="P3431" s="238"/>
      <c r="Q3431" s="238"/>
      <c r="T3431" s="39"/>
      <c r="U3431" s="39"/>
      <c r="V3431" s="39"/>
      <c r="W3431" s="39"/>
      <c r="X3431" s="39"/>
      <c r="Y3431" s="39"/>
      <c r="Z3431" s="39"/>
      <c r="AA3431" s="39"/>
      <c r="AB3431" s="39"/>
      <c r="AC3431" s="39"/>
      <c r="AD3431" s="39"/>
      <c r="AE3431" s="39"/>
      <c r="AF3431" s="39"/>
      <c r="AG3431" s="39"/>
      <c r="AH3431" s="39"/>
      <c r="AI3431" s="39"/>
      <c r="AJ3431" s="39"/>
      <c r="AK3431" s="39"/>
      <c r="AL3431" s="39"/>
      <c r="AM3431" s="39"/>
      <c r="AN3431" s="39"/>
      <c r="AO3431" s="39"/>
      <c r="AP3431" s="39"/>
      <c r="AQ3431" s="39"/>
      <c r="AR3431" s="39"/>
      <c r="AS3431" s="39"/>
      <c r="AT3431" s="39"/>
      <c r="AU3431" s="39"/>
      <c r="AV3431" s="39"/>
      <c r="AW3431" s="39"/>
      <c r="AX3431" s="39"/>
      <c r="AY3431" s="39"/>
      <c r="AZ3431" s="39"/>
      <c r="BA3431" s="39"/>
      <c r="BB3431" s="39"/>
      <c r="BC3431" s="39"/>
      <c r="BD3431" s="39"/>
      <c r="BE3431" s="39"/>
      <c r="BF3431" s="39"/>
      <c r="BG3431" s="39"/>
      <c r="BH3431" s="39"/>
      <c r="BI3431" s="39"/>
      <c r="BJ3431" s="39"/>
      <c r="BK3431" s="39"/>
      <c r="BL3431" s="39"/>
      <c r="BM3431" s="39"/>
      <c r="BN3431" s="39"/>
      <c r="BO3431" s="39"/>
      <c r="BP3431" s="39"/>
      <c r="BQ3431" s="39"/>
      <c r="BR3431" s="39"/>
      <c r="BS3431" s="39"/>
      <c r="BT3431" s="39"/>
      <c r="BU3431" s="39"/>
      <c r="BV3431" s="39"/>
      <c r="BW3431" s="39"/>
      <c r="BX3431" s="39"/>
      <c r="BY3431" s="39"/>
      <c r="BZ3431" s="39"/>
      <c r="CA3431" s="39"/>
      <c r="CB3431" s="39"/>
      <c r="CC3431" s="39"/>
      <c r="CD3431" s="39"/>
      <c r="CE3431" s="39"/>
      <c r="CF3431" s="39"/>
      <c r="CG3431" s="39"/>
      <c r="CH3431" s="39"/>
      <c r="CI3431" s="39"/>
      <c r="CJ3431" s="39"/>
      <c r="CK3431" s="39"/>
      <c r="CL3431" s="39"/>
      <c r="CM3431" s="39"/>
      <c r="CN3431" s="39"/>
      <c r="CO3431" s="39"/>
      <c r="CP3431" s="39"/>
      <c r="CQ3431" s="39"/>
      <c r="CR3431" s="39"/>
      <c r="CS3431" s="39"/>
      <c r="CT3431" s="39"/>
      <c r="CU3431" s="39"/>
      <c r="CV3431" s="39"/>
      <c r="CW3431" s="39"/>
      <c r="CX3431" s="39"/>
      <c r="CY3431" s="39"/>
      <c r="CZ3431" s="39"/>
      <c r="DA3431" s="39"/>
      <c r="DB3431" s="39"/>
      <c r="DC3431" s="39"/>
      <c r="DD3431" s="39"/>
      <c r="DE3431" s="39"/>
    </row>
    <row r="3432" spans="1:109" s="38" customFormat="1" ht="12">
      <c r="A3432" s="298"/>
      <c r="B3432" s="298"/>
      <c r="C3432" s="298"/>
      <c r="D3432" s="298"/>
      <c r="E3432" s="298"/>
      <c r="F3432" s="298"/>
      <c r="G3432" s="298"/>
      <c r="H3432" s="298"/>
      <c r="I3432" s="298"/>
      <c r="J3432" s="298"/>
      <c r="K3432" s="298"/>
      <c r="L3432" s="299"/>
      <c r="M3432" s="302"/>
      <c r="N3432" s="298"/>
      <c r="O3432" s="238"/>
      <c r="P3432" s="238"/>
      <c r="Q3432" s="238"/>
      <c r="T3432" s="39"/>
      <c r="U3432" s="39"/>
      <c r="V3432" s="39"/>
      <c r="W3432" s="39"/>
      <c r="X3432" s="39"/>
      <c r="Y3432" s="39"/>
      <c r="Z3432" s="39"/>
      <c r="AA3432" s="39"/>
      <c r="AB3432" s="39"/>
      <c r="AC3432" s="39"/>
      <c r="AD3432" s="39"/>
      <c r="AE3432" s="39"/>
      <c r="AF3432" s="39"/>
      <c r="AG3432" s="39"/>
      <c r="AH3432" s="39"/>
      <c r="AI3432" s="39"/>
      <c r="AJ3432" s="39"/>
      <c r="AK3432" s="39"/>
      <c r="AL3432" s="39"/>
      <c r="AM3432" s="39"/>
      <c r="AN3432" s="39"/>
      <c r="AO3432" s="39"/>
      <c r="AP3432" s="39"/>
      <c r="AQ3432" s="39"/>
      <c r="AR3432" s="39"/>
      <c r="AS3432" s="39"/>
      <c r="AT3432" s="39"/>
      <c r="AU3432" s="39"/>
      <c r="AV3432" s="39"/>
      <c r="AW3432" s="39"/>
      <c r="AX3432" s="39"/>
      <c r="AY3432" s="39"/>
      <c r="AZ3432" s="39"/>
      <c r="BA3432" s="39"/>
      <c r="BB3432" s="39"/>
      <c r="BC3432" s="39"/>
      <c r="BD3432" s="39"/>
      <c r="BE3432" s="39"/>
      <c r="BF3432" s="39"/>
      <c r="BG3432" s="39"/>
      <c r="BH3432" s="39"/>
      <c r="BI3432" s="39"/>
      <c r="BJ3432" s="39"/>
      <c r="BK3432" s="39"/>
      <c r="BL3432" s="39"/>
      <c r="BM3432" s="39"/>
      <c r="BN3432" s="39"/>
      <c r="BO3432" s="39"/>
      <c r="BP3432" s="39"/>
      <c r="BQ3432" s="39"/>
      <c r="BR3432" s="39"/>
      <c r="BS3432" s="39"/>
      <c r="BT3432" s="39"/>
      <c r="BU3432" s="39"/>
      <c r="BV3432" s="39"/>
      <c r="BW3432" s="39"/>
      <c r="BX3432" s="39"/>
      <c r="BY3432" s="39"/>
      <c r="BZ3432" s="39"/>
      <c r="CA3432" s="39"/>
      <c r="CB3432" s="39"/>
      <c r="CC3432" s="39"/>
      <c r="CD3432" s="39"/>
      <c r="CE3432" s="39"/>
      <c r="CF3432" s="39"/>
      <c r="CG3432" s="39"/>
      <c r="CH3432" s="39"/>
      <c r="CI3432" s="39"/>
      <c r="CJ3432" s="39"/>
      <c r="CK3432" s="39"/>
      <c r="CL3432" s="39"/>
      <c r="CM3432" s="39"/>
      <c r="CN3432" s="39"/>
      <c r="CO3432" s="39"/>
      <c r="CP3432" s="39"/>
      <c r="CQ3432" s="39"/>
      <c r="CR3432" s="39"/>
      <c r="CS3432" s="39"/>
      <c r="CT3432" s="39"/>
      <c r="CU3432" s="39"/>
      <c r="CV3432" s="39"/>
      <c r="CW3432" s="39"/>
      <c r="CX3432" s="39"/>
      <c r="CY3432" s="39"/>
      <c r="CZ3432" s="39"/>
      <c r="DA3432" s="39"/>
      <c r="DB3432" s="39"/>
      <c r="DC3432" s="39"/>
      <c r="DD3432" s="39"/>
      <c r="DE3432" s="39"/>
    </row>
    <row r="3433" spans="1:109" s="38" customFormat="1" ht="12">
      <c r="A3433" s="298"/>
      <c r="B3433" s="298"/>
      <c r="C3433" s="298"/>
      <c r="D3433" s="298"/>
      <c r="E3433" s="298"/>
      <c r="F3433" s="298"/>
      <c r="G3433" s="298"/>
      <c r="H3433" s="298"/>
      <c r="I3433" s="298"/>
      <c r="J3433" s="298"/>
      <c r="K3433" s="298"/>
      <c r="L3433" s="299"/>
      <c r="M3433" s="302"/>
      <c r="N3433" s="298"/>
      <c r="O3433" s="238"/>
      <c r="P3433" s="238"/>
      <c r="Q3433" s="238"/>
      <c r="T3433" s="39"/>
      <c r="U3433" s="39"/>
      <c r="V3433" s="39"/>
      <c r="W3433" s="39"/>
      <c r="X3433" s="39"/>
      <c r="Y3433" s="39"/>
      <c r="Z3433" s="39"/>
      <c r="AA3433" s="39"/>
      <c r="AB3433" s="39"/>
      <c r="AC3433" s="39"/>
      <c r="AD3433" s="39"/>
      <c r="AE3433" s="39"/>
      <c r="AF3433" s="39"/>
      <c r="AG3433" s="39"/>
      <c r="AH3433" s="39"/>
      <c r="AI3433" s="39"/>
      <c r="AJ3433" s="39"/>
      <c r="AK3433" s="39"/>
      <c r="AL3433" s="39"/>
      <c r="AM3433" s="39"/>
      <c r="AN3433" s="39"/>
      <c r="AO3433" s="39"/>
      <c r="AP3433" s="39"/>
      <c r="AQ3433" s="39"/>
      <c r="AR3433" s="39"/>
      <c r="AS3433" s="39"/>
      <c r="AT3433" s="39"/>
      <c r="AU3433" s="39"/>
      <c r="AV3433" s="39"/>
      <c r="AW3433" s="39"/>
      <c r="AX3433" s="39"/>
      <c r="AY3433" s="39"/>
      <c r="AZ3433" s="39"/>
      <c r="BA3433" s="39"/>
      <c r="BB3433" s="39"/>
      <c r="BC3433" s="39"/>
      <c r="BD3433" s="39"/>
      <c r="BE3433" s="39"/>
      <c r="BF3433" s="39"/>
      <c r="BG3433" s="39"/>
      <c r="BH3433" s="39"/>
      <c r="BI3433" s="39"/>
      <c r="BJ3433" s="39"/>
      <c r="BK3433" s="39"/>
      <c r="BL3433" s="39"/>
      <c r="BM3433" s="39"/>
      <c r="BN3433" s="39"/>
      <c r="BO3433" s="39"/>
      <c r="BP3433" s="39"/>
      <c r="BQ3433" s="39"/>
      <c r="BR3433" s="39"/>
      <c r="BS3433" s="39"/>
      <c r="BT3433" s="39"/>
      <c r="BU3433" s="39"/>
      <c r="BV3433" s="39"/>
      <c r="BW3433" s="39"/>
      <c r="BX3433" s="39"/>
      <c r="BY3433" s="39"/>
      <c r="BZ3433" s="39"/>
      <c r="CA3433" s="39"/>
      <c r="CB3433" s="39"/>
      <c r="CC3433" s="39"/>
      <c r="CD3433" s="39"/>
      <c r="CE3433" s="39"/>
      <c r="CF3433" s="39"/>
      <c r="CG3433" s="39"/>
      <c r="CH3433" s="39"/>
      <c r="CI3433" s="39"/>
      <c r="CJ3433" s="39"/>
      <c r="CK3433" s="39"/>
      <c r="CL3433" s="39"/>
      <c r="CM3433" s="39"/>
      <c r="CN3433" s="39"/>
      <c r="CO3433" s="39"/>
      <c r="CP3433" s="39"/>
      <c r="CQ3433" s="39"/>
      <c r="CR3433" s="39"/>
      <c r="CS3433" s="39"/>
      <c r="CT3433" s="39"/>
      <c r="CU3433" s="39"/>
      <c r="CV3433" s="39"/>
      <c r="CW3433" s="39"/>
      <c r="CX3433" s="39"/>
      <c r="CY3433" s="39"/>
      <c r="CZ3433" s="39"/>
      <c r="DA3433" s="39"/>
      <c r="DB3433" s="39"/>
      <c r="DC3433" s="39"/>
      <c r="DD3433" s="39"/>
      <c r="DE3433" s="39"/>
    </row>
    <row r="3434" spans="1:109" s="38" customFormat="1" ht="12">
      <c r="A3434" s="298"/>
      <c r="B3434" s="298"/>
      <c r="C3434" s="298"/>
      <c r="D3434" s="298"/>
      <c r="E3434" s="298"/>
      <c r="F3434" s="298"/>
      <c r="G3434" s="298"/>
      <c r="H3434" s="298"/>
      <c r="I3434" s="298"/>
      <c r="J3434" s="298"/>
      <c r="K3434" s="298"/>
      <c r="L3434" s="299"/>
      <c r="M3434" s="302"/>
      <c r="N3434" s="298"/>
      <c r="O3434" s="238"/>
      <c r="P3434" s="238"/>
      <c r="Q3434" s="238"/>
      <c r="T3434" s="39"/>
      <c r="U3434" s="39"/>
      <c r="V3434" s="39"/>
      <c r="W3434" s="39"/>
      <c r="X3434" s="39"/>
      <c r="Y3434" s="39"/>
      <c r="Z3434" s="39"/>
      <c r="AA3434" s="39"/>
      <c r="AB3434" s="39"/>
      <c r="AC3434" s="39"/>
      <c r="AD3434" s="39"/>
      <c r="AE3434" s="39"/>
      <c r="AF3434" s="39"/>
      <c r="AG3434" s="39"/>
      <c r="AH3434" s="39"/>
      <c r="AI3434" s="39"/>
      <c r="AJ3434" s="39"/>
      <c r="AK3434" s="39"/>
      <c r="AL3434" s="39"/>
      <c r="AM3434" s="39"/>
      <c r="AN3434" s="39"/>
      <c r="AO3434" s="39"/>
      <c r="AP3434" s="39"/>
      <c r="AQ3434" s="39"/>
      <c r="AR3434" s="39"/>
      <c r="AS3434" s="39"/>
      <c r="AT3434" s="39"/>
      <c r="AU3434" s="39"/>
      <c r="AV3434" s="39"/>
      <c r="AW3434" s="39"/>
      <c r="AX3434" s="39"/>
      <c r="AY3434" s="39"/>
      <c r="AZ3434" s="39"/>
      <c r="BA3434" s="39"/>
      <c r="BB3434" s="39"/>
      <c r="BC3434" s="39"/>
      <c r="BD3434" s="39"/>
      <c r="BE3434" s="39"/>
      <c r="BF3434" s="39"/>
      <c r="BG3434" s="39"/>
      <c r="BH3434" s="39"/>
      <c r="BI3434" s="39"/>
      <c r="BJ3434" s="39"/>
      <c r="BK3434" s="39"/>
      <c r="BL3434" s="39"/>
      <c r="BM3434" s="39"/>
      <c r="BN3434" s="39"/>
      <c r="BO3434" s="39"/>
      <c r="BP3434" s="39"/>
      <c r="BQ3434" s="39"/>
      <c r="BR3434" s="39"/>
      <c r="BS3434" s="39"/>
      <c r="BT3434" s="39"/>
      <c r="BU3434" s="39"/>
      <c r="BV3434" s="39"/>
      <c r="BW3434" s="39"/>
      <c r="BX3434" s="39"/>
      <c r="BY3434" s="39"/>
      <c r="BZ3434" s="39"/>
      <c r="CA3434" s="39"/>
      <c r="CB3434" s="39"/>
      <c r="CC3434" s="39"/>
      <c r="CD3434" s="39"/>
      <c r="CE3434" s="39"/>
      <c r="CF3434" s="39"/>
      <c r="CG3434" s="39"/>
      <c r="CH3434" s="39"/>
      <c r="CI3434" s="39"/>
      <c r="CJ3434" s="39"/>
      <c r="CK3434" s="39"/>
      <c r="CL3434" s="39"/>
      <c r="CM3434" s="39"/>
      <c r="CN3434" s="39"/>
      <c r="CO3434" s="39"/>
      <c r="CP3434" s="39"/>
      <c r="CQ3434" s="39"/>
      <c r="CR3434" s="39"/>
      <c r="CS3434" s="39"/>
      <c r="CT3434" s="39"/>
      <c r="CU3434" s="39"/>
      <c r="CV3434" s="39"/>
      <c r="CW3434" s="39"/>
      <c r="CX3434" s="39"/>
      <c r="CY3434" s="39"/>
      <c r="CZ3434" s="39"/>
      <c r="DA3434" s="39"/>
      <c r="DB3434" s="39"/>
      <c r="DC3434" s="39"/>
      <c r="DD3434" s="39"/>
      <c r="DE3434" s="39"/>
    </row>
    <row r="3435" spans="1:109" s="38" customFormat="1" ht="12">
      <c r="A3435" s="298"/>
      <c r="B3435" s="298"/>
      <c r="C3435" s="298"/>
      <c r="D3435" s="298"/>
      <c r="E3435" s="298"/>
      <c r="F3435" s="298"/>
      <c r="G3435" s="298"/>
      <c r="H3435" s="298"/>
      <c r="I3435" s="298"/>
      <c r="J3435" s="298"/>
      <c r="K3435" s="298"/>
      <c r="L3435" s="299"/>
      <c r="M3435" s="302"/>
      <c r="N3435" s="298"/>
      <c r="O3435" s="238"/>
      <c r="P3435" s="238"/>
      <c r="Q3435" s="238"/>
      <c r="T3435" s="39"/>
      <c r="U3435" s="39"/>
      <c r="V3435" s="39"/>
      <c r="W3435" s="39"/>
      <c r="X3435" s="39"/>
      <c r="Y3435" s="39"/>
      <c r="Z3435" s="39"/>
      <c r="AA3435" s="39"/>
      <c r="AB3435" s="39"/>
      <c r="AC3435" s="39"/>
      <c r="AD3435" s="39"/>
      <c r="AE3435" s="39"/>
      <c r="AF3435" s="39"/>
      <c r="AG3435" s="39"/>
      <c r="AH3435" s="39"/>
      <c r="AI3435" s="39"/>
      <c r="AJ3435" s="39"/>
      <c r="AK3435" s="39"/>
      <c r="AL3435" s="39"/>
      <c r="AM3435" s="39"/>
      <c r="AN3435" s="39"/>
      <c r="AO3435" s="39"/>
      <c r="AP3435" s="39"/>
      <c r="AQ3435" s="39"/>
      <c r="AR3435" s="39"/>
      <c r="AS3435" s="39"/>
      <c r="AT3435" s="39"/>
      <c r="AU3435" s="39"/>
      <c r="AV3435" s="39"/>
      <c r="AW3435" s="39"/>
      <c r="AX3435" s="39"/>
      <c r="AY3435" s="39"/>
      <c r="AZ3435" s="39"/>
      <c r="BA3435" s="39"/>
      <c r="BB3435" s="39"/>
      <c r="BC3435" s="39"/>
      <c r="BD3435" s="39"/>
      <c r="BE3435" s="39"/>
      <c r="BF3435" s="39"/>
      <c r="BG3435" s="39"/>
      <c r="BH3435" s="39"/>
      <c r="BI3435" s="39"/>
      <c r="BJ3435" s="39"/>
      <c r="BK3435" s="39"/>
      <c r="BL3435" s="39"/>
      <c r="BM3435" s="39"/>
      <c r="BN3435" s="39"/>
      <c r="BO3435" s="39"/>
      <c r="BP3435" s="39"/>
      <c r="BQ3435" s="39"/>
      <c r="BR3435" s="39"/>
      <c r="BS3435" s="39"/>
      <c r="BT3435" s="39"/>
      <c r="BU3435" s="39"/>
      <c r="BV3435" s="39"/>
      <c r="BW3435" s="39"/>
      <c r="BX3435" s="39"/>
      <c r="BY3435" s="39"/>
      <c r="BZ3435" s="39"/>
      <c r="CA3435" s="39"/>
      <c r="CB3435" s="39"/>
      <c r="CC3435" s="39"/>
      <c r="CD3435" s="39"/>
      <c r="CE3435" s="39"/>
      <c r="CF3435" s="39"/>
      <c r="CG3435" s="39"/>
      <c r="CH3435" s="39"/>
      <c r="CI3435" s="39"/>
      <c r="CJ3435" s="39"/>
      <c r="CK3435" s="39"/>
      <c r="CL3435" s="39"/>
      <c r="CM3435" s="39"/>
      <c r="CN3435" s="39"/>
      <c r="CO3435" s="39"/>
      <c r="CP3435" s="39"/>
      <c r="CQ3435" s="39"/>
      <c r="CR3435" s="39"/>
      <c r="CS3435" s="39"/>
      <c r="CT3435" s="39"/>
      <c r="CU3435" s="39"/>
      <c r="CV3435" s="39"/>
      <c r="CW3435" s="39"/>
      <c r="CX3435" s="39"/>
      <c r="CY3435" s="39"/>
      <c r="CZ3435" s="39"/>
      <c r="DA3435" s="39"/>
      <c r="DB3435" s="39"/>
      <c r="DC3435" s="39"/>
      <c r="DD3435" s="39"/>
      <c r="DE3435" s="39"/>
    </row>
    <row r="3436" spans="1:109" s="38" customFormat="1" ht="12">
      <c r="A3436" s="298"/>
      <c r="B3436" s="298"/>
      <c r="C3436" s="298"/>
      <c r="D3436" s="298"/>
      <c r="E3436" s="298"/>
      <c r="F3436" s="298"/>
      <c r="G3436" s="298"/>
      <c r="H3436" s="298"/>
      <c r="I3436" s="298"/>
      <c r="J3436" s="298"/>
      <c r="K3436" s="298"/>
      <c r="L3436" s="299"/>
      <c r="M3436" s="302"/>
      <c r="N3436" s="298"/>
      <c r="O3436" s="238"/>
      <c r="P3436" s="238"/>
      <c r="Q3436" s="238"/>
      <c r="T3436" s="39"/>
      <c r="U3436" s="39"/>
      <c r="V3436" s="39"/>
      <c r="W3436" s="39"/>
      <c r="X3436" s="39"/>
      <c r="Y3436" s="39"/>
      <c r="Z3436" s="39"/>
      <c r="AA3436" s="39"/>
      <c r="AB3436" s="39"/>
      <c r="AC3436" s="39"/>
      <c r="AD3436" s="39"/>
      <c r="AE3436" s="39"/>
      <c r="AF3436" s="39"/>
      <c r="AG3436" s="39"/>
      <c r="AH3436" s="39"/>
      <c r="AI3436" s="39"/>
      <c r="AJ3436" s="39"/>
      <c r="AK3436" s="39"/>
      <c r="AL3436" s="39"/>
      <c r="AM3436" s="39"/>
      <c r="AN3436" s="39"/>
      <c r="AO3436" s="39"/>
      <c r="AP3436" s="39"/>
      <c r="AQ3436" s="39"/>
      <c r="AR3436" s="39"/>
      <c r="AS3436" s="39"/>
      <c r="AT3436" s="39"/>
      <c r="AU3436" s="39"/>
      <c r="AV3436" s="39"/>
      <c r="AW3436" s="39"/>
      <c r="AX3436" s="39"/>
      <c r="AY3436" s="39"/>
      <c r="AZ3436" s="39"/>
      <c r="BA3436" s="39"/>
      <c r="BB3436" s="39"/>
      <c r="BC3436" s="39"/>
      <c r="BD3436" s="39"/>
      <c r="BE3436" s="39"/>
      <c r="BF3436" s="39"/>
      <c r="BG3436" s="39"/>
      <c r="BH3436" s="39"/>
      <c r="BI3436" s="39"/>
      <c r="BJ3436" s="39"/>
      <c r="BK3436" s="39"/>
      <c r="BL3436" s="39"/>
      <c r="BM3436" s="39"/>
      <c r="BN3436" s="39"/>
      <c r="BO3436" s="39"/>
      <c r="BP3436" s="39"/>
      <c r="BQ3436" s="39"/>
      <c r="BR3436" s="39"/>
      <c r="BS3436" s="39"/>
      <c r="BT3436" s="39"/>
      <c r="BU3436" s="39"/>
      <c r="BV3436" s="39"/>
      <c r="BW3436" s="39"/>
      <c r="BX3436" s="39"/>
      <c r="BY3436" s="39"/>
      <c r="BZ3436" s="39"/>
      <c r="CA3436" s="39"/>
      <c r="CB3436" s="39"/>
      <c r="CC3436" s="39"/>
      <c r="CD3436" s="39"/>
      <c r="CE3436" s="39"/>
      <c r="CF3436" s="39"/>
      <c r="CG3436" s="39"/>
      <c r="CH3436" s="39"/>
      <c r="CI3436" s="39"/>
      <c r="CJ3436" s="39"/>
      <c r="CK3436" s="39"/>
      <c r="CL3436" s="39"/>
      <c r="CM3436" s="39"/>
      <c r="CN3436" s="39"/>
      <c r="CO3436" s="39"/>
      <c r="CP3436" s="39"/>
      <c r="CQ3436" s="39"/>
      <c r="CR3436" s="39"/>
      <c r="CS3436" s="39"/>
      <c r="CT3436" s="39"/>
      <c r="CU3436" s="39"/>
      <c r="CV3436" s="39"/>
      <c r="CW3436" s="39"/>
      <c r="CX3436" s="39"/>
      <c r="CY3436" s="39"/>
      <c r="CZ3436" s="39"/>
      <c r="DA3436" s="39"/>
      <c r="DB3436" s="39"/>
      <c r="DC3436" s="39"/>
      <c r="DD3436" s="39"/>
      <c r="DE3436" s="39"/>
    </row>
    <row r="3437" spans="1:109" s="38" customFormat="1" ht="12">
      <c r="A3437" s="298"/>
      <c r="B3437" s="298"/>
      <c r="C3437" s="298"/>
      <c r="D3437" s="298"/>
      <c r="E3437" s="298"/>
      <c r="F3437" s="298"/>
      <c r="G3437" s="298"/>
      <c r="H3437" s="298"/>
      <c r="I3437" s="298"/>
      <c r="J3437" s="298"/>
      <c r="K3437" s="298"/>
      <c r="L3437" s="299"/>
      <c r="M3437" s="302"/>
      <c r="N3437" s="298"/>
      <c r="O3437" s="238"/>
      <c r="P3437" s="238"/>
      <c r="Q3437" s="238"/>
      <c r="T3437" s="39"/>
      <c r="U3437" s="39"/>
      <c r="V3437" s="39"/>
      <c r="W3437" s="39"/>
      <c r="X3437" s="39"/>
      <c r="Y3437" s="39"/>
      <c r="Z3437" s="39"/>
      <c r="AA3437" s="39"/>
      <c r="AB3437" s="39"/>
      <c r="AC3437" s="39"/>
      <c r="AD3437" s="39"/>
      <c r="AE3437" s="39"/>
      <c r="AF3437" s="39"/>
      <c r="AG3437" s="39"/>
      <c r="AH3437" s="39"/>
      <c r="AI3437" s="39"/>
      <c r="AJ3437" s="39"/>
      <c r="AK3437" s="39"/>
      <c r="AL3437" s="39"/>
      <c r="AM3437" s="39"/>
      <c r="AN3437" s="39"/>
      <c r="AO3437" s="39"/>
      <c r="AP3437" s="39"/>
      <c r="AQ3437" s="39"/>
      <c r="AR3437" s="39"/>
      <c r="AS3437" s="39"/>
      <c r="AT3437" s="39"/>
      <c r="AU3437" s="39"/>
      <c r="AV3437" s="39"/>
      <c r="AW3437" s="39"/>
      <c r="AX3437" s="39"/>
      <c r="AY3437" s="39"/>
      <c r="AZ3437" s="39"/>
      <c r="BA3437" s="39"/>
      <c r="BB3437" s="39"/>
      <c r="BC3437" s="39"/>
      <c r="BD3437" s="39"/>
      <c r="BE3437" s="39"/>
      <c r="BF3437" s="39"/>
      <c r="BG3437" s="39"/>
      <c r="BH3437" s="39"/>
      <c r="BI3437" s="39"/>
      <c r="BJ3437" s="39"/>
      <c r="BK3437" s="39"/>
      <c r="BL3437" s="39"/>
      <c r="BM3437" s="39"/>
      <c r="BN3437" s="39"/>
      <c r="BO3437" s="39"/>
      <c r="BP3437" s="39"/>
      <c r="BQ3437" s="39"/>
      <c r="BR3437" s="39"/>
      <c r="BS3437" s="39"/>
      <c r="BT3437" s="39"/>
      <c r="BU3437" s="39"/>
      <c r="BV3437" s="39"/>
      <c r="BW3437" s="39"/>
      <c r="BX3437" s="39"/>
      <c r="BY3437" s="39"/>
      <c r="BZ3437" s="39"/>
      <c r="CA3437" s="39"/>
      <c r="CB3437" s="39"/>
      <c r="CC3437" s="39"/>
      <c r="CD3437" s="39"/>
      <c r="CE3437" s="39"/>
      <c r="CF3437" s="39"/>
      <c r="CG3437" s="39"/>
      <c r="CH3437" s="39"/>
      <c r="CI3437" s="39"/>
      <c r="CJ3437" s="39"/>
      <c r="CK3437" s="39"/>
      <c r="CL3437" s="39"/>
      <c r="CM3437" s="39"/>
      <c r="CN3437" s="39"/>
      <c r="CO3437" s="39"/>
      <c r="CP3437" s="39"/>
      <c r="CQ3437" s="39"/>
      <c r="CR3437" s="39"/>
      <c r="CS3437" s="39"/>
      <c r="CT3437" s="39"/>
      <c r="CU3437" s="39"/>
      <c r="CV3437" s="39"/>
      <c r="CW3437" s="39"/>
      <c r="CX3437" s="39"/>
      <c r="CY3437" s="39"/>
      <c r="CZ3437" s="39"/>
      <c r="DA3437" s="39"/>
      <c r="DB3437" s="39"/>
      <c r="DC3437" s="39"/>
      <c r="DD3437" s="39"/>
      <c r="DE3437" s="39"/>
    </row>
    <row r="3438" spans="1:109" s="38" customFormat="1" ht="12">
      <c r="A3438" s="298"/>
      <c r="B3438" s="298"/>
      <c r="C3438" s="298"/>
      <c r="D3438" s="298"/>
      <c r="E3438" s="298"/>
      <c r="F3438" s="298"/>
      <c r="G3438" s="298"/>
      <c r="H3438" s="298"/>
      <c r="I3438" s="298"/>
      <c r="J3438" s="298"/>
      <c r="K3438" s="298"/>
      <c r="L3438" s="299"/>
      <c r="M3438" s="302"/>
      <c r="N3438" s="298"/>
      <c r="O3438" s="238"/>
      <c r="P3438" s="238"/>
      <c r="Q3438" s="238"/>
      <c r="T3438" s="39"/>
      <c r="U3438" s="39"/>
      <c r="V3438" s="39"/>
      <c r="W3438" s="39"/>
      <c r="X3438" s="39"/>
      <c r="Y3438" s="39"/>
      <c r="Z3438" s="39"/>
      <c r="AA3438" s="39"/>
      <c r="AB3438" s="39"/>
      <c r="AC3438" s="39"/>
      <c r="AD3438" s="39"/>
      <c r="AE3438" s="39"/>
      <c r="AF3438" s="39"/>
      <c r="AG3438" s="39"/>
      <c r="AH3438" s="39"/>
      <c r="AI3438" s="39"/>
      <c r="AJ3438" s="39"/>
      <c r="AK3438" s="39"/>
      <c r="AL3438" s="39"/>
      <c r="AM3438" s="39"/>
      <c r="AN3438" s="39"/>
      <c r="AO3438" s="39"/>
      <c r="AP3438" s="39"/>
      <c r="AQ3438" s="39"/>
      <c r="AR3438" s="39"/>
      <c r="AS3438" s="39"/>
      <c r="AT3438" s="39"/>
      <c r="AU3438" s="39"/>
      <c r="AV3438" s="39"/>
      <c r="AW3438" s="39"/>
      <c r="AX3438" s="39"/>
      <c r="AY3438" s="39"/>
      <c r="AZ3438" s="39"/>
      <c r="BA3438" s="39"/>
      <c r="BB3438" s="39"/>
      <c r="BC3438" s="39"/>
      <c r="BD3438" s="39"/>
      <c r="BE3438" s="39"/>
      <c r="BF3438" s="39"/>
      <c r="BG3438" s="39"/>
      <c r="BH3438" s="39"/>
      <c r="BI3438" s="39"/>
      <c r="BJ3438" s="39"/>
      <c r="BK3438" s="39"/>
      <c r="BL3438" s="39"/>
      <c r="BM3438" s="39"/>
      <c r="BN3438" s="39"/>
      <c r="BO3438" s="39"/>
      <c r="BP3438" s="39"/>
      <c r="BQ3438" s="39"/>
      <c r="BR3438" s="39"/>
      <c r="BS3438" s="39"/>
      <c r="BT3438" s="39"/>
      <c r="BU3438" s="39"/>
      <c r="BV3438" s="39"/>
      <c r="BW3438" s="39"/>
      <c r="BX3438" s="39"/>
      <c r="BY3438" s="39"/>
      <c r="BZ3438" s="39"/>
      <c r="CA3438" s="39"/>
      <c r="CB3438" s="39"/>
      <c r="CC3438" s="39"/>
      <c r="CD3438" s="39"/>
      <c r="CE3438" s="39"/>
      <c r="CF3438" s="39"/>
      <c r="CG3438" s="39"/>
      <c r="CH3438" s="39"/>
      <c r="CI3438" s="39"/>
      <c r="CJ3438" s="39"/>
      <c r="CK3438" s="39"/>
      <c r="CL3438" s="39"/>
      <c r="CM3438" s="39"/>
      <c r="CN3438" s="39"/>
      <c r="CO3438" s="39"/>
      <c r="CP3438" s="39"/>
      <c r="CQ3438" s="39"/>
      <c r="CR3438" s="39"/>
      <c r="CS3438" s="39"/>
      <c r="CT3438" s="39"/>
      <c r="CU3438" s="39"/>
      <c r="CV3438" s="39"/>
      <c r="CW3438" s="39"/>
      <c r="CX3438" s="39"/>
      <c r="CY3438" s="39"/>
      <c r="CZ3438" s="39"/>
      <c r="DA3438" s="39"/>
      <c r="DB3438" s="39"/>
      <c r="DC3438" s="39"/>
      <c r="DD3438" s="39"/>
      <c r="DE3438" s="39"/>
    </row>
    <row r="3439" spans="1:109" s="38" customFormat="1" ht="12">
      <c r="A3439" s="298"/>
      <c r="B3439" s="298"/>
      <c r="C3439" s="298"/>
      <c r="D3439" s="298"/>
      <c r="E3439" s="298"/>
      <c r="F3439" s="298"/>
      <c r="G3439" s="298"/>
      <c r="H3439" s="298"/>
      <c r="I3439" s="298"/>
      <c r="J3439" s="298"/>
      <c r="K3439" s="298"/>
      <c r="L3439" s="299"/>
      <c r="M3439" s="302"/>
      <c r="N3439" s="298"/>
      <c r="O3439" s="238"/>
      <c r="P3439" s="238"/>
      <c r="Q3439" s="238"/>
      <c r="T3439" s="39"/>
      <c r="U3439" s="39"/>
      <c r="V3439" s="39"/>
      <c r="W3439" s="39"/>
      <c r="X3439" s="39"/>
      <c r="Y3439" s="39"/>
      <c r="Z3439" s="39"/>
      <c r="AA3439" s="39"/>
      <c r="AB3439" s="39"/>
      <c r="AC3439" s="39"/>
      <c r="AD3439" s="39"/>
      <c r="AE3439" s="39"/>
      <c r="AF3439" s="39"/>
      <c r="AG3439" s="39"/>
      <c r="AH3439" s="39"/>
      <c r="AI3439" s="39"/>
      <c r="AJ3439" s="39"/>
      <c r="AK3439" s="39"/>
      <c r="AL3439" s="39"/>
      <c r="AM3439" s="39"/>
      <c r="AN3439" s="39"/>
      <c r="AO3439" s="39"/>
      <c r="AP3439" s="39"/>
      <c r="AQ3439" s="39"/>
      <c r="AR3439" s="39"/>
      <c r="AS3439" s="39"/>
      <c r="AT3439" s="39"/>
      <c r="AU3439" s="39"/>
      <c r="AV3439" s="39"/>
      <c r="AW3439" s="39"/>
      <c r="AX3439" s="39"/>
      <c r="AY3439" s="39"/>
      <c r="AZ3439" s="39"/>
      <c r="BA3439" s="39"/>
      <c r="BB3439" s="39"/>
      <c r="BC3439" s="39"/>
      <c r="BD3439" s="39"/>
      <c r="BE3439" s="39"/>
      <c r="BF3439" s="39"/>
      <c r="BG3439" s="39"/>
      <c r="BH3439" s="39"/>
      <c r="BI3439" s="39"/>
      <c r="BJ3439" s="39"/>
      <c r="BK3439" s="39"/>
      <c r="BL3439" s="39"/>
      <c r="BM3439" s="39"/>
      <c r="BN3439" s="39"/>
      <c r="BO3439" s="39"/>
      <c r="BP3439" s="39"/>
      <c r="BQ3439" s="39"/>
      <c r="BR3439" s="39"/>
      <c r="BS3439" s="39"/>
      <c r="BT3439" s="39"/>
      <c r="BU3439" s="39"/>
      <c r="BV3439" s="39"/>
      <c r="BW3439" s="39"/>
      <c r="BX3439" s="39"/>
      <c r="BY3439" s="39"/>
      <c r="BZ3439" s="39"/>
      <c r="CA3439" s="39"/>
      <c r="CB3439" s="39"/>
      <c r="CC3439" s="39"/>
      <c r="CD3439" s="39"/>
      <c r="CE3439" s="39"/>
      <c r="CF3439" s="39"/>
      <c r="CG3439" s="39"/>
      <c r="CH3439" s="39"/>
      <c r="CI3439" s="39"/>
      <c r="CJ3439" s="39"/>
      <c r="CK3439" s="39"/>
      <c r="CL3439" s="39"/>
      <c r="CM3439" s="39"/>
      <c r="CN3439" s="39"/>
      <c r="CO3439" s="39"/>
      <c r="CP3439" s="39"/>
      <c r="CQ3439" s="39"/>
      <c r="CR3439" s="39"/>
      <c r="CS3439" s="39"/>
      <c r="CT3439" s="39"/>
      <c r="CU3439" s="39"/>
      <c r="CV3439" s="39"/>
      <c r="CW3439" s="39"/>
      <c r="CX3439" s="39"/>
      <c r="CY3439" s="39"/>
      <c r="CZ3439" s="39"/>
      <c r="DA3439" s="39"/>
      <c r="DB3439" s="39"/>
      <c r="DC3439" s="39"/>
      <c r="DD3439" s="39"/>
      <c r="DE3439" s="39"/>
    </row>
    <row r="3440" spans="1:109" s="38" customFormat="1" ht="12">
      <c r="A3440" s="298"/>
      <c r="B3440" s="298"/>
      <c r="C3440" s="298"/>
      <c r="D3440" s="298"/>
      <c r="E3440" s="298"/>
      <c r="F3440" s="298"/>
      <c r="G3440" s="298"/>
      <c r="H3440" s="298"/>
      <c r="I3440" s="298"/>
      <c r="J3440" s="298"/>
      <c r="K3440" s="298"/>
      <c r="L3440" s="299"/>
      <c r="M3440" s="302"/>
      <c r="N3440" s="298"/>
      <c r="O3440" s="238"/>
      <c r="P3440" s="238"/>
      <c r="Q3440" s="238"/>
      <c r="T3440" s="39"/>
      <c r="U3440" s="39"/>
      <c r="V3440" s="39"/>
      <c r="W3440" s="39"/>
      <c r="X3440" s="39"/>
      <c r="Y3440" s="39"/>
      <c r="Z3440" s="39"/>
      <c r="AA3440" s="39"/>
      <c r="AB3440" s="39"/>
      <c r="AC3440" s="39"/>
      <c r="AD3440" s="39"/>
      <c r="AE3440" s="39"/>
      <c r="AF3440" s="39"/>
      <c r="AG3440" s="39"/>
      <c r="AH3440" s="39"/>
      <c r="AI3440" s="39"/>
      <c r="AJ3440" s="39"/>
      <c r="AK3440" s="39"/>
      <c r="AL3440" s="39"/>
      <c r="AM3440" s="39"/>
      <c r="AN3440" s="39"/>
      <c r="AO3440" s="39"/>
      <c r="AP3440" s="39"/>
      <c r="AQ3440" s="39"/>
      <c r="AR3440" s="39"/>
      <c r="AS3440" s="39"/>
      <c r="AT3440" s="39"/>
      <c r="AU3440" s="39"/>
      <c r="AV3440" s="39"/>
      <c r="AW3440" s="39"/>
      <c r="AX3440" s="39"/>
      <c r="AY3440" s="39"/>
      <c r="AZ3440" s="39"/>
      <c r="BA3440" s="39"/>
      <c r="BB3440" s="39"/>
      <c r="BC3440" s="39"/>
      <c r="BD3440" s="39"/>
      <c r="BE3440" s="39"/>
      <c r="BF3440" s="39"/>
      <c r="BG3440" s="39"/>
      <c r="BH3440" s="39"/>
      <c r="BI3440" s="39"/>
      <c r="BJ3440" s="39"/>
      <c r="BK3440" s="39"/>
      <c r="BL3440" s="39"/>
      <c r="BM3440" s="39"/>
      <c r="BN3440" s="39"/>
      <c r="BO3440" s="39"/>
      <c r="BP3440" s="39"/>
      <c r="BQ3440" s="39"/>
      <c r="BR3440" s="39"/>
      <c r="BS3440" s="39"/>
      <c r="BT3440" s="39"/>
      <c r="BU3440" s="39"/>
      <c r="BV3440" s="39"/>
      <c r="BW3440" s="39"/>
      <c r="BX3440" s="39"/>
      <c r="BY3440" s="39"/>
      <c r="BZ3440" s="39"/>
      <c r="CA3440" s="39"/>
      <c r="CB3440" s="39"/>
      <c r="CC3440" s="39"/>
      <c r="CD3440" s="39"/>
      <c r="CE3440" s="39"/>
      <c r="CF3440" s="39"/>
      <c r="CG3440" s="39"/>
      <c r="CH3440" s="39"/>
      <c r="CI3440" s="39"/>
      <c r="CJ3440" s="39"/>
      <c r="CK3440" s="39"/>
      <c r="CL3440" s="39"/>
      <c r="CM3440" s="39"/>
      <c r="CN3440" s="39"/>
      <c r="CO3440" s="39"/>
      <c r="CP3440" s="39"/>
      <c r="CQ3440" s="39"/>
      <c r="CR3440" s="39"/>
      <c r="CS3440" s="39"/>
      <c r="CT3440" s="39"/>
      <c r="CU3440" s="39"/>
      <c r="CV3440" s="39"/>
      <c r="CW3440" s="39"/>
      <c r="CX3440" s="39"/>
      <c r="CY3440" s="39"/>
      <c r="CZ3440" s="39"/>
      <c r="DA3440" s="39"/>
      <c r="DB3440" s="39"/>
      <c r="DC3440" s="39"/>
      <c r="DD3440" s="39"/>
      <c r="DE3440" s="39"/>
    </row>
    <row r="3441" spans="1:109" s="38" customFormat="1" ht="12">
      <c r="A3441" s="298"/>
      <c r="B3441" s="298"/>
      <c r="C3441" s="298"/>
      <c r="D3441" s="298"/>
      <c r="E3441" s="298"/>
      <c r="F3441" s="298"/>
      <c r="G3441" s="298"/>
      <c r="H3441" s="298"/>
      <c r="I3441" s="298"/>
      <c r="J3441" s="298"/>
      <c r="K3441" s="298"/>
      <c r="L3441" s="299"/>
      <c r="M3441" s="302"/>
      <c r="N3441" s="298"/>
      <c r="O3441" s="238"/>
      <c r="P3441" s="238"/>
      <c r="Q3441" s="238"/>
      <c r="T3441" s="39"/>
      <c r="U3441" s="39"/>
      <c r="V3441" s="39"/>
      <c r="W3441" s="39"/>
      <c r="X3441" s="39"/>
      <c r="Y3441" s="39"/>
      <c r="Z3441" s="39"/>
      <c r="AA3441" s="39"/>
      <c r="AB3441" s="39"/>
      <c r="AC3441" s="39"/>
      <c r="AD3441" s="39"/>
      <c r="AE3441" s="39"/>
      <c r="AF3441" s="39"/>
      <c r="AG3441" s="39"/>
      <c r="AH3441" s="39"/>
      <c r="AI3441" s="39"/>
      <c r="AJ3441" s="39"/>
      <c r="AK3441" s="39"/>
      <c r="AL3441" s="39"/>
      <c r="AM3441" s="39"/>
      <c r="AN3441" s="39"/>
      <c r="AO3441" s="39"/>
      <c r="AP3441" s="39"/>
      <c r="AQ3441" s="39"/>
      <c r="AR3441" s="39"/>
      <c r="AS3441" s="39"/>
      <c r="AT3441" s="39"/>
      <c r="AU3441" s="39"/>
      <c r="AV3441" s="39"/>
      <c r="AW3441" s="39"/>
      <c r="AX3441" s="39"/>
      <c r="AY3441" s="39"/>
      <c r="AZ3441" s="39"/>
      <c r="BA3441" s="39"/>
      <c r="BB3441" s="39"/>
      <c r="BC3441" s="39"/>
      <c r="BD3441" s="39"/>
      <c r="BE3441" s="39"/>
      <c r="BF3441" s="39"/>
      <c r="BG3441" s="39"/>
      <c r="BH3441" s="39"/>
      <c r="BI3441" s="39"/>
      <c r="BJ3441" s="39"/>
      <c r="BK3441" s="39"/>
      <c r="BL3441" s="39"/>
      <c r="BM3441" s="39"/>
      <c r="BN3441" s="39"/>
      <c r="BO3441" s="39"/>
      <c r="BP3441" s="39"/>
      <c r="BQ3441" s="39"/>
      <c r="BR3441" s="39"/>
      <c r="BS3441" s="39"/>
      <c r="BT3441" s="39"/>
      <c r="BU3441" s="39"/>
      <c r="BV3441" s="39"/>
      <c r="BW3441" s="39"/>
      <c r="BX3441" s="39"/>
      <c r="BY3441" s="39"/>
      <c r="BZ3441" s="39"/>
      <c r="CA3441" s="39"/>
      <c r="CB3441" s="39"/>
      <c r="CC3441" s="39"/>
      <c r="CD3441" s="39"/>
      <c r="CE3441" s="39"/>
      <c r="CF3441" s="39"/>
      <c r="CG3441" s="39"/>
      <c r="CH3441" s="39"/>
      <c r="CI3441" s="39"/>
      <c r="CJ3441" s="39"/>
      <c r="CK3441" s="39"/>
      <c r="CL3441" s="39"/>
      <c r="CM3441" s="39"/>
      <c r="CN3441" s="39"/>
      <c r="CO3441" s="39"/>
      <c r="CP3441" s="39"/>
      <c r="CQ3441" s="39"/>
      <c r="CR3441" s="39"/>
      <c r="CS3441" s="39"/>
      <c r="CT3441" s="39"/>
      <c r="CU3441" s="39"/>
      <c r="CV3441" s="39"/>
      <c r="CW3441" s="39"/>
      <c r="CX3441" s="39"/>
      <c r="CY3441" s="39"/>
      <c r="CZ3441" s="39"/>
      <c r="DA3441" s="39"/>
      <c r="DB3441" s="39"/>
      <c r="DC3441" s="39"/>
      <c r="DD3441" s="39"/>
      <c r="DE3441" s="39"/>
    </row>
    <row r="3442" spans="1:109" s="38" customFormat="1" ht="12">
      <c r="A3442" s="298"/>
      <c r="B3442" s="298"/>
      <c r="C3442" s="298"/>
      <c r="D3442" s="298"/>
      <c r="E3442" s="298"/>
      <c r="F3442" s="298"/>
      <c r="G3442" s="298"/>
      <c r="H3442" s="298"/>
      <c r="I3442" s="298"/>
      <c r="J3442" s="298"/>
      <c r="K3442" s="298"/>
      <c r="L3442" s="299"/>
      <c r="M3442" s="302"/>
      <c r="N3442" s="298"/>
      <c r="O3442" s="238"/>
      <c r="P3442" s="238"/>
      <c r="Q3442" s="238"/>
      <c r="T3442" s="39"/>
      <c r="U3442" s="39"/>
      <c r="V3442" s="39"/>
      <c r="W3442" s="39"/>
      <c r="X3442" s="39"/>
      <c r="Y3442" s="39"/>
      <c r="Z3442" s="39"/>
      <c r="AA3442" s="39"/>
      <c r="AB3442" s="39"/>
      <c r="AC3442" s="39"/>
      <c r="AD3442" s="39"/>
      <c r="AE3442" s="39"/>
      <c r="AF3442" s="39"/>
      <c r="AG3442" s="39"/>
      <c r="AH3442" s="39"/>
      <c r="AI3442" s="39"/>
      <c r="AJ3442" s="39"/>
      <c r="AK3442" s="39"/>
      <c r="AL3442" s="39"/>
      <c r="AM3442" s="39"/>
      <c r="AN3442" s="39"/>
      <c r="AO3442" s="39"/>
      <c r="AP3442" s="39"/>
      <c r="AQ3442" s="39"/>
      <c r="AR3442" s="39"/>
      <c r="AS3442" s="39"/>
      <c r="AT3442" s="39"/>
      <c r="AU3442" s="39"/>
      <c r="AV3442" s="39"/>
      <c r="AW3442" s="39"/>
      <c r="AX3442" s="39"/>
      <c r="AY3442" s="39"/>
      <c r="AZ3442" s="39"/>
      <c r="BA3442" s="39"/>
      <c r="BB3442" s="39"/>
      <c r="BC3442" s="39"/>
      <c r="BD3442" s="39"/>
      <c r="BE3442" s="39"/>
      <c r="BF3442" s="39"/>
      <c r="BG3442" s="39"/>
      <c r="BH3442" s="39"/>
      <c r="BI3442" s="39"/>
      <c r="BJ3442" s="39"/>
      <c r="BK3442" s="39"/>
      <c r="BL3442" s="39"/>
      <c r="BM3442" s="39"/>
      <c r="BN3442" s="39"/>
      <c r="BO3442" s="39"/>
      <c r="BP3442" s="39"/>
      <c r="BQ3442" s="39"/>
      <c r="BR3442" s="39"/>
      <c r="BS3442" s="39"/>
      <c r="BT3442" s="39"/>
      <c r="BU3442" s="39"/>
      <c r="BV3442" s="39"/>
      <c r="BW3442" s="39"/>
      <c r="BX3442" s="39"/>
      <c r="BY3442" s="39"/>
      <c r="BZ3442" s="39"/>
      <c r="CA3442" s="39"/>
      <c r="CB3442" s="39"/>
      <c r="CC3442" s="39"/>
      <c r="CD3442" s="39"/>
      <c r="CE3442" s="39"/>
      <c r="CF3442" s="39"/>
      <c r="CG3442" s="39"/>
      <c r="CH3442" s="39"/>
      <c r="CI3442" s="39"/>
      <c r="CJ3442" s="39"/>
      <c r="CK3442" s="39"/>
      <c r="CL3442" s="39"/>
      <c r="CM3442" s="39"/>
      <c r="CN3442" s="39"/>
      <c r="CO3442" s="39"/>
      <c r="CP3442" s="39"/>
      <c r="CQ3442" s="39"/>
      <c r="CR3442" s="39"/>
      <c r="CS3442" s="39"/>
      <c r="CT3442" s="39"/>
      <c r="CU3442" s="39"/>
      <c r="CV3442" s="39"/>
      <c r="CW3442" s="39"/>
      <c r="CX3442" s="39"/>
      <c r="CY3442" s="39"/>
      <c r="CZ3442" s="39"/>
      <c r="DA3442" s="39"/>
      <c r="DB3442" s="39"/>
      <c r="DC3442" s="39"/>
      <c r="DD3442" s="39"/>
      <c r="DE3442" s="39"/>
    </row>
    <row r="3443" spans="1:109" s="38" customFormat="1" ht="12">
      <c r="A3443" s="298"/>
      <c r="B3443" s="298"/>
      <c r="C3443" s="298"/>
      <c r="D3443" s="298"/>
      <c r="E3443" s="298"/>
      <c r="F3443" s="298"/>
      <c r="G3443" s="298"/>
      <c r="H3443" s="298"/>
      <c r="I3443" s="298"/>
      <c r="J3443" s="298"/>
      <c r="K3443" s="298"/>
      <c r="L3443" s="299"/>
      <c r="M3443" s="302"/>
      <c r="N3443" s="298"/>
      <c r="O3443" s="238"/>
      <c r="P3443" s="238"/>
      <c r="Q3443" s="238"/>
      <c r="T3443" s="39"/>
      <c r="U3443" s="39"/>
      <c r="V3443" s="39"/>
      <c r="W3443" s="39"/>
      <c r="X3443" s="39"/>
      <c r="Y3443" s="39"/>
      <c r="Z3443" s="39"/>
      <c r="AA3443" s="39"/>
      <c r="AB3443" s="39"/>
      <c r="AC3443" s="39"/>
      <c r="AD3443" s="39"/>
      <c r="AE3443" s="39"/>
      <c r="AF3443" s="39"/>
      <c r="AG3443" s="39"/>
      <c r="AH3443" s="39"/>
      <c r="AI3443" s="39"/>
      <c r="AJ3443" s="39"/>
      <c r="AK3443" s="39"/>
      <c r="AL3443" s="39"/>
      <c r="AM3443" s="39"/>
      <c r="AN3443" s="39"/>
      <c r="AO3443" s="39"/>
      <c r="AP3443" s="39"/>
      <c r="AQ3443" s="39"/>
      <c r="AR3443" s="39"/>
      <c r="AS3443" s="39"/>
      <c r="AT3443" s="39"/>
      <c r="AU3443" s="39"/>
      <c r="AV3443" s="39"/>
      <c r="AW3443" s="39"/>
      <c r="AX3443" s="39"/>
      <c r="AY3443" s="39"/>
      <c r="AZ3443" s="39"/>
      <c r="BA3443" s="39"/>
      <c r="BB3443" s="39"/>
      <c r="BC3443" s="39"/>
      <c r="BD3443" s="39"/>
      <c r="BE3443" s="39"/>
      <c r="BF3443" s="39"/>
      <c r="BG3443" s="39"/>
      <c r="BH3443" s="39"/>
      <c r="BI3443" s="39"/>
      <c r="BJ3443" s="39"/>
      <c r="BK3443" s="39"/>
      <c r="BL3443" s="39"/>
      <c r="BM3443" s="39"/>
      <c r="BN3443" s="39"/>
      <c r="BO3443" s="39"/>
      <c r="BP3443" s="39"/>
      <c r="BQ3443" s="39"/>
      <c r="BR3443" s="39"/>
      <c r="BS3443" s="39"/>
      <c r="BT3443" s="39"/>
      <c r="BU3443" s="39"/>
      <c r="BV3443" s="39"/>
      <c r="BW3443" s="39"/>
      <c r="BX3443" s="39"/>
      <c r="BY3443" s="39"/>
      <c r="BZ3443" s="39"/>
      <c r="CA3443" s="39"/>
      <c r="CB3443" s="39"/>
      <c r="CC3443" s="39"/>
      <c r="CD3443" s="39"/>
      <c r="CE3443" s="39"/>
      <c r="CF3443" s="39"/>
      <c r="CG3443" s="39"/>
      <c r="CH3443" s="39"/>
      <c r="CI3443" s="39"/>
      <c r="CJ3443" s="39"/>
      <c r="CK3443" s="39"/>
      <c r="CL3443" s="39"/>
      <c r="CM3443" s="39"/>
      <c r="CN3443" s="39"/>
      <c r="CO3443" s="39"/>
      <c r="CP3443" s="39"/>
      <c r="CQ3443" s="39"/>
      <c r="CR3443" s="39"/>
      <c r="CS3443" s="39"/>
      <c r="CT3443" s="39"/>
      <c r="CU3443" s="39"/>
      <c r="CV3443" s="39"/>
      <c r="CW3443" s="39"/>
      <c r="CX3443" s="39"/>
      <c r="CY3443" s="39"/>
      <c r="CZ3443" s="39"/>
      <c r="DA3443" s="39"/>
      <c r="DB3443" s="39"/>
      <c r="DC3443" s="39"/>
      <c r="DD3443" s="39"/>
      <c r="DE3443" s="39"/>
    </row>
    <row r="3444" spans="1:109" s="38" customFormat="1" ht="12">
      <c r="A3444" s="298"/>
      <c r="B3444" s="298"/>
      <c r="C3444" s="298"/>
      <c r="D3444" s="298"/>
      <c r="E3444" s="298"/>
      <c r="F3444" s="298"/>
      <c r="G3444" s="298"/>
      <c r="H3444" s="298"/>
      <c r="I3444" s="298"/>
      <c r="J3444" s="298"/>
      <c r="K3444" s="298"/>
      <c r="L3444" s="299"/>
      <c r="M3444" s="302"/>
      <c r="N3444" s="298"/>
      <c r="O3444" s="238"/>
      <c r="P3444" s="238"/>
      <c r="Q3444" s="238"/>
      <c r="T3444" s="39"/>
      <c r="U3444" s="39"/>
      <c r="V3444" s="39"/>
      <c r="W3444" s="39"/>
      <c r="X3444" s="39"/>
      <c r="Y3444" s="39"/>
      <c r="Z3444" s="39"/>
      <c r="AA3444" s="39"/>
      <c r="AB3444" s="39"/>
      <c r="AC3444" s="39"/>
      <c r="AD3444" s="39"/>
      <c r="AE3444" s="39"/>
      <c r="AF3444" s="39"/>
      <c r="AG3444" s="39"/>
      <c r="AH3444" s="39"/>
      <c r="AI3444" s="39"/>
      <c r="AJ3444" s="39"/>
      <c r="AK3444" s="39"/>
      <c r="AL3444" s="39"/>
      <c r="AM3444" s="39"/>
      <c r="AN3444" s="39"/>
      <c r="AO3444" s="39"/>
      <c r="AP3444" s="39"/>
      <c r="AQ3444" s="39"/>
      <c r="AR3444" s="39"/>
      <c r="AS3444" s="39"/>
      <c r="AT3444" s="39"/>
      <c r="AU3444" s="39"/>
      <c r="AV3444" s="39"/>
      <c r="AW3444" s="39"/>
      <c r="AX3444" s="39"/>
      <c r="AY3444" s="39"/>
      <c r="AZ3444" s="39"/>
      <c r="BA3444" s="39"/>
      <c r="BB3444" s="39"/>
      <c r="BC3444" s="39"/>
      <c r="BD3444" s="39"/>
      <c r="BE3444" s="39"/>
      <c r="BF3444" s="39"/>
      <c r="BG3444" s="39"/>
      <c r="BH3444" s="39"/>
      <c r="BI3444" s="39"/>
      <c r="BJ3444" s="39"/>
      <c r="BK3444" s="39"/>
      <c r="BL3444" s="39"/>
      <c r="BM3444" s="39"/>
      <c r="BN3444" s="39"/>
      <c r="BO3444" s="39"/>
      <c r="BP3444" s="39"/>
      <c r="BQ3444" s="39"/>
      <c r="BR3444" s="39"/>
      <c r="BS3444" s="39"/>
      <c r="BT3444" s="39"/>
      <c r="BU3444" s="39"/>
      <c r="BV3444" s="39"/>
      <c r="BW3444" s="39"/>
      <c r="BX3444" s="39"/>
      <c r="BY3444" s="39"/>
      <c r="BZ3444" s="39"/>
      <c r="CA3444" s="39"/>
      <c r="CB3444" s="39"/>
      <c r="CC3444" s="39"/>
      <c r="CD3444" s="39"/>
      <c r="CE3444" s="39"/>
      <c r="CF3444" s="39"/>
      <c r="CG3444" s="39"/>
      <c r="CH3444" s="39"/>
      <c r="CI3444" s="39"/>
      <c r="CJ3444" s="39"/>
      <c r="CK3444" s="39"/>
      <c r="CL3444" s="39"/>
      <c r="CM3444" s="39"/>
      <c r="CN3444" s="39"/>
      <c r="CO3444" s="39"/>
      <c r="CP3444" s="39"/>
      <c r="CQ3444" s="39"/>
      <c r="CR3444" s="39"/>
      <c r="CS3444" s="39"/>
      <c r="CT3444" s="39"/>
      <c r="CU3444" s="39"/>
      <c r="CV3444" s="39"/>
      <c r="CW3444" s="39"/>
      <c r="CX3444" s="39"/>
      <c r="CY3444" s="39"/>
      <c r="CZ3444" s="39"/>
      <c r="DA3444" s="39"/>
      <c r="DB3444" s="39"/>
      <c r="DC3444" s="39"/>
      <c r="DD3444" s="39"/>
      <c r="DE3444" s="39"/>
    </row>
    <row r="3445" spans="1:109" s="38" customFormat="1" ht="12">
      <c r="A3445" s="298"/>
      <c r="B3445" s="298"/>
      <c r="C3445" s="298"/>
      <c r="D3445" s="298"/>
      <c r="E3445" s="298"/>
      <c r="F3445" s="298"/>
      <c r="G3445" s="298"/>
      <c r="H3445" s="298"/>
      <c r="I3445" s="298"/>
      <c r="J3445" s="298"/>
      <c r="K3445" s="298"/>
      <c r="L3445" s="299"/>
      <c r="M3445" s="302"/>
      <c r="N3445" s="298"/>
      <c r="O3445" s="238"/>
      <c r="P3445" s="238"/>
      <c r="Q3445" s="238"/>
      <c r="T3445" s="39"/>
      <c r="U3445" s="39"/>
      <c r="V3445" s="39"/>
      <c r="W3445" s="39"/>
      <c r="X3445" s="39"/>
      <c r="Y3445" s="39"/>
      <c r="Z3445" s="39"/>
      <c r="AA3445" s="39"/>
      <c r="AB3445" s="39"/>
      <c r="AC3445" s="39"/>
      <c r="AD3445" s="39"/>
      <c r="AE3445" s="39"/>
      <c r="AF3445" s="39"/>
      <c r="AG3445" s="39"/>
      <c r="AH3445" s="39"/>
      <c r="AI3445" s="39"/>
      <c r="AJ3445" s="39"/>
      <c r="AK3445" s="39"/>
      <c r="AL3445" s="39"/>
      <c r="AM3445" s="39"/>
      <c r="AN3445" s="39"/>
      <c r="AO3445" s="39"/>
      <c r="AP3445" s="39"/>
      <c r="AQ3445" s="39"/>
      <c r="AR3445" s="39"/>
      <c r="AS3445" s="39"/>
      <c r="AT3445" s="39"/>
      <c r="AU3445" s="39"/>
      <c r="AV3445" s="39"/>
      <c r="AW3445" s="39"/>
      <c r="AX3445" s="39"/>
      <c r="AY3445" s="39"/>
      <c r="AZ3445" s="39"/>
      <c r="BA3445" s="39"/>
      <c r="BB3445" s="39"/>
      <c r="BC3445" s="39"/>
      <c r="BD3445" s="39"/>
      <c r="BE3445" s="39"/>
      <c r="BF3445" s="39"/>
      <c r="BG3445" s="39"/>
      <c r="BH3445" s="39"/>
      <c r="BI3445" s="39"/>
      <c r="BJ3445" s="39"/>
      <c r="BK3445" s="39"/>
      <c r="BL3445" s="39"/>
      <c r="BM3445" s="39"/>
      <c r="BN3445" s="39"/>
      <c r="BO3445" s="39"/>
      <c r="BP3445" s="39"/>
      <c r="BQ3445" s="39"/>
      <c r="BR3445" s="39"/>
      <c r="BS3445" s="39"/>
      <c r="BT3445" s="39"/>
      <c r="BU3445" s="39"/>
      <c r="BV3445" s="39"/>
      <c r="BW3445" s="39"/>
      <c r="BX3445" s="39"/>
      <c r="BY3445" s="39"/>
      <c r="BZ3445" s="39"/>
      <c r="CA3445" s="39"/>
      <c r="CB3445" s="39"/>
      <c r="CC3445" s="39"/>
      <c r="CD3445" s="39"/>
      <c r="CE3445" s="39"/>
      <c r="CF3445" s="39"/>
      <c r="CG3445" s="39"/>
      <c r="CH3445" s="39"/>
      <c r="CI3445" s="39"/>
      <c r="CJ3445" s="39"/>
      <c r="CK3445" s="39"/>
      <c r="CL3445" s="39"/>
      <c r="CM3445" s="39"/>
      <c r="CN3445" s="39"/>
      <c r="CO3445" s="39"/>
      <c r="CP3445" s="39"/>
      <c r="CQ3445" s="39"/>
      <c r="CR3445" s="39"/>
      <c r="CS3445" s="39"/>
      <c r="CT3445" s="39"/>
      <c r="CU3445" s="39"/>
      <c r="CV3445" s="39"/>
      <c r="CW3445" s="39"/>
      <c r="CX3445" s="39"/>
      <c r="CY3445" s="39"/>
      <c r="CZ3445" s="39"/>
      <c r="DA3445" s="39"/>
      <c r="DB3445" s="39"/>
      <c r="DC3445" s="39"/>
      <c r="DD3445" s="39"/>
      <c r="DE3445" s="39"/>
    </row>
    <row r="3446" spans="1:109" s="38" customFormat="1" ht="12">
      <c r="A3446" s="298"/>
      <c r="B3446" s="298"/>
      <c r="C3446" s="298"/>
      <c r="D3446" s="298"/>
      <c r="E3446" s="298"/>
      <c r="F3446" s="298"/>
      <c r="G3446" s="298"/>
      <c r="H3446" s="298"/>
      <c r="I3446" s="298"/>
      <c r="J3446" s="298"/>
      <c r="K3446" s="298"/>
      <c r="L3446" s="299"/>
      <c r="M3446" s="302"/>
      <c r="N3446" s="298"/>
      <c r="O3446" s="238"/>
      <c r="P3446" s="238"/>
      <c r="Q3446" s="238"/>
      <c r="T3446" s="39"/>
      <c r="U3446" s="39"/>
      <c r="V3446" s="39"/>
      <c r="W3446" s="39"/>
      <c r="X3446" s="39"/>
      <c r="Y3446" s="39"/>
      <c r="Z3446" s="39"/>
      <c r="AA3446" s="39"/>
      <c r="AB3446" s="39"/>
      <c r="AC3446" s="39"/>
      <c r="AD3446" s="39"/>
      <c r="AE3446" s="39"/>
      <c r="AF3446" s="39"/>
      <c r="AG3446" s="39"/>
      <c r="AH3446" s="39"/>
      <c r="AI3446" s="39"/>
      <c r="AJ3446" s="39"/>
      <c r="AK3446" s="39"/>
      <c r="AL3446" s="39"/>
      <c r="AM3446" s="39"/>
      <c r="AN3446" s="39"/>
      <c r="AO3446" s="39"/>
      <c r="AP3446" s="39"/>
      <c r="AQ3446" s="39"/>
      <c r="AR3446" s="39"/>
      <c r="AS3446" s="39"/>
      <c r="AT3446" s="39"/>
      <c r="AU3446" s="39"/>
      <c r="AV3446" s="39"/>
      <c r="AW3446" s="39"/>
      <c r="AX3446" s="39"/>
      <c r="AY3446" s="39"/>
      <c r="AZ3446" s="39"/>
      <c r="BA3446" s="39"/>
      <c r="BB3446" s="39"/>
      <c r="BC3446" s="39"/>
      <c r="BD3446" s="39"/>
      <c r="BE3446" s="39"/>
      <c r="BF3446" s="39"/>
      <c r="BG3446" s="39"/>
      <c r="BH3446" s="39"/>
      <c r="BI3446" s="39"/>
      <c r="BJ3446" s="39"/>
      <c r="BK3446" s="39"/>
      <c r="BL3446" s="39"/>
      <c r="BM3446" s="39"/>
      <c r="BN3446" s="39"/>
      <c r="BO3446" s="39"/>
      <c r="BP3446" s="39"/>
      <c r="BQ3446" s="39"/>
      <c r="BR3446" s="39"/>
      <c r="BS3446" s="39"/>
      <c r="BT3446" s="39"/>
      <c r="BU3446" s="39"/>
      <c r="BV3446" s="39"/>
      <c r="BW3446" s="39"/>
      <c r="BX3446" s="39"/>
      <c r="BY3446" s="39"/>
      <c r="BZ3446" s="39"/>
      <c r="CA3446" s="39"/>
      <c r="CB3446" s="39"/>
      <c r="CC3446" s="39"/>
      <c r="CD3446" s="39"/>
      <c r="CE3446" s="39"/>
      <c r="CF3446" s="39"/>
      <c r="CG3446" s="39"/>
      <c r="CH3446" s="39"/>
      <c r="CI3446" s="39"/>
      <c r="CJ3446" s="39"/>
      <c r="CK3446" s="39"/>
      <c r="CL3446" s="39"/>
      <c r="CM3446" s="39"/>
      <c r="CN3446" s="39"/>
      <c r="CO3446" s="39"/>
      <c r="CP3446" s="39"/>
      <c r="CQ3446" s="39"/>
      <c r="CR3446" s="39"/>
      <c r="CS3446" s="39"/>
      <c r="CT3446" s="39"/>
      <c r="CU3446" s="39"/>
      <c r="CV3446" s="39"/>
      <c r="CW3446" s="39"/>
      <c r="CX3446" s="39"/>
      <c r="CY3446" s="39"/>
      <c r="CZ3446" s="39"/>
      <c r="DA3446" s="39"/>
      <c r="DB3446" s="39"/>
      <c r="DC3446" s="39"/>
      <c r="DD3446" s="39"/>
      <c r="DE3446" s="39"/>
    </row>
    <row r="3447" spans="1:109" s="38" customFormat="1" ht="12">
      <c r="A3447" s="298"/>
      <c r="B3447" s="298"/>
      <c r="C3447" s="298"/>
      <c r="D3447" s="298"/>
      <c r="E3447" s="298"/>
      <c r="F3447" s="298"/>
      <c r="G3447" s="298"/>
      <c r="H3447" s="298"/>
      <c r="I3447" s="298"/>
      <c r="J3447" s="298"/>
      <c r="K3447" s="298"/>
      <c r="L3447" s="299"/>
      <c r="M3447" s="302"/>
      <c r="N3447" s="298"/>
      <c r="O3447" s="238"/>
      <c r="P3447" s="238"/>
      <c r="Q3447" s="238"/>
      <c r="T3447" s="39"/>
      <c r="U3447" s="39"/>
      <c r="V3447" s="39"/>
      <c r="W3447" s="39"/>
      <c r="X3447" s="39"/>
      <c r="Y3447" s="39"/>
      <c r="Z3447" s="39"/>
      <c r="AA3447" s="39"/>
      <c r="AB3447" s="39"/>
      <c r="AC3447" s="39"/>
      <c r="AD3447" s="39"/>
      <c r="AE3447" s="39"/>
      <c r="AF3447" s="39"/>
      <c r="AG3447" s="39"/>
      <c r="AH3447" s="39"/>
      <c r="AI3447" s="39"/>
      <c r="AJ3447" s="39"/>
      <c r="AK3447" s="39"/>
      <c r="AL3447" s="39"/>
      <c r="AM3447" s="39"/>
      <c r="AN3447" s="39"/>
      <c r="AO3447" s="39"/>
      <c r="AP3447" s="39"/>
      <c r="AQ3447" s="39"/>
      <c r="AR3447" s="39"/>
      <c r="AS3447" s="39"/>
      <c r="AT3447" s="39"/>
      <c r="AU3447" s="39"/>
      <c r="AV3447" s="39"/>
      <c r="AW3447" s="39"/>
      <c r="AX3447" s="39"/>
      <c r="AY3447" s="39"/>
      <c r="AZ3447" s="39"/>
      <c r="BA3447" s="39"/>
      <c r="BB3447" s="39"/>
      <c r="BC3447" s="39"/>
      <c r="BD3447" s="39"/>
      <c r="BE3447" s="39"/>
      <c r="BF3447" s="39"/>
      <c r="BG3447" s="39"/>
      <c r="BH3447" s="39"/>
      <c r="BI3447" s="39"/>
      <c r="BJ3447" s="39"/>
      <c r="BK3447" s="39"/>
      <c r="BL3447" s="39"/>
      <c r="BM3447" s="39"/>
      <c r="BN3447" s="39"/>
      <c r="BO3447" s="39"/>
      <c r="BP3447" s="39"/>
      <c r="BQ3447" s="39"/>
      <c r="BR3447" s="39"/>
      <c r="BS3447" s="39"/>
      <c r="BT3447" s="39"/>
      <c r="BU3447" s="39"/>
      <c r="BV3447" s="39"/>
      <c r="BW3447" s="39"/>
      <c r="BX3447" s="39"/>
      <c r="BY3447" s="39"/>
      <c r="BZ3447" s="39"/>
      <c r="CA3447" s="39"/>
      <c r="CB3447" s="39"/>
      <c r="CC3447" s="39"/>
      <c r="CD3447" s="39"/>
      <c r="CE3447" s="39"/>
      <c r="CF3447" s="39"/>
      <c r="CG3447" s="39"/>
      <c r="CH3447" s="39"/>
      <c r="CI3447" s="39"/>
      <c r="CJ3447" s="39"/>
      <c r="CK3447" s="39"/>
      <c r="CL3447" s="39"/>
      <c r="CM3447" s="39"/>
      <c r="CN3447" s="39"/>
      <c r="CO3447" s="39"/>
      <c r="CP3447" s="39"/>
      <c r="CQ3447" s="39"/>
      <c r="CR3447" s="39"/>
      <c r="CS3447" s="39"/>
      <c r="CT3447" s="39"/>
      <c r="CU3447" s="39"/>
      <c r="CV3447" s="39"/>
      <c r="CW3447" s="39"/>
      <c r="CX3447" s="39"/>
      <c r="CY3447" s="39"/>
      <c r="CZ3447" s="39"/>
      <c r="DA3447" s="39"/>
      <c r="DB3447" s="39"/>
      <c r="DC3447" s="39"/>
      <c r="DD3447" s="39"/>
      <c r="DE3447" s="39"/>
    </row>
    <row r="3448" spans="1:109" s="38" customFormat="1" ht="12">
      <c r="A3448" s="298"/>
      <c r="B3448" s="298"/>
      <c r="C3448" s="298"/>
      <c r="D3448" s="298"/>
      <c r="E3448" s="298"/>
      <c r="F3448" s="298"/>
      <c r="G3448" s="298"/>
      <c r="H3448" s="298"/>
      <c r="I3448" s="298"/>
      <c r="J3448" s="298"/>
      <c r="K3448" s="298"/>
      <c r="L3448" s="299"/>
      <c r="M3448" s="302"/>
      <c r="N3448" s="298"/>
      <c r="O3448" s="238"/>
      <c r="P3448" s="238"/>
      <c r="Q3448" s="238"/>
      <c r="T3448" s="39"/>
      <c r="U3448" s="39"/>
      <c r="V3448" s="39"/>
      <c r="W3448" s="39"/>
      <c r="X3448" s="39"/>
      <c r="Y3448" s="39"/>
      <c r="Z3448" s="39"/>
      <c r="AA3448" s="39"/>
      <c r="AB3448" s="39"/>
      <c r="AC3448" s="39"/>
      <c r="AD3448" s="39"/>
      <c r="AE3448" s="39"/>
      <c r="AF3448" s="39"/>
      <c r="AG3448" s="39"/>
      <c r="AH3448" s="39"/>
      <c r="AI3448" s="39"/>
      <c r="AJ3448" s="39"/>
      <c r="AK3448" s="39"/>
      <c r="AL3448" s="39"/>
      <c r="AM3448" s="39"/>
      <c r="AN3448" s="39"/>
      <c r="AO3448" s="39"/>
      <c r="AP3448" s="39"/>
      <c r="AQ3448" s="39"/>
      <c r="AR3448" s="39"/>
      <c r="AS3448" s="39"/>
      <c r="AT3448" s="39"/>
      <c r="AU3448" s="39"/>
      <c r="AV3448" s="39"/>
      <c r="AW3448" s="39"/>
      <c r="AX3448" s="39"/>
      <c r="AY3448" s="39"/>
      <c r="AZ3448" s="39"/>
      <c r="BA3448" s="39"/>
      <c r="BB3448" s="39"/>
      <c r="BC3448" s="39"/>
      <c r="BD3448" s="39"/>
      <c r="BE3448" s="39"/>
      <c r="BF3448" s="39"/>
      <c r="BG3448" s="39"/>
      <c r="BH3448" s="39"/>
      <c r="BI3448" s="39"/>
      <c r="BJ3448" s="39"/>
      <c r="BK3448" s="39"/>
      <c r="BL3448" s="39"/>
      <c r="BM3448" s="39"/>
      <c r="BN3448" s="39"/>
      <c r="BO3448" s="39"/>
      <c r="BP3448" s="39"/>
      <c r="BQ3448" s="39"/>
      <c r="BR3448" s="39"/>
      <c r="BS3448" s="39"/>
      <c r="BT3448" s="39"/>
      <c r="BU3448" s="39"/>
      <c r="BV3448" s="39"/>
      <c r="BW3448" s="39"/>
      <c r="BX3448" s="39"/>
      <c r="BY3448" s="39"/>
      <c r="BZ3448" s="39"/>
      <c r="CA3448" s="39"/>
      <c r="CB3448" s="39"/>
      <c r="CC3448" s="39"/>
      <c r="CD3448" s="39"/>
      <c r="CE3448" s="39"/>
      <c r="CF3448" s="39"/>
      <c r="CG3448" s="39"/>
      <c r="CH3448" s="39"/>
      <c r="CI3448" s="39"/>
      <c r="CJ3448" s="39"/>
      <c r="CK3448" s="39"/>
      <c r="CL3448" s="39"/>
      <c r="CM3448" s="39"/>
      <c r="CN3448" s="39"/>
      <c r="CO3448" s="39"/>
      <c r="CP3448" s="39"/>
      <c r="CQ3448" s="39"/>
      <c r="CR3448" s="39"/>
      <c r="CS3448" s="39"/>
      <c r="CT3448" s="39"/>
      <c r="CU3448" s="39"/>
      <c r="CV3448" s="39"/>
      <c r="CW3448" s="39"/>
      <c r="CX3448" s="39"/>
      <c r="CY3448" s="39"/>
      <c r="CZ3448" s="39"/>
      <c r="DA3448" s="39"/>
      <c r="DB3448" s="39"/>
      <c r="DC3448" s="39"/>
      <c r="DD3448" s="39"/>
      <c r="DE3448" s="39"/>
    </row>
    <row r="3449" spans="1:109" s="38" customFormat="1" ht="12">
      <c r="A3449" s="298"/>
      <c r="B3449" s="298"/>
      <c r="C3449" s="298"/>
      <c r="D3449" s="298"/>
      <c r="E3449" s="298"/>
      <c r="F3449" s="298"/>
      <c r="G3449" s="298"/>
      <c r="H3449" s="298"/>
      <c r="I3449" s="298"/>
      <c r="J3449" s="298"/>
      <c r="K3449" s="298"/>
      <c r="L3449" s="299"/>
      <c r="M3449" s="302"/>
      <c r="N3449" s="298"/>
      <c r="O3449" s="238"/>
      <c r="P3449" s="238"/>
      <c r="Q3449" s="238"/>
      <c r="T3449" s="39"/>
      <c r="U3449" s="39"/>
      <c r="V3449" s="39"/>
      <c r="W3449" s="39"/>
      <c r="X3449" s="39"/>
      <c r="Y3449" s="39"/>
      <c r="Z3449" s="39"/>
      <c r="AA3449" s="39"/>
      <c r="AB3449" s="39"/>
      <c r="AC3449" s="39"/>
      <c r="AD3449" s="39"/>
      <c r="AE3449" s="39"/>
      <c r="AF3449" s="39"/>
      <c r="AG3449" s="39"/>
      <c r="AH3449" s="39"/>
      <c r="AI3449" s="39"/>
      <c r="AJ3449" s="39"/>
      <c r="AK3449" s="39"/>
      <c r="AL3449" s="39"/>
      <c r="AM3449" s="39"/>
      <c r="AN3449" s="39"/>
      <c r="AO3449" s="39"/>
      <c r="AP3449" s="39"/>
      <c r="AQ3449" s="39"/>
      <c r="AR3449" s="39"/>
      <c r="AS3449" s="39"/>
      <c r="AT3449" s="39"/>
      <c r="AU3449" s="39"/>
      <c r="AV3449" s="39"/>
      <c r="AW3449" s="39"/>
      <c r="AX3449" s="39"/>
      <c r="AY3449" s="39"/>
      <c r="AZ3449" s="39"/>
      <c r="BA3449" s="39"/>
      <c r="BB3449" s="39"/>
      <c r="BC3449" s="39"/>
      <c r="BD3449" s="39"/>
      <c r="BE3449" s="39"/>
      <c r="BF3449" s="39"/>
      <c r="BG3449" s="39"/>
      <c r="BH3449" s="39"/>
      <c r="BI3449" s="39"/>
      <c r="BJ3449" s="39"/>
      <c r="BK3449" s="39"/>
      <c r="BL3449" s="39"/>
      <c r="BM3449" s="39"/>
      <c r="BN3449" s="39"/>
      <c r="BO3449" s="39"/>
      <c r="BP3449" s="39"/>
      <c r="BQ3449" s="39"/>
      <c r="BR3449" s="39"/>
      <c r="BS3449" s="39"/>
      <c r="BT3449" s="39"/>
      <c r="BU3449" s="39"/>
      <c r="BV3449" s="39"/>
      <c r="BW3449" s="39"/>
      <c r="BX3449" s="39"/>
      <c r="BY3449" s="39"/>
      <c r="BZ3449" s="39"/>
      <c r="CA3449" s="39"/>
      <c r="CB3449" s="39"/>
      <c r="CC3449" s="39"/>
      <c r="CD3449" s="39"/>
      <c r="CE3449" s="39"/>
      <c r="CF3449" s="39"/>
      <c r="CG3449" s="39"/>
      <c r="CH3449" s="39"/>
      <c r="CI3449" s="39"/>
      <c r="CJ3449" s="39"/>
      <c r="CK3449" s="39"/>
      <c r="CL3449" s="39"/>
      <c r="CM3449" s="39"/>
      <c r="CN3449" s="39"/>
      <c r="CO3449" s="39"/>
      <c r="CP3449" s="39"/>
      <c r="CQ3449" s="39"/>
      <c r="CR3449" s="39"/>
      <c r="CS3449" s="39"/>
      <c r="CT3449" s="39"/>
      <c r="CU3449" s="39"/>
      <c r="CV3449" s="39"/>
      <c r="CW3449" s="39"/>
      <c r="CX3449" s="39"/>
      <c r="CY3449" s="39"/>
      <c r="CZ3449" s="39"/>
      <c r="DA3449" s="39"/>
      <c r="DB3449" s="39"/>
      <c r="DC3449" s="39"/>
      <c r="DD3449" s="39"/>
      <c r="DE3449" s="39"/>
    </row>
    <row r="3450" spans="1:109" s="38" customFormat="1" ht="12">
      <c r="A3450" s="298"/>
      <c r="B3450" s="298"/>
      <c r="C3450" s="298"/>
      <c r="D3450" s="298"/>
      <c r="E3450" s="298"/>
      <c r="F3450" s="298"/>
      <c r="G3450" s="298"/>
      <c r="H3450" s="298"/>
      <c r="I3450" s="298"/>
      <c r="J3450" s="298"/>
      <c r="K3450" s="298"/>
      <c r="L3450" s="299"/>
      <c r="M3450" s="302"/>
      <c r="N3450" s="298"/>
      <c r="O3450" s="238"/>
      <c r="P3450" s="238"/>
      <c r="Q3450" s="238"/>
      <c r="T3450" s="39"/>
      <c r="U3450" s="39"/>
      <c r="V3450" s="39"/>
      <c r="W3450" s="39"/>
      <c r="X3450" s="39"/>
      <c r="Y3450" s="39"/>
      <c r="Z3450" s="39"/>
      <c r="AA3450" s="39"/>
      <c r="AB3450" s="39"/>
      <c r="AC3450" s="39"/>
      <c r="AD3450" s="39"/>
      <c r="AE3450" s="39"/>
      <c r="AF3450" s="39"/>
      <c r="AG3450" s="39"/>
      <c r="AH3450" s="39"/>
      <c r="AI3450" s="39"/>
      <c r="AJ3450" s="39"/>
      <c r="AK3450" s="39"/>
      <c r="AL3450" s="39"/>
      <c r="AM3450" s="39"/>
      <c r="AN3450" s="39"/>
      <c r="AO3450" s="39"/>
      <c r="AP3450" s="39"/>
      <c r="AQ3450" s="39"/>
      <c r="AR3450" s="39"/>
      <c r="AS3450" s="39"/>
      <c r="AT3450" s="39"/>
      <c r="AU3450" s="39"/>
      <c r="AV3450" s="39"/>
      <c r="AW3450" s="39"/>
      <c r="AX3450" s="39"/>
      <c r="AY3450" s="39"/>
      <c r="AZ3450" s="39"/>
      <c r="BA3450" s="39"/>
      <c r="BB3450" s="39"/>
      <c r="BC3450" s="39"/>
      <c r="BD3450" s="39"/>
      <c r="BE3450" s="39"/>
      <c r="BF3450" s="39"/>
      <c r="BG3450" s="39"/>
      <c r="BH3450" s="39"/>
      <c r="BI3450" s="39"/>
      <c r="BJ3450" s="39"/>
      <c r="BK3450" s="39"/>
      <c r="BL3450" s="39"/>
      <c r="BM3450" s="39"/>
      <c r="BN3450" s="39"/>
      <c r="BO3450" s="39"/>
      <c r="BP3450" s="39"/>
      <c r="BQ3450" s="39"/>
      <c r="BR3450" s="39"/>
      <c r="BS3450" s="39"/>
      <c r="BT3450" s="39"/>
      <c r="BU3450" s="39"/>
      <c r="BV3450" s="39"/>
      <c r="BW3450" s="39"/>
      <c r="BX3450" s="39"/>
      <c r="BY3450" s="39"/>
      <c r="BZ3450" s="39"/>
      <c r="CA3450" s="39"/>
      <c r="CB3450" s="39"/>
      <c r="CC3450" s="39"/>
      <c r="CD3450" s="39"/>
      <c r="CE3450" s="39"/>
      <c r="CF3450" s="39"/>
      <c r="CG3450" s="39"/>
      <c r="CH3450" s="39"/>
      <c r="CI3450" s="39"/>
      <c r="CJ3450" s="39"/>
      <c r="CK3450" s="39"/>
      <c r="CL3450" s="39"/>
      <c r="CM3450" s="39"/>
      <c r="CN3450" s="39"/>
      <c r="CO3450" s="39"/>
      <c r="CP3450" s="39"/>
      <c r="CQ3450" s="39"/>
      <c r="CR3450" s="39"/>
      <c r="CS3450" s="39"/>
      <c r="CT3450" s="39"/>
      <c r="CU3450" s="39"/>
      <c r="CV3450" s="39"/>
      <c r="CW3450" s="39"/>
      <c r="CX3450" s="39"/>
      <c r="CY3450" s="39"/>
      <c r="CZ3450" s="39"/>
      <c r="DA3450" s="39"/>
      <c r="DB3450" s="39"/>
      <c r="DC3450" s="39"/>
      <c r="DD3450" s="39"/>
      <c r="DE3450" s="39"/>
    </row>
    <row r="3451" spans="1:109" s="38" customFormat="1" ht="12">
      <c r="A3451" s="298"/>
      <c r="B3451" s="298"/>
      <c r="C3451" s="298"/>
      <c r="D3451" s="298"/>
      <c r="E3451" s="298"/>
      <c r="F3451" s="298"/>
      <c r="G3451" s="298"/>
      <c r="H3451" s="298"/>
      <c r="I3451" s="298"/>
      <c r="J3451" s="298"/>
      <c r="K3451" s="298"/>
      <c r="L3451" s="299"/>
      <c r="M3451" s="302"/>
      <c r="N3451" s="298"/>
      <c r="O3451" s="238"/>
      <c r="P3451" s="238"/>
      <c r="Q3451" s="238"/>
      <c r="T3451" s="39"/>
      <c r="U3451" s="39"/>
      <c r="V3451" s="39"/>
      <c r="W3451" s="39"/>
      <c r="X3451" s="39"/>
      <c r="Y3451" s="39"/>
      <c r="Z3451" s="39"/>
      <c r="AA3451" s="39"/>
      <c r="AB3451" s="39"/>
      <c r="AC3451" s="39"/>
      <c r="AD3451" s="39"/>
      <c r="AE3451" s="39"/>
      <c r="AF3451" s="39"/>
      <c r="AG3451" s="39"/>
      <c r="AH3451" s="39"/>
      <c r="AI3451" s="39"/>
      <c r="AJ3451" s="39"/>
      <c r="AK3451" s="39"/>
      <c r="AL3451" s="39"/>
      <c r="AM3451" s="39"/>
      <c r="AN3451" s="39"/>
      <c r="AO3451" s="39"/>
      <c r="AP3451" s="39"/>
      <c r="AQ3451" s="39"/>
      <c r="AR3451" s="39"/>
      <c r="AS3451" s="39"/>
      <c r="AT3451" s="39"/>
      <c r="AU3451" s="39"/>
      <c r="AV3451" s="39"/>
      <c r="AW3451" s="39"/>
      <c r="AX3451" s="39"/>
      <c r="AY3451" s="39"/>
      <c r="AZ3451" s="39"/>
      <c r="BA3451" s="39"/>
      <c r="BB3451" s="39"/>
      <c r="BC3451" s="39"/>
      <c r="BD3451" s="39"/>
      <c r="BE3451" s="39"/>
      <c r="BF3451" s="39"/>
      <c r="BG3451" s="39"/>
      <c r="BH3451" s="39"/>
      <c r="BI3451" s="39"/>
      <c r="BJ3451" s="39"/>
      <c r="BK3451" s="39"/>
      <c r="BL3451" s="39"/>
      <c r="BM3451" s="39"/>
      <c r="BN3451" s="39"/>
      <c r="BO3451" s="39"/>
      <c r="BP3451" s="39"/>
      <c r="BQ3451" s="39"/>
      <c r="BR3451" s="39"/>
      <c r="BS3451" s="39"/>
      <c r="BT3451" s="39"/>
      <c r="BU3451" s="39"/>
      <c r="BV3451" s="39"/>
      <c r="BW3451" s="39"/>
      <c r="BX3451" s="39"/>
      <c r="BY3451" s="39"/>
      <c r="BZ3451" s="39"/>
      <c r="CA3451" s="39"/>
      <c r="CB3451" s="39"/>
      <c r="CC3451" s="39"/>
      <c r="CD3451" s="39"/>
      <c r="CE3451" s="39"/>
      <c r="CF3451" s="39"/>
      <c r="CG3451" s="39"/>
      <c r="CH3451" s="39"/>
      <c r="CI3451" s="39"/>
      <c r="CJ3451" s="39"/>
      <c r="CK3451" s="39"/>
      <c r="CL3451" s="39"/>
      <c r="CM3451" s="39"/>
      <c r="CN3451" s="39"/>
      <c r="CO3451" s="39"/>
      <c r="CP3451" s="39"/>
      <c r="CQ3451" s="39"/>
      <c r="CR3451" s="39"/>
      <c r="CS3451" s="39"/>
      <c r="CT3451" s="39"/>
      <c r="CU3451" s="39"/>
      <c r="CV3451" s="39"/>
      <c r="CW3451" s="39"/>
      <c r="CX3451" s="39"/>
      <c r="CY3451" s="39"/>
      <c r="CZ3451" s="39"/>
      <c r="DA3451" s="39"/>
      <c r="DB3451" s="39"/>
      <c r="DC3451" s="39"/>
      <c r="DD3451" s="39"/>
      <c r="DE3451" s="39"/>
    </row>
    <row r="3452" spans="1:109" s="38" customFormat="1" ht="12">
      <c r="A3452" s="298"/>
      <c r="B3452" s="298"/>
      <c r="C3452" s="298"/>
      <c r="D3452" s="298"/>
      <c r="E3452" s="298"/>
      <c r="F3452" s="298"/>
      <c r="G3452" s="298"/>
      <c r="H3452" s="298"/>
      <c r="I3452" s="298"/>
      <c r="J3452" s="298"/>
      <c r="K3452" s="298"/>
      <c r="L3452" s="299"/>
      <c r="M3452" s="302"/>
      <c r="N3452" s="298"/>
      <c r="O3452" s="238"/>
      <c r="P3452" s="238"/>
      <c r="Q3452" s="238"/>
      <c r="T3452" s="39"/>
      <c r="U3452" s="39"/>
      <c r="V3452" s="39"/>
      <c r="W3452" s="39"/>
      <c r="X3452" s="39"/>
      <c r="Y3452" s="39"/>
      <c r="Z3452" s="39"/>
      <c r="AA3452" s="39"/>
      <c r="AB3452" s="39"/>
      <c r="AC3452" s="39"/>
      <c r="AD3452" s="39"/>
      <c r="AE3452" s="39"/>
      <c r="AF3452" s="39"/>
      <c r="AG3452" s="39"/>
      <c r="AH3452" s="39"/>
      <c r="AI3452" s="39"/>
      <c r="AJ3452" s="39"/>
      <c r="AK3452" s="39"/>
      <c r="AL3452" s="39"/>
      <c r="AM3452" s="39"/>
      <c r="AN3452" s="39"/>
      <c r="AO3452" s="39"/>
      <c r="AP3452" s="39"/>
      <c r="AQ3452" s="39"/>
      <c r="AR3452" s="39"/>
      <c r="AS3452" s="39"/>
      <c r="AT3452" s="39"/>
      <c r="AU3452" s="39"/>
      <c r="AV3452" s="39"/>
      <c r="AW3452" s="39"/>
      <c r="AX3452" s="39"/>
      <c r="AY3452" s="39"/>
      <c r="AZ3452" s="39"/>
      <c r="BA3452" s="39"/>
      <c r="BB3452" s="39"/>
      <c r="BC3452" s="39"/>
      <c r="BD3452" s="39"/>
      <c r="BE3452" s="39"/>
      <c r="BF3452" s="39"/>
      <c r="BG3452" s="39"/>
      <c r="BH3452" s="39"/>
      <c r="BI3452" s="39"/>
      <c r="BJ3452" s="39"/>
      <c r="BK3452" s="39"/>
      <c r="BL3452" s="39"/>
      <c r="BM3452" s="39"/>
      <c r="BN3452" s="39"/>
      <c r="BO3452" s="39"/>
      <c r="BP3452" s="39"/>
      <c r="BQ3452" s="39"/>
      <c r="BR3452" s="39"/>
      <c r="BS3452" s="39"/>
      <c r="BT3452" s="39"/>
      <c r="BU3452" s="39"/>
      <c r="BV3452" s="39"/>
      <c r="BW3452" s="39"/>
      <c r="BX3452" s="39"/>
      <c r="BY3452" s="39"/>
      <c r="BZ3452" s="39"/>
      <c r="CA3452" s="39"/>
      <c r="CB3452" s="39"/>
      <c r="CC3452" s="39"/>
      <c r="CD3452" s="39"/>
      <c r="CE3452" s="39"/>
      <c r="CF3452" s="39"/>
      <c r="CG3452" s="39"/>
      <c r="CH3452" s="39"/>
      <c r="CI3452" s="39"/>
      <c r="CJ3452" s="39"/>
      <c r="CK3452" s="39"/>
      <c r="CL3452" s="39"/>
      <c r="CM3452" s="39"/>
      <c r="CN3452" s="39"/>
      <c r="CO3452" s="39"/>
      <c r="CP3452" s="39"/>
      <c r="CQ3452" s="39"/>
      <c r="CR3452" s="39"/>
      <c r="CS3452" s="39"/>
      <c r="CT3452" s="39"/>
      <c r="CU3452" s="39"/>
      <c r="CV3452" s="39"/>
      <c r="CW3452" s="39"/>
      <c r="CX3452" s="39"/>
      <c r="CY3452" s="39"/>
      <c r="CZ3452" s="39"/>
      <c r="DA3452" s="39"/>
      <c r="DB3452" s="39"/>
      <c r="DC3452" s="39"/>
      <c r="DD3452" s="39"/>
      <c r="DE3452" s="39"/>
    </row>
    <row r="3453" spans="1:109" s="38" customFormat="1" ht="12">
      <c r="A3453" s="298"/>
      <c r="B3453" s="298"/>
      <c r="C3453" s="298"/>
      <c r="D3453" s="298"/>
      <c r="E3453" s="298"/>
      <c r="F3453" s="298"/>
      <c r="G3453" s="298"/>
      <c r="H3453" s="298"/>
      <c r="I3453" s="298"/>
      <c r="J3453" s="298"/>
      <c r="K3453" s="298"/>
      <c r="L3453" s="299"/>
      <c r="M3453" s="302"/>
      <c r="N3453" s="298"/>
      <c r="O3453" s="238"/>
      <c r="P3453" s="238"/>
      <c r="Q3453" s="238"/>
      <c r="T3453" s="39"/>
      <c r="U3453" s="39"/>
      <c r="V3453" s="39"/>
      <c r="W3453" s="39"/>
      <c r="X3453" s="39"/>
      <c r="Y3453" s="39"/>
      <c r="Z3453" s="39"/>
      <c r="AA3453" s="39"/>
      <c r="AB3453" s="39"/>
      <c r="AC3453" s="39"/>
      <c r="AD3453" s="39"/>
      <c r="AE3453" s="39"/>
      <c r="AF3453" s="39"/>
      <c r="AG3453" s="39"/>
      <c r="AH3453" s="39"/>
      <c r="AI3453" s="39"/>
      <c r="AJ3453" s="39"/>
      <c r="AK3453" s="39"/>
      <c r="AL3453" s="39"/>
      <c r="AM3453" s="39"/>
      <c r="AN3453" s="39"/>
      <c r="AO3453" s="39"/>
      <c r="AP3453" s="39"/>
      <c r="AQ3453" s="39"/>
      <c r="AR3453" s="39"/>
      <c r="AS3453" s="39"/>
      <c r="AT3453" s="39"/>
      <c r="AU3453" s="39"/>
      <c r="AV3453" s="39"/>
      <c r="AW3453" s="39"/>
      <c r="AX3453" s="39"/>
      <c r="AY3453" s="39"/>
      <c r="AZ3453" s="39"/>
      <c r="BA3453" s="39"/>
      <c r="BB3453" s="39"/>
      <c r="BC3453" s="39"/>
      <c r="BD3453" s="39"/>
      <c r="BE3453" s="39"/>
      <c r="BF3453" s="39"/>
      <c r="BG3453" s="39"/>
      <c r="BH3453" s="39"/>
      <c r="BI3453" s="39"/>
      <c r="BJ3453" s="39"/>
      <c r="BK3453" s="39"/>
      <c r="BL3453" s="39"/>
      <c r="BM3453" s="39"/>
      <c r="BN3453" s="39"/>
      <c r="BO3453" s="39"/>
      <c r="BP3453" s="39"/>
      <c r="BQ3453" s="39"/>
      <c r="BR3453" s="39"/>
      <c r="BS3453" s="39"/>
      <c r="BT3453" s="39"/>
      <c r="BU3453" s="39"/>
      <c r="BV3453" s="39"/>
      <c r="BW3453" s="39"/>
      <c r="BX3453" s="39"/>
      <c r="BY3453" s="39"/>
      <c r="BZ3453" s="39"/>
      <c r="CA3453" s="39"/>
      <c r="CB3453" s="39"/>
      <c r="CC3453" s="39"/>
      <c r="CD3453" s="39"/>
      <c r="CE3453" s="39"/>
      <c r="CF3453" s="39"/>
      <c r="CG3453" s="39"/>
      <c r="CH3453" s="39"/>
      <c r="CI3453" s="39"/>
      <c r="CJ3453" s="39"/>
      <c r="CK3453" s="39"/>
      <c r="CL3453" s="39"/>
      <c r="CM3453" s="39"/>
      <c r="CN3453" s="39"/>
      <c r="CO3453" s="39"/>
      <c r="CP3453" s="39"/>
      <c r="CQ3453" s="39"/>
      <c r="CR3453" s="39"/>
      <c r="CS3453" s="39"/>
      <c r="CT3453" s="39"/>
      <c r="CU3453" s="39"/>
      <c r="CV3453" s="39"/>
      <c r="CW3453" s="39"/>
      <c r="CX3453" s="39"/>
      <c r="CY3453" s="39"/>
      <c r="CZ3453" s="39"/>
      <c r="DA3453" s="39"/>
      <c r="DB3453" s="39"/>
      <c r="DC3453" s="39"/>
      <c r="DD3453" s="39"/>
      <c r="DE3453" s="39"/>
    </row>
    <row r="3454" spans="1:109" s="38" customFormat="1" ht="12">
      <c r="A3454" s="298"/>
      <c r="B3454" s="298"/>
      <c r="C3454" s="298"/>
      <c r="D3454" s="298"/>
      <c r="E3454" s="298"/>
      <c r="F3454" s="298"/>
      <c r="G3454" s="298"/>
      <c r="H3454" s="298"/>
      <c r="I3454" s="298"/>
      <c r="J3454" s="298"/>
      <c r="K3454" s="298"/>
      <c r="L3454" s="299"/>
      <c r="M3454" s="302"/>
      <c r="N3454" s="298"/>
      <c r="O3454" s="238"/>
      <c r="P3454" s="238"/>
      <c r="Q3454" s="238"/>
      <c r="T3454" s="39"/>
      <c r="U3454" s="39"/>
      <c r="V3454" s="39"/>
      <c r="W3454" s="39"/>
      <c r="X3454" s="39"/>
      <c r="Y3454" s="39"/>
      <c r="Z3454" s="39"/>
      <c r="AA3454" s="39"/>
      <c r="AB3454" s="39"/>
      <c r="AC3454" s="39"/>
      <c r="AD3454" s="39"/>
      <c r="AE3454" s="39"/>
      <c r="AF3454" s="39"/>
      <c r="AG3454" s="39"/>
      <c r="AH3454" s="39"/>
      <c r="AI3454" s="39"/>
      <c r="AJ3454" s="39"/>
      <c r="AK3454" s="39"/>
      <c r="AL3454" s="39"/>
      <c r="AM3454" s="39"/>
      <c r="AN3454" s="39"/>
      <c r="AO3454" s="39"/>
      <c r="AP3454" s="39"/>
      <c r="AQ3454" s="39"/>
      <c r="AR3454" s="39"/>
      <c r="AS3454" s="39"/>
      <c r="AT3454" s="39"/>
      <c r="AU3454" s="39"/>
      <c r="AV3454" s="39"/>
      <c r="AW3454" s="39"/>
      <c r="AX3454" s="39"/>
      <c r="AY3454" s="39"/>
      <c r="AZ3454" s="39"/>
      <c r="BA3454" s="39"/>
      <c r="BB3454" s="39"/>
      <c r="BC3454" s="39"/>
      <c r="BD3454" s="39"/>
      <c r="BE3454" s="39"/>
      <c r="BF3454" s="39"/>
      <c r="BG3454" s="39"/>
      <c r="BH3454" s="39"/>
      <c r="BI3454" s="39"/>
      <c r="BJ3454" s="39"/>
      <c r="BK3454" s="39"/>
      <c r="BL3454" s="39"/>
      <c r="BM3454" s="39"/>
      <c r="BN3454" s="39"/>
      <c r="BO3454" s="39"/>
      <c r="BP3454" s="39"/>
      <c r="BQ3454" s="39"/>
      <c r="BR3454" s="39"/>
      <c r="BS3454" s="39"/>
      <c r="BT3454" s="39"/>
      <c r="BU3454" s="39"/>
      <c r="BV3454" s="39"/>
      <c r="BW3454" s="39"/>
      <c r="BX3454" s="39"/>
      <c r="BY3454" s="39"/>
      <c r="BZ3454" s="39"/>
      <c r="CA3454" s="39"/>
      <c r="CB3454" s="39"/>
      <c r="CC3454" s="39"/>
      <c r="CD3454" s="39"/>
      <c r="CE3454" s="39"/>
      <c r="CF3454" s="39"/>
      <c r="CG3454" s="39"/>
      <c r="CH3454" s="39"/>
      <c r="CI3454" s="39"/>
      <c r="CJ3454" s="39"/>
      <c r="CK3454" s="39"/>
      <c r="CL3454" s="39"/>
      <c r="CM3454" s="39"/>
      <c r="CN3454" s="39"/>
      <c r="CO3454" s="39"/>
      <c r="CP3454" s="39"/>
      <c r="CQ3454" s="39"/>
      <c r="CR3454" s="39"/>
      <c r="CS3454" s="39"/>
      <c r="CT3454" s="39"/>
      <c r="CU3454" s="39"/>
      <c r="CV3454" s="39"/>
      <c r="CW3454" s="39"/>
      <c r="CX3454" s="39"/>
      <c r="CY3454" s="39"/>
      <c r="CZ3454" s="39"/>
      <c r="DA3454" s="39"/>
      <c r="DB3454" s="39"/>
      <c r="DC3454" s="39"/>
      <c r="DD3454" s="39"/>
      <c r="DE3454" s="39"/>
    </row>
    <row r="3455" spans="1:109" s="38" customFormat="1" ht="12">
      <c r="A3455" s="298"/>
      <c r="B3455" s="298"/>
      <c r="C3455" s="298"/>
      <c r="D3455" s="298"/>
      <c r="E3455" s="298"/>
      <c r="F3455" s="298"/>
      <c r="G3455" s="298"/>
      <c r="H3455" s="298"/>
      <c r="I3455" s="298"/>
      <c r="J3455" s="298"/>
      <c r="K3455" s="298"/>
      <c r="L3455" s="299"/>
      <c r="M3455" s="302"/>
      <c r="N3455" s="298"/>
      <c r="O3455" s="238"/>
      <c r="P3455" s="238"/>
      <c r="Q3455" s="238"/>
      <c r="T3455" s="39"/>
      <c r="U3455" s="39"/>
      <c r="V3455" s="39"/>
      <c r="W3455" s="39"/>
      <c r="X3455" s="39"/>
      <c r="Y3455" s="39"/>
      <c r="Z3455" s="39"/>
      <c r="AA3455" s="39"/>
      <c r="AB3455" s="39"/>
      <c r="AC3455" s="39"/>
      <c r="AD3455" s="39"/>
      <c r="AE3455" s="39"/>
      <c r="AF3455" s="39"/>
      <c r="AG3455" s="39"/>
      <c r="AH3455" s="39"/>
      <c r="AI3455" s="39"/>
      <c r="AJ3455" s="39"/>
      <c r="AK3455" s="39"/>
      <c r="AL3455" s="39"/>
      <c r="AM3455" s="39"/>
      <c r="AN3455" s="39"/>
      <c r="AO3455" s="39"/>
      <c r="AP3455" s="39"/>
      <c r="AQ3455" s="39"/>
      <c r="AR3455" s="39"/>
      <c r="AS3455" s="39"/>
      <c r="AT3455" s="39"/>
      <c r="AU3455" s="39"/>
      <c r="AV3455" s="39"/>
      <c r="AW3455" s="39"/>
      <c r="AX3455" s="39"/>
      <c r="AY3455" s="39"/>
      <c r="AZ3455" s="39"/>
      <c r="BA3455" s="39"/>
      <c r="BB3455" s="39"/>
      <c r="BC3455" s="39"/>
      <c r="BD3455" s="39"/>
      <c r="BE3455" s="39"/>
      <c r="BF3455" s="39"/>
      <c r="BG3455" s="39"/>
      <c r="BH3455" s="39"/>
      <c r="BI3455" s="39"/>
      <c r="BJ3455" s="39"/>
      <c r="BK3455" s="39"/>
      <c r="BL3455" s="39"/>
      <c r="BM3455" s="39"/>
      <c r="BN3455" s="39"/>
      <c r="BO3455" s="39"/>
      <c r="BP3455" s="39"/>
      <c r="BQ3455" s="39"/>
      <c r="BR3455" s="39"/>
      <c r="BS3455" s="39"/>
      <c r="BT3455" s="39"/>
      <c r="BU3455" s="39"/>
      <c r="BV3455" s="39"/>
      <c r="BW3455" s="39"/>
      <c r="BX3455" s="39"/>
      <c r="BY3455" s="39"/>
      <c r="BZ3455" s="39"/>
      <c r="CA3455" s="39"/>
      <c r="CB3455" s="39"/>
      <c r="CC3455" s="39"/>
      <c r="CD3455" s="39"/>
      <c r="CE3455" s="39"/>
      <c r="CF3455" s="39"/>
      <c r="CG3455" s="39"/>
      <c r="CH3455" s="39"/>
      <c r="CI3455" s="39"/>
      <c r="CJ3455" s="39"/>
      <c r="CK3455" s="39"/>
      <c r="CL3455" s="39"/>
      <c r="CM3455" s="39"/>
      <c r="CN3455" s="39"/>
      <c r="CO3455" s="39"/>
      <c r="CP3455" s="39"/>
      <c r="CQ3455" s="39"/>
      <c r="CR3455" s="39"/>
      <c r="CS3455" s="39"/>
      <c r="CT3455" s="39"/>
      <c r="CU3455" s="39"/>
      <c r="CV3455" s="39"/>
      <c r="CW3455" s="39"/>
      <c r="CX3455" s="39"/>
      <c r="CY3455" s="39"/>
      <c r="CZ3455" s="39"/>
      <c r="DA3455" s="39"/>
      <c r="DB3455" s="39"/>
      <c r="DC3455" s="39"/>
      <c r="DD3455" s="39"/>
      <c r="DE3455" s="39"/>
    </row>
    <row r="3456" spans="1:109" s="38" customFormat="1" ht="12">
      <c r="A3456" s="298"/>
      <c r="B3456" s="298"/>
      <c r="C3456" s="298"/>
      <c r="D3456" s="298"/>
      <c r="E3456" s="298"/>
      <c r="F3456" s="298"/>
      <c r="G3456" s="298"/>
      <c r="H3456" s="298"/>
      <c r="I3456" s="298"/>
      <c r="J3456" s="298"/>
      <c r="K3456" s="298"/>
      <c r="L3456" s="299"/>
      <c r="M3456" s="302"/>
      <c r="N3456" s="298"/>
      <c r="O3456" s="238"/>
      <c r="P3456" s="238"/>
      <c r="Q3456" s="238"/>
      <c r="T3456" s="39"/>
      <c r="U3456" s="39"/>
      <c r="V3456" s="39"/>
      <c r="W3456" s="39"/>
      <c r="X3456" s="39"/>
      <c r="Y3456" s="39"/>
      <c r="Z3456" s="39"/>
      <c r="AA3456" s="39"/>
      <c r="AB3456" s="39"/>
      <c r="AC3456" s="39"/>
      <c r="AD3456" s="39"/>
      <c r="AE3456" s="39"/>
      <c r="AF3456" s="39"/>
      <c r="AG3456" s="39"/>
      <c r="AH3456" s="39"/>
      <c r="AI3456" s="39"/>
      <c r="AJ3456" s="39"/>
      <c r="AK3456" s="39"/>
      <c r="AL3456" s="39"/>
      <c r="AM3456" s="39"/>
      <c r="AN3456" s="39"/>
      <c r="AO3456" s="39"/>
      <c r="AP3456" s="39"/>
      <c r="AQ3456" s="39"/>
      <c r="AR3456" s="39"/>
      <c r="AS3456" s="39"/>
      <c r="AT3456" s="39"/>
      <c r="AU3456" s="39"/>
      <c r="AV3456" s="39"/>
      <c r="AW3456" s="39"/>
      <c r="AX3456" s="39"/>
      <c r="AY3456" s="39"/>
      <c r="AZ3456" s="39"/>
      <c r="BA3456" s="39"/>
      <c r="BB3456" s="39"/>
      <c r="BC3456" s="39"/>
      <c r="BD3456" s="39"/>
      <c r="BE3456" s="39"/>
      <c r="BF3456" s="39"/>
      <c r="BG3456" s="39"/>
      <c r="BH3456" s="39"/>
      <c r="BI3456" s="39"/>
      <c r="BJ3456" s="39"/>
      <c r="BK3456" s="39"/>
      <c r="BL3456" s="39"/>
      <c r="BM3456" s="39"/>
      <c r="BN3456" s="39"/>
      <c r="BO3456" s="39"/>
      <c r="BP3456" s="39"/>
      <c r="BQ3456" s="39"/>
      <c r="BR3456" s="39"/>
      <c r="BS3456" s="39"/>
      <c r="BT3456" s="39"/>
      <c r="BU3456" s="39"/>
      <c r="BV3456" s="39"/>
      <c r="BW3456" s="39"/>
      <c r="BX3456" s="39"/>
      <c r="BY3456" s="39"/>
      <c r="BZ3456" s="39"/>
      <c r="CA3456" s="39"/>
      <c r="CB3456" s="39"/>
      <c r="CC3456" s="39"/>
      <c r="CD3456" s="39"/>
      <c r="CE3456" s="39"/>
      <c r="CF3456" s="39"/>
      <c r="CG3456" s="39"/>
      <c r="CH3456" s="39"/>
      <c r="CI3456" s="39"/>
      <c r="CJ3456" s="39"/>
      <c r="CK3456" s="39"/>
      <c r="CL3456" s="39"/>
      <c r="CM3456" s="39"/>
      <c r="CN3456" s="39"/>
      <c r="CO3456" s="39"/>
      <c r="CP3456" s="39"/>
      <c r="CQ3456" s="39"/>
      <c r="CR3456" s="39"/>
      <c r="CS3456" s="39"/>
      <c r="CT3456" s="39"/>
      <c r="CU3456" s="39"/>
      <c r="CV3456" s="39"/>
      <c r="CW3456" s="39"/>
      <c r="CX3456" s="39"/>
      <c r="CY3456" s="39"/>
      <c r="CZ3456" s="39"/>
      <c r="DA3456" s="39"/>
      <c r="DB3456" s="39"/>
      <c r="DC3456" s="39"/>
      <c r="DD3456" s="39"/>
      <c r="DE3456" s="39"/>
    </row>
    <row r="3457" spans="1:109" s="38" customFormat="1" ht="12">
      <c r="A3457" s="298"/>
      <c r="B3457" s="298"/>
      <c r="C3457" s="298"/>
      <c r="D3457" s="298"/>
      <c r="E3457" s="298"/>
      <c r="F3457" s="298"/>
      <c r="G3457" s="298"/>
      <c r="H3457" s="298"/>
      <c r="I3457" s="298"/>
      <c r="J3457" s="298"/>
      <c r="K3457" s="298"/>
      <c r="L3457" s="299"/>
      <c r="M3457" s="302"/>
      <c r="N3457" s="298"/>
      <c r="O3457" s="238"/>
      <c r="P3457" s="238"/>
      <c r="Q3457" s="238"/>
      <c r="T3457" s="39"/>
      <c r="U3457" s="39"/>
      <c r="V3457" s="39"/>
      <c r="W3457" s="39"/>
      <c r="X3457" s="39"/>
      <c r="Y3457" s="39"/>
      <c r="Z3457" s="39"/>
      <c r="AA3457" s="39"/>
      <c r="AB3457" s="39"/>
      <c r="AC3457" s="39"/>
      <c r="AD3457" s="39"/>
      <c r="AE3457" s="39"/>
      <c r="AF3457" s="39"/>
      <c r="AG3457" s="39"/>
      <c r="AH3457" s="39"/>
      <c r="AI3457" s="39"/>
      <c r="AJ3457" s="39"/>
      <c r="AK3457" s="39"/>
      <c r="AL3457" s="39"/>
      <c r="AM3457" s="39"/>
      <c r="AN3457" s="39"/>
      <c r="AO3457" s="39"/>
      <c r="AP3457" s="39"/>
      <c r="AQ3457" s="39"/>
      <c r="AR3457" s="39"/>
      <c r="AS3457" s="39"/>
      <c r="AT3457" s="39"/>
      <c r="AU3457" s="39"/>
      <c r="AV3457" s="39"/>
      <c r="AW3457" s="39"/>
      <c r="AX3457" s="39"/>
      <c r="AY3457" s="39"/>
      <c r="AZ3457" s="39"/>
      <c r="BA3457" s="39"/>
      <c r="BB3457" s="39"/>
      <c r="BC3457" s="39"/>
      <c r="BD3457" s="39"/>
      <c r="BE3457" s="39"/>
      <c r="BF3457" s="39"/>
      <c r="BG3457" s="39"/>
      <c r="BH3457" s="39"/>
      <c r="BI3457" s="39"/>
      <c r="BJ3457" s="39"/>
      <c r="BK3457" s="39"/>
      <c r="BL3457" s="39"/>
      <c r="BM3457" s="39"/>
      <c r="BN3457" s="39"/>
      <c r="BO3457" s="39"/>
      <c r="BP3457" s="39"/>
      <c r="BQ3457" s="39"/>
      <c r="BR3457" s="39"/>
      <c r="BS3457" s="39"/>
      <c r="BT3457" s="39"/>
      <c r="BU3457" s="39"/>
      <c r="BV3457" s="39"/>
      <c r="BW3457" s="39"/>
      <c r="BX3457" s="39"/>
      <c r="BY3457" s="39"/>
      <c r="BZ3457" s="39"/>
      <c r="CA3457" s="39"/>
      <c r="CB3457" s="39"/>
      <c r="CC3457" s="39"/>
      <c r="CD3457" s="39"/>
      <c r="CE3457" s="39"/>
      <c r="CF3457" s="39"/>
      <c r="CG3457" s="39"/>
      <c r="CH3457" s="39"/>
      <c r="CI3457" s="39"/>
      <c r="CJ3457" s="39"/>
      <c r="CK3457" s="39"/>
      <c r="CL3457" s="39"/>
      <c r="CM3457" s="39"/>
      <c r="CN3457" s="39"/>
      <c r="CO3457" s="39"/>
      <c r="CP3457" s="39"/>
      <c r="CQ3457" s="39"/>
      <c r="CR3457" s="39"/>
      <c r="CS3457" s="39"/>
      <c r="CT3457" s="39"/>
      <c r="CU3457" s="39"/>
      <c r="CV3457" s="39"/>
      <c r="CW3457" s="39"/>
      <c r="CX3457" s="39"/>
      <c r="CY3457" s="39"/>
      <c r="CZ3457" s="39"/>
      <c r="DA3457" s="39"/>
      <c r="DB3457" s="39"/>
      <c r="DC3457" s="39"/>
      <c r="DD3457" s="39"/>
      <c r="DE3457" s="39"/>
    </row>
    <row r="3458" spans="1:109" s="38" customFormat="1" ht="12">
      <c r="A3458" s="298"/>
      <c r="B3458" s="298"/>
      <c r="C3458" s="298"/>
      <c r="D3458" s="298"/>
      <c r="E3458" s="298"/>
      <c r="F3458" s="298"/>
      <c r="G3458" s="298"/>
      <c r="H3458" s="298"/>
      <c r="I3458" s="298"/>
      <c r="J3458" s="298"/>
      <c r="K3458" s="298"/>
      <c r="L3458" s="299"/>
      <c r="M3458" s="302"/>
      <c r="N3458" s="298"/>
      <c r="O3458" s="238"/>
      <c r="P3458" s="238"/>
      <c r="Q3458" s="238"/>
      <c r="T3458" s="39"/>
      <c r="U3458" s="39"/>
      <c r="V3458" s="39"/>
      <c r="W3458" s="39"/>
      <c r="X3458" s="39"/>
      <c r="Y3458" s="39"/>
      <c r="Z3458" s="39"/>
      <c r="AA3458" s="39"/>
      <c r="AB3458" s="39"/>
      <c r="AC3458" s="39"/>
      <c r="AD3458" s="39"/>
      <c r="AE3458" s="39"/>
      <c r="AF3458" s="39"/>
      <c r="AG3458" s="39"/>
      <c r="AH3458" s="39"/>
      <c r="AI3458" s="39"/>
      <c r="AJ3458" s="39"/>
      <c r="AK3458" s="39"/>
      <c r="AL3458" s="39"/>
      <c r="AM3458" s="39"/>
      <c r="AN3458" s="39"/>
      <c r="AO3458" s="39"/>
      <c r="AP3458" s="39"/>
      <c r="AQ3458" s="39"/>
      <c r="AR3458" s="39"/>
      <c r="AS3458" s="39"/>
      <c r="AT3458" s="39"/>
      <c r="AU3458" s="39"/>
      <c r="AV3458" s="39"/>
      <c r="AW3458" s="39"/>
      <c r="AX3458" s="39"/>
      <c r="AY3458" s="39"/>
      <c r="AZ3458" s="39"/>
      <c r="BA3458" s="39"/>
      <c r="BB3458" s="39"/>
      <c r="BC3458" s="39"/>
      <c r="BD3458" s="39"/>
      <c r="BE3458" s="39"/>
      <c r="BF3458" s="39"/>
      <c r="BG3458" s="39"/>
      <c r="BH3458" s="39"/>
      <c r="BI3458" s="39"/>
      <c r="BJ3458" s="39"/>
      <c r="BK3458" s="39"/>
      <c r="BL3458" s="39"/>
      <c r="BM3458" s="39"/>
      <c r="BN3458" s="39"/>
      <c r="BO3458" s="39"/>
      <c r="BP3458" s="39"/>
      <c r="BQ3458" s="39"/>
      <c r="BR3458" s="39"/>
      <c r="BS3458" s="39"/>
      <c r="BT3458" s="39"/>
      <c r="BU3458" s="39"/>
      <c r="BV3458" s="39"/>
      <c r="BW3458" s="39"/>
      <c r="BX3458" s="39"/>
      <c r="BY3458" s="39"/>
      <c r="BZ3458" s="39"/>
      <c r="CA3458" s="39"/>
      <c r="CB3458" s="39"/>
      <c r="CC3458" s="39"/>
      <c r="CD3458" s="39"/>
      <c r="CE3458" s="39"/>
      <c r="CF3458" s="39"/>
      <c r="CG3458" s="39"/>
      <c r="CH3458" s="39"/>
      <c r="CI3458" s="39"/>
      <c r="CJ3458" s="39"/>
      <c r="CK3458" s="39"/>
      <c r="CL3458" s="39"/>
      <c r="CM3458" s="39"/>
      <c r="CN3458" s="39"/>
      <c r="CO3458" s="39"/>
      <c r="CP3458" s="39"/>
      <c r="CQ3458" s="39"/>
      <c r="CR3458" s="39"/>
      <c r="CS3458" s="39"/>
      <c r="CT3458" s="39"/>
      <c r="CU3458" s="39"/>
      <c r="CV3458" s="39"/>
      <c r="CW3458" s="39"/>
      <c r="CX3458" s="39"/>
      <c r="CY3458" s="39"/>
      <c r="CZ3458" s="39"/>
      <c r="DA3458" s="39"/>
      <c r="DB3458" s="39"/>
      <c r="DC3458" s="39"/>
      <c r="DD3458" s="39"/>
      <c r="DE3458" s="39"/>
    </row>
    <row r="3459" spans="1:109" s="38" customFormat="1" ht="12">
      <c r="A3459" s="298"/>
      <c r="B3459" s="298"/>
      <c r="C3459" s="298"/>
      <c r="D3459" s="298"/>
      <c r="E3459" s="298"/>
      <c r="F3459" s="298"/>
      <c r="G3459" s="298"/>
      <c r="H3459" s="298"/>
      <c r="I3459" s="298"/>
      <c r="J3459" s="298"/>
      <c r="K3459" s="298"/>
      <c r="L3459" s="299"/>
      <c r="M3459" s="302"/>
      <c r="N3459" s="298"/>
      <c r="O3459" s="238"/>
      <c r="P3459" s="238"/>
      <c r="Q3459" s="238"/>
      <c r="T3459" s="39"/>
      <c r="U3459" s="39"/>
      <c r="V3459" s="39"/>
      <c r="W3459" s="39"/>
      <c r="X3459" s="39"/>
      <c r="Y3459" s="39"/>
      <c r="Z3459" s="39"/>
      <c r="AA3459" s="39"/>
      <c r="AB3459" s="39"/>
      <c r="AC3459" s="39"/>
      <c r="AD3459" s="39"/>
      <c r="AE3459" s="39"/>
      <c r="AF3459" s="39"/>
      <c r="AG3459" s="39"/>
      <c r="AH3459" s="39"/>
      <c r="AI3459" s="39"/>
      <c r="AJ3459" s="39"/>
      <c r="AK3459" s="39"/>
      <c r="AL3459" s="39"/>
      <c r="AM3459" s="39"/>
      <c r="AN3459" s="39"/>
      <c r="AO3459" s="39"/>
      <c r="AP3459" s="39"/>
      <c r="AQ3459" s="39"/>
      <c r="AR3459" s="39"/>
      <c r="AS3459" s="39"/>
      <c r="AT3459" s="39"/>
      <c r="AU3459" s="39"/>
      <c r="AV3459" s="39"/>
      <c r="AW3459" s="39"/>
      <c r="AX3459" s="39"/>
      <c r="AY3459" s="39"/>
      <c r="AZ3459" s="39"/>
      <c r="BA3459" s="39"/>
      <c r="BB3459" s="39"/>
      <c r="BC3459" s="39"/>
      <c r="BD3459" s="39"/>
      <c r="BE3459" s="39"/>
      <c r="BF3459" s="39"/>
      <c r="BG3459" s="39"/>
      <c r="BH3459" s="39"/>
      <c r="BI3459" s="39"/>
      <c r="BJ3459" s="39"/>
      <c r="BK3459" s="39"/>
      <c r="BL3459" s="39"/>
      <c r="BM3459" s="39"/>
      <c r="BN3459" s="39"/>
      <c r="BO3459" s="39"/>
      <c r="BP3459" s="39"/>
      <c r="BQ3459" s="39"/>
      <c r="BR3459" s="39"/>
      <c r="BS3459" s="39"/>
      <c r="BT3459" s="39"/>
      <c r="BU3459" s="39"/>
      <c r="BV3459" s="39"/>
      <c r="BW3459" s="39"/>
      <c r="BX3459" s="39"/>
      <c r="BY3459" s="39"/>
      <c r="BZ3459" s="39"/>
      <c r="CA3459" s="39"/>
      <c r="CB3459" s="39"/>
      <c r="CC3459" s="39"/>
      <c r="CD3459" s="39"/>
      <c r="CE3459" s="39"/>
      <c r="CF3459" s="39"/>
      <c r="CG3459" s="39"/>
      <c r="CH3459" s="39"/>
      <c r="CI3459" s="39"/>
      <c r="CJ3459" s="39"/>
      <c r="CK3459" s="39"/>
      <c r="CL3459" s="39"/>
      <c r="CM3459" s="39"/>
      <c r="CN3459" s="39"/>
      <c r="CO3459" s="39"/>
      <c r="CP3459" s="39"/>
      <c r="CQ3459" s="39"/>
      <c r="CR3459" s="39"/>
      <c r="CS3459" s="39"/>
      <c r="CT3459" s="39"/>
      <c r="CU3459" s="39"/>
      <c r="CV3459" s="39"/>
      <c r="CW3459" s="39"/>
      <c r="CX3459" s="39"/>
      <c r="CY3459" s="39"/>
      <c r="CZ3459" s="39"/>
      <c r="DA3459" s="39"/>
      <c r="DB3459" s="39"/>
      <c r="DC3459" s="39"/>
      <c r="DD3459" s="39"/>
      <c r="DE3459" s="39"/>
    </row>
    <row r="3460" spans="1:109" s="38" customFormat="1" ht="12">
      <c r="A3460" s="298"/>
      <c r="B3460" s="298"/>
      <c r="C3460" s="298"/>
      <c r="D3460" s="298"/>
      <c r="E3460" s="298"/>
      <c r="F3460" s="298"/>
      <c r="G3460" s="298"/>
      <c r="H3460" s="298"/>
      <c r="I3460" s="298"/>
      <c r="J3460" s="298"/>
      <c r="K3460" s="298"/>
      <c r="L3460" s="299"/>
      <c r="M3460" s="302"/>
      <c r="N3460" s="298"/>
      <c r="O3460" s="238"/>
      <c r="P3460" s="238"/>
      <c r="Q3460" s="238"/>
      <c r="T3460" s="39"/>
      <c r="U3460" s="39"/>
      <c r="V3460" s="39"/>
      <c r="W3460" s="39"/>
      <c r="X3460" s="39"/>
      <c r="Y3460" s="39"/>
      <c r="Z3460" s="39"/>
      <c r="AA3460" s="39"/>
      <c r="AB3460" s="39"/>
      <c r="AC3460" s="39"/>
      <c r="AD3460" s="39"/>
      <c r="AE3460" s="39"/>
      <c r="AF3460" s="39"/>
      <c r="AG3460" s="39"/>
      <c r="AH3460" s="39"/>
      <c r="AI3460" s="39"/>
      <c r="AJ3460" s="39"/>
      <c r="AK3460" s="39"/>
      <c r="AL3460" s="39"/>
      <c r="AM3460" s="39"/>
      <c r="AN3460" s="39"/>
      <c r="AO3460" s="39"/>
      <c r="AP3460" s="39"/>
      <c r="AQ3460" s="39"/>
      <c r="AR3460" s="39"/>
      <c r="AS3460" s="39"/>
      <c r="AT3460" s="39"/>
      <c r="AU3460" s="39"/>
      <c r="AV3460" s="39"/>
      <c r="AW3460" s="39"/>
      <c r="AX3460" s="39"/>
      <c r="AY3460" s="39"/>
      <c r="AZ3460" s="39"/>
      <c r="BA3460" s="39"/>
      <c r="BB3460" s="39"/>
      <c r="BC3460" s="39"/>
      <c r="BD3460" s="39"/>
      <c r="BE3460" s="39"/>
      <c r="BF3460" s="39"/>
      <c r="BG3460" s="39"/>
      <c r="BH3460" s="39"/>
      <c r="BI3460" s="39"/>
      <c r="BJ3460" s="39"/>
      <c r="BK3460" s="39"/>
      <c r="BL3460" s="39"/>
      <c r="BM3460" s="39"/>
      <c r="BN3460" s="39"/>
      <c r="BO3460" s="39"/>
      <c r="BP3460" s="39"/>
      <c r="BQ3460" s="39"/>
      <c r="BR3460" s="39"/>
      <c r="BS3460" s="39"/>
      <c r="BT3460" s="39"/>
      <c r="BU3460" s="39"/>
      <c r="BV3460" s="39"/>
      <c r="BW3460" s="39"/>
      <c r="BX3460" s="39"/>
      <c r="BY3460" s="39"/>
      <c r="BZ3460" s="39"/>
      <c r="CA3460" s="39"/>
      <c r="CB3460" s="39"/>
      <c r="CC3460" s="39"/>
      <c r="CD3460" s="39"/>
      <c r="CE3460" s="39"/>
      <c r="CF3460" s="39"/>
      <c r="CG3460" s="39"/>
      <c r="CH3460" s="39"/>
      <c r="CI3460" s="39"/>
      <c r="CJ3460" s="39"/>
      <c r="CK3460" s="39"/>
      <c r="CL3460" s="39"/>
      <c r="CM3460" s="39"/>
      <c r="CN3460" s="39"/>
      <c r="CO3460" s="39"/>
      <c r="CP3460" s="39"/>
      <c r="CQ3460" s="39"/>
      <c r="CR3460" s="39"/>
      <c r="CS3460" s="39"/>
      <c r="CT3460" s="39"/>
      <c r="CU3460" s="39"/>
      <c r="CV3460" s="39"/>
      <c r="CW3460" s="39"/>
      <c r="CX3460" s="39"/>
      <c r="CY3460" s="39"/>
      <c r="CZ3460" s="39"/>
      <c r="DA3460" s="39"/>
      <c r="DB3460" s="39"/>
      <c r="DC3460" s="39"/>
      <c r="DD3460" s="39"/>
      <c r="DE3460" s="39"/>
    </row>
    <row r="3461" spans="1:109" s="38" customFormat="1" ht="12">
      <c r="A3461" s="298"/>
      <c r="B3461" s="298"/>
      <c r="C3461" s="298"/>
      <c r="D3461" s="298"/>
      <c r="E3461" s="298"/>
      <c r="F3461" s="298"/>
      <c r="G3461" s="298"/>
      <c r="H3461" s="298"/>
      <c r="I3461" s="298"/>
      <c r="J3461" s="298"/>
      <c r="K3461" s="298"/>
      <c r="L3461" s="299"/>
      <c r="M3461" s="302"/>
      <c r="N3461" s="298"/>
      <c r="O3461" s="238"/>
      <c r="P3461" s="238"/>
      <c r="Q3461" s="238"/>
      <c r="T3461" s="39"/>
      <c r="U3461" s="39"/>
      <c r="V3461" s="39"/>
      <c r="W3461" s="39"/>
      <c r="X3461" s="39"/>
      <c r="Y3461" s="39"/>
      <c r="Z3461" s="39"/>
      <c r="AA3461" s="39"/>
      <c r="AB3461" s="39"/>
      <c r="AC3461" s="39"/>
      <c r="AD3461" s="39"/>
      <c r="AE3461" s="39"/>
      <c r="AF3461" s="39"/>
      <c r="AG3461" s="39"/>
      <c r="AH3461" s="39"/>
      <c r="AI3461" s="39"/>
      <c r="AJ3461" s="39"/>
      <c r="AK3461" s="39"/>
      <c r="AL3461" s="39"/>
      <c r="AM3461" s="39"/>
      <c r="AN3461" s="39"/>
      <c r="AO3461" s="39"/>
      <c r="AP3461" s="39"/>
      <c r="AQ3461" s="39"/>
      <c r="AR3461" s="39"/>
      <c r="AS3461" s="39"/>
      <c r="AT3461" s="39"/>
      <c r="AU3461" s="39"/>
      <c r="AV3461" s="39"/>
      <c r="AW3461" s="39"/>
      <c r="AX3461" s="39"/>
      <c r="AY3461" s="39"/>
      <c r="AZ3461" s="39"/>
      <c r="BA3461" s="39"/>
      <c r="BB3461" s="39"/>
      <c r="BC3461" s="39"/>
      <c r="BD3461" s="39"/>
      <c r="BE3461" s="39"/>
      <c r="BF3461" s="39"/>
      <c r="BG3461" s="39"/>
      <c r="BH3461" s="39"/>
      <c r="BI3461" s="39"/>
      <c r="BJ3461" s="39"/>
      <c r="BK3461" s="39"/>
      <c r="BL3461" s="39"/>
      <c r="BM3461" s="39"/>
      <c r="BN3461" s="39"/>
      <c r="BO3461" s="39"/>
      <c r="BP3461" s="39"/>
      <c r="BQ3461" s="39"/>
      <c r="BR3461" s="39"/>
      <c r="BS3461" s="39"/>
      <c r="BT3461" s="39"/>
      <c r="BU3461" s="39"/>
      <c r="BV3461" s="39"/>
      <c r="BW3461" s="39"/>
      <c r="BX3461" s="39"/>
      <c r="BY3461" s="39"/>
      <c r="BZ3461" s="39"/>
      <c r="CA3461" s="39"/>
      <c r="CB3461" s="39"/>
      <c r="CC3461" s="39"/>
      <c r="CD3461" s="39"/>
      <c r="CE3461" s="39"/>
      <c r="CF3461" s="39"/>
      <c r="CG3461" s="39"/>
      <c r="CH3461" s="39"/>
      <c r="CI3461" s="39"/>
      <c r="CJ3461" s="39"/>
      <c r="CK3461" s="39"/>
      <c r="CL3461" s="39"/>
      <c r="CM3461" s="39"/>
      <c r="CN3461" s="39"/>
      <c r="CO3461" s="39"/>
      <c r="CP3461" s="39"/>
      <c r="CQ3461" s="39"/>
      <c r="CR3461" s="39"/>
      <c r="CS3461" s="39"/>
      <c r="CT3461" s="39"/>
      <c r="CU3461" s="39"/>
      <c r="CV3461" s="39"/>
      <c r="CW3461" s="39"/>
      <c r="CX3461" s="39"/>
      <c r="CY3461" s="39"/>
      <c r="CZ3461" s="39"/>
      <c r="DA3461" s="39"/>
      <c r="DB3461" s="39"/>
      <c r="DC3461" s="39"/>
      <c r="DD3461" s="39"/>
      <c r="DE3461" s="39"/>
    </row>
    <row r="3462" spans="1:109" s="38" customFormat="1" ht="12">
      <c r="A3462" s="298"/>
      <c r="B3462" s="298"/>
      <c r="C3462" s="298"/>
      <c r="D3462" s="298"/>
      <c r="E3462" s="298"/>
      <c r="F3462" s="298"/>
      <c r="G3462" s="298"/>
      <c r="H3462" s="298"/>
      <c r="I3462" s="298"/>
      <c r="J3462" s="298"/>
      <c r="K3462" s="298"/>
      <c r="L3462" s="299"/>
      <c r="M3462" s="302"/>
      <c r="N3462" s="298"/>
      <c r="O3462" s="238"/>
      <c r="P3462" s="238"/>
      <c r="Q3462" s="238"/>
      <c r="T3462" s="39"/>
      <c r="U3462" s="39"/>
      <c r="V3462" s="39"/>
      <c r="W3462" s="39"/>
      <c r="X3462" s="39"/>
      <c r="Y3462" s="39"/>
      <c r="Z3462" s="39"/>
      <c r="AA3462" s="39"/>
      <c r="AB3462" s="39"/>
      <c r="AC3462" s="39"/>
      <c r="AD3462" s="39"/>
      <c r="AE3462" s="39"/>
      <c r="AF3462" s="39"/>
      <c r="AG3462" s="39"/>
      <c r="AH3462" s="39"/>
      <c r="AI3462" s="39"/>
      <c r="AJ3462" s="39"/>
      <c r="AK3462" s="39"/>
      <c r="AL3462" s="39"/>
      <c r="AM3462" s="39"/>
      <c r="AN3462" s="39"/>
      <c r="AO3462" s="39"/>
      <c r="AP3462" s="39"/>
      <c r="AQ3462" s="39"/>
      <c r="AR3462" s="39"/>
      <c r="AS3462" s="39"/>
      <c r="AT3462" s="39"/>
      <c r="AU3462" s="39"/>
      <c r="AV3462" s="39"/>
      <c r="AW3462" s="39"/>
      <c r="AX3462" s="39"/>
      <c r="AY3462" s="39"/>
      <c r="AZ3462" s="39"/>
      <c r="BA3462" s="39"/>
      <c r="BB3462" s="39"/>
      <c r="BC3462" s="39"/>
      <c r="BD3462" s="39"/>
      <c r="BE3462" s="39"/>
      <c r="BF3462" s="39"/>
      <c r="BG3462" s="39"/>
      <c r="BH3462" s="39"/>
      <c r="BI3462" s="39"/>
      <c r="BJ3462" s="39"/>
      <c r="BK3462" s="39"/>
      <c r="BL3462" s="39"/>
      <c r="BM3462" s="39"/>
      <c r="BN3462" s="39"/>
      <c r="BO3462" s="39"/>
      <c r="BP3462" s="39"/>
      <c r="BQ3462" s="39"/>
      <c r="BR3462" s="39"/>
      <c r="BS3462" s="39"/>
      <c r="BT3462" s="39"/>
      <c r="BU3462" s="39"/>
      <c r="BV3462" s="39"/>
      <c r="BW3462" s="39"/>
      <c r="BX3462" s="39"/>
      <c r="BY3462" s="39"/>
      <c r="BZ3462" s="39"/>
      <c r="CA3462" s="39"/>
      <c r="CB3462" s="39"/>
      <c r="CC3462" s="39"/>
      <c r="CD3462" s="39"/>
      <c r="CE3462" s="39"/>
      <c r="CF3462" s="39"/>
      <c r="CG3462" s="39"/>
      <c r="CH3462" s="39"/>
      <c r="CI3462" s="39"/>
      <c r="CJ3462" s="39"/>
      <c r="CK3462" s="39"/>
      <c r="CL3462" s="39"/>
      <c r="CM3462" s="39"/>
      <c r="CN3462" s="39"/>
      <c r="CO3462" s="39"/>
      <c r="CP3462" s="39"/>
      <c r="CQ3462" s="39"/>
      <c r="CR3462" s="39"/>
      <c r="CS3462" s="39"/>
      <c r="CT3462" s="39"/>
      <c r="CU3462" s="39"/>
      <c r="CV3462" s="39"/>
      <c r="CW3462" s="39"/>
      <c r="CX3462" s="39"/>
      <c r="CY3462" s="39"/>
      <c r="CZ3462" s="39"/>
      <c r="DA3462" s="39"/>
      <c r="DB3462" s="39"/>
      <c r="DC3462" s="39"/>
      <c r="DD3462" s="39"/>
      <c r="DE3462" s="39"/>
    </row>
    <row r="3463" spans="1:109" s="38" customFormat="1" ht="12">
      <c r="A3463" s="298"/>
      <c r="B3463" s="298"/>
      <c r="C3463" s="298"/>
      <c r="D3463" s="298"/>
      <c r="E3463" s="298"/>
      <c r="F3463" s="298"/>
      <c r="G3463" s="298"/>
      <c r="H3463" s="298"/>
      <c r="I3463" s="298"/>
      <c r="J3463" s="298"/>
      <c r="K3463" s="298"/>
      <c r="L3463" s="299"/>
      <c r="M3463" s="302"/>
      <c r="N3463" s="298"/>
      <c r="O3463" s="238"/>
      <c r="P3463" s="238"/>
      <c r="Q3463" s="238"/>
      <c r="T3463" s="39"/>
      <c r="U3463" s="39"/>
      <c r="V3463" s="39"/>
      <c r="W3463" s="39"/>
      <c r="X3463" s="39"/>
      <c r="Y3463" s="39"/>
      <c r="Z3463" s="39"/>
      <c r="AA3463" s="39"/>
      <c r="AB3463" s="39"/>
      <c r="AC3463" s="39"/>
      <c r="AD3463" s="39"/>
      <c r="AE3463" s="39"/>
      <c r="AF3463" s="39"/>
      <c r="AG3463" s="39"/>
      <c r="AH3463" s="39"/>
      <c r="AI3463" s="39"/>
      <c r="AJ3463" s="39"/>
      <c r="AK3463" s="39"/>
      <c r="AL3463" s="39"/>
      <c r="AM3463" s="39"/>
      <c r="AN3463" s="39"/>
      <c r="AO3463" s="39"/>
      <c r="AP3463" s="39"/>
      <c r="AQ3463" s="39"/>
      <c r="AR3463" s="39"/>
      <c r="AS3463" s="39"/>
      <c r="AT3463" s="39"/>
      <c r="AU3463" s="39"/>
      <c r="AV3463" s="39"/>
      <c r="AW3463" s="39"/>
      <c r="AX3463" s="39"/>
      <c r="AY3463" s="39"/>
      <c r="AZ3463" s="39"/>
      <c r="BA3463" s="39"/>
      <c r="BB3463" s="39"/>
      <c r="BC3463" s="39"/>
      <c r="BD3463" s="39"/>
      <c r="BE3463" s="39"/>
      <c r="BF3463" s="39"/>
      <c r="BG3463" s="39"/>
      <c r="BH3463" s="39"/>
      <c r="BI3463" s="39"/>
      <c r="BJ3463" s="39"/>
      <c r="BK3463" s="39"/>
      <c r="BL3463" s="39"/>
      <c r="BM3463" s="39"/>
      <c r="BN3463" s="39"/>
      <c r="BO3463" s="39"/>
      <c r="BP3463" s="39"/>
      <c r="BQ3463" s="39"/>
      <c r="BR3463" s="39"/>
      <c r="BS3463" s="39"/>
      <c r="BT3463" s="39"/>
      <c r="BU3463" s="39"/>
      <c r="BV3463" s="39"/>
      <c r="BW3463" s="39"/>
      <c r="BX3463" s="39"/>
      <c r="BY3463" s="39"/>
      <c r="BZ3463" s="39"/>
      <c r="CA3463" s="39"/>
      <c r="CB3463" s="39"/>
      <c r="CC3463" s="39"/>
      <c r="CD3463" s="39"/>
      <c r="CE3463" s="39"/>
      <c r="CF3463" s="39"/>
      <c r="CG3463" s="39"/>
      <c r="CH3463" s="39"/>
      <c r="CI3463" s="39"/>
      <c r="CJ3463" s="39"/>
      <c r="CK3463" s="39"/>
      <c r="CL3463" s="39"/>
      <c r="CM3463" s="39"/>
      <c r="CN3463" s="39"/>
      <c r="CO3463" s="39"/>
      <c r="CP3463" s="39"/>
      <c r="CQ3463" s="39"/>
      <c r="CR3463" s="39"/>
      <c r="CS3463" s="39"/>
      <c r="CT3463" s="39"/>
      <c r="CU3463" s="39"/>
      <c r="CV3463" s="39"/>
      <c r="CW3463" s="39"/>
      <c r="CX3463" s="39"/>
      <c r="CY3463" s="39"/>
      <c r="CZ3463" s="39"/>
      <c r="DA3463" s="39"/>
      <c r="DB3463" s="39"/>
      <c r="DC3463" s="39"/>
      <c r="DD3463" s="39"/>
      <c r="DE3463" s="39"/>
    </row>
    <row r="3464" spans="1:109" s="38" customFormat="1" ht="12">
      <c r="A3464" s="298"/>
      <c r="B3464" s="298"/>
      <c r="C3464" s="298"/>
      <c r="D3464" s="298"/>
      <c r="E3464" s="298"/>
      <c r="F3464" s="298"/>
      <c r="G3464" s="298"/>
      <c r="H3464" s="298"/>
      <c r="I3464" s="298"/>
      <c r="J3464" s="298"/>
      <c r="K3464" s="298"/>
      <c r="L3464" s="299"/>
      <c r="M3464" s="302"/>
      <c r="N3464" s="298"/>
      <c r="O3464" s="238"/>
      <c r="P3464" s="238"/>
      <c r="Q3464" s="238"/>
      <c r="T3464" s="39"/>
      <c r="U3464" s="39"/>
      <c r="V3464" s="39"/>
      <c r="W3464" s="39"/>
      <c r="X3464" s="39"/>
      <c r="Y3464" s="39"/>
      <c r="Z3464" s="39"/>
      <c r="AA3464" s="39"/>
      <c r="AB3464" s="39"/>
      <c r="AC3464" s="39"/>
      <c r="AD3464" s="39"/>
      <c r="AE3464" s="39"/>
      <c r="AF3464" s="39"/>
      <c r="AG3464" s="39"/>
      <c r="AH3464" s="39"/>
      <c r="AI3464" s="39"/>
      <c r="AJ3464" s="39"/>
      <c r="AK3464" s="39"/>
      <c r="AL3464" s="39"/>
      <c r="AM3464" s="39"/>
      <c r="AN3464" s="39"/>
      <c r="AO3464" s="39"/>
      <c r="AP3464" s="39"/>
      <c r="AQ3464" s="39"/>
      <c r="AR3464" s="39"/>
      <c r="AS3464" s="39"/>
      <c r="AT3464" s="39"/>
      <c r="AU3464" s="39"/>
      <c r="AV3464" s="39"/>
      <c r="AW3464" s="39"/>
      <c r="AX3464" s="39"/>
      <c r="AY3464" s="39"/>
      <c r="AZ3464" s="39"/>
      <c r="BA3464" s="39"/>
      <c r="BB3464" s="39"/>
      <c r="BC3464" s="39"/>
      <c r="BD3464" s="39"/>
      <c r="BE3464" s="39"/>
      <c r="BF3464" s="39"/>
      <c r="BG3464" s="39"/>
      <c r="BH3464" s="39"/>
      <c r="BI3464" s="39"/>
      <c r="BJ3464" s="39"/>
      <c r="BK3464" s="39"/>
      <c r="BL3464" s="39"/>
      <c r="BM3464" s="39"/>
      <c r="BN3464" s="39"/>
      <c r="BO3464" s="39"/>
      <c r="BP3464" s="39"/>
      <c r="BQ3464" s="39"/>
      <c r="BR3464" s="39"/>
      <c r="BS3464" s="39"/>
      <c r="BT3464" s="39"/>
      <c r="BU3464" s="39"/>
      <c r="BV3464" s="39"/>
      <c r="BW3464" s="39"/>
      <c r="BX3464" s="39"/>
      <c r="BY3464" s="39"/>
      <c r="BZ3464" s="39"/>
      <c r="CA3464" s="39"/>
      <c r="CB3464" s="39"/>
      <c r="CC3464" s="39"/>
      <c r="CD3464" s="39"/>
      <c r="CE3464" s="39"/>
      <c r="CF3464" s="39"/>
      <c r="CG3464" s="39"/>
      <c r="CH3464" s="39"/>
      <c r="CI3464" s="39"/>
      <c r="CJ3464" s="39"/>
      <c r="CK3464" s="39"/>
      <c r="CL3464" s="39"/>
      <c r="CM3464" s="39"/>
      <c r="CN3464" s="39"/>
      <c r="CO3464" s="39"/>
      <c r="CP3464" s="39"/>
      <c r="CQ3464" s="39"/>
      <c r="CR3464" s="39"/>
      <c r="CS3464" s="39"/>
      <c r="CT3464" s="39"/>
      <c r="CU3464" s="39"/>
      <c r="CV3464" s="39"/>
      <c r="CW3464" s="39"/>
      <c r="CX3464" s="39"/>
      <c r="CY3464" s="39"/>
      <c r="CZ3464" s="39"/>
      <c r="DA3464" s="39"/>
      <c r="DB3464" s="39"/>
      <c r="DC3464" s="39"/>
      <c r="DD3464" s="39"/>
      <c r="DE3464" s="39"/>
    </row>
    <row r="3465" spans="1:109" s="38" customFormat="1" ht="12">
      <c r="A3465" s="298"/>
      <c r="B3465" s="298"/>
      <c r="C3465" s="298"/>
      <c r="D3465" s="298"/>
      <c r="E3465" s="298"/>
      <c r="F3465" s="298"/>
      <c r="G3465" s="298"/>
      <c r="H3465" s="298"/>
      <c r="I3465" s="298"/>
      <c r="J3465" s="298"/>
      <c r="K3465" s="298"/>
      <c r="L3465" s="299"/>
      <c r="M3465" s="302"/>
      <c r="N3465" s="298"/>
      <c r="O3465" s="238"/>
      <c r="P3465" s="238"/>
      <c r="Q3465" s="238"/>
      <c r="T3465" s="39"/>
      <c r="U3465" s="39"/>
      <c r="V3465" s="39"/>
      <c r="W3465" s="39"/>
      <c r="X3465" s="39"/>
      <c r="Y3465" s="39"/>
      <c r="Z3465" s="39"/>
      <c r="AA3465" s="39"/>
      <c r="AB3465" s="39"/>
      <c r="AC3465" s="39"/>
      <c r="AD3465" s="39"/>
      <c r="AE3465" s="39"/>
      <c r="AF3465" s="39"/>
      <c r="AG3465" s="39"/>
      <c r="AH3465" s="39"/>
      <c r="AI3465" s="39"/>
      <c r="AJ3465" s="39"/>
      <c r="AK3465" s="39"/>
      <c r="AL3465" s="39"/>
      <c r="AM3465" s="39"/>
      <c r="AN3465" s="39"/>
      <c r="AO3465" s="39"/>
      <c r="AP3465" s="39"/>
      <c r="AQ3465" s="39"/>
      <c r="AR3465" s="39"/>
      <c r="AS3465" s="39"/>
      <c r="AT3465" s="39"/>
      <c r="AU3465" s="39"/>
      <c r="AV3465" s="39"/>
      <c r="AW3465" s="39"/>
      <c r="AX3465" s="39"/>
      <c r="AY3465" s="39"/>
      <c r="AZ3465" s="39"/>
      <c r="BA3465" s="39"/>
      <c r="BB3465" s="39"/>
      <c r="BC3465" s="39"/>
      <c r="BD3465" s="39"/>
      <c r="BE3465" s="39"/>
      <c r="BF3465" s="39"/>
      <c r="BG3465" s="39"/>
      <c r="BH3465" s="39"/>
      <c r="BI3465" s="39"/>
      <c r="BJ3465" s="39"/>
      <c r="BK3465" s="39"/>
      <c r="BL3465" s="39"/>
      <c r="BM3465" s="39"/>
      <c r="BN3465" s="39"/>
      <c r="BO3465" s="39"/>
      <c r="BP3465" s="39"/>
      <c r="BQ3465" s="39"/>
      <c r="BR3465" s="39"/>
      <c r="BS3465" s="39"/>
      <c r="BT3465" s="39"/>
      <c r="BU3465" s="39"/>
      <c r="BV3465" s="39"/>
      <c r="BW3465" s="39"/>
      <c r="BX3465" s="39"/>
      <c r="BY3465" s="39"/>
      <c r="BZ3465" s="39"/>
      <c r="CA3465" s="39"/>
      <c r="CB3465" s="39"/>
      <c r="CC3465" s="39"/>
      <c r="CD3465" s="39"/>
      <c r="CE3465" s="39"/>
      <c r="CF3465" s="39"/>
      <c r="CG3465" s="39"/>
      <c r="CH3465" s="39"/>
      <c r="CI3465" s="39"/>
      <c r="CJ3465" s="39"/>
      <c r="CK3465" s="39"/>
      <c r="CL3465" s="39"/>
      <c r="CM3465" s="39"/>
      <c r="CN3465" s="39"/>
      <c r="CO3465" s="39"/>
      <c r="CP3465" s="39"/>
      <c r="CQ3465" s="39"/>
      <c r="CR3465" s="39"/>
      <c r="CS3465" s="39"/>
      <c r="CT3465" s="39"/>
      <c r="CU3465" s="39"/>
      <c r="CV3465" s="39"/>
      <c r="CW3465" s="39"/>
      <c r="CX3465" s="39"/>
      <c r="CY3465" s="39"/>
      <c r="CZ3465" s="39"/>
      <c r="DA3465" s="39"/>
      <c r="DB3465" s="39"/>
      <c r="DC3465" s="39"/>
      <c r="DD3465" s="39"/>
      <c r="DE3465" s="39"/>
    </row>
    <row r="3466" spans="1:109" s="38" customFormat="1" ht="12">
      <c r="A3466" s="298"/>
      <c r="B3466" s="298"/>
      <c r="C3466" s="298"/>
      <c r="D3466" s="298"/>
      <c r="E3466" s="298"/>
      <c r="F3466" s="298"/>
      <c r="G3466" s="298"/>
      <c r="H3466" s="298"/>
      <c r="I3466" s="298"/>
      <c r="J3466" s="298"/>
      <c r="K3466" s="298"/>
      <c r="L3466" s="299"/>
      <c r="M3466" s="302"/>
      <c r="N3466" s="298"/>
      <c r="O3466" s="238"/>
      <c r="P3466" s="238"/>
      <c r="Q3466" s="238"/>
      <c r="T3466" s="39"/>
      <c r="U3466" s="39"/>
      <c r="V3466" s="39"/>
      <c r="W3466" s="39"/>
      <c r="X3466" s="39"/>
      <c r="Y3466" s="39"/>
      <c r="Z3466" s="39"/>
      <c r="AA3466" s="39"/>
      <c r="AB3466" s="39"/>
      <c r="AC3466" s="39"/>
      <c r="AD3466" s="39"/>
      <c r="AE3466" s="39"/>
      <c r="AF3466" s="39"/>
      <c r="AG3466" s="39"/>
      <c r="AH3466" s="39"/>
      <c r="AI3466" s="39"/>
      <c r="AJ3466" s="39"/>
      <c r="AK3466" s="39"/>
      <c r="AL3466" s="39"/>
      <c r="AM3466" s="39"/>
      <c r="AN3466" s="39"/>
      <c r="AO3466" s="39"/>
      <c r="AP3466" s="39"/>
      <c r="AQ3466" s="39"/>
      <c r="AR3466" s="39"/>
      <c r="AS3466" s="39"/>
      <c r="AT3466" s="39"/>
      <c r="AU3466" s="39"/>
      <c r="AV3466" s="39"/>
      <c r="AW3466" s="39"/>
      <c r="AX3466" s="39"/>
      <c r="AY3466" s="39"/>
      <c r="AZ3466" s="39"/>
      <c r="BA3466" s="39"/>
      <c r="BB3466" s="39"/>
      <c r="BC3466" s="39"/>
      <c r="BD3466" s="39"/>
      <c r="BE3466" s="39"/>
      <c r="BF3466" s="39"/>
      <c r="BG3466" s="39"/>
      <c r="BH3466" s="39"/>
      <c r="BI3466" s="39"/>
      <c r="BJ3466" s="39"/>
      <c r="BK3466" s="39"/>
      <c r="BL3466" s="39"/>
      <c r="BM3466" s="39"/>
      <c r="BN3466" s="39"/>
      <c r="BO3466" s="39"/>
      <c r="BP3466" s="39"/>
      <c r="BQ3466" s="39"/>
      <c r="BR3466" s="39"/>
      <c r="BS3466" s="39"/>
      <c r="BT3466" s="39"/>
      <c r="BU3466" s="39"/>
      <c r="BV3466" s="39"/>
      <c r="BW3466" s="39"/>
      <c r="BX3466" s="39"/>
      <c r="BY3466" s="39"/>
      <c r="BZ3466" s="39"/>
      <c r="CA3466" s="39"/>
      <c r="CB3466" s="39"/>
      <c r="CC3466" s="39"/>
      <c r="CD3466" s="39"/>
      <c r="CE3466" s="39"/>
      <c r="CF3466" s="39"/>
      <c r="CG3466" s="39"/>
      <c r="CH3466" s="39"/>
      <c r="CI3466" s="39"/>
      <c r="CJ3466" s="39"/>
      <c r="CK3466" s="39"/>
      <c r="CL3466" s="39"/>
      <c r="CM3466" s="39"/>
      <c r="CN3466" s="39"/>
      <c r="CO3466" s="39"/>
      <c r="CP3466" s="39"/>
      <c r="CQ3466" s="39"/>
      <c r="CR3466" s="39"/>
      <c r="CS3466" s="39"/>
      <c r="CT3466" s="39"/>
      <c r="CU3466" s="39"/>
      <c r="CV3466" s="39"/>
      <c r="CW3466" s="39"/>
      <c r="CX3466" s="39"/>
      <c r="CY3466" s="39"/>
      <c r="CZ3466" s="39"/>
      <c r="DA3466" s="39"/>
      <c r="DB3466" s="39"/>
      <c r="DC3466" s="39"/>
      <c r="DD3466" s="39"/>
      <c r="DE3466" s="39"/>
    </row>
    <row r="3467" spans="1:109" s="38" customFormat="1" ht="12">
      <c r="A3467" s="298"/>
      <c r="B3467" s="298"/>
      <c r="C3467" s="298"/>
      <c r="D3467" s="298"/>
      <c r="E3467" s="298"/>
      <c r="F3467" s="298"/>
      <c r="G3467" s="298"/>
      <c r="H3467" s="298"/>
      <c r="I3467" s="298"/>
      <c r="J3467" s="298"/>
      <c r="K3467" s="298"/>
      <c r="L3467" s="299"/>
      <c r="M3467" s="302"/>
      <c r="N3467" s="298"/>
      <c r="O3467" s="238"/>
      <c r="P3467" s="238"/>
      <c r="Q3467" s="238"/>
      <c r="T3467" s="39"/>
      <c r="U3467" s="39"/>
      <c r="V3467" s="39"/>
      <c r="W3467" s="39"/>
      <c r="X3467" s="39"/>
      <c r="Y3467" s="39"/>
      <c r="Z3467" s="39"/>
      <c r="AA3467" s="39"/>
      <c r="AB3467" s="39"/>
      <c r="AC3467" s="39"/>
      <c r="AD3467" s="39"/>
      <c r="AE3467" s="39"/>
      <c r="AF3467" s="39"/>
      <c r="AG3467" s="39"/>
      <c r="AH3467" s="39"/>
      <c r="AI3467" s="39"/>
      <c r="AJ3467" s="39"/>
      <c r="AK3467" s="39"/>
      <c r="AL3467" s="39"/>
      <c r="AM3467" s="39"/>
      <c r="AN3467" s="39"/>
      <c r="AO3467" s="39"/>
      <c r="AP3467" s="39"/>
      <c r="AQ3467" s="39"/>
      <c r="AR3467" s="39"/>
      <c r="AS3467" s="39"/>
      <c r="AT3467" s="39"/>
      <c r="AU3467" s="39"/>
      <c r="AV3467" s="39"/>
      <c r="AW3467" s="39"/>
      <c r="AX3467" s="39"/>
      <c r="AY3467" s="39"/>
      <c r="AZ3467" s="39"/>
      <c r="BA3467" s="39"/>
      <c r="BB3467" s="39"/>
      <c r="BC3467" s="39"/>
      <c r="BD3467" s="39"/>
      <c r="BE3467" s="39"/>
      <c r="BF3467" s="39"/>
      <c r="BG3467" s="39"/>
      <c r="BH3467" s="39"/>
      <c r="BI3467" s="39"/>
      <c r="BJ3467" s="39"/>
      <c r="BK3467" s="39"/>
      <c r="BL3467" s="39"/>
      <c r="BM3467" s="39"/>
      <c r="BN3467" s="39"/>
      <c r="BO3467" s="39"/>
      <c r="BP3467" s="39"/>
      <c r="BQ3467" s="39"/>
      <c r="BR3467" s="39"/>
      <c r="BS3467" s="39"/>
      <c r="BT3467" s="39"/>
      <c r="BU3467" s="39"/>
      <c r="BV3467" s="39"/>
      <c r="BW3467" s="39"/>
      <c r="BX3467" s="39"/>
      <c r="BY3467" s="39"/>
      <c r="BZ3467" s="39"/>
      <c r="CA3467" s="39"/>
      <c r="CB3467" s="39"/>
      <c r="CC3467" s="39"/>
      <c r="CD3467" s="39"/>
      <c r="CE3467" s="39"/>
      <c r="CF3467" s="39"/>
      <c r="CG3467" s="39"/>
      <c r="CH3467" s="39"/>
      <c r="CI3467" s="39"/>
      <c r="CJ3467" s="39"/>
      <c r="CK3467" s="39"/>
      <c r="CL3467" s="39"/>
      <c r="CM3467" s="39"/>
      <c r="CN3467" s="39"/>
      <c r="CO3467" s="39"/>
      <c r="CP3467" s="39"/>
      <c r="CQ3467" s="39"/>
      <c r="CR3467" s="39"/>
      <c r="CS3467" s="39"/>
      <c r="CT3467" s="39"/>
      <c r="CU3467" s="39"/>
      <c r="CV3467" s="39"/>
      <c r="CW3467" s="39"/>
      <c r="CX3467" s="39"/>
      <c r="CY3467" s="39"/>
      <c r="CZ3467" s="39"/>
      <c r="DA3467" s="39"/>
      <c r="DB3467" s="39"/>
      <c r="DC3467" s="39"/>
      <c r="DD3467" s="39"/>
      <c r="DE3467" s="39"/>
    </row>
    <row r="3468" spans="1:109" s="38" customFormat="1" ht="12">
      <c r="A3468" s="298"/>
      <c r="B3468" s="298"/>
      <c r="C3468" s="298"/>
      <c r="D3468" s="298"/>
      <c r="E3468" s="298"/>
      <c r="F3468" s="298"/>
      <c r="G3468" s="298"/>
      <c r="H3468" s="298"/>
      <c r="I3468" s="298"/>
      <c r="J3468" s="298"/>
      <c r="K3468" s="298"/>
      <c r="L3468" s="299"/>
      <c r="M3468" s="302"/>
      <c r="N3468" s="298"/>
      <c r="O3468" s="238"/>
      <c r="P3468" s="238"/>
      <c r="Q3468" s="238"/>
      <c r="T3468" s="39"/>
      <c r="U3468" s="39"/>
      <c r="V3468" s="39"/>
      <c r="W3468" s="39"/>
      <c r="X3468" s="39"/>
      <c r="Y3468" s="39"/>
      <c r="Z3468" s="39"/>
      <c r="AA3468" s="39"/>
      <c r="AB3468" s="39"/>
      <c r="AC3468" s="39"/>
      <c r="AD3468" s="39"/>
      <c r="AE3468" s="39"/>
      <c r="AF3468" s="39"/>
      <c r="AG3468" s="39"/>
      <c r="AH3468" s="39"/>
      <c r="AI3468" s="39"/>
      <c r="AJ3468" s="39"/>
      <c r="AK3468" s="39"/>
      <c r="AL3468" s="39"/>
      <c r="AM3468" s="39"/>
      <c r="AN3468" s="39"/>
      <c r="AO3468" s="39"/>
      <c r="AP3468" s="39"/>
      <c r="AQ3468" s="39"/>
      <c r="AR3468" s="39"/>
      <c r="AS3468" s="39"/>
      <c r="AT3468" s="39"/>
      <c r="AU3468" s="39"/>
      <c r="AV3468" s="39"/>
      <c r="AW3468" s="39"/>
      <c r="AX3468" s="39"/>
      <c r="AY3468" s="39"/>
      <c r="AZ3468" s="39"/>
      <c r="BA3468" s="39"/>
      <c r="BB3468" s="39"/>
      <c r="BC3468" s="39"/>
      <c r="BD3468" s="39"/>
      <c r="BE3468" s="39"/>
      <c r="BF3468" s="39"/>
      <c r="BG3468" s="39"/>
      <c r="BH3468" s="39"/>
      <c r="BI3468" s="39"/>
      <c r="BJ3468" s="39"/>
      <c r="BK3468" s="39"/>
      <c r="BL3468" s="39"/>
      <c r="BM3468" s="39"/>
      <c r="BN3468" s="39"/>
      <c r="BO3468" s="39"/>
      <c r="BP3468" s="39"/>
      <c r="BQ3468" s="39"/>
      <c r="BR3468" s="39"/>
      <c r="BS3468" s="39"/>
      <c r="BT3468" s="39"/>
      <c r="BU3468" s="39"/>
      <c r="BV3468" s="39"/>
      <c r="BW3468" s="39"/>
      <c r="BX3468" s="39"/>
      <c r="BY3468" s="39"/>
      <c r="BZ3468" s="39"/>
      <c r="CA3468" s="39"/>
      <c r="CB3468" s="39"/>
      <c r="CC3468" s="39"/>
      <c r="CD3468" s="39"/>
      <c r="CE3468" s="39"/>
      <c r="CF3468" s="39"/>
      <c r="CG3468" s="39"/>
      <c r="CH3468" s="39"/>
      <c r="CI3468" s="39"/>
      <c r="CJ3468" s="39"/>
      <c r="CK3468" s="39"/>
      <c r="CL3468" s="39"/>
      <c r="CM3468" s="39"/>
      <c r="CN3468" s="39"/>
      <c r="CO3468" s="39"/>
      <c r="CP3468" s="39"/>
      <c r="CQ3468" s="39"/>
      <c r="CR3468" s="39"/>
      <c r="CS3468" s="39"/>
      <c r="CT3468" s="39"/>
      <c r="CU3468" s="39"/>
      <c r="CV3468" s="39"/>
      <c r="CW3468" s="39"/>
      <c r="CX3468" s="39"/>
      <c r="CY3468" s="39"/>
      <c r="CZ3468" s="39"/>
      <c r="DA3468" s="39"/>
      <c r="DB3468" s="39"/>
      <c r="DC3468" s="39"/>
      <c r="DD3468" s="39"/>
      <c r="DE3468" s="39"/>
    </row>
    <row r="3469" spans="1:109" s="38" customFormat="1" ht="12">
      <c r="A3469" s="298"/>
      <c r="B3469" s="298"/>
      <c r="C3469" s="298"/>
      <c r="D3469" s="298"/>
      <c r="E3469" s="298"/>
      <c r="F3469" s="298"/>
      <c r="G3469" s="298"/>
      <c r="H3469" s="298"/>
      <c r="I3469" s="298"/>
      <c r="J3469" s="298"/>
      <c r="K3469" s="298"/>
      <c r="L3469" s="299"/>
      <c r="M3469" s="302"/>
      <c r="N3469" s="298"/>
      <c r="O3469" s="238"/>
      <c r="P3469" s="238"/>
      <c r="Q3469" s="238"/>
      <c r="T3469" s="39"/>
      <c r="U3469" s="39"/>
      <c r="V3469" s="39"/>
      <c r="W3469" s="39"/>
      <c r="X3469" s="39"/>
      <c r="Y3469" s="39"/>
      <c r="Z3469" s="39"/>
      <c r="AA3469" s="39"/>
      <c r="AB3469" s="39"/>
      <c r="AC3469" s="39"/>
      <c r="AD3469" s="39"/>
      <c r="AE3469" s="39"/>
      <c r="AF3469" s="39"/>
      <c r="AG3469" s="39"/>
      <c r="AH3469" s="39"/>
      <c r="AI3469" s="39"/>
      <c r="AJ3469" s="39"/>
      <c r="AK3469" s="39"/>
      <c r="AL3469" s="39"/>
      <c r="AM3469" s="39"/>
      <c r="AN3469" s="39"/>
      <c r="AO3469" s="39"/>
      <c r="AP3469" s="39"/>
      <c r="AQ3469" s="39"/>
      <c r="AR3469" s="39"/>
      <c r="AS3469" s="39"/>
      <c r="AT3469" s="39"/>
      <c r="AU3469" s="39"/>
      <c r="AV3469" s="39"/>
      <c r="AW3469" s="39"/>
      <c r="AX3469" s="39"/>
      <c r="AY3469" s="39"/>
      <c r="AZ3469" s="39"/>
      <c r="BA3469" s="39"/>
      <c r="BB3469" s="39"/>
      <c r="BC3469" s="39"/>
      <c r="BD3469" s="39"/>
      <c r="BE3469" s="39"/>
      <c r="BF3469" s="39"/>
      <c r="BG3469" s="39"/>
      <c r="BH3469" s="39"/>
      <c r="BI3469" s="39"/>
      <c r="BJ3469" s="39"/>
      <c r="BK3469" s="39"/>
      <c r="BL3469" s="39"/>
      <c r="BM3469" s="39"/>
      <c r="BN3469" s="39"/>
      <c r="BO3469" s="39"/>
      <c r="BP3469" s="39"/>
      <c r="BQ3469" s="39"/>
      <c r="BR3469" s="39"/>
      <c r="BS3469" s="39"/>
      <c r="BT3469" s="39"/>
      <c r="BU3469" s="39"/>
      <c r="BV3469" s="39"/>
      <c r="BW3469" s="39"/>
      <c r="BX3469" s="39"/>
      <c r="BY3469" s="39"/>
      <c r="BZ3469" s="39"/>
      <c r="CA3469" s="39"/>
      <c r="CB3469" s="39"/>
      <c r="CC3469" s="39"/>
      <c r="CD3469" s="39"/>
      <c r="CE3469" s="39"/>
      <c r="CF3469" s="39"/>
      <c r="CG3469" s="39"/>
      <c r="CH3469" s="39"/>
      <c r="CI3469" s="39"/>
      <c r="CJ3469" s="39"/>
      <c r="CK3469" s="39"/>
      <c r="CL3469" s="39"/>
      <c r="CM3469" s="39"/>
      <c r="CN3469" s="39"/>
      <c r="CO3469" s="39"/>
      <c r="CP3469" s="39"/>
      <c r="CQ3469" s="39"/>
      <c r="CR3469" s="39"/>
      <c r="CS3469" s="39"/>
      <c r="CT3469" s="39"/>
      <c r="CU3469" s="39"/>
      <c r="CV3469" s="39"/>
      <c r="CW3469" s="39"/>
      <c r="CX3469" s="39"/>
      <c r="CY3469" s="39"/>
      <c r="CZ3469" s="39"/>
      <c r="DA3469" s="39"/>
      <c r="DB3469" s="39"/>
      <c r="DC3469" s="39"/>
      <c r="DD3469" s="39"/>
      <c r="DE3469" s="39"/>
    </row>
    <row r="3470" spans="1:109" s="38" customFormat="1" ht="12">
      <c r="A3470" s="298"/>
      <c r="B3470" s="298"/>
      <c r="C3470" s="298"/>
      <c r="D3470" s="298"/>
      <c r="E3470" s="298"/>
      <c r="F3470" s="298"/>
      <c r="G3470" s="298"/>
      <c r="H3470" s="298"/>
      <c r="I3470" s="298"/>
      <c r="J3470" s="298"/>
      <c r="K3470" s="298"/>
      <c r="L3470" s="299"/>
      <c r="M3470" s="302"/>
      <c r="N3470" s="298"/>
      <c r="O3470" s="238"/>
      <c r="P3470" s="238"/>
      <c r="Q3470" s="238"/>
      <c r="T3470" s="39"/>
      <c r="U3470" s="39"/>
      <c r="V3470" s="39"/>
      <c r="W3470" s="39"/>
      <c r="X3470" s="39"/>
      <c r="Y3470" s="39"/>
      <c r="Z3470" s="39"/>
      <c r="AA3470" s="39"/>
      <c r="AB3470" s="39"/>
      <c r="AC3470" s="39"/>
      <c r="AD3470" s="39"/>
      <c r="AE3470" s="39"/>
      <c r="AF3470" s="39"/>
      <c r="AG3470" s="39"/>
      <c r="AH3470" s="39"/>
      <c r="AI3470" s="39"/>
      <c r="AJ3470" s="39"/>
      <c r="AK3470" s="39"/>
      <c r="AL3470" s="39"/>
      <c r="AM3470" s="39"/>
      <c r="AN3470" s="39"/>
      <c r="AO3470" s="39"/>
      <c r="AP3470" s="39"/>
      <c r="AQ3470" s="39"/>
      <c r="AR3470" s="39"/>
      <c r="AS3470" s="39"/>
      <c r="AT3470" s="39"/>
      <c r="AU3470" s="39"/>
      <c r="AV3470" s="39"/>
      <c r="AW3470" s="39"/>
      <c r="AX3470" s="39"/>
      <c r="AY3470" s="39"/>
      <c r="AZ3470" s="39"/>
      <c r="BA3470" s="39"/>
      <c r="BB3470" s="39"/>
      <c r="BC3470" s="39"/>
      <c r="BD3470" s="39"/>
      <c r="BE3470" s="39"/>
      <c r="BF3470" s="39"/>
      <c r="BG3470" s="39"/>
      <c r="BH3470" s="39"/>
      <c r="BI3470" s="39"/>
      <c r="BJ3470" s="39"/>
      <c r="BK3470" s="39"/>
      <c r="BL3470" s="39"/>
      <c r="BM3470" s="39"/>
      <c r="BN3470" s="39"/>
      <c r="BO3470" s="39"/>
      <c r="BP3470" s="39"/>
      <c r="BQ3470" s="39"/>
      <c r="BR3470" s="39"/>
      <c r="BS3470" s="39"/>
      <c r="BT3470" s="39"/>
      <c r="BU3470" s="39"/>
      <c r="BV3470" s="39"/>
      <c r="BW3470" s="39"/>
      <c r="BX3470" s="39"/>
      <c r="BY3470" s="39"/>
      <c r="BZ3470" s="39"/>
      <c r="CA3470" s="39"/>
      <c r="CB3470" s="39"/>
      <c r="CC3470" s="39"/>
      <c r="CD3470" s="39"/>
      <c r="CE3470" s="39"/>
      <c r="CF3470" s="39"/>
      <c r="CG3470" s="39"/>
      <c r="CH3470" s="39"/>
      <c r="CI3470" s="39"/>
      <c r="CJ3470" s="39"/>
      <c r="CK3470" s="39"/>
      <c r="CL3470" s="39"/>
      <c r="CM3470" s="39"/>
      <c r="CN3470" s="39"/>
      <c r="CO3470" s="39"/>
      <c r="CP3470" s="39"/>
      <c r="CQ3470" s="39"/>
      <c r="CR3470" s="39"/>
      <c r="CS3470" s="39"/>
      <c r="CT3470" s="39"/>
      <c r="CU3470" s="39"/>
      <c r="CV3470" s="39"/>
      <c r="CW3470" s="39"/>
      <c r="CX3470" s="39"/>
      <c r="CY3470" s="39"/>
      <c r="CZ3470" s="39"/>
      <c r="DA3470" s="39"/>
      <c r="DB3470" s="39"/>
      <c r="DC3470" s="39"/>
      <c r="DD3470" s="39"/>
      <c r="DE3470" s="39"/>
    </row>
    <row r="3471" spans="1:109" s="38" customFormat="1" ht="12">
      <c r="A3471" s="298"/>
      <c r="B3471" s="298"/>
      <c r="C3471" s="298"/>
      <c r="D3471" s="298"/>
      <c r="E3471" s="298"/>
      <c r="F3471" s="298"/>
      <c r="G3471" s="298"/>
      <c r="H3471" s="298"/>
      <c r="I3471" s="298"/>
      <c r="J3471" s="298"/>
      <c r="K3471" s="298"/>
      <c r="L3471" s="299"/>
      <c r="M3471" s="302"/>
      <c r="N3471" s="298"/>
      <c r="O3471" s="238"/>
      <c r="P3471" s="238"/>
      <c r="Q3471" s="238"/>
      <c r="T3471" s="39"/>
      <c r="U3471" s="39"/>
      <c r="V3471" s="39"/>
      <c r="W3471" s="39"/>
      <c r="X3471" s="39"/>
      <c r="Y3471" s="39"/>
      <c r="Z3471" s="39"/>
      <c r="AA3471" s="39"/>
      <c r="AB3471" s="39"/>
      <c r="AC3471" s="39"/>
      <c r="AD3471" s="39"/>
      <c r="AE3471" s="39"/>
      <c r="AF3471" s="39"/>
      <c r="AG3471" s="39"/>
      <c r="AH3471" s="39"/>
      <c r="AI3471" s="39"/>
      <c r="AJ3471" s="39"/>
      <c r="AK3471" s="39"/>
      <c r="AL3471" s="39"/>
      <c r="AM3471" s="39"/>
      <c r="AN3471" s="39"/>
      <c r="AO3471" s="39"/>
      <c r="AP3471" s="39"/>
      <c r="AQ3471" s="39"/>
      <c r="AR3471" s="39"/>
      <c r="AS3471" s="39"/>
      <c r="AT3471" s="39"/>
      <c r="AU3471" s="39"/>
      <c r="AV3471" s="39"/>
      <c r="AW3471" s="39"/>
      <c r="AX3471" s="39"/>
      <c r="AY3471" s="39"/>
      <c r="AZ3471" s="39"/>
      <c r="BA3471" s="39"/>
      <c r="BB3471" s="39"/>
      <c r="BC3471" s="39"/>
      <c r="BD3471" s="39"/>
      <c r="BE3471" s="39"/>
      <c r="BF3471" s="39"/>
      <c r="BG3471" s="39"/>
      <c r="BH3471" s="39"/>
      <c r="BI3471" s="39"/>
      <c r="BJ3471" s="39"/>
      <c r="BK3471" s="39"/>
      <c r="BL3471" s="39"/>
      <c r="BM3471" s="39"/>
      <c r="BN3471" s="39"/>
      <c r="BO3471" s="39"/>
      <c r="BP3471" s="39"/>
      <c r="BQ3471" s="39"/>
      <c r="BR3471" s="39"/>
      <c r="BS3471" s="39"/>
      <c r="BT3471" s="39"/>
      <c r="BU3471" s="39"/>
      <c r="BV3471" s="39"/>
      <c r="BW3471" s="39"/>
      <c r="BX3471" s="39"/>
      <c r="BY3471" s="39"/>
      <c r="BZ3471" s="39"/>
      <c r="CA3471" s="39"/>
      <c r="CB3471" s="39"/>
      <c r="CC3471" s="39"/>
      <c r="CD3471" s="39"/>
      <c r="CE3471" s="39"/>
      <c r="CF3471" s="39"/>
      <c r="CG3471" s="39"/>
      <c r="CH3471" s="39"/>
      <c r="CI3471" s="39"/>
      <c r="CJ3471" s="39"/>
      <c r="CK3471" s="39"/>
      <c r="CL3471" s="39"/>
      <c r="CM3471" s="39"/>
      <c r="CN3471" s="39"/>
      <c r="CO3471" s="39"/>
      <c r="CP3471" s="39"/>
      <c r="CQ3471" s="39"/>
      <c r="CR3471" s="39"/>
      <c r="CS3471" s="39"/>
      <c r="CT3471" s="39"/>
      <c r="CU3471" s="39"/>
      <c r="CV3471" s="39"/>
      <c r="CW3471" s="39"/>
      <c r="CX3471" s="39"/>
      <c r="CY3471" s="39"/>
      <c r="CZ3471" s="39"/>
      <c r="DA3471" s="39"/>
      <c r="DB3471" s="39"/>
      <c r="DC3471" s="39"/>
      <c r="DD3471" s="39"/>
      <c r="DE3471" s="39"/>
    </row>
    <row r="3472" spans="1:109" s="38" customFormat="1" ht="12">
      <c r="A3472" s="298"/>
      <c r="B3472" s="298"/>
      <c r="C3472" s="298"/>
      <c r="D3472" s="298"/>
      <c r="E3472" s="298"/>
      <c r="F3472" s="298"/>
      <c r="G3472" s="298"/>
      <c r="H3472" s="298"/>
      <c r="I3472" s="298"/>
      <c r="J3472" s="298"/>
      <c r="K3472" s="298"/>
      <c r="L3472" s="299"/>
      <c r="M3472" s="302"/>
      <c r="N3472" s="298"/>
      <c r="O3472" s="238"/>
      <c r="P3472" s="238"/>
      <c r="Q3472" s="238"/>
      <c r="T3472" s="39"/>
      <c r="U3472" s="39"/>
      <c r="V3472" s="39"/>
      <c r="W3472" s="39"/>
      <c r="X3472" s="39"/>
      <c r="Y3472" s="39"/>
      <c r="Z3472" s="39"/>
      <c r="AA3472" s="39"/>
      <c r="AB3472" s="39"/>
      <c r="AC3472" s="39"/>
      <c r="AD3472" s="39"/>
      <c r="AE3472" s="39"/>
      <c r="AF3472" s="39"/>
      <c r="AG3472" s="39"/>
      <c r="AH3472" s="39"/>
      <c r="AI3472" s="39"/>
      <c r="AJ3472" s="39"/>
      <c r="AK3472" s="39"/>
      <c r="AL3472" s="39"/>
      <c r="AM3472" s="39"/>
      <c r="AN3472" s="39"/>
      <c r="AO3472" s="39"/>
      <c r="AP3472" s="39"/>
      <c r="AQ3472" s="39"/>
      <c r="AR3472" s="39"/>
      <c r="AS3472" s="39"/>
      <c r="AT3472" s="39"/>
      <c r="AU3472" s="39"/>
      <c r="AV3472" s="39"/>
      <c r="AW3472" s="39"/>
      <c r="AX3472" s="39"/>
      <c r="AY3472" s="39"/>
      <c r="AZ3472" s="39"/>
      <c r="BA3472" s="39"/>
      <c r="BB3472" s="39"/>
      <c r="BC3472" s="39"/>
      <c r="BD3472" s="39"/>
      <c r="BE3472" s="39"/>
      <c r="BF3472" s="39"/>
      <c r="BG3472" s="39"/>
      <c r="BH3472" s="39"/>
      <c r="BI3472" s="39"/>
      <c r="BJ3472" s="39"/>
      <c r="BK3472" s="39"/>
      <c r="BL3472" s="39"/>
      <c r="BM3472" s="39"/>
      <c r="BN3472" s="39"/>
      <c r="BO3472" s="39"/>
      <c r="BP3472" s="39"/>
      <c r="BQ3472" s="39"/>
      <c r="BR3472" s="39"/>
      <c r="BS3472" s="39"/>
      <c r="BT3472" s="39"/>
      <c r="BU3472" s="39"/>
      <c r="BV3472" s="39"/>
      <c r="BW3472" s="39"/>
      <c r="BX3472" s="39"/>
      <c r="BY3472" s="39"/>
      <c r="BZ3472" s="39"/>
      <c r="CA3472" s="39"/>
      <c r="CB3472" s="39"/>
      <c r="CC3472" s="39"/>
      <c r="CD3472" s="39"/>
      <c r="CE3472" s="39"/>
      <c r="CF3472" s="39"/>
      <c r="CG3472" s="39"/>
      <c r="CH3472" s="39"/>
      <c r="CI3472" s="39"/>
      <c r="CJ3472" s="39"/>
      <c r="CK3472" s="39"/>
      <c r="CL3472" s="39"/>
      <c r="CM3472" s="39"/>
      <c r="CN3472" s="39"/>
      <c r="CO3472" s="39"/>
      <c r="CP3472" s="39"/>
      <c r="CQ3472" s="39"/>
      <c r="CR3472" s="39"/>
      <c r="CS3472" s="39"/>
      <c r="CT3472" s="39"/>
      <c r="CU3472" s="39"/>
      <c r="CV3472" s="39"/>
      <c r="CW3472" s="39"/>
      <c r="CX3472" s="39"/>
      <c r="CY3472" s="39"/>
      <c r="CZ3472" s="39"/>
      <c r="DA3472" s="39"/>
      <c r="DB3472" s="39"/>
      <c r="DC3472" s="39"/>
      <c r="DD3472" s="39"/>
      <c r="DE3472" s="39"/>
    </row>
    <row r="3473" spans="1:109" s="38" customFormat="1" ht="12">
      <c r="A3473" s="298"/>
      <c r="B3473" s="298"/>
      <c r="C3473" s="298"/>
      <c r="D3473" s="298"/>
      <c r="E3473" s="298"/>
      <c r="F3473" s="298"/>
      <c r="G3473" s="298"/>
      <c r="H3473" s="298"/>
      <c r="I3473" s="298"/>
      <c r="J3473" s="298"/>
      <c r="K3473" s="298"/>
      <c r="L3473" s="299"/>
      <c r="M3473" s="302"/>
      <c r="N3473" s="298"/>
      <c r="O3473" s="238"/>
      <c r="P3473" s="238"/>
      <c r="Q3473" s="238"/>
      <c r="T3473" s="39"/>
      <c r="U3473" s="39"/>
      <c r="V3473" s="39"/>
      <c r="W3473" s="39"/>
      <c r="X3473" s="39"/>
      <c r="Y3473" s="39"/>
      <c r="Z3473" s="39"/>
      <c r="AA3473" s="39"/>
      <c r="AB3473" s="39"/>
      <c r="AC3473" s="39"/>
      <c r="AD3473" s="39"/>
      <c r="AE3473" s="39"/>
      <c r="AF3473" s="39"/>
      <c r="AG3473" s="39"/>
      <c r="AH3473" s="39"/>
      <c r="AI3473" s="39"/>
      <c r="AJ3473" s="39"/>
      <c r="AK3473" s="39"/>
      <c r="AL3473" s="39"/>
      <c r="AM3473" s="39"/>
      <c r="AN3473" s="39"/>
      <c r="AO3473" s="39"/>
      <c r="AP3473" s="39"/>
      <c r="AQ3473" s="39"/>
      <c r="AR3473" s="39"/>
      <c r="AS3473" s="39"/>
      <c r="AT3473" s="39"/>
      <c r="AU3473" s="39"/>
      <c r="AV3473" s="39"/>
      <c r="AW3473" s="39"/>
      <c r="AX3473" s="39"/>
      <c r="AY3473" s="39"/>
      <c r="AZ3473" s="39"/>
      <c r="BA3473" s="39"/>
      <c r="BB3473" s="39"/>
      <c r="BC3473" s="39"/>
      <c r="BD3473" s="39"/>
      <c r="BE3473" s="39"/>
      <c r="BF3473" s="39"/>
      <c r="BG3473" s="39"/>
      <c r="BH3473" s="39"/>
      <c r="BI3473" s="39"/>
      <c r="BJ3473" s="39"/>
      <c r="BK3473" s="39"/>
      <c r="BL3473" s="39"/>
      <c r="BM3473" s="39"/>
      <c r="BN3473" s="39"/>
      <c r="BO3473" s="39"/>
      <c r="BP3473" s="39"/>
      <c r="BQ3473" s="39"/>
      <c r="BR3473" s="39"/>
      <c r="BS3473" s="39"/>
      <c r="BT3473" s="39"/>
      <c r="BU3473" s="39"/>
      <c r="BV3473" s="39"/>
      <c r="BW3473" s="39"/>
      <c r="BX3473" s="39"/>
      <c r="BY3473" s="39"/>
      <c r="BZ3473" s="39"/>
      <c r="CA3473" s="39"/>
      <c r="CB3473" s="39"/>
      <c r="CC3473" s="39"/>
      <c r="CD3473" s="39"/>
      <c r="CE3473" s="39"/>
      <c r="CF3473" s="39"/>
      <c r="CG3473" s="39"/>
      <c r="CH3473" s="39"/>
      <c r="CI3473" s="39"/>
      <c r="CJ3473" s="39"/>
      <c r="CK3473" s="39"/>
      <c r="CL3473" s="39"/>
      <c r="CM3473" s="39"/>
      <c r="CN3473" s="39"/>
      <c r="CO3473" s="39"/>
      <c r="CP3473" s="39"/>
      <c r="CQ3473" s="39"/>
      <c r="CR3473" s="39"/>
      <c r="CS3473" s="39"/>
      <c r="CT3473" s="39"/>
      <c r="CU3473" s="39"/>
      <c r="CV3473" s="39"/>
      <c r="CW3473" s="39"/>
      <c r="CX3473" s="39"/>
      <c r="CY3473" s="39"/>
      <c r="CZ3473" s="39"/>
      <c r="DA3473" s="39"/>
      <c r="DB3473" s="39"/>
      <c r="DC3473" s="39"/>
      <c r="DD3473" s="39"/>
      <c r="DE3473" s="39"/>
    </row>
    <row r="3474" spans="1:109" s="38" customFormat="1" ht="12">
      <c r="A3474" s="298"/>
      <c r="B3474" s="298"/>
      <c r="C3474" s="298"/>
      <c r="D3474" s="298"/>
      <c r="E3474" s="298"/>
      <c r="F3474" s="298"/>
      <c r="G3474" s="298"/>
      <c r="H3474" s="298"/>
      <c r="I3474" s="298"/>
      <c r="J3474" s="298"/>
      <c r="K3474" s="298"/>
      <c r="L3474" s="299"/>
      <c r="M3474" s="302"/>
      <c r="N3474" s="298"/>
      <c r="O3474" s="238"/>
      <c r="P3474" s="238"/>
      <c r="Q3474" s="238"/>
      <c r="T3474" s="39"/>
      <c r="U3474" s="39"/>
      <c r="V3474" s="39"/>
      <c r="W3474" s="39"/>
      <c r="X3474" s="39"/>
      <c r="Y3474" s="39"/>
      <c r="Z3474" s="39"/>
      <c r="AA3474" s="39"/>
      <c r="AB3474" s="39"/>
      <c r="AC3474" s="39"/>
      <c r="AD3474" s="39"/>
      <c r="AE3474" s="39"/>
      <c r="AF3474" s="39"/>
      <c r="AG3474" s="39"/>
      <c r="AH3474" s="39"/>
      <c r="AI3474" s="39"/>
      <c r="AJ3474" s="39"/>
      <c r="AK3474" s="39"/>
      <c r="AL3474" s="39"/>
      <c r="AM3474" s="39"/>
      <c r="AN3474" s="39"/>
      <c r="AO3474" s="39"/>
      <c r="AP3474" s="39"/>
      <c r="AQ3474" s="39"/>
      <c r="AR3474" s="39"/>
      <c r="AS3474" s="39"/>
      <c r="AT3474" s="39"/>
      <c r="AU3474" s="39"/>
      <c r="AV3474" s="39"/>
      <c r="AW3474" s="39"/>
      <c r="AX3474" s="39"/>
      <c r="AY3474" s="39"/>
      <c r="AZ3474" s="39"/>
      <c r="BA3474" s="39"/>
      <c r="BB3474" s="39"/>
      <c r="BC3474" s="39"/>
      <c r="BD3474" s="39"/>
      <c r="BE3474" s="39"/>
      <c r="BF3474" s="39"/>
      <c r="BG3474" s="39"/>
      <c r="BH3474" s="39"/>
      <c r="BI3474" s="39"/>
      <c r="BJ3474" s="39"/>
      <c r="BK3474" s="39"/>
      <c r="BL3474" s="39"/>
      <c r="BM3474" s="39"/>
      <c r="BN3474" s="39"/>
      <c r="BO3474" s="39"/>
      <c r="BP3474" s="39"/>
      <c r="BQ3474" s="39"/>
      <c r="BR3474" s="39"/>
      <c r="BS3474" s="39"/>
      <c r="BT3474" s="39"/>
      <c r="BU3474" s="39"/>
      <c r="BV3474" s="39"/>
      <c r="BW3474" s="39"/>
      <c r="BX3474" s="39"/>
      <c r="BY3474" s="39"/>
      <c r="BZ3474" s="39"/>
      <c r="CA3474" s="39"/>
      <c r="CB3474" s="39"/>
      <c r="CC3474" s="39"/>
      <c r="CD3474" s="39"/>
      <c r="CE3474" s="39"/>
      <c r="CF3474" s="39"/>
      <c r="CG3474" s="39"/>
      <c r="CH3474" s="39"/>
      <c r="CI3474" s="39"/>
      <c r="CJ3474" s="39"/>
      <c r="CK3474" s="39"/>
      <c r="CL3474" s="39"/>
      <c r="CM3474" s="39"/>
      <c r="CN3474" s="39"/>
      <c r="CO3474" s="39"/>
      <c r="CP3474" s="39"/>
      <c r="CQ3474" s="39"/>
      <c r="CR3474" s="39"/>
      <c r="CS3474" s="39"/>
      <c r="CT3474" s="39"/>
      <c r="CU3474" s="39"/>
      <c r="CV3474" s="39"/>
      <c r="CW3474" s="39"/>
      <c r="CX3474" s="39"/>
      <c r="CY3474" s="39"/>
      <c r="CZ3474" s="39"/>
      <c r="DA3474" s="39"/>
      <c r="DB3474" s="39"/>
      <c r="DC3474" s="39"/>
      <c r="DD3474" s="39"/>
      <c r="DE3474" s="39"/>
    </row>
    <row r="3475" spans="1:109" s="38" customFormat="1" ht="12">
      <c r="A3475" s="298"/>
      <c r="B3475" s="298"/>
      <c r="C3475" s="298"/>
      <c r="D3475" s="298"/>
      <c r="E3475" s="298"/>
      <c r="F3475" s="298"/>
      <c r="G3475" s="298"/>
      <c r="H3475" s="298"/>
      <c r="I3475" s="298"/>
      <c r="J3475" s="298"/>
      <c r="K3475" s="298"/>
      <c r="L3475" s="299"/>
      <c r="M3475" s="302"/>
      <c r="N3475" s="298"/>
      <c r="O3475" s="238"/>
      <c r="P3475" s="238"/>
      <c r="Q3475" s="238"/>
      <c r="T3475" s="39"/>
      <c r="U3475" s="39"/>
      <c r="V3475" s="39"/>
      <c r="W3475" s="39"/>
      <c r="X3475" s="39"/>
      <c r="Y3475" s="39"/>
      <c r="Z3475" s="39"/>
      <c r="AA3475" s="39"/>
      <c r="AB3475" s="39"/>
      <c r="AC3475" s="39"/>
      <c r="AD3475" s="39"/>
      <c r="AE3475" s="39"/>
      <c r="AF3475" s="39"/>
      <c r="AG3475" s="39"/>
      <c r="AH3475" s="39"/>
      <c r="AI3475" s="39"/>
      <c r="AJ3475" s="39"/>
      <c r="AK3475" s="39"/>
      <c r="AL3475" s="39"/>
      <c r="AM3475" s="39"/>
      <c r="AN3475" s="39"/>
      <c r="AO3475" s="39"/>
      <c r="AP3475" s="39"/>
      <c r="AQ3475" s="39"/>
      <c r="AR3475" s="39"/>
      <c r="AS3475" s="39"/>
      <c r="AT3475" s="39"/>
      <c r="AU3475" s="39"/>
      <c r="AV3475" s="39"/>
      <c r="AW3475" s="39"/>
      <c r="AX3475" s="39"/>
      <c r="AY3475" s="39"/>
      <c r="AZ3475" s="39"/>
      <c r="BA3475" s="39"/>
      <c r="BB3475" s="39"/>
      <c r="BC3475" s="39"/>
      <c r="BD3475" s="39"/>
      <c r="BE3475" s="39"/>
      <c r="BF3475" s="39"/>
      <c r="BG3475" s="39"/>
      <c r="BH3475" s="39"/>
      <c r="BI3475" s="39"/>
      <c r="BJ3475" s="39"/>
      <c r="BK3475" s="39"/>
      <c r="BL3475" s="39"/>
      <c r="BM3475" s="39"/>
      <c r="BN3475" s="39"/>
      <c r="BO3475" s="39"/>
      <c r="BP3475" s="39"/>
      <c r="BQ3475" s="39"/>
      <c r="BR3475" s="39"/>
      <c r="BS3475" s="39"/>
      <c r="BT3475" s="39"/>
      <c r="BU3475" s="39"/>
      <c r="BV3475" s="39"/>
      <c r="BW3475" s="39"/>
      <c r="BX3475" s="39"/>
      <c r="BY3475" s="39"/>
      <c r="BZ3475" s="39"/>
      <c r="CA3475" s="39"/>
      <c r="CB3475" s="39"/>
      <c r="CC3475" s="39"/>
      <c r="CD3475" s="39"/>
      <c r="CE3475" s="39"/>
      <c r="CF3475" s="39"/>
      <c r="CG3475" s="39"/>
      <c r="CH3475" s="39"/>
      <c r="CI3475" s="39"/>
      <c r="CJ3475" s="39"/>
      <c r="CK3475" s="39"/>
      <c r="CL3475" s="39"/>
      <c r="CM3475" s="39"/>
      <c r="CN3475" s="39"/>
      <c r="CO3475" s="39"/>
      <c r="CP3475" s="39"/>
      <c r="CQ3475" s="39"/>
      <c r="CR3475" s="39"/>
      <c r="CS3475" s="39"/>
      <c r="CT3475" s="39"/>
      <c r="CU3475" s="39"/>
      <c r="CV3475" s="39"/>
      <c r="CW3475" s="39"/>
      <c r="CX3475" s="39"/>
      <c r="CY3475" s="39"/>
      <c r="CZ3475" s="39"/>
      <c r="DA3475" s="39"/>
      <c r="DB3475" s="39"/>
      <c r="DC3475" s="39"/>
      <c r="DD3475" s="39"/>
      <c r="DE3475" s="39"/>
    </row>
    <row r="3476" spans="1:109" s="38" customFormat="1" ht="12">
      <c r="A3476" s="298"/>
      <c r="B3476" s="298"/>
      <c r="C3476" s="298"/>
      <c r="D3476" s="298"/>
      <c r="E3476" s="298"/>
      <c r="F3476" s="298"/>
      <c r="G3476" s="298"/>
      <c r="H3476" s="298"/>
      <c r="I3476" s="298"/>
      <c r="J3476" s="298"/>
      <c r="K3476" s="298"/>
      <c r="L3476" s="299"/>
      <c r="M3476" s="302"/>
      <c r="N3476" s="298"/>
      <c r="O3476" s="238"/>
      <c r="P3476" s="238"/>
      <c r="Q3476" s="238"/>
      <c r="T3476" s="39"/>
      <c r="U3476" s="39"/>
      <c r="V3476" s="39"/>
      <c r="W3476" s="39"/>
      <c r="X3476" s="39"/>
      <c r="Y3476" s="39"/>
      <c r="Z3476" s="39"/>
      <c r="AA3476" s="39"/>
      <c r="AB3476" s="39"/>
      <c r="AC3476" s="39"/>
      <c r="AD3476" s="39"/>
      <c r="AE3476" s="39"/>
      <c r="AF3476" s="39"/>
      <c r="AG3476" s="39"/>
      <c r="AH3476" s="39"/>
      <c r="AI3476" s="39"/>
      <c r="AJ3476" s="39"/>
      <c r="AK3476" s="39"/>
      <c r="AL3476" s="39"/>
      <c r="AM3476" s="39"/>
      <c r="AN3476" s="39"/>
      <c r="AO3476" s="39"/>
      <c r="AP3476" s="39"/>
      <c r="AQ3476" s="39"/>
      <c r="AR3476" s="39"/>
      <c r="AS3476" s="39"/>
      <c r="AT3476" s="39"/>
      <c r="AU3476" s="39"/>
      <c r="AV3476" s="39"/>
      <c r="AW3476" s="39"/>
      <c r="AX3476" s="39"/>
      <c r="AY3476" s="39"/>
      <c r="AZ3476" s="39"/>
      <c r="BA3476" s="39"/>
      <c r="BB3476" s="39"/>
      <c r="BC3476" s="39"/>
      <c r="BD3476" s="39"/>
      <c r="BE3476" s="39"/>
      <c r="BF3476" s="39"/>
      <c r="BG3476" s="39"/>
      <c r="BH3476" s="39"/>
      <c r="BI3476" s="39"/>
      <c r="BJ3476" s="39"/>
      <c r="BK3476" s="39"/>
      <c r="BL3476" s="39"/>
      <c r="BM3476" s="39"/>
      <c r="BN3476" s="39"/>
      <c r="BO3476" s="39"/>
      <c r="BP3476" s="39"/>
      <c r="BQ3476" s="39"/>
      <c r="BR3476" s="39"/>
      <c r="BS3476" s="39"/>
      <c r="BT3476" s="39"/>
      <c r="BU3476" s="39"/>
      <c r="BV3476" s="39"/>
      <c r="BW3476" s="39"/>
      <c r="BX3476" s="39"/>
      <c r="BY3476" s="39"/>
      <c r="BZ3476" s="39"/>
      <c r="CA3476" s="39"/>
      <c r="CB3476" s="39"/>
      <c r="CC3476" s="39"/>
      <c r="CD3476" s="39"/>
      <c r="CE3476" s="39"/>
      <c r="CF3476" s="39"/>
      <c r="CG3476" s="39"/>
      <c r="CH3476" s="39"/>
      <c r="CI3476" s="39"/>
      <c r="CJ3476" s="39"/>
      <c r="CK3476" s="39"/>
      <c r="CL3476" s="39"/>
      <c r="CM3476" s="39"/>
      <c r="CN3476" s="39"/>
      <c r="CO3476" s="39"/>
      <c r="CP3476" s="39"/>
      <c r="CQ3476" s="39"/>
      <c r="CR3476" s="39"/>
      <c r="CS3476" s="39"/>
      <c r="CT3476" s="39"/>
      <c r="CU3476" s="39"/>
      <c r="CV3476" s="39"/>
      <c r="CW3476" s="39"/>
      <c r="CX3476" s="39"/>
      <c r="CY3476" s="39"/>
      <c r="CZ3476" s="39"/>
      <c r="DA3476" s="39"/>
      <c r="DB3476" s="39"/>
      <c r="DC3476" s="39"/>
      <c r="DD3476" s="39"/>
      <c r="DE3476" s="39"/>
    </row>
    <row r="3477" spans="1:109" s="38" customFormat="1" ht="12">
      <c r="A3477" s="298"/>
      <c r="B3477" s="298"/>
      <c r="C3477" s="298"/>
      <c r="D3477" s="298"/>
      <c r="E3477" s="298"/>
      <c r="F3477" s="298"/>
      <c r="G3477" s="298"/>
      <c r="H3477" s="298"/>
      <c r="I3477" s="298"/>
      <c r="J3477" s="298"/>
      <c r="K3477" s="298"/>
      <c r="L3477" s="299"/>
      <c r="M3477" s="302"/>
      <c r="N3477" s="298"/>
      <c r="O3477" s="238"/>
      <c r="P3477" s="238"/>
      <c r="Q3477" s="238"/>
      <c r="T3477" s="39"/>
      <c r="U3477" s="39"/>
      <c r="V3477" s="39"/>
      <c r="W3477" s="39"/>
      <c r="X3477" s="39"/>
      <c r="Y3477" s="39"/>
      <c r="Z3477" s="39"/>
      <c r="AA3477" s="39"/>
      <c r="AB3477" s="39"/>
      <c r="AC3477" s="39"/>
      <c r="AD3477" s="39"/>
      <c r="AE3477" s="39"/>
      <c r="AF3477" s="39"/>
      <c r="AG3477" s="39"/>
      <c r="AH3477" s="39"/>
      <c r="AI3477" s="39"/>
      <c r="AJ3477" s="39"/>
      <c r="AK3477" s="39"/>
      <c r="AL3477" s="39"/>
      <c r="AM3477" s="39"/>
      <c r="AN3477" s="39"/>
      <c r="AO3477" s="39"/>
      <c r="AP3477" s="39"/>
      <c r="AQ3477" s="39"/>
      <c r="AR3477" s="39"/>
      <c r="AS3477" s="39"/>
      <c r="AT3477" s="39"/>
      <c r="AU3477" s="39"/>
      <c r="AV3477" s="39"/>
      <c r="AW3477" s="39"/>
      <c r="AX3477" s="39"/>
      <c r="AY3477" s="39"/>
      <c r="AZ3477" s="39"/>
      <c r="BA3477" s="39"/>
      <c r="BB3477" s="39"/>
      <c r="BC3477" s="39"/>
      <c r="BD3477" s="39"/>
      <c r="BE3477" s="39"/>
      <c r="BF3477" s="39"/>
      <c r="BG3477" s="39"/>
      <c r="BH3477" s="39"/>
      <c r="BI3477" s="39"/>
      <c r="BJ3477" s="39"/>
      <c r="BK3477" s="39"/>
      <c r="BL3477" s="39"/>
      <c r="BM3477" s="39"/>
      <c r="BN3477" s="39"/>
      <c r="BO3477" s="39"/>
      <c r="BP3477" s="39"/>
      <c r="BQ3477" s="39"/>
      <c r="BR3477" s="39"/>
      <c r="BS3477" s="39"/>
      <c r="BT3477" s="39"/>
      <c r="BU3477" s="39"/>
      <c r="BV3477" s="39"/>
      <c r="BW3477" s="39"/>
      <c r="BX3477" s="39"/>
      <c r="BY3477" s="39"/>
      <c r="BZ3477" s="39"/>
      <c r="CA3477" s="39"/>
      <c r="CB3477" s="39"/>
      <c r="CC3477" s="39"/>
      <c r="CD3477" s="39"/>
      <c r="CE3477" s="39"/>
      <c r="CF3477" s="39"/>
      <c r="CG3477" s="39"/>
      <c r="CH3477" s="39"/>
      <c r="CI3477" s="39"/>
      <c r="CJ3477" s="39"/>
      <c r="CK3477" s="39"/>
      <c r="CL3477" s="39"/>
      <c r="CM3477" s="39"/>
      <c r="CN3477" s="39"/>
      <c r="CO3477" s="39"/>
      <c r="CP3477" s="39"/>
      <c r="CQ3477" s="39"/>
      <c r="CR3477" s="39"/>
      <c r="CS3477" s="39"/>
      <c r="CT3477" s="39"/>
      <c r="CU3477" s="39"/>
      <c r="CV3477" s="39"/>
      <c r="CW3477" s="39"/>
      <c r="CX3477" s="39"/>
      <c r="CY3477" s="39"/>
      <c r="CZ3477" s="39"/>
      <c r="DA3477" s="39"/>
      <c r="DB3477" s="39"/>
      <c r="DC3477" s="39"/>
      <c r="DD3477" s="39"/>
      <c r="DE3477" s="39"/>
    </row>
    <row r="3478" spans="1:109" s="38" customFormat="1" ht="12">
      <c r="A3478" s="298"/>
      <c r="B3478" s="298"/>
      <c r="C3478" s="298"/>
      <c r="D3478" s="298"/>
      <c r="E3478" s="298"/>
      <c r="F3478" s="298"/>
      <c r="G3478" s="298"/>
      <c r="H3478" s="298"/>
      <c r="I3478" s="298"/>
      <c r="J3478" s="298"/>
      <c r="K3478" s="298"/>
      <c r="L3478" s="299"/>
      <c r="M3478" s="302"/>
      <c r="N3478" s="298"/>
      <c r="O3478" s="238"/>
      <c r="P3478" s="238"/>
      <c r="Q3478" s="238"/>
      <c r="T3478" s="39"/>
      <c r="U3478" s="39"/>
      <c r="V3478" s="39"/>
      <c r="W3478" s="39"/>
      <c r="X3478" s="39"/>
      <c r="Y3478" s="39"/>
      <c r="Z3478" s="39"/>
      <c r="AA3478" s="39"/>
      <c r="AB3478" s="39"/>
      <c r="AC3478" s="39"/>
      <c r="AD3478" s="39"/>
      <c r="AE3478" s="39"/>
      <c r="AF3478" s="39"/>
      <c r="AG3478" s="39"/>
      <c r="AH3478" s="39"/>
      <c r="AI3478" s="39"/>
      <c r="AJ3478" s="39"/>
      <c r="AK3478" s="39"/>
      <c r="AL3478" s="39"/>
      <c r="AM3478" s="39"/>
      <c r="AN3478" s="39"/>
      <c r="AO3478" s="39"/>
      <c r="AP3478" s="39"/>
      <c r="AQ3478" s="39"/>
      <c r="AR3478" s="39"/>
      <c r="AS3478" s="39"/>
      <c r="AT3478" s="39"/>
      <c r="AU3478" s="39"/>
      <c r="AV3478" s="39"/>
      <c r="AW3478" s="39"/>
      <c r="AX3478" s="39"/>
      <c r="AY3478" s="39"/>
      <c r="AZ3478" s="39"/>
      <c r="BA3478" s="39"/>
      <c r="BB3478" s="39"/>
      <c r="BC3478" s="39"/>
      <c r="BD3478" s="39"/>
      <c r="BE3478" s="39"/>
      <c r="BF3478" s="39"/>
      <c r="BG3478" s="39"/>
      <c r="BH3478" s="39"/>
      <c r="BI3478" s="39"/>
      <c r="BJ3478" s="39"/>
      <c r="BK3478" s="39"/>
      <c r="BL3478" s="39"/>
      <c r="BM3478" s="39"/>
      <c r="BN3478" s="39"/>
      <c r="BO3478" s="39"/>
      <c r="BP3478" s="39"/>
      <c r="BQ3478" s="39"/>
      <c r="BR3478" s="39"/>
      <c r="BS3478" s="39"/>
      <c r="BT3478" s="39"/>
      <c r="BU3478" s="39"/>
      <c r="BV3478" s="39"/>
      <c r="BW3478" s="39"/>
      <c r="BX3478" s="39"/>
      <c r="BY3478" s="39"/>
      <c r="BZ3478" s="39"/>
      <c r="CA3478" s="39"/>
      <c r="CB3478" s="39"/>
      <c r="CC3478" s="39"/>
      <c r="CD3478" s="39"/>
      <c r="CE3478" s="39"/>
      <c r="CF3478" s="39"/>
      <c r="CG3478" s="39"/>
      <c r="CH3478" s="39"/>
      <c r="CI3478" s="39"/>
      <c r="CJ3478" s="39"/>
      <c r="CK3478" s="39"/>
      <c r="CL3478" s="39"/>
      <c r="CM3478" s="39"/>
      <c r="CN3478" s="39"/>
      <c r="CO3478" s="39"/>
      <c r="CP3478" s="39"/>
      <c r="CQ3478" s="39"/>
      <c r="CR3478" s="39"/>
      <c r="CS3478" s="39"/>
      <c r="CT3478" s="39"/>
      <c r="CU3478" s="39"/>
      <c r="CV3478" s="39"/>
      <c r="CW3478" s="39"/>
      <c r="CX3478" s="39"/>
      <c r="CY3478" s="39"/>
      <c r="CZ3478" s="39"/>
      <c r="DA3478" s="39"/>
      <c r="DB3478" s="39"/>
      <c r="DC3478" s="39"/>
      <c r="DD3478" s="39"/>
      <c r="DE3478" s="39"/>
    </row>
    <row r="3479" spans="1:109" s="38" customFormat="1" ht="12">
      <c r="A3479" s="298"/>
      <c r="B3479" s="298"/>
      <c r="C3479" s="298"/>
      <c r="D3479" s="298"/>
      <c r="E3479" s="298"/>
      <c r="F3479" s="298"/>
      <c r="G3479" s="298"/>
      <c r="H3479" s="298"/>
      <c r="I3479" s="298"/>
      <c r="J3479" s="298"/>
      <c r="K3479" s="298"/>
      <c r="L3479" s="299"/>
      <c r="M3479" s="302"/>
      <c r="N3479" s="298"/>
      <c r="O3479" s="238"/>
      <c r="P3479" s="238"/>
      <c r="Q3479" s="238"/>
      <c r="T3479" s="39"/>
      <c r="U3479" s="39"/>
      <c r="V3479" s="39"/>
      <c r="W3479" s="39"/>
      <c r="X3479" s="39"/>
      <c r="Y3479" s="39"/>
      <c r="Z3479" s="39"/>
      <c r="AA3479" s="39"/>
      <c r="AB3479" s="39"/>
      <c r="AC3479" s="39"/>
      <c r="AD3479" s="39"/>
      <c r="AE3479" s="39"/>
      <c r="AF3479" s="39"/>
      <c r="AG3479" s="39"/>
      <c r="AH3479" s="39"/>
      <c r="AI3479" s="39"/>
      <c r="AJ3479" s="39"/>
      <c r="AK3479" s="39"/>
      <c r="AL3479" s="39"/>
      <c r="AM3479" s="39"/>
      <c r="AN3479" s="39"/>
      <c r="AO3479" s="39"/>
      <c r="AP3479" s="39"/>
      <c r="AQ3479" s="39"/>
      <c r="AR3479" s="39"/>
      <c r="AS3479" s="39"/>
      <c r="AT3479" s="39"/>
      <c r="AU3479" s="39"/>
      <c r="AV3479" s="39"/>
      <c r="AW3479" s="39"/>
      <c r="AX3479" s="39"/>
      <c r="AY3479" s="39"/>
      <c r="AZ3479" s="39"/>
      <c r="BA3479" s="39"/>
      <c r="BB3479" s="39"/>
      <c r="BC3479" s="39"/>
      <c r="BD3479" s="39"/>
      <c r="BE3479" s="39"/>
      <c r="BF3479" s="39"/>
      <c r="BG3479" s="39"/>
      <c r="BH3479" s="39"/>
      <c r="BI3479" s="39"/>
      <c r="BJ3479" s="39"/>
      <c r="BK3479" s="39"/>
      <c r="BL3479" s="39"/>
      <c r="BM3479" s="39"/>
      <c r="BN3479" s="39"/>
      <c r="BO3479" s="39"/>
      <c r="BP3479" s="39"/>
      <c r="BQ3479" s="39"/>
      <c r="BR3479" s="39"/>
      <c r="BS3479" s="39"/>
      <c r="BT3479" s="39"/>
      <c r="BU3479" s="39"/>
      <c r="BV3479" s="39"/>
      <c r="BW3479" s="39"/>
      <c r="BX3479" s="39"/>
      <c r="BY3479" s="39"/>
      <c r="BZ3479" s="39"/>
      <c r="CA3479" s="39"/>
      <c r="CB3479" s="39"/>
      <c r="CC3479" s="39"/>
      <c r="CD3479" s="39"/>
      <c r="CE3479" s="39"/>
      <c r="CF3479" s="39"/>
      <c r="CG3479" s="39"/>
      <c r="CH3479" s="39"/>
      <c r="CI3479" s="39"/>
      <c r="CJ3479" s="39"/>
      <c r="CK3479" s="39"/>
      <c r="CL3479" s="39"/>
      <c r="CM3479" s="39"/>
      <c r="CN3479" s="39"/>
      <c r="CO3479" s="39"/>
      <c r="CP3479" s="39"/>
      <c r="CQ3479" s="39"/>
      <c r="CR3479" s="39"/>
      <c r="CS3479" s="39"/>
      <c r="CT3479" s="39"/>
      <c r="CU3479" s="39"/>
      <c r="CV3479" s="39"/>
      <c r="CW3479" s="39"/>
      <c r="CX3479" s="39"/>
      <c r="CY3479" s="39"/>
      <c r="CZ3479" s="39"/>
      <c r="DA3479" s="39"/>
      <c r="DB3479" s="39"/>
      <c r="DC3479" s="39"/>
      <c r="DD3479" s="39"/>
      <c r="DE3479" s="39"/>
    </row>
    <row r="3480" spans="1:109" s="38" customFormat="1" ht="12">
      <c r="A3480" s="298"/>
      <c r="B3480" s="298"/>
      <c r="C3480" s="298"/>
      <c r="D3480" s="298"/>
      <c r="E3480" s="298"/>
      <c r="F3480" s="298"/>
      <c r="G3480" s="298"/>
      <c r="H3480" s="298"/>
      <c r="I3480" s="298"/>
      <c r="J3480" s="298"/>
      <c r="K3480" s="298"/>
      <c r="L3480" s="299"/>
      <c r="M3480" s="302"/>
      <c r="N3480" s="298"/>
      <c r="O3480" s="238"/>
      <c r="P3480" s="238"/>
      <c r="Q3480" s="238"/>
      <c r="T3480" s="39"/>
      <c r="U3480" s="39"/>
      <c r="V3480" s="39"/>
      <c r="W3480" s="39"/>
      <c r="X3480" s="39"/>
      <c r="Y3480" s="39"/>
      <c r="Z3480" s="39"/>
      <c r="AA3480" s="39"/>
      <c r="AB3480" s="39"/>
      <c r="AC3480" s="39"/>
      <c r="AD3480" s="39"/>
      <c r="AE3480" s="39"/>
      <c r="AF3480" s="39"/>
      <c r="AG3480" s="39"/>
      <c r="AH3480" s="39"/>
      <c r="AI3480" s="39"/>
      <c r="AJ3480" s="39"/>
      <c r="AK3480" s="39"/>
      <c r="AL3480" s="39"/>
      <c r="AM3480" s="39"/>
      <c r="AN3480" s="39"/>
      <c r="AO3480" s="39"/>
      <c r="AP3480" s="39"/>
      <c r="AQ3480" s="39"/>
      <c r="AR3480" s="39"/>
      <c r="AS3480" s="39"/>
      <c r="AT3480" s="39"/>
      <c r="AU3480" s="39"/>
      <c r="AV3480" s="39"/>
      <c r="AW3480" s="39"/>
      <c r="AX3480" s="39"/>
      <c r="AY3480" s="39"/>
      <c r="AZ3480" s="39"/>
      <c r="BA3480" s="39"/>
      <c r="BB3480" s="39"/>
      <c r="BC3480" s="39"/>
      <c r="BD3480" s="39"/>
      <c r="BE3480" s="39"/>
      <c r="BF3480" s="39"/>
      <c r="BG3480" s="39"/>
      <c r="BH3480" s="39"/>
      <c r="BI3480" s="39"/>
      <c r="BJ3480" s="39"/>
      <c r="BK3480" s="39"/>
      <c r="BL3480" s="39"/>
      <c r="BM3480" s="39"/>
      <c r="BN3480" s="39"/>
      <c r="BO3480" s="39"/>
      <c r="BP3480" s="39"/>
      <c r="BQ3480" s="39"/>
      <c r="BR3480" s="39"/>
      <c r="BS3480" s="39"/>
      <c r="BT3480" s="39"/>
      <c r="BU3480" s="39"/>
      <c r="BV3480" s="39"/>
      <c r="BW3480" s="39"/>
      <c r="BX3480" s="39"/>
      <c r="BY3480" s="39"/>
      <c r="BZ3480" s="39"/>
      <c r="CA3480" s="39"/>
      <c r="CB3480" s="39"/>
      <c r="CC3480" s="39"/>
      <c r="CD3480" s="39"/>
      <c r="CE3480" s="39"/>
      <c r="CF3480" s="39"/>
      <c r="CG3480" s="39"/>
      <c r="CH3480" s="39"/>
      <c r="CI3480" s="39"/>
      <c r="CJ3480" s="39"/>
      <c r="CK3480" s="39"/>
      <c r="CL3480" s="39"/>
      <c r="CM3480" s="39"/>
      <c r="CN3480" s="39"/>
      <c r="CO3480" s="39"/>
      <c r="CP3480" s="39"/>
      <c r="CQ3480" s="39"/>
      <c r="CR3480" s="39"/>
      <c r="CS3480" s="39"/>
      <c r="CT3480" s="39"/>
      <c r="CU3480" s="39"/>
      <c r="CV3480" s="39"/>
      <c r="CW3480" s="39"/>
      <c r="CX3480" s="39"/>
      <c r="CY3480" s="39"/>
      <c r="CZ3480" s="39"/>
      <c r="DA3480" s="39"/>
      <c r="DB3480" s="39"/>
      <c r="DC3480" s="39"/>
      <c r="DD3480" s="39"/>
      <c r="DE3480" s="39"/>
    </row>
    <row r="3481" spans="1:109" s="38" customFormat="1" ht="12">
      <c r="A3481" s="298"/>
      <c r="B3481" s="298"/>
      <c r="C3481" s="298"/>
      <c r="D3481" s="298"/>
      <c r="E3481" s="298"/>
      <c r="F3481" s="298"/>
      <c r="G3481" s="298"/>
      <c r="H3481" s="298"/>
      <c r="I3481" s="298"/>
      <c r="J3481" s="298"/>
      <c r="K3481" s="298"/>
      <c r="L3481" s="299"/>
      <c r="M3481" s="302"/>
      <c r="N3481" s="298"/>
      <c r="O3481" s="238"/>
      <c r="P3481" s="238"/>
      <c r="Q3481" s="238"/>
      <c r="T3481" s="39"/>
      <c r="U3481" s="39"/>
      <c r="V3481" s="39"/>
      <c r="W3481" s="39"/>
      <c r="X3481" s="39"/>
      <c r="Y3481" s="39"/>
      <c r="Z3481" s="39"/>
      <c r="AA3481" s="39"/>
      <c r="AB3481" s="39"/>
      <c r="AC3481" s="39"/>
      <c r="AD3481" s="39"/>
      <c r="AE3481" s="39"/>
      <c r="AF3481" s="39"/>
      <c r="AG3481" s="39"/>
      <c r="AH3481" s="39"/>
      <c r="AI3481" s="39"/>
      <c r="AJ3481" s="39"/>
      <c r="AK3481" s="39"/>
      <c r="AL3481" s="39"/>
      <c r="AM3481" s="39"/>
      <c r="AN3481" s="39"/>
      <c r="AO3481" s="39"/>
      <c r="AP3481" s="39"/>
      <c r="AQ3481" s="39"/>
      <c r="AR3481" s="39"/>
      <c r="AS3481" s="39"/>
      <c r="AT3481" s="39"/>
      <c r="AU3481" s="39"/>
      <c r="AV3481" s="39"/>
      <c r="AW3481" s="39"/>
      <c r="AX3481" s="39"/>
      <c r="AY3481" s="39"/>
      <c r="AZ3481" s="39"/>
      <c r="BA3481" s="39"/>
      <c r="BB3481" s="39"/>
      <c r="BC3481" s="39"/>
      <c r="BD3481" s="39"/>
      <c r="BE3481" s="39"/>
      <c r="BF3481" s="39"/>
      <c r="BG3481" s="39"/>
      <c r="BH3481" s="39"/>
      <c r="BI3481" s="39"/>
      <c r="BJ3481" s="39"/>
      <c r="BK3481" s="39"/>
      <c r="BL3481" s="39"/>
      <c r="BM3481" s="39"/>
      <c r="BN3481" s="39"/>
      <c r="BO3481" s="39"/>
      <c r="BP3481" s="39"/>
      <c r="BQ3481" s="39"/>
      <c r="BR3481" s="39"/>
      <c r="BS3481" s="39"/>
      <c r="BT3481" s="39"/>
      <c r="BU3481" s="39"/>
      <c r="BV3481" s="39"/>
      <c r="BW3481" s="39"/>
      <c r="BX3481" s="39"/>
      <c r="BY3481" s="39"/>
      <c r="BZ3481" s="39"/>
      <c r="CA3481" s="39"/>
      <c r="CB3481" s="39"/>
      <c r="CC3481" s="39"/>
      <c r="CD3481" s="39"/>
      <c r="CE3481" s="39"/>
      <c r="CF3481" s="39"/>
      <c r="CG3481" s="39"/>
      <c r="CH3481" s="39"/>
      <c r="CI3481" s="39"/>
      <c r="CJ3481" s="39"/>
      <c r="CK3481" s="39"/>
      <c r="CL3481" s="39"/>
      <c r="CM3481" s="39"/>
      <c r="CN3481" s="39"/>
      <c r="CO3481" s="39"/>
      <c r="CP3481" s="39"/>
      <c r="CQ3481" s="39"/>
      <c r="CR3481" s="39"/>
      <c r="CS3481" s="39"/>
      <c r="CT3481" s="39"/>
      <c r="CU3481" s="39"/>
      <c r="CV3481" s="39"/>
      <c r="CW3481" s="39"/>
      <c r="CX3481" s="39"/>
      <c r="CY3481" s="39"/>
      <c r="CZ3481" s="39"/>
      <c r="DA3481" s="39"/>
      <c r="DB3481" s="39"/>
      <c r="DC3481" s="39"/>
      <c r="DD3481" s="39"/>
      <c r="DE3481" s="39"/>
    </row>
    <row r="3482" spans="1:109" s="38" customFormat="1" ht="12">
      <c r="A3482" s="298"/>
      <c r="B3482" s="298"/>
      <c r="C3482" s="298"/>
      <c r="D3482" s="298"/>
      <c r="E3482" s="298"/>
      <c r="F3482" s="298"/>
      <c r="G3482" s="298"/>
      <c r="H3482" s="298"/>
      <c r="I3482" s="298"/>
      <c r="J3482" s="298"/>
      <c r="K3482" s="298"/>
      <c r="L3482" s="299"/>
      <c r="M3482" s="302"/>
      <c r="N3482" s="298"/>
      <c r="O3482" s="238"/>
      <c r="P3482" s="238"/>
      <c r="Q3482" s="238"/>
      <c r="T3482" s="39"/>
      <c r="U3482" s="39"/>
      <c r="V3482" s="39"/>
      <c r="W3482" s="39"/>
      <c r="X3482" s="39"/>
      <c r="Y3482" s="39"/>
      <c r="Z3482" s="39"/>
      <c r="AA3482" s="39"/>
      <c r="AB3482" s="39"/>
      <c r="AC3482" s="39"/>
      <c r="AD3482" s="39"/>
      <c r="AE3482" s="39"/>
      <c r="AF3482" s="39"/>
      <c r="AG3482" s="39"/>
      <c r="AH3482" s="39"/>
      <c r="AI3482" s="39"/>
      <c r="AJ3482" s="39"/>
      <c r="AK3482" s="39"/>
      <c r="AL3482" s="39"/>
      <c r="AM3482" s="39"/>
      <c r="AN3482" s="39"/>
      <c r="AO3482" s="39"/>
      <c r="AP3482" s="39"/>
      <c r="AQ3482" s="39"/>
      <c r="AR3482" s="39"/>
      <c r="AS3482" s="39"/>
      <c r="AT3482" s="39"/>
      <c r="AU3482" s="39"/>
      <c r="AV3482" s="39"/>
      <c r="AW3482" s="39"/>
      <c r="AX3482" s="39"/>
      <c r="AY3482" s="39"/>
      <c r="AZ3482" s="39"/>
      <c r="BA3482" s="39"/>
      <c r="BB3482" s="39"/>
      <c r="BC3482" s="39"/>
      <c r="BD3482" s="39"/>
      <c r="BE3482" s="39"/>
      <c r="BF3482" s="39"/>
      <c r="BG3482" s="39"/>
      <c r="BH3482" s="39"/>
      <c r="BI3482" s="39"/>
      <c r="BJ3482" s="39"/>
      <c r="BK3482" s="39"/>
      <c r="BL3482" s="39"/>
      <c r="BM3482" s="39"/>
      <c r="BN3482" s="39"/>
      <c r="BO3482" s="39"/>
      <c r="BP3482" s="39"/>
      <c r="BQ3482" s="39"/>
      <c r="BR3482" s="39"/>
      <c r="BS3482" s="39"/>
      <c r="BT3482" s="39"/>
      <c r="BU3482" s="39"/>
      <c r="BV3482" s="39"/>
      <c r="BW3482" s="39"/>
      <c r="BX3482" s="39"/>
      <c r="BY3482" s="39"/>
      <c r="BZ3482" s="39"/>
      <c r="CA3482" s="39"/>
      <c r="CB3482" s="39"/>
      <c r="CC3482" s="39"/>
      <c r="CD3482" s="39"/>
      <c r="CE3482" s="39"/>
      <c r="CF3482" s="39"/>
      <c r="CG3482" s="39"/>
      <c r="CH3482" s="39"/>
      <c r="CI3482" s="39"/>
      <c r="CJ3482" s="39"/>
      <c r="CK3482" s="39"/>
      <c r="CL3482" s="39"/>
      <c r="CM3482" s="39"/>
      <c r="CN3482" s="39"/>
      <c r="CO3482" s="39"/>
      <c r="CP3482" s="39"/>
      <c r="CQ3482" s="39"/>
      <c r="CR3482" s="39"/>
      <c r="CS3482" s="39"/>
      <c r="CT3482" s="39"/>
      <c r="CU3482" s="39"/>
      <c r="CV3482" s="39"/>
      <c r="CW3482" s="39"/>
      <c r="CX3482" s="39"/>
      <c r="CY3482" s="39"/>
      <c r="CZ3482" s="39"/>
      <c r="DA3482" s="39"/>
      <c r="DB3482" s="39"/>
      <c r="DC3482" s="39"/>
      <c r="DD3482" s="39"/>
      <c r="DE3482" s="39"/>
    </row>
    <row r="3483" spans="1:109" s="38" customFormat="1" ht="12">
      <c r="A3483" s="298"/>
      <c r="B3483" s="298"/>
      <c r="C3483" s="298"/>
      <c r="D3483" s="298"/>
      <c r="E3483" s="298"/>
      <c r="F3483" s="298"/>
      <c r="G3483" s="298"/>
      <c r="H3483" s="298"/>
      <c r="I3483" s="298"/>
      <c r="J3483" s="298"/>
      <c r="K3483" s="298"/>
      <c r="L3483" s="299"/>
      <c r="M3483" s="302"/>
      <c r="N3483" s="298"/>
      <c r="O3483" s="238"/>
      <c r="P3483" s="238"/>
      <c r="Q3483" s="238"/>
      <c r="T3483" s="39"/>
      <c r="U3483" s="39"/>
      <c r="V3483" s="39"/>
      <c r="W3483" s="39"/>
      <c r="X3483" s="39"/>
      <c r="Y3483" s="39"/>
      <c r="Z3483" s="39"/>
      <c r="AA3483" s="39"/>
      <c r="AB3483" s="39"/>
      <c r="AC3483" s="39"/>
      <c r="AD3483" s="39"/>
      <c r="AE3483" s="39"/>
      <c r="AF3483" s="39"/>
      <c r="AG3483" s="39"/>
      <c r="AH3483" s="39"/>
      <c r="AI3483" s="39"/>
      <c r="AJ3483" s="39"/>
      <c r="AK3483" s="39"/>
      <c r="AL3483" s="39"/>
      <c r="AM3483" s="39"/>
      <c r="AN3483" s="39"/>
      <c r="AO3483" s="39"/>
      <c r="AP3483" s="39"/>
      <c r="AQ3483" s="39"/>
      <c r="AR3483" s="39"/>
      <c r="AS3483" s="39"/>
      <c r="AT3483" s="39"/>
      <c r="AU3483" s="39"/>
      <c r="AV3483" s="39"/>
      <c r="AW3483" s="39"/>
      <c r="AX3483" s="39"/>
      <c r="AY3483" s="39"/>
      <c r="AZ3483" s="39"/>
      <c r="BA3483" s="39"/>
      <c r="BB3483" s="39"/>
      <c r="BC3483" s="39"/>
      <c r="BD3483" s="39"/>
      <c r="BE3483" s="39"/>
      <c r="BF3483" s="39"/>
      <c r="BG3483" s="39"/>
      <c r="BH3483" s="39"/>
      <c r="BI3483" s="39"/>
      <c r="BJ3483" s="39"/>
      <c r="BK3483" s="39"/>
      <c r="BL3483" s="39"/>
      <c r="BM3483" s="39"/>
      <c r="BN3483" s="39"/>
      <c r="BO3483" s="39"/>
      <c r="BP3483" s="39"/>
      <c r="BQ3483" s="39"/>
      <c r="BR3483" s="39"/>
      <c r="BS3483" s="39"/>
      <c r="BT3483" s="39"/>
      <c r="BU3483" s="39"/>
      <c r="BV3483" s="39"/>
      <c r="BW3483" s="39"/>
      <c r="BX3483" s="39"/>
      <c r="BY3483" s="39"/>
      <c r="BZ3483" s="39"/>
      <c r="CA3483" s="39"/>
      <c r="CB3483" s="39"/>
      <c r="CC3483" s="39"/>
      <c r="CD3483" s="39"/>
      <c r="CE3483" s="39"/>
      <c r="CF3483" s="39"/>
      <c r="CG3483" s="39"/>
      <c r="CH3483" s="39"/>
      <c r="CI3483" s="39"/>
      <c r="CJ3483" s="39"/>
      <c r="CK3483" s="39"/>
      <c r="CL3483" s="39"/>
      <c r="CM3483" s="39"/>
      <c r="CN3483" s="39"/>
      <c r="CO3483" s="39"/>
      <c r="CP3483" s="39"/>
      <c r="CQ3483" s="39"/>
      <c r="CR3483" s="39"/>
      <c r="CS3483" s="39"/>
      <c r="CT3483" s="39"/>
      <c r="CU3483" s="39"/>
      <c r="CV3483" s="39"/>
      <c r="CW3483" s="39"/>
      <c r="CX3483" s="39"/>
      <c r="CY3483" s="39"/>
      <c r="CZ3483" s="39"/>
      <c r="DA3483" s="39"/>
      <c r="DB3483" s="39"/>
      <c r="DC3483" s="39"/>
      <c r="DD3483" s="39"/>
      <c r="DE3483" s="39"/>
    </row>
    <row r="3484" spans="1:109" s="38" customFormat="1" ht="12">
      <c r="A3484" s="298"/>
      <c r="B3484" s="298"/>
      <c r="C3484" s="298"/>
      <c r="D3484" s="298"/>
      <c r="E3484" s="298"/>
      <c r="F3484" s="298"/>
      <c r="G3484" s="298"/>
      <c r="H3484" s="298"/>
      <c r="I3484" s="298"/>
      <c r="J3484" s="298"/>
      <c r="K3484" s="298"/>
      <c r="L3484" s="299"/>
      <c r="M3484" s="302"/>
      <c r="N3484" s="298"/>
      <c r="O3484" s="238"/>
      <c r="P3484" s="238"/>
      <c r="Q3484" s="238"/>
      <c r="T3484" s="39"/>
      <c r="U3484" s="39"/>
      <c r="V3484" s="39"/>
      <c r="W3484" s="39"/>
      <c r="X3484" s="39"/>
      <c r="Y3484" s="39"/>
      <c r="Z3484" s="39"/>
      <c r="AA3484" s="39"/>
      <c r="AB3484" s="39"/>
      <c r="AC3484" s="39"/>
      <c r="AD3484" s="39"/>
      <c r="AE3484" s="39"/>
      <c r="AF3484" s="39"/>
      <c r="AG3484" s="39"/>
      <c r="AH3484" s="39"/>
      <c r="AI3484" s="39"/>
      <c r="AJ3484" s="39"/>
      <c r="AK3484" s="39"/>
      <c r="AL3484" s="39"/>
      <c r="AM3484" s="39"/>
      <c r="AN3484" s="39"/>
      <c r="AO3484" s="39"/>
      <c r="AP3484" s="39"/>
      <c r="AQ3484" s="39"/>
      <c r="AR3484" s="39"/>
      <c r="AS3484" s="39"/>
      <c r="AT3484" s="39"/>
      <c r="AU3484" s="39"/>
      <c r="AV3484" s="39"/>
      <c r="AW3484" s="39"/>
      <c r="AX3484" s="39"/>
      <c r="AY3484" s="39"/>
      <c r="AZ3484" s="39"/>
      <c r="BA3484" s="39"/>
      <c r="BB3484" s="39"/>
      <c r="BC3484" s="39"/>
      <c r="BD3484" s="39"/>
      <c r="BE3484" s="39"/>
      <c r="BF3484" s="39"/>
      <c r="BG3484" s="39"/>
      <c r="BH3484" s="39"/>
      <c r="BI3484" s="39"/>
      <c r="BJ3484" s="39"/>
      <c r="BK3484" s="39"/>
      <c r="BL3484" s="39"/>
      <c r="BM3484" s="39"/>
      <c r="BN3484" s="39"/>
      <c r="BO3484" s="39"/>
      <c r="BP3484" s="39"/>
      <c r="BQ3484" s="39"/>
      <c r="BR3484" s="39"/>
      <c r="BS3484" s="39"/>
      <c r="BT3484" s="39"/>
      <c r="BU3484" s="39"/>
      <c r="BV3484" s="39"/>
      <c r="BW3484" s="39"/>
      <c r="BX3484" s="39"/>
      <c r="BY3484" s="39"/>
      <c r="BZ3484" s="39"/>
      <c r="CA3484" s="39"/>
      <c r="CB3484" s="39"/>
      <c r="CC3484" s="39"/>
      <c r="CD3484" s="39"/>
      <c r="CE3484" s="39"/>
      <c r="CF3484" s="39"/>
      <c r="CG3484" s="39"/>
      <c r="CH3484" s="39"/>
      <c r="CI3484" s="39"/>
      <c r="CJ3484" s="39"/>
      <c r="CK3484" s="39"/>
      <c r="CL3484" s="39"/>
      <c r="CM3484" s="39"/>
      <c r="CN3484" s="39"/>
      <c r="CO3484" s="39"/>
      <c r="CP3484" s="39"/>
      <c r="CQ3484" s="39"/>
      <c r="CR3484" s="39"/>
      <c r="CS3484" s="39"/>
      <c r="CT3484" s="39"/>
      <c r="CU3484" s="39"/>
      <c r="CV3484" s="39"/>
      <c r="CW3484" s="39"/>
      <c r="CX3484" s="39"/>
      <c r="CY3484" s="39"/>
      <c r="CZ3484" s="39"/>
      <c r="DA3484" s="39"/>
      <c r="DB3484" s="39"/>
      <c r="DC3484" s="39"/>
      <c r="DD3484" s="39"/>
      <c r="DE3484" s="39"/>
    </row>
    <row r="3485" spans="1:109" s="38" customFormat="1" ht="12">
      <c r="A3485" s="298"/>
      <c r="B3485" s="298"/>
      <c r="C3485" s="298"/>
      <c r="D3485" s="298"/>
      <c r="E3485" s="298"/>
      <c r="F3485" s="298"/>
      <c r="G3485" s="298"/>
      <c r="H3485" s="298"/>
      <c r="I3485" s="298"/>
      <c r="J3485" s="298"/>
      <c r="K3485" s="298"/>
      <c r="L3485" s="299"/>
      <c r="M3485" s="302"/>
      <c r="N3485" s="298"/>
      <c r="O3485" s="238"/>
      <c r="P3485" s="238"/>
      <c r="Q3485" s="238"/>
      <c r="T3485" s="39"/>
      <c r="U3485" s="39"/>
      <c r="V3485" s="39"/>
      <c r="W3485" s="39"/>
      <c r="X3485" s="39"/>
      <c r="Y3485" s="39"/>
      <c r="Z3485" s="39"/>
      <c r="AA3485" s="39"/>
      <c r="AB3485" s="39"/>
      <c r="AC3485" s="39"/>
      <c r="AD3485" s="39"/>
      <c r="AE3485" s="39"/>
      <c r="AF3485" s="39"/>
      <c r="AG3485" s="39"/>
      <c r="AH3485" s="39"/>
      <c r="AI3485" s="39"/>
      <c r="AJ3485" s="39"/>
      <c r="AK3485" s="39"/>
      <c r="AL3485" s="39"/>
      <c r="AM3485" s="39"/>
      <c r="AN3485" s="39"/>
      <c r="AO3485" s="39"/>
      <c r="AP3485" s="39"/>
      <c r="AQ3485" s="39"/>
      <c r="AR3485" s="39"/>
      <c r="AS3485" s="39"/>
      <c r="AT3485" s="39"/>
      <c r="AU3485" s="39"/>
      <c r="AV3485" s="39"/>
      <c r="AW3485" s="39"/>
      <c r="AX3485" s="39"/>
      <c r="AY3485" s="39"/>
      <c r="AZ3485" s="39"/>
      <c r="BA3485" s="39"/>
      <c r="BB3485" s="39"/>
      <c r="BC3485" s="39"/>
      <c r="BD3485" s="39"/>
      <c r="BE3485" s="39"/>
      <c r="BF3485" s="39"/>
      <c r="BG3485" s="39"/>
      <c r="BH3485" s="39"/>
      <c r="BI3485" s="39"/>
      <c r="BJ3485" s="39"/>
      <c r="BK3485" s="39"/>
      <c r="BL3485" s="39"/>
      <c r="BM3485" s="39"/>
      <c r="BN3485" s="39"/>
      <c r="BO3485" s="39"/>
      <c r="BP3485" s="39"/>
      <c r="BQ3485" s="39"/>
      <c r="BR3485" s="39"/>
      <c r="BS3485" s="39"/>
      <c r="BT3485" s="39"/>
      <c r="BU3485" s="39"/>
      <c r="BV3485" s="39"/>
      <c r="BW3485" s="39"/>
      <c r="BX3485" s="39"/>
      <c r="BY3485" s="39"/>
      <c r="BZ3485" s="39"/>
      <c r="CA3485" s="39"/>
      <c r="CB3485" s="39"/>
      <c r="CC3485" s="39"/>
      <c r="CD3485" s="39"/>
      <c r="CE3485" s="39"/>
      <c r="CF3485" s="39"/>
      <c r="CG3485" s="39"/>
      <c r="CH3485" s="39"/>
      <c r="CI3485" s="39"/>
      <c r="CJ3485" s="39"/>
      <c r="CK3485" s="39"/>
      <c r="CL3485" s="39"/>
      <c r="CM3485" s="39"/>
      <c r="CN3485" s="39"/>
      <c r="CO3485" s="39"/>
      <c r="CP3485" s="39"/>
      <c r="CQ3485" s="39"/>
      <c r="CR3485" s="39"/>
      <c r="CS3485" s="39"/>
      <c r="CT3485" s="39"/>
      <c r="CU3485" s="39"/>
      <c r="CV3485" s="39"/>
      <c r="CW3485" s="39"/>
      <c r="CX3485" s="39"/>
      <c r="CY3485" s="39"/>
      <c r="CZ3485" s="39"/>
      <c r="DA3485" s="39"/>
      <c r="DB3485" s="39"/>
      <c r="DC3485" s="39"/>
      <c r="DD3485" s="39"/>
      <c r="DE3485" s="39"/>
    </row>
    <row r="3486" spans="1:109" s="38" customFormat="1" ht="12">
      <c r="A3486" s="298"/>
      <c r="B3486" s="298"/>
      <c r="C3486" s="298"/>
      <c r="D3486" s="298"/>
      <c r="E3486" s="298"/>
      <c r="F3486" s="298"/>
      <c r="G3486" s="298"/>
      <c r="H3486" s="298"/>
      <c r="I3486" s="298"/>
      <c r="J3486" s="298"/>
      <c r="K3486" s="298"/>
      <c r="L3486" s="299"/>
      <c r="M3486" s="302"/>
      <c r="N3486" s="298"/>
      <c r="O3486" s="238"/>
      <c r="P3486" s="238"/>
      <c r="Q3486" s="238"/>
      <c r="T3486" s="39"/>
      <c r="U3486" s="39"/>
      <c r="V3486" s="39"/>
      <c r="W3486" s="39"/>
      <c r="X3486" s="39"/>
      <c r="Y3486" s="39"/>
      <c r="Z3486" s="39"/>
      <c r="AA3486" s="39"/>
      <c r="AB3486" s="39"/>
      <c r="AC3486" s="39"/>
      <c r="AD3486" s="39"/>
      <c r="AE3486" s="39"/>
      <c r="AF3486" s="39"/>
      <c r="AG3486" s="39"/>
      <c r="AH3486" s="39"/>
      <c r="AI3486" s="39"/>
      <c r="AJ3486" s="39"/>
      <c r="AK3486" s="39"/>
      <c r="AL3486" s="39"/>
      <c r="AM3486" s="39"/>
      <c r="AN3486" s="39"/>
      <c r="AO3486" s="39"/>
      <c r="AP3486" s="39"/>
      <c r="AQ3486" s="39"/>
      <c r="AR3486" s="39"/>
      <c r="AS3486" s="39"/>
      <c r="AT3486" s="39"/>
      <c r="AU3486" s="39"/>
      <c r="AV3486" s="39"/>
      <c r="AW3486" s="39"/>
      <c r="AX3486" s="39"/>
      <c r="AY3486" s="39"/>
      <c r="AZ3486" s="39"/>
      <c r="BA3486" s="39"/>
      <c r="BB3486" s="39"/>
      <c r="BC3486" s="39"/>
      <c r="BD3486" s="39"/>
      <c r="BE3486" s="39"/>
      <c r="BF3486" s="39"/>
      <c r="BG3486" s="39"/>
      <c r="BH3486" s="39"/>
      <c r="BI3486" s="39"/>
      <c r="BJ3486" s="39"/>
      <c r="BK3486" s="39"/>
      <c r="BL3486" s="39"/>
      <c r="BM3486" s="39"/>
      <c r="BN3486" s="39"/>
      <c r="BO3486" s="39"/>
      <c r="BP3486" s="39"/>
      <c r="BQ3486" s="39"/>
      <c r="BR3486" s="39"/>
      <c r="BS3486" s="39"/>
      <c r="BT3486" s="39"/>
      <c r="BU3486" s="39"/>
      <c r="BV3486" s="39"/>
      <c r="BW3486" s="39"/>
      <c r="BX3486" s="39"/>
      <c r="BY3486" s="39"/>
      <c r="BZ3486" s="39"/>
      <c r="CA3486" s="39"/>
      <c r="CB3486" s="39"/>
      <c r="CC3486" s="39"/>
      <c r="CD3486" s="39"/>
      <c r="CE3486" s="39"/>
      <c r="CF3486" s="39"/>
      <c r="CG3486" s="39"/>
      <c r="CH3486" s="39"/>
      <c r="CI3486" s="39"/>
      <c r="CJ3486" s="39"/>
      <c r="CK3486" s="39"/>
      <c r="CL3486" s="39"/>
      <c r="CM3486" s="39"/>
      <c r="CN3486" s="39"/>
      <c r="CO3486" s="39"/>
      <c r="CP3486" s="39"/>
      <c r="CQ3486" s="39"/>
      <c r="CR3486" s="39"/>
      <c r="CS3486" s="39"/>
      <c r="CT3486" s="39"/>
      <c r="CU3486" s="39"/>
      <c r="CV3486" s="39"/>
      <c r="CW3486" s="39"/>
      <c r="CX3486" s="39"/>
      <c r="CY3486" s="39"/>
      <c r="CZ3486" s="39"/>
      <c r="DA3486" s="39"/>
      <c r="DB3486" s="39"/>
      <c r="DC3486" s="39"/>
      <c r="DD3486" s="39"/>
      <c r="DE3486" s="39"/>
    </row>
    <row r="3487" spans="1:109" s="38" customFormat="1" ht="12">
      <c r="A3487" s="298"/>
      <c r="B3487" s="298"/>
      <c r="C3487" s="298"/>
      <c r="D3487" s="298"/>
      <c r="E3487" s="298"/>
      <c r="F3487" s="298"/>
      <c r="G3487" s="298"/>
      <c r="H3487" s="298"/>
      <c r="I3487" s="298"/>
      <c r="J3487" s="298"/>
      <c r="K3487" s="298"/>
      <c r="L3487" s="299"/>
      <c r="M3487" s="302"/>
      <c r="N3487" s="298"/>
      <c r="O3487" s="238"/>
      <c r="P3487" s="238"/>
      <c r="Q3487" s="238"/>
      <c r="T3487" s="39"/>
      <c r="U3487" s="39"/>
      <c r="V3487" s="39"/>
      <c r="W3487" s="39"/>
      <c r="X3487" s="39"/>
      <c r="Y3487" s="39"/>
      <c r="Z3487" s="39"/>
      <c r="AA3487" s="39"/>
      <c r="AB3487" s="39"/>
      <c r="AC3487" s="39"/>
      <c r="AD3487" s="39"/>
      <c r="AE3487" s="39"/>
      <c r="AF3487" s="39"/>
      <c r="AG3487" s="39"/>
      <c r="AH3487" s="39"/>
      <c r="AI3487" s="39"/>
      <c r="AJ3487" s="39"/>
      <c r="AK3487" s="39"/>
      <c r="AL3487" s="39"/>
      <c r="AM3487" s="39"/>
      <c r="AN3487" s="39"/>
      <c r="AO3487" s="39"/>
      <c r="AP3487" s="39"/>
      <c r="AQ3487" s="39"/>
      <c r="AR3487" s="39"/>
      <c r="AS3487" s="39"/>
      <c r="AT3487" s="39"/>
      <c r="AU3487" s="39"/>
      <c r="AV3487" s="39"/>
      <c r="AW3487" s="39"/>
      <c r="AX3487" s="39"/>
      <c r="AY3487" s="39"/>
      <c r="AZ3487" s="39"/>
      <c r="BA3487" s="39"/>
      <c r="BB3487" s="39"/>
      <c r="BC3487" s="39"/>
      <c r="BD3487" s="39"/>
      <c r="BE3487" s="39"/>
      <c r="BF3487" s="39"/>
      <c r="BG3487" s="39"/>
      <c r="BH3487" s="39"/>
      <c r="BI3487" s="39"/>
      <c r="BJ3487" s="39"/>
      <c r="BK3487" s="39"/>
      <c r="BL3487" s="39"/>
      <c r="BM3487" s="39"/>
      <c r="BN3487" s="39"/>
      <c r="BO3487" s="39"/>
      <c r="BP3487" s="39"/>
      <c r="BQ3487" s="39"/>
      <c r="BR3487" s="39"/>
      <c r="BS3487" s="39"/>
      <c r="BT3487" s="39"/>
      <c r="BU3487" s="39"/>
      <c r="BV3487" s="39"/>
      <c r="BW3487" s="39"/>
      <c r="BX3487" s="39"/>
      <c r="BY3487" s="39"/>
      <c r="BZ3487" s="39"/>
      <c r="CA3487" s="39"/>
      <c r="CB3487" s="39"/>
      <c r="CC3487" s="39"/>
      <c r="CD3487" s="39"/>
      <c r="CE3487" s="39"/>
      <c r="CF3487" s="39"/>
      <c r="CG3487" s="39"/>
      <c r="CH3487" s="39"/>
      <c r="CI3487" s="39"/>
      <c r="CJ3487" s="39"/>
      <c r="CK3487" s="39"/>
      <c r="CL3487" s="39"/>
      <c r="CM3487" s="39"/>
      <c r="CN3487" s="39"/>
      <c r="CO3487" s="39"/>
      <c r="CP3487" s="39"/>
      <c r="CQ3487" s="39"/>
      <c r="CR3487" s="39"/>
      <c r="CS3487" s="39"/>
      <c r="CT3487" s="39"/>
      <c r="CU3487" s="39"/>
      <c r="CV3487" s="39"/>
      <c r="CW3487" s="39"/>
      <c r="CX3487" s="39"/>
      <c r="CY3487" s="39"/>
      <c r="CZ3487" s="39"/>
      <c r="DA3487" s="39"/>
      <c r="DB3487" s="39"/>
      <c r="DC3487" s="39"/>
      <c r="DD3487" s="39"/>
      <c r="DE3487" s="39"/>
    </row>
    <row r="3488" spans="1:109" s="38" customFormat="1" ht="12">
      <c r="A3488" s="298"/>
      <c r="B3488" s="298"/>
      <c r="C3488" s="298"/>
      <c r="D3488" s="298"/>
      <c r="E3488" s="298"/>
      <c r="F3488" s="298"/>
      <c r="G3488" s="298"/>
      <c r="H3488" s="298"/>
      <c r="I3488" s="298"/>
      <c r="J3488" s="298"/>
      <c r="K3488" s="298"/>
      <c r="L3488" s="299"/>
      <c r="M3488" s="302"/>
      <c r="N3488" s="298"/>
      <c r="O3488" s="238"/>
      <c r="P3488" s="238"/>
      <c r="Q3488" s="238"/>
      <c r="T3488" s="39"/>
      <c r="U3488" s="39"/>
      <c r="V3488" s="39"/>
      <c r="W3488" s="39"/>
      <c r="X3488" s="39"/>
      <c r="Y3488" s="39"/>
      <c r="Z3488" s="39"/>
      <c r="AA3488" s="39"/>
      <c r="AB3488" s="39"/>
      <c r="AC3488" s="39"/>
      <c r="AD3488" s="39"/>
      <c r="AE3488" s="39"/>
      <c r="AF3488" s="39"/>
      <c r="AG3488" s="39"/>
      <c r="AH3488" s="39"/>
      <c r="AI3488" s="39"/>
      <c r="AJ3488" s="39"/>
      <c r="AK3488" s="39"/>
      <c r="AL3488" s="39"/>
      <c r="AM3488" s="39"/>
      <c r="AN3488" s="39"/>
      <c r="AO3488" s="39"/>
      <c r="AP3488" s="39"/>
      <c r="AQ3488" s="39"/>
      <c r="AR3488" s="39"/>
      <c r="AS3488" s="39"/>
      <c r="AT3488" s="39"/>
      <c r="AU3488" s="39"/>
      <c r="AV3488" s="39"/>
      <c r="AW3488" s="39"/>
      <c r="AX3488" s="39"/>
      <c r="AY3488" s="39"/>
      <c r="AZ3488" s="39"/>
      <c r="BA3488" s="39"/>
      <c r="BB3488" s="39"/>
      <c r="BC3488" s="39"/>
      <c r="BD3488" s="39"/>
      <c r="BE3488" s="39"/>
      <c r="BF3488" s="39"/>
      <c r="BG3488" s="39"/>
      <c r="BH3488" s="39"/>
      <c r="BI3488" s="39"/>
      <c r="BJ3488" s="39"/>
      <c r="BK3488" s="39"/>
      <c r="BL3488" s="39"/>
      <c r="BM3488" s="39"/>
      <c r="BN3488" s="39"/>
      <c r="BO3488" s="39"/>
      <c r="BP3488" s="39"/>
      <c r="BQ3488" s="39"/>
      <c r="BR3488" s="39"/>
      <c r="BS3488" s="39"/>
      <c r="BT3488" s="39"/>
      <c r="BU3488" s="39"/>
      <c r="BV3488" s="39"/>
      <c r="BW3488" s="39"/>
      <c r="BX3488" s="39"/>
      <c r="BY3488" s="39"/>
      <c r="BZ3488" s="39"/>
      <c r="CA3488" s="39"/>
      <c r="CB3488" s="39"/>
      <c r="CC3488" s="39"/>
      <c r="CD3488" s="39"/>
      <c r="CE3488" s="39"/>
      <c r="CF3488" s="39"/>
      <c r="CG3488" s="39"/>
      <c r="CH3488" s="39"/>
      <c r="CI3488" s="39"/>
      <c r="CJ3488" s="39"/>
      <c r="CK3488" s="39"/>
      <c r="CL3488" s="39"/>
      <c r="CM3488" s="39"/>
      <c r="CN3488" s="39"/>
      <c r="CO3488" s="39"/>
      <c r="CP3488" s="39"/>
      <c r="CQ3488" s="39"/>
      <c r="CR3488" s="39"/>
      <c r="CS3488" s="39"/>
      <c r="CT3488" s="39"/>
      <c r="CU3488" s="39"/>
      <c r="CV3488" s="39"/>
      <c r="CW3488" s="39"/>
      <c r="CX3488" s="39"/>
      <c r="CY3488" s="39"/>
      <c r="CZ3488" s="39"/>
      <c r="DA3488" s="39"/>
      <c r="DB3488" s="39"/>
      <c r="DC3488" s="39"/>
      <c r="DD3488" s="39"/>
      <c r="DE3488" s="39"/>
    </row>
    <row r="3489" spans="1:109" s="38" customFormat="1" ht="12">
      <c r="A3489" s="298"/>
      <c r="B3489" s="298"/>
      <c r="C3489" s="298"/>
      <c r="D3489" s="298"/>
      <c r="E3489" s="298"/>
      <c r="F3489" s="298"/>
      <c r="G3489" s="298"/>
      <c r="H3489" s="298"/>
      <c r="I3489" s="298"/>
      <c r="J3489" s="298"/>
      <c r="K3489" s="298"/>
      <c r="L3489" s="299"/>
      <c r="M3489" s="302"/>
      <c r="N3489" s="298"/>
      <c r="O3489" s="238"/>
      <c r="P3489" s="238"/>
      <c r="Q3489" s="238"/>
      <c r="T3489" s="39"/>
      <c r="U3489" s="39"/>
      <c r="V3489" s="39"/>
      <c r="W3489" s="39"/>
      <c r="X3489" s="39"/>
      <c r="Y3489" s="39"/>
      <c r="Z3489" s="39"/>
      <c r="AA3489" s="39"/>
      <c r="AB3489" s="39"/>
      <c r="AC3489" s="39"/>
      <c r="AD3489" s="39"/>
      <c r="AE3489" s="39"/>
      <c r="AF3489" s="39"/>
      <c r="AG3489" s="39"/>
      <c r="AH3489" s="39"/>
      <c r="AI3489" s="39"/>
      <c r="AJ3489" s="39"/>
      <c r="AK3489" s="39"/>
      <c r="AL3489" s="39"/>
      <c r="AM3489" s="39"/>
      <c r="AN3489" s="39"/>
      <c r="AO3489" s="39"/>
      <c r="AP3489" s="39"/>
      <c r="AQ3489" s="39"/>
      <c r="AR3489" s="39"/>
      <c r="AS3489" s="39"/>
      <c r="AT3489" s="39"/>
      <c r="AU3489" s="39"/>
      <c r="AV3489" s="39"/>
      <c r="AW3489" s="39"/>
      <c r="AX3489" s="39"/>
      <c r="AY3489" s="39"/>
      <c r="AZ3489" s="39"/>
      <c r="BA3489" s="39"/>
      <c r="BB3489" s="39"/>
      <c r="BC3489" s="39"/>
      <c r="BD3489" s="39"/>
      <c r="BE3489" s="39"/>
      <c r="BF3489" s="39"/>
      <c r="BG3489" s="39"/>
      <c r="BH3489" s="39"/>
      <c r="BI3489" s="39"/>
      <c r="BJ3489" s="39"/>
      <c r="BK3489" s="39"/>
      <c r="BL3489" s="39"/>
      <c r="BM3489" s="39"/>
      <c r="BN3489" s="39"/>
      <c r="BO3489" s="39"/>
      <c r="BP3489" s="39"/>
      <c r="BQ3489" s="39"/>
      <c r="BR3489" s="39"/>
      <c r="BS3489" s="39"/>
      <c r="BT3489" s="39"/>
      <c r="BU3489" s="39"/>
      <c r="BV3489" s="39"/>
      <c r="BW3489" s="39"/>
      <c r="BX3489" s="39"/>
      <c r="BY3489" s="39"/>
      <c r="BZ3489" s="39"/>
      <c r="CA3489" s="39"/>
      <c r="CB3489" s="39"/>
      <c r="CC3489" s="39"/>
      <c r="CD3489" s="39"/>
      <c r="CE3489" s="39"/>
      <c r="CF3489" s="39"/>
      <c r="CG3489" s="39"/>
      <c r="CH3489" s="39"/>
      <c r="CI3489" s="39"/>
      <c r="CJ3489" s="39"/>
      <c r="CK3489" s="39"/>
      <c r="CL3489" s="39"/>
      <c r="CM3489" s="39"/>
      <c r="CN3489" s="39"/>
      <c r="CO3489" s="39"/>
      <c r="CP3489" s="39"/>
      <c r="CQ3489" s="39"/>
      <c r="CR3489" s="39"/>
      <c r="CS3489" s="39"/>
      <c r="CT3489" s="39"/>
      <c r="CU3489" s="39"/>
      <c r="CV3489" s="39"/>
      <c r="CW3489" s="39"/>
      <c r="CX3489" s="39"/>
      <c r="CY3489" s="39"/>
      <c r="CZ3489" s="39"/>
      <c r="DA3489" s="39"/>
      <c r="DB3489" s="39"/>
      <c r="DC3489" s="39"/>
      <c r="DD3489" s="39"/>
      <c r="DE3489" s="39"/>
    </row>
    <row r="3490" spans="1:109" s="38" customFormat="1" ht="12">
      <c r="A3490" s="298"/>
      <c r="B3490" s="298"/>
      <c r="C3490" s="298"/>
      <c r="D3490" s="298"/>
      <c r="E3490" s="298"/>
      <c r="F3490" s="298"/>
      <c r="G3490" s="298"/>
      <c r="H3490" s="298"/>
      <c r="I3490" s="298"/>
      <c r="J3490" s="298"/>
      <c r="K3490" s="298"/>
      <c r="L3490" s="299"/>
      <c r="M3490" s="302"/>
      <c r="N3490" s="298"/>
      <c r="O3490" s="238"/>
      <c r="P3490" s="238"/>
      <c r="Q3490" s="238"/>
      <c r="T3490" s="39"/>
      <c r="U3490" s="39"/>
      <c r="V3490" s="39"/>
      <c r="W3490" s="39"/>
      <c r="X3490" s="39"/>
      <c r="Y3490" s="39"/>
      <c r="Z3490" s="39"/>
      <c r="AA3490" s="39"/>
      <c r="AB3490" s="39"/>
      <c r="AC3490" s="39"/>
      <c r="AD3490" s="39"/>
      <c r="AE3490" s="39"/>
      <c r="AF3490" s="39"/>
      <c r="AG3490" s="39"/>
      <c r="AH3490" s="39"/>
      <c r="AI3490" s="39"/>
      <c r="AJ3490" s="39"/>
      <c r="AK3490" s="39"/>
      <c r="AL3490" s="39"/>
      <c r="AM3490" s="39"/>
      <c r="AN3490" s="39"/>
      <c r="AO3490" s="39"/>
      <c r="AP3490" s="39"/>
      <c r="AQ3490" s="39"/>
      <c r="AR3490" s="39"/>
      <c r="AS3490" s="39"/>
      <c r="AT3490" s="39"/>
      <c r="AU3490" s="39"/>
      <c r="AV3490" s="39"/>
      <c r="AW3490" s="39"/>
      <c r="AX3490" s="39"/>
      <c r="AY3490" s="39"/>
      <c r="AZ3490" s="39"/>
      <c r="BA3490" s="39"/>
      <c r="BB3490" s="39"/>
      <c r="BC3490" s="39"/>
      <c r="BD3490" s="39"/>
      <c r="BE3490" s="39"/>
      <c r="BF3490" s="39"/>
      <c r="BG3490" s="39"/>
      <c r="BH3490" s="39"/>
      <c r="BI3490" s="39"/>
      <c r="BJ3490" s="39"/>
      <c r="BK3490" s="39"/>
      <c r="BL3490" s="39"/>
      <c r="BM3490" s="39"/>
      <c r="BN3490" s="39"/>
      <c r="BO3490" s="39"/>
      <c r="BP3490" s="39"/>
      <c r="BQ3490" s="39"/>
      <c r="BR3490" s="39"/>
      <c r="BS3490" s="39"/>
      <c r="BT3490" s="39"/>
      <c r="BU3490" s="39"/>
      <c r="BV3490" s="39"/>
      <c r="BW3490" s="39"/>
      <c r="BX3490" s="39"/>
      <c r="BY3490" s="39"/>
      <c r="BZ3490" s="39"/>
      <c r="CA3490" s="39"/>
      <c r="CB3490" s="39"/>
      <c r="CC3490" s="39"/>
      <c r="CD3490" s="39"/>
      <c r="CE3490" s="39"/>
      <c r="CF3490" s="39"/>
      <c r="CG3490" s="39"/>
      <c r="CH3490" s="39"/>
      <c r="CI3490" s="39"/>
      <c r="CJ3490" s="39"/>
      <c r="CK3490" s="39"/>
      <c r="CL3490" s="39"/>
      <c r="CM3490" s="39"/>
      <c r="CN3490" s="39"/>
      <c r="CO3490" s="39"/>
      <c r="CP3490" s="39"/>
      <c r="CQ3490" s="39"/>
      <c r="CR3490" s="39"/>
      <c r="CS3490" s="39"/>
      <c r="CT3490" s="39"/>
      <c r="CU3490" s="39"/>
      <c r="CV3490" s="39"/>
      <c r="CW3490" s="39"/>
      <c r="CX3490" s="39"/>
      <c r="CY3490" s="39"/>
      <c r="CZ3490" s="39"/>
      <c r="DA3490" s="39"/>
      <c r="DB3490" s="39"/>
      <c r="DC3490" s="39"/>
      <c r="DD3490" s="39"/>
      <c r="DE3490" s="39"/>
    </row>
    <row r="3491" spans="1:109" s="38" customFormat="1" ht="12">
      <c r="A3491" s="298"/>
      <c r="B3491" s="298"/>
      <c r="C3491" s="298"/>
      <c r="D3491" s="298"/>
      <c r="E3491" s="298"/>
      <c r="F3491" s="298"/>
      <c r="G3491" s="298"/>
      <c r="H3491" s="298"/>
      <c r="I3491" s="298"/>
      <c r="J3491" s="298"/>
      <c r="K3491" s="298"/>
      <c r="L3491" s="299"/>
      <c r="M3491" s="302"/>
      <c r="N3491" s="298"/>
      <c r="O3491" s="238"/>
      <c r="P3491" s="238"/>
      <c r="Q3491" s="238"/>
      <c r="T3491" s="39"/>
      <c r="U3491" s="39"/>
      <c r="V3491" s="39"/>
      <c r="W3491" s="39"/>
      <c r="X3491" s="39"/>
      <c r="Y3491" s="39"/>
      <c r="Z3491" s="39"/>
      <c r="AA3491" s="39"/>
      <c r="AB3491" s="39"/>
      <c r="AC3491" s="39"/>
      <c r="AD3491" s="39"/>
      <c r="AE3491" s="39"/>
      <c r="AF3491" s="39"/>
      <c r="AG3491" s="39"/>
      <c r="AH3491" s="39"/>
      <c r="AI3491" s="39"/>
      <c r="AJ3491" s="39"/>
      <c r="AK3491" s="39"/>
      <c r="AL3491" s="39"/>
      <c r="AM3491" s="39"/>
      <c r="AN3491" s="39"/>
      <c r="AO3491" s="39"/>
      <c r="AP3491" s="39"/>
      <c r="AQ3491" s="39"/>
      <c r="AR3491" s="39"/>
      <c r="AS3491" s="39"/>
      <c r="AT3491" s="39"/>
      <c r="AU3491" s="39"/>
      <c r="AV3491" s="39"/>
      <c r="AW3491" s="39"/>
      <c r="AX3491" s="39"/>
      <c r="AY3491" s="39"/>
      <c r="AZ3491" s="39"/>
      <c r="BA3491" s="39"/>
      <c r="BB3491" s="39"/>
      <c r="BC3491" s="39"/>
      <c r="BD3491" s="39"/>
      <c r="BE3491" s="39"/>
      <c r="BF3491" s="39"/>
      <c r="BG3491" s="39"/>
      <c r="BH3491" s="39"/>
      <c r="BI3491" s="39"/>
      <c r="BJ3491" s="39"/>
      <c r="BK3491" s="39"/>
      <c r="BL3491" s="39"/>
      <c r="BM3491" s="39"/>
      <c r="BN3491" s="39"/>
      <c r="BO3491" s="39"/>
      <c r="BP3491" s="39"/>
      <c r="BQ3491" s="39"/>
      <c r="BR3491" s="39"/>
      <c r="BS3491" s="39"/>
      <c r="BT3491" s="39"/>
      <c r="BU3491" s="39"/>
      <c r="BV3491" s="39"/>
      <c r="BW3491" s="39"/>
      <c r="BX3491" s="39"/>
      <c r="BY3491" s="39"/>
      <c r="BZ3491" s="39"/>
      <c r="CA3491" s="39"/>
      <c r="CB3491" s="39"/>
      <c r="CC3491" s="39"/>
      <c r="CD3491" s="39"/>
      <c r="CE3491" s="39"/>
      <c r="CF3491" s="39"/>
      <c r="CG3491" s="39"/>
      <c r="CH3491" s="39"/>
      <c r="CI3491" s="39"/>
      <c r="CJ3491" s="39"/>
      <c r="CK3491" s="39"/>
      <c r="CL3491" s="39"/>
      <c r="CM3491" s="39"/>
      <c r="CN3491" s="39"/>
      <c r="CO3491" s="39"/>
      <c r="CP3491" s="39"/>
      <c r="CQ3491" s="39"/>
      <c r="CR3491" s="39"/>
      <c r="CS3491" s="39"/>
      <c r="CT3491" s="39"/>
      <c r="CU3491" s="39"/>
      <c r="CV3491" s="39"/>
      <c r="CW3491" s="39"/>
      <c r="CX3491" s="39"/>
      <c r="CY3491" s="39"/>
      <c r="CZ3491" s="39"/>
      <c r="DA3491" s="39"/>
      <c r="DB3491" s="39"/>
      <c r="DC3491" s="39"/>
      <c r="DD3491" s="39"/>
      <c r="DE3491" s="39"/>
    </row>
    <row r="3492" spans="1:109" s="38" customFormat="1" ht="12">
      <c r="A3492" s="298"/>
      <c r="B3492" s="298"/>
      <c r="C3492" s="298"/>
      <c r="D3492" s="298"/>
      <c r="E3492" s="298"/>
      <c r="F3492" s="298"/>
      <c r="G3492" s="298"/>
      <c r="H3492" s="298"/>
      <c r="I3492" s="298"/>
      <c r="J3492" s="298"/>
      <c r="K3492" s="298"/>
      <c r="L3492" s="299"/>
      <c r="M3492" s="302"/>
      <c r="N3492" s="298"/>
      <c r="O3492" s="238"/>
      <c r="P3492" s="238"/>
      <c r="Q3492" s="238"/>
      <c r="T3492" s="39"/>
      <c r="U3492" s="39"/>
      <c r="V3492" s="39"/>
      <c r="W3492" s="39"/>
      <c r="X3492" s="39"/>
      <c r="Y3492" s="39"/>
      <c r="Z3492" s="39"/>
      <c r="AA3492" s="39"/>
      <c r="AB3492" s="39"/>
      <c r="AC3492" s="39"/>
      <c r="AD3492" s="39"/>
      <c r="AE3492" s="39"/>
      <c r="AF3492" s="39"/>
      <c r="AG3492" s="39"/>
      <c r="AH3492" s="39"/>
      <c r="AI3492" s="39"/>
      <c r="AJ3492" s="39"/>
      <c r="AK3492" s="39"/>
      <c r="AL3492" s="39"/>
      <c r="AM3492" s="39"/>
      <c r="AN3492" s="39"/>
      <c r="AO3492" s="39"/>
      <c r="AP3492" s="39"/>
      <c r="AQ3492" s="39"/>
      <c r="AR3492" s="39"/>
      <c r="AS3492" s="39"/>
      <c r="AT3492" s="39"/>
      <c r="AU3492" s="39"/>
      <c r="AV3492" s="39"/>
      <c r="AW3492" s="39"/>
      <c r="AX3492" s="39"/>
      <c r="AY3492" s="39"/>
      <c r="AZ3492" s="39"/>
      <c r="BA3492" s="39"/>
      <c r="BB3492" s="39"/>
      <c r="BC3492" s="39"/>
      <c r="BD3492" s="39"/>
      <c r="BE3492" s="39"/>
      <c r="BF3492" s="39"/>
      <c r="BG3492" s="39"/>
      <c r="BH3492" s="39"/>
      <c r="BI3492" s="39"/>
      <c r="BJ3492" s="39"/>
      <c r="BK3492" s="39"/>
      <c r="BL3492" s="39"/>
      <c r="BM3492" s="39"/>
      <c r="BN3492" s="39"/>
      <c r="BO3492" s="39"/>
      <c r="BP3492" s="39"/>
      <c r="BQ3492" s="39"/>
      <c r="BR3492" s="39"/>
      <c r="BS3492" s="39"/>
      <c r="BT3492" s="39"/>
      <c r="BU3492" s="39"/>
      <c r="BV3492" s="39"/>
      <c r="BW3492" s="39"/>
      <c r="BX3492" s="39"/>
      <c r="BY3492" s="39"/>
      <c r="BZ3492" s="39"/>
      <c r="CA3492" s="39"/>
      <c r="CB3492" s="39"/>
      <c r="CC3492" s="39"/>
      <c r="CD3492" s="39"/>
      <c r="CE3492" s="39"/>
      <c r="CF3492" s="39"/>
      <c r="CG3492" s="39"/>
      <c r="CH3492" s="39"/>
      <c r="CI3492" s="39"/>
      <c r="CJ3492" s="39"/>
      <c r="CK3492" s="39"/>
      <c r="CL3492" s="39"/>
      <c r="CM3492" s="39"/>
      <c r="CN3492" s="39"/>
      <c r="CO3492" s="39"/>
      <c r="CP3492" s="39"/>
      <c r="CQ3492" s="39"/>
      <c r="CR3492" s="39"/>
      <c r="CS3492" s="39"/>
      <c r="CT3492" s="39"/>
      <c r="CU3492" s="39"/>
      <c r="CV3492" s="39"/>
      <c r="CW3492" s="39"/>
      <c r="CX3492" s="39"/>
      <c r="CY3492" s="39"/>
      <c r="CZ3492" s="39"/>
      <c r="DA3492" s="39"/>
      <c r="DB3492" s="39"/>
      <c r="DC3492" s="39"/>
      <c r="DD3492" s="39"/>
      <c r="DE3492" s="39"/>
    </row>
    <row r="3493" spans="1:109" s="38" customFormat="1" ht="12">
      <c r="A3493" s="298"/>
      <c r="B3493" s="298"/>
      <c r="C3493" s="298"/>
      <c r="D3493" s="298"/>
      <c r="E3493" s="298"/>
      <c r="F3493" s="298"/>
      <c r="G3493" s="298"/>
      <c r="H3493" s="298"/>
      <c r="I3493" s="298"/>
      <c r="J3493" s="298"/>
      <c r="K3493" s="298"/>
      <c r="L3493" s="299"/>
      <c r="M3493" s="302"/>
      <c r="N3493" s="298"/>
      <c r="O3493" s="238"/>
      <c r="P3493" s="238"/>
      <c r="Q3493" s="238"/>
      <c r="T3493" s="39"/>
      <c r="U3493" s="39"/>
      <c r="V3493" s="39"/>
      <c r="W3493" s="39"/>
      <c r="X3493" s="39"/>
      <c r="Y3493" s="39"/>
      <c r="Z3493" s="39"/>
      <c r="AA3493" s="39"/>
      <c r="AB3493" s="39"/>
      <c r="AC3493" s="39"/>
      <c r="AD3493" s="39"/>
      <c r="AE3493" s="39"/>
      <c r="AF3493" s="39"/>
      <c r="AG3493" s="39"/>
      <c r="AH3493" s="39"/>
      <c r="AI3493" s="39"/>
      <c r="AJ3493" s="39"/>
      <c r="AK3493" s="39"/>
      <c r="AL3493" s="39"/>
      <c r="AM3493" s="39"/>
      <c r="AN3493" s="39"/>
      <c r="AO3493" s="39"/>
      <c r="AP3493" s="39"/>
      <c r="AQ3493" s="39"/>
      <c r="AR3493" s="39"/>
      <c r="AS3493" s="39"/>
      <c r="AT3493" s="39"/>
      <c r="AU3493" s="39"/>
      <c r="AV3493" s="39"/>
      <c r="AW3493" s="39"/>
      <c r="AX3493" s="39"/>
      <c r="AY3493" s="39"/>
      <c r="AZ3493" s="39"/>
      <c r="BA3493" s="39"/>
      <c r="BB3493" s="39"/>
      <c r="BC3493" s="39"/>
      <c r="BD3493" s="39"/>
      <c r="BE3493" s="39"/>
      <c r="BF3493" s="39"/>
      <c r="BG3493" s="39"/>
      <c r="BH3493" s="39"/>
      <c r="BI3493" s="39"/>
      <c r="BJ3493" s="39"/>
      <c r="BK3493" s="39"/>
      <c r="BL3493" s="39"/>
      <c r="BM3493" s="39"/>
      <c r="BN3493" s="39"/>
      <c r="BO3493" s="39"/>
      <c r="BP3493" s="39"/>
      <c r="BQ3493" s="39"/>
      <c r="BR3493" s="39"/>
      <c r="BS3493" s="39"/>
      <c r="BT3493" s="39"/>
      <c r="BU3493" s="39"/>
      <c r="BV3493" s="39"/>
      <c r="BW3493" s="39"/>
      <c r="BX3493" s="39"/>
      <c r="BY3493" s="39"/>
      <c r="BZ3493" s="39"/>
      <c r="CA3493" s="39"/>
      <c r="CB3493" s="39"/>
      <c r="CC3493" s="39"/>
      <c r="CD3493" s="39"/>
      <c r="CE3493" s="39"/>
      <c r="CF3493" s="39"/>
      <c r="CG3493" s="39"/>
      <c r="CH3493" s="39"/>
      <c r="CI3493" s="39"/>
      <c r="CJ3493" s="39"/>
      <c r="CK3493" s="39"/>
      <c r="CL3493" s="39"/>
      <c r="CM3493" s="39"/>
      <c r="CN3493" s="39"/>
      <c r="CO3493" s="39"/>
      <c r="CP3493" s="39"/>
      <c r="CQ3493" s="39"/>
      <c r="CR3493" s="39"/>
      <c r="CS3493" s="39"/>
      <c r="CT3493" s="39"/>
      <c r="CU3493" s="39"/>
      <c r="CV3493" s="39"/>
      <c r="CW3493" s="39"/>
      <c r="CX3493" s="39"/>
      <c r="CY3493" s="39"/>
      <c r="CZ3493" s="39"/>
      <c r="DA3493" s="39"/>
      <c r="DB3493" s="39"/>
      <c r="DC3493" s="39"/>
      <c r="DD3493" s="39"/>
      <c r="DE3493" s="39"/>
    </row>
    <row r="3494" spans="1:109" s="38" customFormat="1" ht="12">
      <c r="A3494" s="298"/>
      <c r="B3494" s="298"/>
      <c r="C3494" s="298"/>
      <c r="D3494" s="298"/>
      <c r="E3494" s="298"/>
      <c r="F3494" s="298"/>
      <c r="G3494" s="298"/>
      <c r="H3494" s="298"/>
      <c r="I3494" s="298"/>
      <c r="J3494" s="298"/>
      <c r="K3494" s="298"/>
      <c r="L3494" s="299"/>
      <c r="M3494" s="302"/>
      <c r="N3494" s="298"/>
      <c r="O3494" s="238"/>
      <c r="P3494" s="238"/>
      <c r="Q3494" s="238"/>
      <c r="T3494" s="39"/>
      <c r="U3494" s="39"/>
      <c r="V3494" s="39"/>
      <c r="W3494" s="39"/>
      <c r="X3494" s="39"/>
      <c r="Y3494" s="39"/>
      <c r="Z3494" s="39"/>
      <c r="AA3494" s="39"/>
      <c r="AB3494" s="39"/>
      <c r="AC3494" s="39"/>
      <c r="AD3494" s="39"/>
      <c r="AE3494" s="39"/>
      <c r="AF3494" s="39"/>
      <c r="AG3494" s="39"/>
      <c r="AH3494" s="39"/>
      <c r="AI3494" s="39"/>
      <c r="AJ3494" s="39"/>
      <c r="AK3494" s="39"/>
      <c r="AL3494" s="39"/>
      <c r="AM3494" s="39"/>
      <c r="AN3494" s="39"/>
      <c r="AO3494" s="39"/>
      <c r="AP3494" s="39"/>
      <c r="AQ3494" s="39"/>
      <c r="AR3494" s="39"/>
      <c r="AS3494" s="39"/>
      <c r="AT3494" s="39"/>
      <c r="AU3494" s="39"/>
      <c r="AV3494" s="39"/>
      <c r="AW3494" s="39"/>
      <c r="AX3494" s="39"/>
      <c r="AY3494" s="39"/>
      <c r="AZ3494" s="39"/>
      <c r="BA3494" s="39"/>
      <c r="BB3494" s="39"/>
      <c r="BC3494" s="39"/>
      <c r="BD3494" s="39"/>
      <c r="BE3494" s="39"/>
      <c r="BF3494" s="39"/>
      <c r="BG3494" s="39"/>
      <c r="BH3494" s="39"/>
      <c r="BI3494" s="39"/>
      <c r="BJ3494" s="39"/>
      <c r="BK3494" s="39"/>
      <c r="BL3494" s="39"/>
      <c r="BM3494" s="39"/>
      <c r="BN3494" s="39"/>
      <c r="BO3494" s="39"/>
      <c r="BP3494" s="39"/>
      <c r="BQ3494" s="39"/>
      <c r="BR3494" s="39"/>
      <c r="BS3494" s="39"/>
      <c r="BT3494" s="39"/>
      <c r="BU3494" s="39"/>
      <c r="BV3494" s="39"/>
      <c r="BW3494" s="39"/>
      <c r="BX3494" s="39"/>
      <c r="BY3494" s="39"/>
      <c r="BZ3494" s="39"/>
      <c r="CA3494" s="39"/>
      <c r="CB3494" s="39"/>
      <c r="CC3494" s="39"/>
      <c r="CD3494" s="39"/>
      <c r="CE3494" s="39"/>
      <c r="CF3494" s="39"/>
      <c r="CG3494" s="39"/>
      <c r="CH3494" s="39"/>
      <c r="CI3494" s="39"/>
      <c r="CJ3494" s="39"/>
      <c r="CK3494" s="39"/>
      <c r="CL3494" s="39"/>
      <c r="CM3494" s="39"/>
      <c r="CN3494" s="39"/>
      <c r="CO3494" s="39"/>
      <c r="CP3494" s="39"/>
      <c r="CQ3494" s="39"/>
      <c r="CR3494" s="39"/>
      <c r="CS3494" s="39"/>
      <c r="CT3494" s="39"/>
      <c r="CU3494" s="39"/>
      <c r="CV3494" s="39"/>
      <c r="CW3494" s="39"/>
      <c r="CX3494" s="39"/>
      <c r="CY3494" s="39"/>
      <c r="CZ3494" s="39"/>
      <c r="DA3494" s="39"/>
      <c r="DB3494" s="39"/>
      <c r="DC3494" s="39"/>
      <c r="DD3494" s="39"/>
      <c r="DE3494" s="39"/>
    </row>
    <row r="3495" spans="1:109" s="38" customFormat="1" ht="12">
      <c r="A3495" s="298"/>
      <c r="B3495" s="298"/>
      <c r="C3495" s="298"/>
      <c r="D3495" s="298"/>
      <c r="E3495" s="298"/>
      <c r="F3495" s="298"/>
      <c r="G3495" s="298"/>
      <c r="H3495" s="298"/>
      <c r="I3495" s="298"/>
      <c r="J3495" s="298"/>
      <c r="K3495" s="298"/>
      <c r="L3495" s="299"/>
      <c r="M3495" s="302"/>
      <c r="N3495" s="298"/>
      <c r="O3495" s="238"/>
      <c r="P3495" s="238"/>
      <c r="Q3495" s="238"/>
      <c r="T3495" s="39"/>
      <c r="U3495" s="39"/>
      <c r="V3495" s="39"/>
      <c r="W3495" s="39"/>
      <c r="X3495" s="39"/>
      <c r="Y3495" s="39"/>
      <c r="Z3495" s="39"/>
      <c r="AA3495" s="39"/>
      <c r="AB3495" s="39"/>
      <c r="AC3495" s="39"/>
      <c r="AD3495" s="39"/>
      <c r="AE3495" s="39"/>
      <c r="AF3495" s="39"/>
      <c r="AG3495" s="39"/>
      <c r="AH3495" s="39"/>
      <c r="AI3495" s="39"/>
      <c r="AJ3495" s="39"/>
      <c r="AK3495" s="39"/>
      <c r="AL3495" s="39"/>
      <c r="AM3495" s="39"/>
      <c r="AN3495" s="39"/>
      <c r="AO3495" s="39"/>
      <c r="AP3495" s="39"/>
      <c r="AQ3495" s="39"/>
      <c r="AR3495" s="39"/>
      <c r="AS3495" s="39"/>
      <c r="AT3495" s="39"/>
      <c r="AU3495" s="39"/>
      <c r="AV3495" s="39"/>
      <c r="AW3495" s="39"/>
      <c r="AX3495" s="39"/>
      <c r="AY3495" s="39"/>
      <c r="AZ3495" s="39"/>
      <c r="BA3495" s="39"/>
      <c r="BB3495" s="39"/>
      <c r="BC3495" s="39"/>
      <c r="BD3495" s="39"/>
      <c r="BE3495" s="39"/>
      <c r="BF3495" s="39"/>
      <c r="BG3495" s="39"/>
      <c r="BH3495" s="39"/>
      <c r="BI3495" s="39"/>
      <c r="BJ3495" s="39"/>
      <c r="BK3495" s="39"/>
      <c r="BL3495" s="39"/>
      <c r="BM3495" s="39"/>
      <c r="BN3495" s="39"/>
      <c r="BO3495" s="39"/>
      <c r="BP3495" s="39"/>
      <c r="BQ3495" s="39"/>
      <c r="BR3495" s="39"/>
      <c r="BS3495" s="39"/>
      <c r="BT3495" s="39"/>
      <c r="BU3495" s="39"/>
      <c r="BV3495" s="39"/>
      <c r="BW3495" s="39"/>
      <c r="BX3495" s="39"/>
      <c r="BY3495" s="39"/>
      <c r="BZ3495" s="39"/>
      <c r="CA3495" s="39"/>
      <c r="CB3495" s="39"/>
      <c r="CC3495" s="39"/>
      <c r="CD3495" s="39"/>
      <c r="CE3495" s="39"/>
      <c r="CF3495" s="39"/>
      <c r="CG3495" s="39"/>
      <c r="CH3495" s="39"/>
      <c r="CI3495" s="39"/>
      <c r="CJ3495" s="39"/>
      <c r="CK3495" s="39"/>
      <c r="CL3495" s="39"/>
      <c r="CM3495" s="39"/>
      <c r="CN3495" s="39"/>
      <c r="CO3495" s="39"/>
      <c r="CP3495" s="39"/>
      <c r="CQ3495" s="39"/>
      <c r="CR3495" s="39"/>
      <c r="CS3495" s="39"/>
      <c r="CT3495" s="39"/>
      <c r="CU3495" s="39"/>
      <c r="CV3495" s="39"/>
      <c r="CW3495" s="39"/>
      <c r="CX3495" s="39"/>
      <c r="CY3495" s="39"/>
      <c r="CZ3495" s="39"/>
      <c r="DA3495" s="39"/>
      <c r="DB3495" s="39"/>
      <c r="DC3495" s="39"/>
      <c r="DD3495" s="39"/>
      <c r="DE3495" s="39"/>
    </row>
    <row r="3496" spans="1:109" s="38" customFormat="1" ht="12">
      <c r="A3496" s="298"/>
      <c r="B3496" s="298"/>
      <c r="C3496" s="298"/>
      <c r="D3496" s="298"/>
      <c r="E3496" s="298"/>
      <c r="F3496" s="298"/>
      <c r="G3496" s="298"/>
      <c r="H3496" s="298"/>
      <c r="I3496" s="298"/>
      <c r="J3496" s="298"/>
      <c r="K3496" s="298"/>
      <c r="L3496" s="299"/>
      <c r="M3496" s="302"/>
      <c r="N3496" s="298"/>
      <c r="O3496" s="238"/>
      <c r="P3496" s="238"/>
      <c r="Q3496" s="238"/>
      <c r="T3496" s="39"/>
      <c r="U3496" s="39"/>
      <c r="V3496" s="39"/>
      <c r="W3496" s="39"/>
      <c r="X3496" s="39"/>
      <c r="Y3496" s="39"/>
      <c r="Z3496" s="39"/>
      <c r="AA3496" s="39"/>
      <c r="AB3496" s="39"/>
      <c r="AC3496" s="39"/>
      <c r="AD3496" s="39"/>
      <c r="AE3496" s="39"/>
      <c r="AF3496" s="39"/>
      <c r="AG3496" s="39"/>
      <c r="AH3496" s="39"/>
      <c r="AI3496" s="39"/>
      <c r="AJ3496" s="39"/>
      <c r="AK3496" s="39"/>
      <c r="AL3496" s="39"/>
      <c r="AM3496" s="39"/>
      <c r="AN3496" s="39"/>
      <c r="AO3496" s="39"/>
      <c r="AP3496" s="39"/>
      <c r="AQ3496" s="39"/>
      <c r="AR3496" s="39"/>
      <c r="AS3496" s="39"/>
      <c r="AT3496" s="39"/>
      <c r="AU3496" s="39"/>
      <c r="AV3496" s="39"/>
      <c r="AW3496" s="39"/>
      <c r="AX3496" s="39"/>
      <c r="AY3496" s="39"/>
      <c r="AZ3496" s="39"/>
      <c r="BA3496" s="39"/>
      <c r="BB3496" s="39"/>
      <c r="BC3496" s="39"/>
      <c r="BD3496" s="39"/>
      <c r="BE3496" s="39"/>
      <c r="BF3496" s="39"/>
      <c r="BG3496" s="39"/>
      <c r="BH3496" s="39"/>
      <c r="BI3496" s="39"/>
      <c r="BJ3496" s="39"/>
      <c r="BK3496" s="39"/>
      <c r="BL3496" s="39"/>
      <c r="BM3496" s="39"/>
      <c r="BN3496" s="39"/>
      <c r="BO3496" s="39"/>
      <c r="BP3496" s="39"/>
      <c r="BQ3496" s="39"/>
      <c r="BR3496" s="39"/>
      <c r="BS3496" s="39"/>
      <c r="BT3496" s="39"/>
      <c r="BU3496" s="39"/>
      <c r="BV3496" s="39"/>
      <c r="BW3496" s="39"/>
      <c r="BX3496" s="39"/>
      <c r="BY3496" s="39"/>
      <c r="BZ3496" s="39"/>
      <c r="CA3496" s="39"/>
      <c r="CB3496" s="39"/>
      <c r="CC3496" s="39"/>
      <c r="CD3496" s="39"/>
      <c r="CE3496" s="39"/>
      <c r="CF3496" s="39"/>
      <c r="CG3496" s="39"/>
      <c r="CH3496" s="39"/>
      <c r="CI3496" s="39"/>
      <c r="CJ3496" s="39"/>
      <c r="CK3496" s="39"/>
      <c r="CL3496" s="39"/>
      <c r="CM3496" s="39"/>
      <c r="CN3496" s="39"/>
      <c r="CO3496" s="39"/>
      <c r="CP3496" s="39"/>
      <c r="CQ3496" s="39"/>
      <c r="CR3496" s="39"/>
      <c r="CS3496" s="39"/>
      <c r="CT3496" s="39"/>
      <c r="CU3496" s="39"/>
      <c r="CV3496" s="39"/>
      <c r="CW3496" s="39"/>
      <c r="CX3496" s="39"/>
      <c r="CY3496" s="39"/>
      <c r="CZ3496" s="39"/>
      <c r="DA3496" s="39"/>
      <c r="DB3496" s="39"/>
      <c r="DC3496" s="39"/>
      <c r="DD3496" s="39"/>
      <c r="DE3496" s="39"/>
    </row>
    <row r="3497" spans="1:109" s="38" customFormat="1" ht="12">
      <c r="A3497" s="298"/>
      <c r="B3497" s="298"/>
      <c r="C3497" s="298"/>
      <c r="D3497" s="298"/>
      <c r="E3497" s="298"/>
      <c r="F3497" s="298"/>
      <c r="G3497" s="298"/>
      <c r="H3497" s="298"/>
      <c r="I3497" s="298"/>
      <c r="J3497" s="298"/>
      <c r="K3497" s="298"/>
      <c r="L3497" s="299"/>
      <c r="M3497" s="302"/>
      <c r="N3497" s="298"/>
      <c r="O3497" s="238"/>
      <c r="P3497" s="238"/>
      <c r="Q3497" s="238"/>
      <c r="T3497" s="39"/>
      <c r="U3497" s="39"/>
      <c r="V3497" s="39"/>
      <c r="W3497" s="39"/>
      <c r="X3497" s="39"/>
      <c r="Y3497" s="39"/>
      <c r="Z3497" s="39"/>
      <c r="AA3497" s="39"/>
      <c r="AB3497" s="39"/>
      <c r="AC3497" s="39"/>
      <c r="AD3497" s="39"/>
      <c r="AE3497" s="39"/>
      <c r="AF3497" s="39"/>
      <c r="AG3497" s="39"/>
      <c r="AH3497" s="39"/>
      <c r="AI3497" s="39"/>
      <c r="AJ3497" s="39"/>
      <c r="AK3497" s="39"/>
      <c r="AL3497" s="39"/>
      <c r="AM3497" s="39"/>
      <c r="AN3497" s="39"/>
      <c r="AO3497" s="39"/>
      <c r="AP3497" s="39"/>
      <c r="AQ3497" s="39"/>
      <c r="AR3497" s="39"/>
      <c r="AS3497" s="39"/>
      <c r="AT3497" s="39"/>
      <c r="AU3497" s="39"/>
      <c r="AV3497" s="39"/>
      <c r="AW3497" s="39"/>
      <c r="AX3497" s="39"/>
      <c r="AY3497" s="39"/>
      <c r="AZ3497" s="39"/>
      <c r="BA3497" s="39"/>
      <c r="BB3497" s="39"/>
      <c r="BC3497" s="39"/>
      <c r="BD3497" s="39"/>
      <c r="BE3497" s="39"/>
      <c r="BF3497" s="39"/>
      <c r="BG3497" s="39"/>
      <c r="BH3497" s="39"/>
      <c r="BI3497" s="39"/>
      <c r="BJ3497" s="39"/>
      <c r="BK3497" s="39"/>
      <c r="BL3497" s="39"/>
      <c r="BM3497" s="39"/>
      <c r="BN3497" s="39"/>
      <c r="BO3497" s="39"/>
      <c r="BP3497" s="39"/>
      <c r="BQ3497" s="39"/>
      <c r="BR3497" s="39"/>
      <c r="BS3497" s="39"/>
      <c r="BT3497" s="39"/>
      <c r="BU3497" s="39"/>
      <c r="BV3497" s="39"/>
      <c r="BW3497" s="39"/>
      <c r="BX3497" s="39"/>
      <c r="BY3497" s="39"/>
      <c r="BZ3497" s="39"/>
      <c r="CA3497" s="39"/>
      <c r="CB3497" s="39"/>
      <c r="CC3497" s="39"/>
      <c r="CD3497" s="39"/>
      <c r="CE3497" s="39"/>
      <c r="CF3497" s="39"/>
      <c r="CG3497" s="39"/>
      <c r="CH3497" s="39"/>
      <c r="CI3497" s="39"/>
      <c r="CJ3497" s="39"/>
      <c r="CK3497" s="39"/>
      <c r="CL3497" s="39"/>
      <c r="CM3497" s="39"/>
      <c r="CN3497" s="39"/>
      <c r="CO3497" s="39"/>
      <c r="CP3497" s="39"/>
      <c r="CQ3497" s="39"/>
      <c r="CR3497" s="39"/>
      <c r="CS3497" s="39"/>
      <c r="CT3497" s="39"/>
      <c r="CU3497" s="39"/>
      <c r="CV3497" s="39"/>
      <c r="CW3497" s="39"/>
      <c r="CX3497" s="39"/>
      <c r="CY3497" s="39"/>
      <c r="CZ3497" s="39"/>
      <c r="DA3497" s="39"/>
      <c r="DB3497" s="39"/>
      <c r="DC3497" s="39"/>
      <c r="DD3497" s="39"/>
      <c r="DE3497" s="39"/>
    </row>
    <row r="3498" spans="1:109" s="38" customFormat="1" ht="12">
      <c r="A3498" s="298"/>
      <c r="B3498" s="298"/>
      <c r="C3498" s="298"/>
      <c r="D3498" s="298"/>
      <c r="E3498" s="298"/>
      <c r="F3498" s="298"/>
      <c r="G3498" s="298"/>
      <c r="H3498" s="298"/>
      <c r="I3498" s="298"/>
      <c r="J3498" s="298"/>
      <c r="K3498" s="298"/>
      <c r="L3498" s="299"/>
      <c r="M3498" s="302"/>
      <c r="N3498" s="298"/>
      <c r="O3498" s="238"/>
      <c r="P3498" s="238"/>
      <c r="Q3498" s="238"/>
      <c r="T3498" s="39"/>
      <c r="U3498" s="39"/>
      <c r="V3498" s="39"/>
      <c r="W3498" s="39"/>
      <c r="X3498" s="39"/>
      <c r="Y3498" s="39"/>
      <c r="Z3498" s="39"/>
      <c r="AA3498" s="39"/>
      <c r="AB3498" s="39"/>
      <c r="AC3498" s="39"/>
      <c r="AD3498" s="39"/>
      <c r="AE3498" s="39"/>
      <c r="AF3498" s="39"/>
      <c r="AG3498" s="39"/>
      <c r="AH3498" s="39"/>
      <c r="AI3498" s="39"/>
      <c r="AJ3498" s="39"/>
      <c r="AK3498" s="39"/>
      <c r="AL3498" s="39"/>
      <c r="AM3498" s="39"/>
      <c r="AN3498" s="39"/>
      <c r="AO3498" s="39"/>
      <c r="AP3498" s="39"/>
      <c r="AQ3498" s="39"/>
      <c r="AR3498" s="39"/>
      <c r="AS3498" s="39"/>
      <c r="AT3498" s="39"/>
      <c r="AU3498" s="39"/>
      <c r="AV3498" s="39"/>
      <c r="AW3498" s="39"/>
      <c r="AX3498" s="39"/>
      <c r="AY3498" s="39"/>
      <c r="AZ3498" s="39"/>
      <c r="BA3498" s="39"/>
      <c r="BB3498" s="39"/>
      <c r="BC3498" s="39"/>
      <c r="BD3498" s="39"/>
      <c r="BE3498" s="39"/>
      <c r="BF3498" s="39"/>
      <c r="BG3498" s="39"/>
      <c r="BH3498" s="39"/>
      <c r="BI3498" s="39"/>
      <c r="BJ3498" s="39"/>
      <c r="BK3498" s="39"/>
      <c r="BL3498" s="39"/>
      <c r="BM3498" s="39"/>
      <c r="BN3498" s="39"/>
      <c r="BO3498" s="39"/>
      <c r="BP3498" s="39"/>
      <c r="BQ3498" s="39"/>
      <c r="BR3498" s="39"/>
      <c r="BS3498" s="39"/>
      <c r="BT3498" s="39"/>
      <c r="BU3498" s="39"/>
      <c r="BV3498" s="39"/>
      <c r="BW3498" s="39"/>
      <c r="BX3498" s="39"/>
      <c r="BY3498" s="39"/>
      <c r="BZ3498" s="39"/>
      <c r="CA3498" s="39"/>
      <c r="CB3498" s="39"/>
      <c r="CC3498" s="39"/>
      <c r="CD3498" s="39"/>
      <c r="CE3498" s="39"/>
      <c r="CF3498" s="39"/>
      <c r="CG3498" s="39"/>
      <c r="CH3498" s="39"/>
      <c r="CI3498" s="39"/>
      <c r="CJ3498" s="39"/>
      <c r="CK3498" s="39"/>
      <c r="CL3498" s="39"/>
      <c r="CM3498" s="39"/>
      <c r="CN3498" s="39"/>
      <c r="CO3498" s="39"/>
      <c r="CP3498" s="39"/>
      <c r="CQ3498" s="39"/>
      <c r="CR3498" s="39"/>
      <c r="CS3498" s="39"/>
      <c r="CT3498" s="39"/>
      <c r="CU3498" s="39"/>
      <c r="CV3498" s="39"/>
      <c r="CW3498" s="39"/>
      <c r="CX3498" s="39"/>
      <c r="CY3498" s="39"/>
      <c r="CZ3498" s="39"/>
      <c r="DA3498" s="39"/>
      <c r="DB3498" s="39"/>
      <c r="DC3498" s="39"/>
      <c r="DD3498" s="39"/>
      <c r="DE3498" s="39"/>
    </row>
    <row r="3499" spans="1:109" s="38" customFormat="1" ht="12">
      <c r="A3499" s="298"/>
      <c r="B3499" s="298"/>
      <c r="C3499" s="298"/>
      <c r="D3499" s="298"/>
      <c r="E3499" s="298"/>
      <c r="F3499" s="298"/>
      <c r="G3499" s="298"/>
      <c r="H3499" s="298"/>
      <c r="I3499" s="298"/>
      <c r="J3499" s="298"/>
      <c r="K3499" s="298"/>
      <c r="L3499" s="299"/>
      <c r="M3499" s="302"/>
      <c r="N3499" s="298"/>
      <c r="O3499" s="238"/>
      <c r="P3499" s="238"/>
      <c r="Q3499" s="238"/>
      <c r="T3499" s="39"/>
      <c r="U3499" s="39"/>
      <c r="V3499" s="39"/>
      <c r="W3499" s="39"/>
      <c r="X3499" s="39"/>
      <c r="Y3499" s="39"/>
      <c r="Z3499" s="39"/>
      <c r="AA3499" s="39"/>
      <c r="AB3499" s="39"/>
      <c r="AC3499" s="39"/>
      <c r="AD3499" s="39"/>
      <c r="AE3499" s="39"/>
      <c r="AF3499" s="39"/>
      <c r="AG3499" s="39"/>
      <c r="AH3499" s="39"/>
      <c r="AI3499" s="39"/>
      <c r="AJ3499" s="39"/>
      <c r="AK3499" s="39"/>
      <c r="AL3499" s="39"/>
      <c r="AM3499" s="39"/>
      <c r="AN3499" s="39"/>
      <c r="AO3499" s="39"/>
      <c r="AP3499" s="39"/>
      <c r="AQ3499" s="39"/>
      <c r="AR3499" s="39"/>
      <c r="AS3499" s="39"/>
      <c r="AT3499" s="39"/>
      <c r="AU3499" s="39"/>
      <c r="AV3499" s="39"/>
      <c r="AW3499" s="39"/>
      <c r="AX3499" s="39"/>
      <c r="AY3499" s="39"/>
      <c r="AZ3499" s="39"/>
      <c r="BA3499" s="39"/>
      <c r="BB3499" s="39"/>
      <c r="BC3499" s="39"/>
      <c r="BD3499" s="39"/>
      <c r="BE3499" s="39"/>
      <c r="BF3499" s="39"/>
      <c r="BG3499" s="39"/>
      <c r="BH3499" s="39"/>
      <c r="BI3499" s="39"/>
      <c r="BJ3499" s="39"/>
      <c r="BK3499" s="39"/>
      <c r="BL3499" s="39"/>
      <c r="BM3499" s="39"/>
      <c r="BN3499" s="39"/>
      <c r="BO3499" s="39"/>
      <c r="BP3499" s="39"/>
      <c r="BQ3499" s="39"/>
      <c r="BR3499" s="39"/>
      <c r="BS3499" s="39"/>
      <c r="BT3499" s="39"/>
      <c r="BU3499" s="39"/>
      <c r="BV3499" s="39"/>
      <c r="BW3499" s="39"/>
      <c r="BX3499" s="39"/>
      <c r="BY3499" s="39"/>
      <c r="BZ3499" s="39"/>
      <c r="CA3499" s="39"/>
      <c r="CB3499" s="39"/>
      <c r="CC3499" s="39"/>
      <c r="CD3499" s="39"/>
      <c r="CE3499" s="39"/>
      <c r="CF3499" s="39"/>
      <c r="CG3499" s="39"/>
      <c r="CH3499" s="39"/>
      <c r="CI3499" s="39"/>
      <c r="CJ3499" s="39"/>
      <c r="CK3499" s="39"/>
      <c r="CL3499" s="39"/>
      <c r="CM3499" s="39"/>
      <c r="CN3499" s="39"/>
      <c r="CO3499" s="39"/>
      <c r="CP3499" s="39"/>
      <c r="CQ3499" s="39"/>
      <c r="CR3499" s="39"/>
      <c r="CS3499" s="39"/>
      <c r="CT3499" s="39"/>
      <c r="CU3499" s="39"/>
      <c r="CV3499" s="39"/>
      <c r="CW3499" s="39"/>
      <c r="CX3499" s="39"/>
      <c r="CY3499" s="39"/>
      <c r="CZ3499" s="39"/>
      <c r="DA3499" s="39"/>
      <c r="DB3499" s="39"/>
      <c r="DC3499" s="39"/>
      <c r="DD3499" s="39"/>
      <c r="DE3499" s="39"/>
    </row>
    <row r="3500" spans="1:109" s="38" customFormat="1" ht="12">
      <c r="A3500" s="298"/>
      <c r="B3500" s="298"/>
      <c r="C3500" s="298"/>
      <c r="D3500" s="298"/>
      <c r="E3500" s="298"/>
      <c r="F3500" s="298"/>
      <c r="G3500" s="298"/>
      <c r="H3500" s="298"/>
      <c r="I3500" s="298"/>
      <c r="J3500" s="298"/>
      <c r="K3500" s="298"/>
      <c r="L3500" s="299"/>
      <c r="M3500" s="302"/>
      <c r="N3500" s="298"/>
      <c r="O3500" s="238"/>
      <c r="P3500" s="238"/>
      <c r="Q3500" s="238"/>
      <c r="T3500" s="39"/>
      <c r="U3500" s="39"/>
      <c r="V3500" s="39"/>
      <c r="W3500" s="39"/>
      <c r="X3500" s="39"/>
      <c r="Y3500" s="39"/>
      <c r="Z3500" s="39"/>
      <c r="AA3500" s="39"/>
      <c r="AB3500" s="39"/>
      <c r="AC3500" s="39"/>
      <c r="AD3500" s="39"/>
      <c r="AE3500" s="39"/>
      <c r="AF3500" s="39"/>
      <c r="AG3500" s="39"/>
      <c r="AH3500" s="39"/>
      <c r="AI3500" s="39"/>
      <c r="AJ3500" s="39"/>
      <c r="AK3500" s="39"/>
      <c r="AL3500" s="39"/>
      <c r="AM3500" s="39"/>
      <c r="AN3500" s="39"/>
      <c r="AO3500" s="39"/>
      <c r="AP3500" s="39"/>
      <c r="AQ3500" s="39"/>
      <c r="AR3500" s="39"/>
      <c r="AS3500" s="39"/>
      <c r="AT3500" s="39"/>
      <c r="AU3500" s="39"/>
      <c r="AV3500" s="39"/>
      <c r="AW3500" s="39"/>
      <c r="AX3500" s="39"/>
      <c r="AY3500" s="39"/>
      <c r="AZ3500" s="39"/>
      <c r="BA3500" s="39"/>
      <c r="BB3500" s="39"/>
      <c r="BC3500" s="39"/>
      <c r="BD3500" s="39"/>
      <c r="BE3500" s="39"/>
      <c r="BF3500" s="39"/>
      <c r="BG3500" s="39"/>
      <c r="BH3500" s="39"/>
      <c r="BI3500" s="39"/>
      <c r="BJ3500" s="39"/>
      <c r="BK3500" s="39"/>
      <c r="BL3500" s="39"/>
      <c r="BM3500" s="39"/>
      <c r="BN3500" s="39"/>
      <c r="BO3500" s="39"/>
      <c r="BP3500" s="39"/>
      <c r="BQ3500" s="39"/>
      <c r="BR3500" s="39"/>
      <c r="BS3500" s="39"/>
      <c r="BT3500" s="39"/>
      <c r="BU3500" s="39"/>
      <c r="BV3500" s="39"/>
      <c r="BW3500" s="39"/>
      <c r="BX3500" s="39"/>
      <c r="BY3500" s="39"/>
      <c r="BZ3500" s="39"/>
      <c r="CA3500" s="39"/>
      <c r="CB3500" s="39"/>
      <c r="CC3500" s="39"/>
      <c r="CD3500" s="39"/>
      <c r="CE3500" s="39"/>
      <c r="CF3500" s="39"/>
      <c r="CG3500" s="39"/>
      <c r="CH3500" s="39"/>
      <c r="CI3500" s="39"/>
      <c r="CJ3500" s="39"/>
      <c r="CK3500" s="39"/>
      <c r="CL3500" s="39"/>
      <c r="CM3500" s="39"/>
      <c r="CN3500" s="39"/>
      <c r="CO3500" s="39"/>
      <c r="CP3500" s="39"/>
      <c r="CQ3500" s="39"/>
      <c r="CR3500" s="39"/>
      <c r="CS3500" s="39"/>
      <c r="CT3500" s="39"/>
      <c r="CU3500" s="39"/>
      <c r="CV3500" s="39"/>
      <c r="CW3500" s="39"/>
      <c r="CX3500" s="39"/>
      <c r="CY3500" s="39"/>
      <c r="CZ3500" s="39"/>
      <c r="DA3500" s="39"/>
      <c r="DB3500" s="39"/>
      <c r="DC3500" s="39"/>
      <c r="DD3500" s="39"/>
      <c r="DE3500" s="39"/>
    </row>
    <row r="3501" spans="1:109" s="38" customFormat="1" ht="12">
      <c r="A3501" s="298"/>
      <c r="B3501" s="298"/>
      <c r="C3501" s="298"/>
      <c r="D3501" s="298"/>
      <c r="E3501" s="298"/>
      <c r="F3501" s="298"/>
      <c r="G3501" s="298"/>
      <c r="H3501" s="298"/>
      <c r="I3501" s="298"/>
      <c r="J3501" s="298"/>
      <c r="K3501" s="298"/>
      <c r="L3501" s="299"/>
      <c r="M3501" s="302"/>
      <c r="N3501" s="298"/>
      <c r="O3501" s="238"/>
      <c r="P3501" s="238"/>
      <c r="Q3501" s="238"/>
      <c r="T3501" s="39"/>
      <c r="U3501" s="39"/>
      <c r="V3501" s="39"/>
      <c r="W3501" s="39"/>
      <c r="X3501" s="39"/>
      <c r="Y3501" s="39"/>
      <c r="Z3501" s="39"/>
      <c r="AA3501" s="39"/>
      <c r="AB3501" s="39"/>
      <c r="AC3501" s="39"/>
      <c r="AD3501" s="39"/>
      <c r="AE3501" s="39"/>
      <c r="AF3501" s="39"/>
      <c r="AG3501" s="39"/>
      <c r="AH3501" s="39"/>
      <c r="AI3501" s="39"/>
      <c r="AJ3501" s="39"/>
      <c r="AK3501" s="39"/>
      <c r="AL3501" s="39"/>
      <c r="AM3501" s="39"/>
      <c r="AN3501" s="39"/>
      <c r="AO3501" s="39"/>
      <c r="AP3501" s="39"/>
      <c r="AQ3501" s="39"/>
      <c r="AR3501" s="39"/>
      <c r="AS3501" s="39"/>
      <c r="AT3501" s="39"/>
      <c r="AU3501" s="39"/>
      <c r="AV3501" s="39"/>
      <c r="AW3501" s="39"/>
      <c r="AX3501" s="39"/>
      <c r="AY3501" s="39"/>
      <c r="AZ3501" s="39"/>
      <c r="BA3501" s="39"/>
      <c r="BB3501" s="39"/>
      <c r="BC3501" s="39"/>
      <c r="BD3501" s="39"/>
      <c r="BE3501" s="39"/>
      <c r="BF3501" s="39"/>
      <c r="BG3501" s="39"/>
      <c r="BH3501" s="39"/>
      <c r="BI3501" s="39"/>
      <c r="BJ3501" s="39"/>
      <c r="BK3501" s="39"/>
      <c r="BL3501" s="39"/>
      <c r="BM3501" s="39"/>
      <c r="BN3501" s="39"/>
      <c r="BO3501" s="39"/>
      <c r="BP3501" s="39"/>
      <c r="BQ3501" s="39"/>
      <c r="BR3501" s="39"/>
      <c r="BS3501" s="39"/>
      <c r="BT3501" s="39"/>
      <c r="BU3501" s="39"/>
      <c r="BV3501" s="39"/>
      <c r="BW3501" s="39"/>
      <c r="BX3501" s="39"/>
      <c r="BY3501" s="39"/>
      <c r="BZ3501" s="39"/>
      <c r="CA3501" s="39"/>
      <c r="CB3501" s="39"/>
      <c r="CC3501" s="39"/>
      <c r="CD3501" s="39"/>
      <c r="CE3501" s="39"/>
      <c r="CF3501" s="39"/>
      <c r="CG3501" s="39"/>
      <c r="CH3501" s="39"/>
      <c r="CI3501" s="39"/>
      <c r="CJ3501" s="39"/>
      <c r="CK3501" s="39"/>
      <c r="CL3501" s="39"/>
      <c r="CM3501" s="39"/>
      <c r="CN3501" s="39"/>
      <c r="CO3501" s="39"/>
      <c r="CP3501" s="39"/>
      <c r="CQ3501" s="39"/>
      <c r="CR3501" s="39"/>
      <c r="CS3501" s="39"/>
      <c r="CT3501" s="39"/>
      <c r="CU3501" s="39"/>
      <c r="CV3501" s="39"/>
      <c r="CW3501" s="39"/>
      <c r="CX3501" s="39"/>
      <c r="CY3501" s="39"/>
      <c r="CZ3501" s="39"/>
      <c r="DA3501" s="39"/>
      <c r="DB3501" s="39"/>
      <c r="DC3501" s="39"/>
      <c r="DD3501" s="39"/>
      <c r="DE3501" s="39"/>
    </row>
    <row r="3502" spans="1:109" s="38" customFormat="1" ht="12">
      <c r="A3502" s="298"/>
      <c r="B3502" s="298"/>
      <c r="C3502" s="298"/>
      <c r="D3502" s="298"/>
      <c r="E3502" s="298"/>
      <c r="F3502" s="298"/>
      <c r="G3502" s="298"/>
      <c r="H3502" s="298"/>
      <c r="I3502" s="298"/>
      <c r="J3502" s="298"/>
      <c r="K3502" s="298"/>
      <c r="L3502" s="299"/>
      <c r="M3502" s="302"/>
      <c r="N3502" s="298"/>
      <c r="O3502" s="238"/>
      <c r="P3502" s="238"/>
      <c r="Q3502" s="238"/>
      <c r="T3502" s="39"/>
      <c r="U3502" s="39"/>
      <c r="V3502" s="39"/>
      <c r="W3502" s="39"/>
      <c r="X3502" s="39"/>
      <c r="Y3502" s="39"/>
      <c r="Z3502" s="39"/>
      <c r="AA3502" s="39"/>
      <c r="AB3502" s="39"/>
      <c r="AC3502" s="39"/>
      <c r="AD3502" s="39"/>
      <c r="AE3502" s="39"/>
      <c r="AF3502" s="39"/>
      <c r="AG3502" s="39"/>
      <c r="AH3502" s="39"/>
      <c r="AI3502" s="39"/>
      <c r="AJ3502" s="39"/>
      <c r="AK3502" s="39"/>
      <c r="AL3502" s="39"/>
      <c r="AM3502" s="39"/>
      <c r="AN3502" s="39"/>
      <c r="AO3502" s="39"/>
      <c r="AP3502" s="39"/>
      <c r="AQ3502" s="39"/>
      <c r="AR3502" s="39"/>
      <c r="AS3502" s="39"/>
      <c r="AT3502" s="39"/>
      <c r="AU3502" s="39"/>
      <c r="AV3502" s="39"/>
      <c r="AW3502" s="39"/>
      <c r="AX3502" s="39"/>
      <c r="AY3502" s="39"/>
      <c r="AZ3502" s="39"/>
      <c r="BA3502" s="39"/>
      <c r="BB3502" s="39"/>
      <c r="BC3502" s="39"/>
      <c r="BD3502" s="39"/>
      <c r="BE3502" s="39"/>
      <c r="BF3502" s="39"/>
      <c r="BG3502" s="39"/>
      <c r="BH3502" s="39"/>
      <c r="BI3502" s="39"/>
      <c r="BJ3502" s="39"/>
      <c r="BK3502" s="39"/>
      <c r="BL3502" s="39"/>
      <c r="BM3502" s="39"/>
      <c r="BN3502" s="39"/>
      <c r="BO3502" s="39"/>
      <c r="BP3502" s="39"/>
      <c r="BQ3502" s="39"/>
      <c r="BR3502" s="39"/>
      <c r="BS3502" s="39"/>
      <c r="BT3502" s="39"/>
      <c r="BU3502" s="39"/>
      <c r="BV3502" s="39"/>
      <c r="BW3502" s="39"/>
      <c r="BX3502" s="39"/>
      <c r="BY3502" s="39"/>
      <c r="BZ3502" s="39"/>
      <c r="CA3502" s="39"/>
      <c r="CB3502" s="39"/>
      <c r="CC3502" s="39"/>
      <c r="CD3502" s="39"/>
      <c r="CE3502" s="39"/>
      <c r="CF3502" s="39"/>
      <c r="CG3502" s="39"/>
      <c r="CH3502" s="39"/>
      <c r="CI3502" s="39"/>
      <c r="CJ3502" s="39"/>
      <c r="CK3502" s="39"/>
      <c r="CL3502" s="39"/>
      <c r="CM3502" s="39"/>
      <c r="CN3502" s="39"/>
      <c r="CO3502" s="39"/>
      <c r="CP3502" s="39"/>
      <c r="CQ3502" s="39"/>
      <c r="CR3502" s="39"/>
      <c r="CS3502" s="39"/>
      <c r="CT3502" s="39"/>
      <c r="CU3502" s="39"/>
      <c r="CV3502" s="39"/>
      <c r="CW3502" s="39"/>
      <c r="CX3502" s="39"/>
      <c r="CY3502" s="39"/>
      <c r="CZ3502" s="39"/>
      <c r="DA3502" s="39"/>
      <c r="DB3502" s="39"/>
      <c r="DC3502" s="39"/>
      <c r="DD3502" s="39"/>
      <c r="DE3502" s="39"/>
    </row>
    <row r="3503" spans="1:109" s="38" customFormat="1" ht="12">
      <c r="A3503" s="298"/>
      <c r="B3503" s="298"/>
      <c r="C3503" s="298"/>
      <c r="D3503" s="298"/>
      <c r="E3503" s="298"/>
      <c r="F3503" s="298"/>
      <c r="G3503" s="298"/>
      <c r="H3503" s="298"/>
      <c r="I3503" s="298"/>
      <c r="J3503" s="298"/>
      <c r="K3503" s="298"/>
      <c r="L3503" s="299"/>
      <c r="M3503" s="302"/>
      <c r="N3503" s="298"/>
      <c r="O3503" s="238"/>
      <c r="P3503" s="238"/>
      <c r="Q3503" s="238"/>
      <c r="T3503" s="39"/>
      <c r="U3503" s="39"/>
      <c r="V3503" s="39"/>
      <c r="W3503" s="39"/>
      <c r="X3503" s="39"/>
      <c r="Y3503" s="39"/>
      <c r="Z3503" s="39"/>
      <c r="AA3503" s="39"/>
      <c r="AB3503" s="39"/>
      <c r="AC3503" s="39"/>
      <c r="AD3503" s="39"/>
      <c r="AE3503" s="39"/>
      <c r="AF3503" s="39"/>
      <c r="AG3503" s="39"/>
      <c r="AH3503" s="39"/>
      <c r="AI3503" s="39"/>
      <c r="AJ3503" s="39"/>
      <c r="AK3503" s="39"/>
      <c r="AL3503" s="39"/>
      <c r="AM3503" s="39"/>
      <c r="AN3503" s="39"/>
      <c r="AO3503" s="39"/>
      <c r="AP3503" s="39"/>
      <c r="AQ3503" s="39"/>
      <c r="AR3503" s="39"/>
      <c r="AS3503" s="39"/>
      <c r="AT3503" s="39"/>
      <c r="AU3503" s="39"/>
      <c r="AV3503" s="39"/>
      <c r="AW3503" s="39"/>
      <c r="AX3503" s="39"/>
      <c r="AY3503" s="39"/>
      <c r="AZ3503" s="39"/>
      <c r="BA3503" s="39"/>
      <c r="BB3503" s="39"/>
      <c r="BC3503" s="39"/>
      <c r="BD3503" s="39"/>
      <c r="BE3503" s="39"/>
      <c r="BF3503" s="39"/>
      <c r="BG3503" s="39"/>
      <c r="BH3503" s="39"/>
      <c r="BI3503" s="39"/>
      <c r="BJ3503" s="39"/>
      <c r="BK3503" s="39"/>
      <c r="BL3503" s="39"/>
      <c r="BM3503" s="39"/>
      <c r="BN3503" s="39"/>
      <c r="BO3503" s="39"/>
      <c r="BP3503" s="39"/>
      <c r="BQ3503" s="39"/>
      <c r="BR3503" s="39"/>
      <c r="BS3503" s="39"/>
      <c r="BT3503" s="39"/>
      <c r="BU3503" s="39"/>
      <c r="BV3503" s="39"/>
      <c r="BW3503" s="39"/>
      <c r="BX3503" s="39"/>
      <c r="BY3503" s="39"/>
      <c r="BZ3503" s="39"/>
      <c r="CA3503" s="39"/>
      <c r="CB3503" s="39"/>
      <c r="CC3503" s="39"/>
      <c r="CD3503" s="39"/>
      <c r="CE3503" s="39"/>
      <c r="CF3503" s="39"/>
      <c r="CG3503" s="39"/>
      <c r="CH3503" s="39"/>
      <c r="CI3503" s="39"/>
      <c r="CJ3503" s="39"/>
      <c r="CK3503" s="39"/>
      <c r="CL3503" s="39"/>
      <c r="CM3503" s="39"/>
      <c r="CN3503" s="39"/>
      <c r="CO3503" s="39"/>
      <c r="CP3503" s="39"/>
      <c r="CQ3503" s="39"/>
      <c r="CR3503" s="39"/>
      <c r="CS3503" s="39"/>
      <c r="CT3503" s="39"/>
      <c r="CU3503" s="39"/>
      <c r="CV3503" s="39"/>
      <c r="CW3503" s="39"/>
      <c r="CX3503" s="39"/>
      <c r="CY3503" s="39"/>
      <c r="CZ3503" s="39"/>
      <c r="DA3503" s="39"/>
      <c r="DB3503" s="39"/>
      <c r="DC3503" s="39"/>
      <c r="DD3503" s="39"/>
      <c r="DE3503" s="39"/>
    </row>
    <row r="3504" spans="1:109" s="38" customFormat="1" ht="12">
      <c r="A3504" s="298"/>
      <c r="B3504" s="298"/>
      <c r="C3504" s="298"/>
      <c r="D3504" s="298"/>
      <c r="E3504" s="298"/>
      <c r="F3504" s="298"/>
      <c r="G3504" s="298"/>
      <c r="H3504" s="298"/>
      <c r="I3504" s="298"/>
      <c r="J3504" s="298"/>
      <c r="K3504" s="298"/>
      <c r="L3504" s="299"/>
      <c r="M3504" s="302"/>
      <c r="N3504" s="298"/>
      <c r="O3504" s="238"/>
      <c r="P3504" s="238"/>
      <c r="Q3504" s="238"/>
      <c r="T3504" s="39"/>
      <c r="U3504" s="39"/>
      <c r="V3504" s="39"/>
      <c r="W3504" s="39"/>
      <c r="X3504" s="39"/>
      <c r="Y3504" s="39"/>
      <c r="Z3504" s="39"/>
      <c r="AA3504" s="39"/>
      <c r="AB3504" s="39"/>
      <c r="AC3504" s="39"/>
      <c r="AD3504" s="39"/>
      <c r="AE3504" s="39"/>
      <c r="AF3504" s="39"/>
      <c r="AG3504" s="39"/>
      <c r="AH3504" s="39"/>
      <c r="AI3504" s="39"/>
      <c r="AJ3504" s="39"/>
      <c r="AK3504" s="39"/>
      <c r="AL3504" s="39"/>
      <c r="AM3504" s="39"/>
      <c r="AN3504" s="39"/>
      <c r="AO3504" s="39"/>
      <c r="AP3504" s="39"/>
      <c r="AQ3504" s="39"/>
      <c r="AR3504" s="39"/>
      <c r="AS3504" s="39"/>
      <c r="AT3504" s="39"/>
      <c r="AU3504" s="39"/>
      <c r="AV3504" s="39"/>
      <c r="AW3504" s="39"/>
      <c r="AX3504" s="39"/>
      <c r="AY3504" s="39"/>
      <c r="AZ3504" s="39"/>
      <c r="BA3504" s="39"/>
      <c r="BB3504" s="39"/>
      <c r="BC3504" s="39"/>
      <c r="BD3504" s="39"/>
      <c r="BE3504" s="39"/>
      <c r="BF3504" s="39"/>
      <c r="BG3504" s="39"/>
      <c r="BH3504" s="39"/>
      <c r="BI3504" s="39"/>
      <c r="BJ3504" s="39"/>
      <c r="BK3504" s="39"/>
      <c r="BL3504" s="39"/>
      <c r="BM3504" s="39"/>
      <c r="BN3504" s="39"/>
      <c r="BO3504" s="39"/>
      <c r="BP3504" s="39"/>
      <c r="BQ3504" s="39"/>
      <c r="BR3504" s="39"/>
      <c r="BS3504" s="39"/>
      <c r="BT3504" s="39"/>
      <c r="BU3504" s="39"/>
      <c r="BV3504" s="39"/>
      <c r="BW3504" s="39"/>
      <c r="BX3504" s="39"/>
      <c r="BY3504" s="39"/>
      <c r="BZ3504" s="39"/>
      <c r="CA3504" s="39"/>
      <c r="CB3504" s="39"/>
      <c r="CC3504" s="39"/>
      <c r="CD3504" s="39"/>
      <c r="CE3504" s="39"/>
      <c r="CF3504" s="39"/>
      <c r="CG3504" s="39"/>
      <c r="CH3504" s="39"/>
      <c r="CI3504" s="39"/>
      <c r="CJ3504" s="39"/>
      <c r="CK3504" s="39"/>
      <c r="CL3504" s="39"/>
      <c r="CM3504" s="39"/>
      <c r="CN3504" s="39"/>
      <c r="CO3504" s="39"/>
      <c r="CP3504" s="39"/>
      <c r="CQ3504" s="39"/>
      <c r="CR3504" s="39"/>
      <c r="CS3504" s="39"/>
      <c r="CT3504" s="39"/>
      <c r="CU3504" s="39"/>
      <c r="CV3504" s="39"/>
      <c r="CW3504" s="39"/>
      <c r="CX3504" s="39"/>
      <c r="CY3504" s="39"/>
      <c r="CZ3504" s="39"/>
      <c r="DA3504" s="39"/>
      <c r="DB3504" s="39"/>
      <c r="DC3504" s="39"/>
      <c r="DD3504" s="39"/>
      <c r="DE3504" s="39"/>
    </row>
    <row r="3505" spans="1:109" s="38" customFormat="1" ht="12">
      <c r="A3505" s="298"/>
      <c r="B3505" s="298"/>
      <c r="C3505" s="298"/>
      <c r="D3505" s="298"/>
      <c r="E3505" s="298"/>
      <c r="F3505" s="298"/>
      <c r="G3505" s="298"/>
      <c r="H3505" s="298"/>
      <c r="I3505" s="298"/>
      <c r="J3505" s="298"/>
      <c r="K3505" s="298"/>
      <c r="L3505" s="299"/>
      <c r="M3505" s="302"/>
      <c r="N3505" s="298"/>
      <c r="O3505" s="238"/>
      <c r="P3505" s="238"/>
      <c r="Q3505" s="238"/>
      <c r="T3505" s="39"/>
      <c r="U3505" s="39"/>
      <c r="V3505" s="39"/>
      <c r="W3505" s="39"/>
      <c r="X3505" s="39"/>
      <c r="Y3505" s="39"/>
      <c r="Z3505" s="39"/>
      <c r="AA3505" s="39"/>
      <c r="AB3505" s="39"/>
      <c r="AC3505" s="39"/>
      <c r="AD3505" s="39"/>
      <c r="AE3505" s="39"/>
      <c r="AF3505" s="39"/>
      <c r="AG3505" s="39"/>
      <c r="AH3505" s="39"/>
      <c r="AI3505" s="39"/>
      <c r="AJ3505" s="39"/>
      <c r="AK3505" s="39"/>
      <c r="AL3505" s="39"/>
      <c r="AM3505" s="39"/>
      <c r="AN3505" s="39"/>
      <c r="AO3505" s="39"/>
      <c r="AP3505" s="39"/>
      <c r="AQ3505" s="39"/>
      <c r="AR3505" s="39"/>
      <c r="AS3505" s="39"/>
      <c r="AT3505" s="39"/>
      <c r="AU3505" s="39"/>
      <c r="AV3505" s="39"/>
      <c r="AW3505" s="39"/>
      <c r="AX3505" s="39"/>
      <c r="AY3505" s="39"/>
      <c r="AZ3505" s="39"/>
      <c r="BA3505" s="39"/>
      <c r="BB3505" s="39"/>
      <c r="BC3505" s="39"/>
      <c r="BD3505" s="39"/>
      <c r="BE3505" s="39"/>
      <c r="BF3505" s="39"/>
      <c r="BG3505" s="39"/>
      <c r="BH3505" s="39"/>
      <c r="BI3505" s="39"/>
      <c r="BJ3505" s="39"/>
      <c r="BK3505" s="39"/>
      <c r="BL3505" s="39"/>
      <c r="BM3505" s="39"/>
      <c r="BN3505" s="39"/>
      <c r="BO3505" s="39"/>
      <c r="BP3505" s="39"/>
      <c r="BQ3505" s="39"/>
      <c r="BR3505" s="39"/>
      <c r="BS3505" s="39"/>
      <c r="BT3505" s="39"/>
      <c r="BU3505" s="39"/>
      <c r="BV3505" s="39"/>
      <c r="BW3505" s="39"/>
      <c r="BX3505" s="39"/>
      <c r="BY3505" s="39"/>
      <c r="BZ3505" s="39"/>
      <c r="CA3505" s="39"/>
      <c r="CB3505" s="39"/>
      <c r="CC3505" s="39"/>
      <c r="CD3505" s="39"/>
      <c r="CE3505" s="39"/>
      <c r="CF3505" s="39"/>
      <c r="CG3505" s="39"/>
      <c r="CH3505" s="39"/>
      <c r="CI3505" s="39"/>
      <c r="CJ3505" s="39"/>
      <c r="CK3505" s="39"/>
      <c r="CL3505" s="39"/>
      <c r="CM3505" s="39"/>
      <c r="CN3505" s="39"/>
      <c r="CO3505" s="39"/>
      <c r="CP3505" s="39"/>
      <c r="CQ3505" s="39"/>
      <c r="CR3505" s="39"/>
      <c r="CS3505" s="39"/>
      <c r="CT3505" s="39"/>
      <c r="CU3505" s="39"/>
      <c r="CV3505" s="39"/>
      <c r="CW3505" s="39"/>
      <c r="CX3505" s="39"/>
      <c r="CY3505" s="39"/>
      <c r="CZ3505" s="39"/>
      <c r="DA3505" s="39"/>
      <c r="DB3505" s="39"/>
      <c r="DC3505" s="39"/>
      <c r="DD3505" s="39"/>
      <c r="DE3505" s="39"/>
    </row>
    <row r="3506" spans="1:109" s="38" customFormat="1" ht="12">
      <c r="A3506" s="298"/>
      <c r="B3506" s="298"/>
      <c r="C3506" s="298"/>
      <c r="D3506" s="298"/>
      <c r="E3506" s="298"/>
      <c r="F3506" s="298"/>
      <c r="G3506" s="298"/>
      <c r="H3506" s="298"/>
      <c r="I3506" s="298"/>
      <c r="J3506" s="298"/>
      <c r="K3506" s="298"/>
      <c r="L3506" s="299"/>
      <c r="M3506" s="302"/>
      <c r="N3506" s="298"/>
      <c r="O3506" s="238"/>
      <c r="P3506" s="238"/>
      <c r="Q3506" s="238"/>
      <c r="T3506" s="39"/>
      <c r="U3506" s="39"/>
      <c r="V3506" s="39"/>
      <c r="W3506" s="39"/>
      <c r="X3506" s="39"/>
      <c r="Y3506" s="39"/>
      <c r="Z3506" s="39"/>
      <c r="AA3506" s="39"/>
      <c r="AB3506" s="39"/>
      <c r="AC3506" s="39"/>
      <c r="AD3506" s="39"/>
      <c r="AE3506" s="39"/>
      <c r="AF3506" s="39"/>
      <c r="AG3506" s="39"/>
      <c r="AH3506" s="39"/>
      <c r="AI3506" s="39"/>
      <c r="AJ3506" s="39"/>
      <c r="AK3506" s="39"/>
      <c r="AL3506" s="39"/>
      <c r="AM3506" s="39"/>
      <c r="AN3506" s="39"/>
      <c r="AO3506" s="39"/>
      <c r="AP3506" s="39"/>
      <c r="AQ3506" s="39"/>
      <c r="AR3506" s="39"/>
      <c r="AS3506" s="39"/>
      <c r="AT3506" s="39"/>
      <c r="AU3506" s="39"/>
      <c r="AV3506" s="39"/>
      <c r="AW3506" s="39"/>
      <c r="AX3506" s="39"/>
      <c r="AY3506" s="39"/>
      <c r="AZ3506" s="39"/>
      <c r="BA3506" s="39"/>
      <c r="BB3506" s="39"/>
      <c r="BC3506" s="39"/>
      <c r="BD3506" s="39"/>
      <c r="BE3506" s="39"/>
      <c r="BF3506" s="39"/>
      <c r="BG3506" s="39"/>
      <c r="BH3506" s="39"/>
      <c r="BI3506" s="39"/>
      <c r="BJ3506" s="39"/>
      <c r="BK3506" s="39"/>
      <c r="BL3506" s="39"/>
      <c r="BM3506" s="39"/>
      <c r="BN3506" s="39"/>
      <c r="BO3506" s="39"/>
      <c r="BP3506" s="39"/>
      <c r="BQ3506" s="39"/>
      <c r="BR3506" s="39"/>
      <c r="BS3506" s="39"/>
      <c r="BT3506" s="39"/>
      <c r="BU3506" s="39"/>
      <c r="BV3506" s="39"/>
      <c r="BW3506" s="39"/>
      <c r="BX3506" s="39"/>
      <c r="BY3506" s="39"/>
      <c r="BZ3506" s="39"/>
      <c r="CA3506" s="39"/>
      <c r="CB3506" s="39"/>
      <c r="CC3506" s="39"/>
      <c r="CD3506" s="39"/>
      <c r="CE3506" s="39"/>
      <c r="CF3506" s="39"/>
      <c r="CG3506" s="39"/>
      <c r="CH3506" s="39"/>
      <c r="CI3506" s="39"/>
      <c r="CJ3506" s="39"/>
      <c r="CK3506" s="39"/>
      <c r="CL3506" s="39"/>
      <c r="CM3506" s="39"/>
      <c r="CN3506" s="39"/>
      <c r="CO3506" s="39"/>
      <c r="CP3506" s="39"/>
      <c r="CQ3506" s="39"/>
      <c r="CR3506" s="39"/>
      <c r="CS3506" s="39"/>
      <c r="CT3506" s="39"/>
      <c r="CU3506" s="39"/>
      <c r="CV3506" s="39"/>
      <c r="CW3506" s="39"/>
      <c r="CX3506" s="39"/>
      <c r="CY3506" s="39"/>
      <c r="CZ3506" s="39"/>
      <c r="DA3506" s="39"/>
      <c r="DB3506" s="39"/>
      <c r="DC3506" s="39"/>
      <c r="DD3506" s="39"/>
      <c r="DE3506" s="39"/>
    </row>
    <row r="3507" spans="1:109" s="38" customFormat="1" ht="12">
      <c r="A3507" s="298"/>
      <c r="B3507" s="298"/>
      <c r="C3507" s="298"/>
      <c r="D3507" s="298"/>
      <c r="E3507" s="298"/>
      <c r="F3507" s="298"/>
      <c r="G3507" s="298"/>
      <c r="H3507" s="298"/>
      <c r="I3507" s="298"/>
      <c r="J3507" s="298"/>
      <c r="K3507" s="298"/>
      <c r="L3507" s="299"/>
      <c r="M3507" s="302"/>
      <c r="N3507" s="298"/>
      <c r="O3507" s="238"/>
      <c r="P3507" s="238"/>
      <c r="Q3507" s="238"/>
      <c r="T3507" s="39"/>
      <c r="U3507" s="39"/>
      <c r="V3507" s="39"/>
      <c r="W3507" s="39"/>
      <c r="X3507" s="39"/>
      <c r="Y3507" s="39"/>
      <c r="Z3507" s="39"/>
      <c r="AA3507" s="39"/>
      <c r="AB3507" s="39"/>
      <c r="AC3507" s="39"/>
      <c r="AD3507" s="39"/>
      <c r="AE3507" s="39"/>
      <c r="AF3507" s="39"/>
      <c r="AG3507" s="39"/>
      <c r="AH3507" s="39"/>
      <c r="AI3507" s="39"/>
      <c r="AJ3507" s="39"/>
      <c r="AK3507" s="39"/>
      <c r="AL3507" s="39"/>
      <c r="AM3507" s="39"/>
      <c r="AN3507" s="39"/>
      <c r="AO3507" s="39"/>
      <c r="AP3507" s="39"/>
      <c r="AQ3507" s="39"/>
      <c r="AR3507" s="39"/>
      <c r="AS3507" s="39"/>
      <c r="AT3507" s="39"/>
      <c r="AU3507" s="39"/>
      <c r="AV3507" s="39"/>
      <c r="AW3507" s="39"/>
      <c r="AX3507" s="39"/>
      <c r="AY3507" s="39"/>
      <c r="AZ3507" s="39"/>
      <c r="BA3507" s="39"/>
      <c r="BB3507" s="39"/>
      <c r="BC3507" s="39"/>
      <c r="BD3507" s="39"/>
      <c r="BE3507" s="39"/>
      <c r="BF3507" s="39"/>
      <c r="BG3507" s="39"/>
      <c r="BH3507" s="39"/>
      <c r="BI3507" s="39"/>
      <c r="BJ3507" s="39"/>
      <c r="BK3507" s="39"/>
      <c r="BL3507" s="39"/>
      <c r="BM3507" s="39"/>
      <c r="BN3507" s="39"/>
      <c r="BO3507" s="39"/>
      <c r="BP3507" s="39"/>
      <c r="BQ3507" s="39"/>
      <c r="BR3507" s="39"/>
      <c r="BS3507" s="39"/>
      <c r="BT3507" s="39"/>
      <c r="BU3507" s="39"/>
      <c r="BV3507" s="39"/>
      <c r="BW3507" s="39"/>
      <c r="BX3507" s="39"/>
      <c r="BY3507" s="39"/>
      <c r="BZ3507" s="39"/>
      <c r="CA3507" s="39"/>
      <c r="CB3507" s="39"/>
      <c r="CC3507" s="39"/>
      <c r="CD3507" s="39"/>
      <c r="CE3507" s="39"/>
      <c r="CF3507" s="39"/>
      <c r="CG3507" s="39"/>
      <c r="CH3507" s="39"/>
      <c r="CI3507" s="39"/>
      <c r="CJ3507" s="39"/>
      <c r="CK3507" s="39"/>
      <c r="CL3507" s="39"/>
      <c r="CM3507" s="39"/>
      <c r="CN3507" s="39"/>
      <c r="CO3507" s="39"/>
      <c r="CP3507" s="39"/>
      <c r="CQ3507" s="39"/>
      <c r="CR3507" s="39"/>
      <c r="CS3507" s="39"/>
      <c r="CT3507" s="39"/>
      <c r="CU3507" s="39"/>
      <c r="CV3507" s="39"/>
      <c r="CW3507" s="39"/>
      <c r="CX3507" s="39"/>
      <c r="CY3507" s="39"/>
      <c r="CZ3507" s="39"/>
      <c r="DA3507" s="39"/>
      <c r="DB3507" s="39"/>
      <c r="DC3507" s="39"/>
      <c r="DD3507" s="39"/>
      <c r="DE3507" s="39"/>
    </row>
    <row r="3508" spans="1:109" s="38" customFormat="1" ht="12">
      <c r="A3508" s="298"/>
      <c r="B3508" s="298"/>
      <c r="C3508" s="298"/>
      <c r="D3508" s="298"/>
      <c r="E3508" s="298"/>
      <c r="F3508" s="298"/>
      <c r="G3508" s="298"/>
      <c r="H3508" s="298"/>
      <c r="I3508" s="298"/>
      <c r="J3508" s="298"/>
      <c r="K3508" s="298"/>
      <c r="L3508" s="299"/>
      <c r="M3508" s="302"/>
      <c r="N3508" s="298"/>
      <c r="O3508" s="238"/>
      <c r="P3508" s="238"/>
      <c r="Q3508" s="238"/>
      <c r="T3508" s="39"/>
      <c r="U3508" s="39"/>
      <c r="V3508" s="39"/>
      <c r="W3508" s="39"/>
      <c r="X3508" s="39"/>
      <c r="Y3508" s="39"/>
      <c r="Z3508" s="39"/>
      <c r="AA3508" s="39"/>
      <c r="AB3508" s="39"/>
      <c r="AC3508" s="39"/>
      <c r="AD3508" s="39"/>
      <c r="AE3508" s="39"/>
      <c r="AF3508" s="39"/>
      <c r="AG3508" s="39"/>
      <c r="AH3508" s="39"/>
      <c r="AI3508" s="39"/>
      <c r="AJ3508" s="39"/>
      <c r="AK3508" s="39"/>
      <c r="AL3508" s="39"/>
      <c r="AM3508" s="39"/>
      <c r="AN3508" s="39"/>
      <c r="AO3508" s="39"/>
      <c r="AP3508" s="39"/>
      <c r="AQ3508" s="39"/>
      <c r="AR3508" s="39"/>
      <c r="AS3508" s="39"/>
      <c r="AT3508" s="39"/>
      <c r="AU3508" s="39"/>
      <c r="AV3508" s="39"/>
      <c r="AW3508" s="39"/>
      <c r="AX3508" s="39"/>
      <c r="AY3508" s="39"/>
      <c r="AZ3508" s="39"/>
      <c r="BA3508" s="39"/>
      <c r="BB3508" s="39"/>
      <c r="BC3508" s="39"/>
      <c r="BD3508" s="39"/>
      <c r="BE3508" s="39"/>
      <c r="BF3508" s="39"/>
      <c r="BG3508" s="39"/>
      <c r="BH3508" s="39"/>
      <c r="BI3508" s="39"/>
      <c r="BJ3508" s="39"/>
      <c r="BK3508" s="39"/>
      <c r="BL3508" s="39"/>
      <c r="BM3508" s="39"/>
      <c r="BN3508" s="39"/>
      <c r="BO3508" s="39"/>
      <c r="BP3508" s="39"/>
      <c r="BQ3508" s="39"/>
      <c r="BR3508" s="39"/>
      <c r="BS3508" s="39"/>
      <c r="BT3508" s="39"/>
      <c r="BU3508" s="39"/>
      <c r="BV3508" s="39"/>
      <c r="BW3508" s="39"/>
      <c r="BX3508" s="39"/>
      <c r="BY3508" s="39"/>
      <c r="BZ3508" s="39"/>
      <c r="CA3508" s="39"/>
      <c r="CB3508" s="39"/>
      <c r="CC3508" s="39"/>
      <c r="CD3508" s="39"/>
      <c r="CE3508" s="39"/>
      <c r="CF3508" s="39"/>
      <c r="CG3508" s="39"/>
      <c r="CH3508" s="39"/>
      <c r="CI3508" s="39"/>
      <c r="CJ3508" s="39"/>
      <c r="CK3508" s="39"/>
      <c r="CL3508" s="39"/>
      <c r="CM3508" s="39"/>
      <c r="CN3508" s="39"/>
      <c r="CO3508" s="39"/>
      <c r="CP3508" s="39"/>
      <c r="CQ3508" s="39"/>
      <c r="CR3508" s="39"/>
      <c r="CS3508" s="39"/>
      <c r="CT3508" s="39"/>
      <c r="CU3508" s="39"/>
      <c r="CV3508" s="39"/>
      <c r="CW3508" s="39"/>
      <c r="CX3508" s="39"/>
      <c r="CY3508" s="39"/>
      <c r="CZ3508" s="39"/>
      <c r="DA3508" s="39"/>
      <c r="DB3508" s="39"/>
      <c r="DC3508" s="39"/>
      <c r="DD3508" s="39"/>
      <c r="DE3508" s="39"/>
    </row>
    <row r="3509" spans="1:109" s="38" customFormat="1" ht="12">
      <c r="A3509" s="298"/>
      <c r="B3509" s="298"/>
      <c r="C3509" s="298"/>
      <c r="D3509" s="298"/>
      <c r="E3509" s="298"/>
      <c r="F3509" s="298"/>
      <c r="G3509" s="298"/>
      <c r="H3509" s="298"/>
      <c r="I3509" s="298"/>
      <c r="J3509" s="298"/>
      <c r="K3509" s="298"/>
      <c r="L3509" s="299"/>
      <c r="M3509" s="302"/>
      <c r="N3509" s="298"/>
      <c r="O3509" s="238"/>
      <c r="P3509" s="238"/>
      <c r="Q3509" s="238"/>
      <c r="T3509" s="39"/>
      <c r="U3509" s="39"/>
      <c r="V3509" s="39"/>
      <c r="W3509" s="39"/>
      <c r="X3509" s="39"/>
      <c r="Y3509" s="39"/>
      <c r="Z3509" s="39"/>
      <c r="AA3509" s="39"/>
      <c r="AB3509" s="39"/>
      <c r="AC3509" s="39"/>
      <c r="AD3509" s="39"/>
      <c r="AE3509" s="39"/>
      <c r="AF3509" s="39"/>
      <c r="AG3509" s="39"/>
      <c r="AH3509" s="39"/>
      <c r="AI3509" s="39"/>
      <c r="AJ3509" s="39"/>
      <c r="AK3509" s="39"/>
      <c r="AL3509" s="39"/>
      <c r="AM3509" s="39"/>
      <c r="AN3509" s="39"/>
      <c r="AO3509" s="39"/>
      <c r="AP3509" s="39"/>
      <c r="AQ3509" s="39"/>
      <c r="AR3509" s="39"/>
      <c r="AS3509" s="39"/>
      <c r="AT3509" s="39"/>
      <c r="AU3509" s="39"/>
      <c r="AV3509" s="39"/>
      <c r="AW3509" s="39"/>
      <c r="AX3509" s="39"/>
      <c r="AY3509" s="39"/>
      <c r="AZ3509" s="39"/>
      <c r="BA3509" s="39"/>
      <c r="BB3509" s="39"/>
      <c r="BC3509" s="39"/>
      <c r="BD3509" s="39"/>
      <c r="BE3509" s="39"/>
      <c r="BF3509" s="39"/>
      <c r="BG3509" s="39"/>
      <c r="BH3509" s="39"/>
      <c r="BI3509" s="39"/>
      <c r="BJ3509" s="39"/>
      <c r="BK3509" s="39"/>
      <c r="BL3509" s="39"/>
      <c r="BM3509" s="39"/>
      <c r="BN3509" s="39"/>
      <c r="BO3509" s="39"/>
      <c r="BP3509" s="39"/>
      <c r="BQ3509" s="39"/>
      <c r="BR3509" s="39"/>
      <c r="BS3509" s="39"/>
      <c r="BT3509" s="39"/>
      <c r="BU3509" s="39"/>
      <c r="BV3509" s="39"/>
      <c r="BW3509" s="39"/>
      <c r="BX3509" s="39"/>
      <c r="BY3509" s="39"/>
      <c r="BZ3509" s="39"/>
      <c r="CA3509" s="39"/>
      <c r="CB3509" s="39"/>
      <c r="CC3509" s="39"/>
      <c r="CD3509" s="39"/>
      <c r="CE3509" s="39"/>
      <c r="CF3509" s="39"/>
      <c r="CG3509" s="39"/>
      <c r="CH3509" s="39"/>
      <c r="CI3509" s="39"/>
      <c r="CJ3509" s="39"/>
      <c r="CK3509" s="39"/>
      <c r="CL3509" s="39"/>
      <c r="CM3509" s="39"/>
      <c r="CN3509" s="39"/>
      <c r="CO3509" s="39"/>
      <c r="CP3509" s="39"/>
      <c r="CQ3509" s="39"/>
      <c r="CR3509" s="39"/>
      <c r="CS3509" s="39"/>
      <c r="CT3509" s="39"/>
      <c r="CU3509" s="39"/>
      <c r="CV3509" s="39"/>
      <c r="CW3509" s="39"/>
      <c r="CX3509" s="39"/>
      <c r="CY3509" s="39"/>
      <c r="CZ3509" s="39"/>
      <c r="DA3509" s="39"/>
      <c r="DB3509" s="39"/>
      <c r="DC3509" s="39"/>
      <c r="DD3509" s="39"/>
      <c r="DE3509" s="39"/>
    </row>
    <row r="3510" spans="1:109" s="38" customFormat="1" ht="12">
      <c r="A3510" s="298"/>
      <c r="B3510" s="298"/>
      <c r="C3510" s="298"/>
      <c r="D3510" s="298"/>
      <c r="E3510" s="298"/>
      <c r="F3510" s="298"/>
      <c r="G3510" s="298"/>
      <c r="H3510" s="298"/>
      <c r="I3510" s="298"/>
      <c r="J3510" s="298"/>
      <c r="K3510" s="298"/>
      <c r="L3510" s="299"/>
      <c r="M3510" s="302"/>
      <c r="N3510" s="298"/>
      <c r="O3510" s="238"/>
      <c r="P3510" s="238"/>
      <c r="Q3510" s="238"/>
      <c r="T3510" s="39"/>
      <c r="U3510" s="39"/>
      <c r="V3510" s="39"/>
      <c r="W3510" s="39"/>
      <c r="X3510" s="39"/>
      <c r="Y3510" s="39"/>
      <c r="Z3510" s="39"/>
      <c r="AA3510" s="39"/>
      <c r="AB3510" s="39"/>
      <c r="AC3510" s="39"/>
      <c r="AD3510" s="39"/>
      <c r="AE3510" s="39"/>
      <c r="AF3510" s="39"/>
      <c r="AG3510" s="39"/>
      <c r="AH3510" s="39"/>
      <c r="AI3510" s="39"/>
      <c r="AJ3510" s="39"/>
      <c r="AK3510" s="39"/>
      <c r="AL3510" s="39"/>
      <c r="AM3510" s="39"/>
      <c r="AN3510" s="39"/>
      <c r="AO3510" s="39"/>
      <c r="AP3510" s="39"/>
      <c r="AQ3510" s="39"/>
      <c r="AR3510" s="39"/>
      <c r="AS3510" s="39"/>
      <c r="AT3510" s="39"/>
      <c r="AU3510" s="39"/>
      <c r="AV3510" s="39"/>
      <c r="AW3510" s="39"/>
      <c r="AX3510" s="39"/>
      <c r="AY3510" s="39"/>
      <c r="AZ3510" s="39"/>
      <c r="BA3510" s="39"/>
      <c r="BB3510" s="39"/>
      <c r="BC3510" s="39"/>
      <c r="BD3510" s="39"/>
      <c r="BE3510" s="39"/>
      <c r="BF3510" s="39"/>
      <c r="BG3510" s="39"/>
      <c r="BH3510" s="39"/>
      <c r="BI3510" s="39"/>
      <c r="BJ3510" s="39"/>
      <c r="BK3510" s="39"/>
      <c r="BL3510" s="39"/>
      <c r="BM3510" s="39"/>
      <c r="BN3510" s="39"/>
      <c r="BO3510" s="39"/>
      <c r="BP3510" s="39"/>
      <c r="BQ3510" s="39"/>
      <c r="BR3510" s="39"/>
      <c r="BS3510" s="39"/>
      <c r="BT3510" s="39"/>
      <c r="BU3510" s="39"/>
      <c r="BV3510" s="39"/>
      <c r="BW3510" s="39"/>
      <c r="BX3510" s="39"/>
      <c r="BY3510" s="39"/>
      <c r="BZ3510" s="39"/>
      <c r="CA3510" s="39"/>
      <c r="CB3510" s="39"/>
      <c r="CC3510" s="39"/>
      <c r="CD3510" s="39"/>
      <c r="CE3510" s="39"/>
      <c r="CF3510" s="39"/>
      <c r="CG3510" s="39"/>
      <c r="CH3510" s="39"/>
      <c r="CI3510" s="39"/>
      <c r="CJ3510" s="39"/>
      <c r="CK3510" s="39"/>
      <c r="CL3510" s="39"/>
      <c r="CM3510" s="39"/>
      <c r="CN3510" s="39"/>
      <c r="CO3510" s="39"/>
      <c r="CP3510" s="39"/>
      <c r="CQ3510" s="39"/>
      <c r="CR3510" s="39"/>
      <c r="CS3510" s="39"/>
      <c r="CT3510" s="39"/>
      <c r="CU3510" s="39"/>
      <c r="CV3510" s="39"/>
      <c r="CW3510" s="39"/>
      <c r="CX3510" s="39"/>
      <c r="CY3510" s="39"/>
      <c r="CZ3510" s="39"/>
      <c r="DA3510" s="39"/>
      <c r="DB3510" s="39"/>
      <c r="DC3510" s="39"/>
      <c r="DD3510" s="39"/>
      <c r="DE3510" s="39"/>
    </row>
    <row r="3511" spans="1:109" s="38" customFormat="1" ht="12">
      <c r="A3511" s="298"/>
      <c r="B3511" s="298"/>
      <c r="C3511" s="298"/>
      <c r="D3511" s="298"/>
      <c r="E3511" s="298"/>
      <c r="F3511" s="298"/>
      <c r="G3511" s="298"/>
      <c r="H3511" s="298"/>
      <c r="I3511" s="298"/>
      <c r="J3511" s="298"/>
      <c r="K3511" s="298"/>
      <c r="L3511" s="299"/>
      <c r="M3511" s="302"/>
      <c r="N3511" s="298"/>
      <c r="O3511" s="238"/>
      <c r="P3511" s="238"/>
      <c r="Q3511" s="238"/>
      <c r="T3511" s="39"/>
      <c r="U3511" s="39"/>
      <c r="V3511" s="39"/>
      <c r="W3511" s="39"/>
      <c r="X3511" s="39"/>
      <c r="Y3511" s="39"/>
      <c r="Z3511" s="39"/>
      <c r="AA3511" s="39"/>
      <c r="AB3511" s="39"/>
      <c r="AC3511" s="39"/>
      <c r="AD3511" s="39"/>
      <c r="AE3511" s="39"/>
      <c r="AF3511" s="39"/>
      <c r="AG3511" s="39"/>
      <c r="AH3511" s="39"/>
      <c r="AI3511" s="39"/>
      <c r="AJ3511" s="39"/>
      <c r="AK3511" s="39"/>
      <c r="AL3511" s="39"/>
      <c r="AM3511" s="39"/>
      <c r="AN3511" s="39"/>
      <c r="AO3511" s="39"/>
      <c r="AP3511" s="39"/>
      <c r="AQ3511" s="39"/>
      <c r="AR3511" s="39"/>
      <c r="AS3511" s="39"/>
      <c r="AT3511" s="39"/>
      <c r="AU3511" s="39"/>
      <c r="AV3511" s="39"/>
      <c r="AW3511" s="39"/>
      <c r="AX3511" s="39"/>
      <c r="AY3511" s="39"/>
      <c r="AZ3511" s="39"/>
      <c r="BA3511" s="39"/>
      <c r="BB3511" s="39"/>
      <c r="BC3511" s="39"/>
      <c r="BD3511" s="39"/>
      <c r="BE3511" s="39"/>
      <c r="BF3511" s="39"/>
      <c r="BG3511" s="39"/>
      <c r="BH3511" s="39"/>
      <c r="BI3511" s="39"/>
      <c r="BJ3511" s="39"/>
      <c r="BK3511" s="39"/>
      <c r="BL3511" s="39"/>
      <c r="BM3511" s="39"/>
      <c r="BN3511" s="39"/>
      <c r="BO3511" s="39"/>
      <c r="BP3511" s="39"/>
      <c r="BQ3511" s="39"/>
      <c r="BR3511" s="39"/>
      <c r="BS3511" s="39"/>
      <c r="BT3511" s="39"/>
      <c r="BU3511" s="39"/>
      <c r="BV3511" s="39"/>
      <c r="BW3511" s="39"/>
      <c r="BX3511" s="39"/>
      <c r="BY3511" s="39"/>
      <c r="BZ3511" s="39"/>
      <c r="CA3511" s="39"/>
      <c r="CB3511" s="39"/>
      <c r="CC3511" s="39"/>
      <c r="CD3511" s="39"/>
      <c r="CE3511" s="39"/>
      <c r="CF3511" s="39"/>
      <c r="CG3511" s="39"/>
      <c r="CH3511" s="39"/>
      <c r="CI3511" s="39"/>
      <c r="CJ3511" s="39"/>
      <c r="CK3511" s="39"/>
      <c r="CL3511" s="39"/>
      <c r="CM3511" s="39"/>
      <c r="CN3511" s="39"/>
      <c r="CO3511" s="39"/>
      <c r="CP3511" s="39"/>
      <c r="CQ3511" s="39"/>
      <c r="CR3511" s="39"/>
      <c r="CS3511" s="39"/>
      <c r="CT3511" s="39"/>
      <c r="CU3511" s="39"/>
      <c r="CV3511" s="39"/>
      <c r="CW3511" s="39"/>
      <c r="CX3511" s="39"/>
      <c r="CY3511" s="39"/>
      <c r="CZ3511" s="39"/>
      <c r="DA3511" s="39"/>
      <c r="DB3511" s="39"/>
      <c r="DC3511" s="39"/>
      <c r="DD3511" s="39"/>
      <c r="DE3511" s="39"/>
    </row>
    <row r="3512" spans="1:109" s="38" customFormat="1" ht="12">
      <c r="A3512" s="298"/>
      <c r="B3512" s="298"/>
      <c r="C3512" s="298"/>
      <c r="D3512" s="298"/>
      <c r="E3512" s="298"/>
      <c r="F3512" s="298"/>
      <c r="G3512" s="298"/>
      <c r="H3512" s="298"/>
      <c r="I3512" s="298"/>
      <c r="J3512" s="298"/>
      <c r="K3512" s="298"/>
      <c r="L3512" s="299"/>
      <c r="M3512" s="302"/>
      <c r="N3512" s="298"/>
      <c r="O3512" s="238"/>
      <c r="P3512" s="238"/>
      <c r="Q3512" s="238"/>
      <c r="T3512" s="39"/>
      <c r="U3512" s="39"/>
      <c r="V3512" s="39"/>
      <c r="W3512" s="39"/>
      <c r="X3512" s="39"/>
      <c r="Y3512" s="39"/>
      <c r="Z3512" s="39"/>
      <c r="AA3512" s="39"/>
      <c r="AB3512" s="39"/>
      <c r="AC3512" s="39"/>
      <c r="AD3512" s="39"/>
      <c r="AE3512" s="39"/>
      <c r="AF3512" s="39"/>
      <c r="AG3512" s="39"/>
      <c r="AH3512" s="39"/>
      <c r="AI3512" s="39"/>
      <c r="AJ3512" s="39"/>
      <c r="AK3512" s="39"/>
      <c r="AL3512" s="39"/>
      <c r="AM3512" s="39"/>
      <c r="AN3512" s="39"/>
      <c r="AO3512" s="39"/>
      <c r="AP3512" s="39"/>
      <c r="AQ3512" s="39"/>
      <c r="AR3512" s="39"/>
      <c r="AS3512" s="39"/>
      <c r="AT3512" s="39"/>
      <c r="AU3512" s="39"/>
      <c r="AV3512" s="39"/>
      <c r="AW3512" s="39"/>
      <c r="AX3512" s="39"/>
      <c r="AY3512" s="39"/>
      <c r="AZ3512" s="39"/>
      <c r="BA3512" s="39"/>
      <c r="BB3512" s="39"/>
      <c r="BC3512" s="39"/>
      <c r="BD3512" s="39"/>
      <c r="BE3512" s="39"/>
      <c r="BF3512" s="39"/>
      <c r="BG3512" s="39"/>
      <c r="BH3512" s="39"/>
      <c r="BI3512" s="39"/>
      <c r="BJ3512" s="39"/>
      <c r="BK3512" s="39"/>
      <c r="BL3512" s="39"/>
      <c r="BM3512" s="39"/>
      <c r="BN3512" s="39"/>
      <c r="BO3512" s="39"/>
      <c r="BP3512" s="39"/>
      <c r="BQ3512" s="39"/>
      <c r="BR3512" s="39"/>
      <c r="BS3512" s="39"/>
      <c r="BT3512" s="39"/>
      <c r="BU3512" s="39"/>
      <c r="BV3512" s="39"/>
      <c r="BW3512" s="39"/>
      <c r="BX3512" s="39"/>
      <c r="BY3512" s="39"/>
      <c r="BZ3512" s="39"/>
      <c r="CA3512" s="39"/>
      <c r="CB3512" s="39"/>
      <c r="CC3512" s="39"/>
      <c r="CD3512" s="39"/>
      <c r="CE3512" s="39"/>
      <c r="CF3512" s="39"/>
      <c r="CG3512" s="39"/>
      <c r="CH3512" s="39"/>
      <c r="CI3512" s="39"/>
      <c r="CJ3512" s="39"/>
      <c r="CK3512" s="39"/>
      <c r="CL3512" s="39"/>
      <c r="CM3512" s="39"/>
      <c r="CN3512" s="39"/>
      <c r="CO3512" s="39"/>
      <c r="CP3512" s="39"/>
      <c r="CQ3512" s="39"/>
      <c r="CR3512" s="39"/>
      <c r="CS3512" s="39"/>
      <c r="CT3512" s="39"/>
      <c r="CU3512" s="39"/>
      <c r="CV3512" s="39"/>
      <c r="CW3512" s="39"/>
      <c r="CX3512" s="39"/>
      <c r="CY3512" s="39"/>
      <c r="CZ3512" s="39"/>
      <c r="DA3512" s="39"/>
      <c r="DB3512" s="39"/>
      <c r="DC3512" s="39"/>
      <c r="DD3512" s="39"/>
      <c r="DE3512" s="39"/>
    </row>
    <row r="3513" spans="1:109" s="38" customFormat="1" ht="12">
      <c r="A3513" s="298"/>
      <c r="B3513" s="298"/>
      <c r="C3513" s="298"/>
      <c r="D3513" s="298"/>
      <c r="E3513" s="298"/>
      <c r="F3513" s="298"/>
      <c r="G3513" s="298"/>
      <c r="H3513" s="298"/>
      <c r="I3513" s="298"/>
      <c r="J3513" s="298"/>
      <c r="K3513" s="298"/>
      <c r="L3513" s="299"/>
      <c r="M3513" s="302"/>
      <c r="N3513" s="298"/>
      <c r="O3513" s="238"/>
      <c r="P3513" s="238"/>
      <c r="Q3513" s="238"/>
      <c r="T3513" s="39"/>
      <c r="U3513" s="39"/>
      <c r="V3513" s="39"/>
      <c r="W3513" s="39"/>
      <c r="X3513" s="39"/>
      <c r="Y3513" s="39"/>
      <c r="Z3513" s="39"/>
      <c r="AA3513" s="39"/>
      <c r="AB3513" s="39"/>
      <c r="AC3513" s="39"/>
      <c r="AD3513" s="39"/>
      <c r="AE3513" s="39"/>
      <c r="AF3513" s="39"/>
      <c r="AG3513" s="39"/>
      <c r="AH3513" s="39"/>
      <c r="AI3513" s="39"/>
      <c r="AJ3513" s="39"/>
      <c r="AK3513" s="39"/>
      <c r="AL3513" s="39"/>
      <c r="AM3513" s="39"/>
      <c r="AN3513" s="39"/>
      <c r="AO3513" s="39"/>
      <c r="AP3513" s="39"/>
      <c r="AQ3513" s="39"/>
      <c r="AR3513" s="39"/>
      <c r="AS3513" s="39"/>
      <c r="AT3513" s="39"/>
      <c r="AU3513" s="39"/>
      <c r="AV3513" s="39"/>
      <c r="AW3513" s="39"/>
      <c r="AX3513" s="39"/>
      <c r="AY3513" s="39"/>
      <c r="AZ3513" s="39"/>
      <c r="BA3513" s="39"/>
      <c r="BB3513" s="39"/>
      <c r="BC3513" s="39"/>
      <c r="BD3513" s="39"/>
      <c r="BE3513" s="39"/>
      <c r="BF3513" s="39"/>
      <c r="BG3513" s="39"/>
      <c r="BH3513" s="39"/>
      <c r="BI3513" s="39"/>
      <c r="BJ3513" s="39"/>
      <c r="BK3513" s="39"/>
      <c r="BL3513" s="39"/>
      <c r="BM3513" s="39"/>
      <c r="BN3513" s="39"/>
      <c r="BO3513" s="39"/>
      <c r="BP3513" s="39"/>
      <c r="BQ3513" s="39"/>
      <c r="BR3513" s="39"/>
      <c r="BS3513" s="39"/>
      <c r="BT3513" s="39"/>
      <c r="BU3513" s="39"/>
      <c r="BV3513" s="39"/>
      <c r="BW3513" s="39"/>
      <c r="BX3513" s="39"/>
      <c r="BY3513" s="39"/>
      <c r="BZ3513" s="39"/>
      <c r="CA3513" s="39"/>
      <c r="CB3513" s="39"/>
      <c r="CC3513" s="39"/>
      <c r="CD3513" s="39"/>
      <c r="CE3513" s="39"/>
      <c r="CF3513" s="39"/>
      <c r="CG3513" s="39"/>
      <c r="CH3513" s="39"/>
      <c r="CI3513" s="39"/>
      <c r="CJ3513" s="39"/>
      <c r="CK3513" s="39"/>
      <c r="CL3513" s="39"/>
      <c r="CM3513" s="39"/>
      <c r="CN3513" s="39"/>
      <c r="CO3513" s="39"/>
      <c r="CP3513" s="39"/>
      <c r="CQ3513" s="39"/>
      <c r="CR3513" s="39"/>
      <c r="CS3513" s="39"/>
      <c r="CT3513" s="39"/>
      <c r="CU3513" s="39"/>
      <c r="CV3513" s="39"/>
      <c r="CW3513" s="39"/>
      <c r="CX3513" s="39"/>
      <c r="CY3513" s="39"/>
      <c r="CZ3513" s="39"/>
      <c r="DA3513" s="39"/>
      <c r="DB3513" s="39"/>
      <c r="DC3513" s="39"/>
      <c r="DD3513" s="39"/>
      <c r="DE3513" s="39"/>
    </row>
    <row r="3514" spans="1:109" s="38" customFormat="1" ht="12">
      <c r="A3514" s="298"/>
      <c r="B3514" s="298"/>
      <c r="C3514" s="298"/>
      <c r="D3514" s="298"/>
      <c r="E3514" s="298"/>
      <c r="F3514" s="298"/>
      <c r="G3514" s="298"/>
      <c r="H3514" s="298"/>
      <c r="I3514" s="298"/>
      <c r="J3514" s="298"/>
      <c r="K3514" s="298"/>
      <c r="L3514" s="299"/>
      <c r="M3514" s="302"/>
      <c r="N3514" s="298"/>
      <c r="O3514" s="238"/>
      <c r="P3514" s="238"/>
      <c r="Q3514" s="238"/>
      <c r="T3514" s="39"/>
      <c r="U3514" s="39"/>
      <c r="V3514" s="39"/>
      <c r="W3514" s="39"/>
      <c r="X3514" s="39"/>
      <c r="Y3514" s="39"/>
      <c r="Z3514" s="39"/>
      <c r="AA3514" s="39"/>
      <c r="AB3514" s="39"/>
      <c r="AC3514" s="39"/>
      <c r="AD3514" s="39"/>
      <c r="AE3514" s="39"/>
      <c r="AF3514" s="39"/>
      <c r="AG3514" s="39"/>
      <c r="AH3514" s="39"/>
      <c r="AI3514" s="39"/>
      <c r="AJ3514" s="39"/>
      <c r="AK3514" s="39"/>
      <c r="AL3514" s="39"/>
      <c r="AM3514" s="39"/>
      <c r="AN3514" s="39"/>
      <c r="AO3514" s="39"/>
      <c r="AP3514" s="39"/>
      <c r="AQ3514" s="39"/>
      <c r="AR3514" s="39"/>
      <c r="AS3514" s="39"/>
      <c r="AT3514" s="39"/>
      <c r="AU3514" s="39"/>
      <c r="AV3514" s="39"/>
      <c r="AW3514" s="39"/>
      <c r="AX3514" s="39"/>
      <c r="AY3514" s="39"/>
      <c r="AZ3514" s="39"/>
      <c r="BA3514" s="39"/>
      <c r="BB3514" s="39"/>
      <c r="BC3514" s="39"/>
      <c r="BD3514" s="39"/>
      <c r="BE3514" s="39"/>
      <c r="BF3514" s="39"/>
      <c r="BG3514" s="39"/>
      <c r="BH3514" s="39"/>
      <c r="BI3514" s="39"/>
      <c r="BJ3514" s="39"/>
      <c r="BK3514" s="39"/>
      <c r="BL3514" s="39"/>
      <c r="BM3514" s="39"/>
      <c r="BN3514" s="39"/>
      <c r="BO3514" s="39"/>
      <c r="BP3514" s="39"/>
      <c r="BQ3514" s="39"/>
      <c r="BR3514" s="39"/>
      <c r="BS3514" s="39"/>
      <c r="BT3514" s="39"/>
      <c r="BU3514" s="39"/>
      <c r="BV3514" s="39"/>
      <c r="BW3514" s="39"/>
      <c r="BX3514" s="39"/>
      <c r="BY3514" s="39"/>
      <c r="BZ3514" s="39"/>
      <c r="CA3514" s="39"/>
      <c r="CB3514" s="39"/>
      <c r="CC3514" s="39"/>
      <c r="CD3514" s="39"/>
      <c r="CE3514" s="39"/>
      <c r="CF3514" s="39"/>
      <c r="CG3514" s="39"/>
      <c r="CH3514" s="39"/>
      <c r="CI3514" s="39"/>
      <c r="CJ3514" s="39"/>
      <c r="CK3514" s="39"/>
      <c r="CL3514" s="39"/>
      <c r="CM3514" s="39"/>
      <c r="CN3514" s="39"/>
      <c r="CO3514" s="39"/>
      <c r="CP3514" s="39"/>
      <c r="CQ3514" s="39"/>
      <c r="CR3514" s="39"/>
      <c r="CS3514" s="39"/>
      <c r="CT3514" s="39"/>
      <c r="CU3514" s="39"/>
      <c r="CV3514" s="39"/>
      <c r="CW3514" s="39"/>
      <c r="CX3514" s="39"/>
      <c r="CY3514" s="39"/>
      <c r="CZ3514" s="39"/>
      <c r="DA3514" s="39"/>
      <c r="DB3514" s="39"/>
      <c r="DC3514" s="39"/>
      <c r="DD3514" s="39"/>
      <c r="DE3514" s="39"/>
    </row>
    <row r="3515" spans="1:109" s="38" customFormat="1" ht="12">
      <c r="A3515" s="298"/>
      <c r="B3515" s="298"/>
      <c r="C3515" s="298"/>
      <c r="D3515" s="298"/>
      <c r="E3515" s="298"/>
      <c r="F3515" s="298"/>
      <c r="G3515" s="298"/>
      <c r="H3515" s="298"/>
      <c r="I3515" s="298"/>
      <c r="J3515" s="298"/>
      <c r="K3515" s="298"/>
      <c r="L3515" s="299"/>
      <c r="M3515" s="302"/>
      <c r="N3515" s="298"/>
      <c r="O3515" s="238"/>
      <c r="P3515" s="238"/>
      <c r="Q3515" s="238"/>
      <c r="T3515" s="39"/>
      <c r="U3515" s="39"/>
      <c r="V3515" s="39"/>
      <c r="W3515" s="39"/>
      <c r="X3515" s="39"/>
      <c r="Y3515" s="39"/>
      <c r="Z3515" s="39"/>
      <c r="AA3515" s="39"/>
      <c r="AB3515" s="39"/>
      <c r="AC3515" s="39"/>
      <c r="AD3515" s="39"/>
      <c r="AE3515" s="39"/>
      <c r="AF3515" s="39"/>
      <c r="AG3515" s="39"/>
      <c r="AH3515" s="39"/>
      <c r="AI3515" s="39"/>
      <c r="AJ3515" s="39"/>
      <c r="AK3515" s="39"/>
      <c r="AL3515" s="39"/>
      <c r="AM3515" s="39"/>
      <c r="AN3515" s="39"/>
      <c r="AO3515" s="39"/>
      <c r="AP3515" s="39"/>
      <c r="AQ3515" s="39"/>
      <c r="AR3515" s="39"/>
      <c r="AS3515" s="39"/>
      <c r="AT3515" s="39"/>
      <c r="AU3515" s="39"/>
      <c r="AV3515" s="39"/>
      <c r="AW3515" s="39"/>
      <c r="AX3515" s="39"/>
      <c r="AY3515" s="39"/>
      <c r="AZ3515" s="39"/>
      <c r="BA3515" s="39"/>
      <c r="BB3515" s="39"/>
      <c r="BC3515" s="39"/>
      <c r="BD3515" s="39"/>
      <c r="BE3515" s="39"/>
      <c r="BF3515" s="39"/>
      <c r="BG3515" s="39"/>
      <c r="BH3515" s="39"/>
      <c r="BI3515" s="39"/>
      <c r="BJ3515" s="39"/>
      <c r="BK3515" s="39"/>
      <c r="BL3515" s="39"/>
      <c r="BM3515" s="39"/>
      <c r="BN3515" s="39"/>
      <c r="BO3515" s="39"/>
      <c r="BP3515" s="39"/>
      <c r="BQ3515" s="39"/>
      <c r="BR3515" s="39"/>
      <c r="BS3515" s="39"/>
      <c r="BT3515" s="39"/>
      <c r="BU3515" s="39"/>
      <c r="BV3515" s="39"/>
      <c r="BW3515" s="39"/>
      <c r="BX3515" s="39"/>
      <c r="BY3515" s="39"/>
      <c r="BZ3515" s="39"/>
      <c r="CA3515" s="39"/>
      <c r="CB3515" s="39"/>
      <c r="CC3515" s="39"/>
      <c r="CD3515" s="39"/>
      <c r="CE3515" s="39"/>
      <c r="CF3515" s="39"/>
      <c r="CG3515" s="39"/>
      <c r="CH3515" s="39"/>
      <c r="CI3515" s="39"/>
      <c r="CJ3515" s="39"/>
      <c r="CK3515" s="39"/>
      <c r="CL3515" s="39"/>
      <c r="CM3515" s="39"/>
      <c r="CN3515" s="39"/>
      <c r="CO3515" s="39"/>
      <c r="CP3515" s="39"/>
      <c r="CQ3515" s="39"/>
      <c r="CR3515" s="39"/>
      <c r="CS3515" s="39"/>
      <c r="CT3515" s="39"/>
      <c r="CU3515" s="39"/>
      <c r="CV3515" s="39"/>
      <c r="CW3515" s="39"/>
      <c r="CX3515" s="39"/>
      <c r="CY3515" s="39"/>
      <c r="CZ3515" s="39"/>
      <c r="DA3515" s="39"/>
      <c r="DB3515" s="39"/>
      <c r="DC3515" s="39"/>
      <c r="DD3515" s="39"/>
      <c r="DE3515" s="39"/>
    </row>
    <row r="3516" spans="1:109" s="38" customFormat="1" ht="12">
      <c r="A3516" s="298"/>
      <c r="B3516" s="298"/>
      <c r="C3516" s="298"/>
      <c r="D3516" s="298"/>
      <c r="E3516" s="298"/>
      <c r="F3516" s="298"/>
      <c r="G3516" s="298"/>
      <c r="H3516" s="298"/>
      <c r="I3516" s="298"/>
      <c r="J3516" s="298"/>
      <c r="K3516" s="298"/>
      <c r="L3516" s="299"/>
      <c r="M3516" s="302"/>
      <c r="N3516" s="298"/>
      <c r="O3516" s="238"/>
      <c r="P3516" s="238"/>
      <c r="Q3516" s="238"/>
      <c r="T3516" s="39"/>
      <c r="U3516" s="39"/>
      <c r="V3516" s="39"/>
      <c r="W3516" s="39"/>
      <c r="X3516" s="39"/>
      <c r="Y3516" s="39"/>
      <c r="Z3516" s="39"/>
      <c r="AA3516" s="39"/>
      <c r="AB3516" s="39"/>
      <c r="AC3516" s="39"/>
      <c r="AD3516" s="39"/>
      <c r="AE3516" s="39"/>
      <c r="AF3516" s="39"/>
      <c r="AG3516" s="39"/>
      <c r="AH3516" s="39"/>
      <c r="AI3516" s="39"/>
      <c r="AJ3516" s="39"/>
      <c r="AK3516" s="39"/>
      <c r="AL3516" s="39"/>
      <c r="AM3516" s="39"/>
      <c r="AN3516" s="39"/>
      <c r="AO3516" s="39"/>
      <c r="AP3516" s="39"/>
      <c r="AQ3516" s="39"/>
      <c r="AR3516" s="39"/>
      <c r="AS3516" s="39"/>
      <c r="AT3516" s="39"/>
      <c r="AU3516" s="39"/>
      <c r="AV3516" s="39"/>
      <c r="AW3516" s="39"/>
      <c r="AX3516" s="39"/>
      <c r="AY3516" s="39"/>
      <c r="AZ3516" s="39"/>
      <c r="BA3516" s="39"/>
      <c r="BB3516" s="39"/>
      <c r="BC3516" s="39"/>
      <c r="BD3516" s="39"/>
      <c r="BE3516" s="39"/>
      <c r="BF3516" s="39"/>
      <c r="BG3516" s="39"/>
      <c r="BH3516" s="39"/>
      <c r="BI3516" s="39"/>
      <c r="BJ3516" s="39"/>
      <c r="BK3516" s="39"/>
      <c r="BL3516" s="39"/>
      <c r="BM3516" s="39"/>
      <c r="BN3516" s="39"/>
      <c r="BO3516" s="39"/>
      <c r="BP3516" s="39"/>
      <c r="BQ3516" s="39"/>
      <c r="BR3516" s="39"/>
      <c r="BS3516" s="39"/>
      <c r="BT3516" s="39"/>
      <c r="BU3516" s="39"/>
      <c r="BV3516" s="39"/>
      <c r="BW3516" s="39"/>
      <c r="BX3516" s="39"/>
      <c r="BY3516" s="39"/>
      <c r="BZ3516" s="39"/>
      <c r="CA3516" s="39"/>
      <c r="CB3516" s="39"/>
      <c r="CC3516" s="39"/>
      <c r="CD3516" s="39"/>
      <c r="CE3516" s="39"/>
      <c r="CF3516" s="39"/>
      <c r="CG3516" s="39"/>
      <c r="CH3516" s="39"/>
      <c r="CI3516" s="39"/>
      <c r="CJ3516" s="39"/>
      <c r="CK3516" s="39"/>
      <c r="CL3516" s="39"/>
      <c r="CM3516" s="39"/>
      <c r="CN3516" s="39"/>
      <c r="CO3516" s="39"/>
      <c r="CP3516" s="39"/>
      <c r="CQ3516" s="39"/>
      <c r="CR3516" s="39"/>
      <c r="CS3516" s="39"/>
      <c r="CT3516" s="39"/>
      <c r="CU3516" s="39"/>
      <c r="CV3516" s="39"/>
      <c r="CW3516" s="39"/>
      <c r="CX3516" s="39"/>
      <c r="CY3516" s="39"/>
      <c r="CZ3516" s="39"/>
      <c r="DA3516" s="39"/>
      <c r="DB3516" s="39"/>
      <c r="DC3516" s="39"/>
      <c r="DD3516" s="39"/>
      <c r="DE3516" s="39"/>
    </row>
    <row r="3517" spans="1:109" s="38" customFormat="1" ht="12">
      <c r="A3517" s="298"/>
      <c r="B3517" s="298"/>
      <c r="C3517" s="298"/>
      <c r="D3517" s="298"/>
      <c r="E3517" s="298"/>
      <c r="F3517" s="298"/>
      <c r="G3517" s="298"/>
      <c r="H3517" s="298"/>
      <c r="I3517" s="298"/>
      <c r="J3517" s="298"/>
      <c r="K3517" s="298"/>
      <c r="L3517" s="299"/>
      <c r="M3517" s="302"/>
      <c r="N3517" s="298"/>
      <c r="O3517" s="238"/>
      <c r="P3517" s="238"/>
      <c r="Q3517" s="238"/>
      <c r="T3517" s="39"/>
      <c r="U3517" s="39"/>
      <c r="V3517" s="39"/>
      <c r="W3517" s="39"/>
      <c r="X3517" s="39"/>
      <c r="Y3517" s="39"/>
      <c r="Z3517" s="39"/>
      <c r="AA3517" s="39"/>
      <c r="AB3517" s="39"/>
      <c r="AC3517" s="39"/>
      <c r="AD3517" s="39"/>
      <c r="AE3517" s="39"/>
      <c r="AF3517" s="39"/>
      <c r="AG3517" s="39"/>
      <c r="AH3517" s="39"/>
      <c r="AI3517" s="39"/>
      <c r="AJ3517" s="39"/>
      <c r="AK3517" s="39"/>
      <c r="AL3517" s="39"/>
      <c r="AM3517" s="39"/>
      <c r="AN3517" s="39"/>
      <c r="AO3517" s="39"/>
      <c r="AP3517" s="39"/>
      <c r="AQ3517" s="39"/>
      <c r="AR3517" s="39"/>
      <c r="AS3517" s="39"/>
      <c r="AT3517" s="39"/>
      <c r="AU3517" s="39"/>
      <c r="AV3517" s="39"/>
      <c r="AW3517" s="39"/>
      <c r="AX3517" s="39"/>
      <c r="AY3517" s="39"/>
      <c r="AZ3517" s="39"/>
      <c r="BA3517" s="39"/>
      <c r="BB3517" s="39"/>
      <c r="BC3517" s="39"/>
      <c r="BD3517" s="39"/>
      <c r="BE3517" s="39"/>
      <c r="BF3517" s="39"/>
      <c r="BG3517" s="39"/>
      <c r="BH3517" s="39"/>
      <c r="BI3517" s="39"/>
      <c r="BJ3517" s="39"/>
      <c r="BK3517" s="39"/>
      <c r="BL3517" s="39"/>
      <c r="BM3517" s="39"/>
      <c r="BN3517" s="39"/>
      <c r="BO3517" s="39"/>
      <c r="BP3517" s="39"/>
      <c r="BQ3517" s="39"/>
      <c r="BR3517" s="39"/>
      <c r="BS3517" s="39"/>
      <c r="BT3517" s="39"/>
      <c r="BU3517" s="39"/>
      <c r="BV3517" s="39"/>
      <c r="BW3517" s="39"/>
      <c r="BX3517" s="39"/>
      <c r="BY3517" s="39"/>
      <c r="BZ3517" s="39"/>
      <c r="CA3517" s="39"/>
      <c r="CB3517" s="39"/>
      <c r="CC3517" s="39"/>
      <c r="CD3517" s="39"/>
      <c r="CE3517" s="39"/>
      <c r="CF3517" s="39"/>
      <c r="CG3517" s="39"/>
      <c r="CH3517" s="39"/>
      <c r="CI3517" s="39"/>
      <c r="CJ3517" s="39"/>
      <c r="CK3517" s="39"/>
      <c r="CL3517" s="39"/>
      <c r="CM3517" s="39"/>
      <c r="CN3517" s="39"/>
      <c r="CO3517" s="39"/>
      <c r="CP3517" s="39"/>
      <c r="CQ3517" s="39"/>
      <c r="CR3517" s="39"/>
      <c r="CS3517" s="39"/>
      <c r="CT3517" s="39"/>
      <c r="CU3517" s="39"/>
      <c r="CV3517" s="39"/>
      <c r="CW3517" s="39"/>
      <c r="CX3517" s="39"/>
      <c r="CY3517" s="39"/>
      <c r="CZ3517" s="39"/>
      <c r="DA3517" s="39"/>
      <c r="DB3517" s="39"/>
      <c r="DC3517" s="39"/>
      <c r="DD3517" s="39"/>
      <c r="DE3517" s="39"/>
    </row>
    <row r="3518" spans="1:109" s="38" customFormat="1" ht="12">
      <c r="A3518" s="298"/>
      <c r="B3518" s="298"/>
      <c r="C3518" s="298"/>
      <c r="D3518" s="298"/>
      <c r="E3518" s="298"/>
      <c r="F3518" s="298"/>
      <c r="G3518" s="298"/>
      <c r="H3518" s="298"/>
      <c r="I3518" s="298"/>
      <c r="J3518" s="298"/>
      <c r="K3518" s="298"/>
      <c r="L3518" s="299"/>
      <c r="M3518" s="302"/>
      <c r="N3518" s="298"/>
      <c r="O3518" s="238"/>
      <c r="P3518" s="238"/>
      <c r="Q3518" s="238"/>
      <c r="T3518" s="39"/>
      <c r="U3518" s="39"/>
      <c r="V3518" s="39"/>
      <c r="W3518" s="39"/>
      <c r="X3518" s="39"/>
      <c r="Y3518" s="39"/>
      <c r="Z3518" s="39"/>
      <c r="AA3518" s="39"/>
      <c r="AB3518" s="39"/>
      <c r="AC3518" s="39"/>
      <c r="AD3518" s="39"/>
      <c r="AE3518" s="39"/>
      <c r="AF3518" s="39"/>
      <c r="AG3518" s="39"/>
      <c r="AH3518" s="39"/>
      <c r="AI3518" s="39"/>
      <c r="AJ3518" s="39"/>
      <c r="AK3518" s="39"/>
      <c r="AL3518" s="39"/>
      <c r="AM3518" s="39"/>
      <c r="AN3518" s="39"/>
      <c r="AO3518" s="39"/>
      <c r="AP3518" s="39"/>
      <c r="AQ3518" s="39"/>
      <c r="AR3518" s="39"/>
      <c r="AS3518" s="39"/>
      <c r="AT3518" s="39"/>
      <c r="AU3518" s="39"/>
      <c r="AV3518" s="39"/>
      <c r="AW3518" s="39"/>
      <c r="AX3518" s="39"/>
      <c r="AY3518" s="39"/>
      <c r="AZ3518" s="39"/>
      <c r="BA3518" s="39"/>
      <c r="BB3518" s="39"/>
      <c r="BC3518" s="39"/>
      <c r="BD3518" s="39"/>
      <c r="BE3518" s="39"/>
      <c r="BF3518" s="39"/>
      <c r="BG3518" s="39"/>
      <c r="BH3518" s="39"/>
      <c r="BI3518" s="39"/>
      <c r="BJ3518" s="39"/>
      <c r="BK3518" s="39"/>
      <c r="BL3518" s="39"/>
      <c r="BM3518" s="39"/>
      <c r="BN3518" s="39"/>
      <c r="BO3518" s="39"/>
      <c r="BP3518" s="39"/>
      <c r="BQ3518" s="39"/>
      <c r="BR3518" s="39"/>
      <c r="BS3518" s="39"/>
      <c r="BT3518" s="39"/>
      <c r="BU3518" s="39"/>
      <c r="BV3518" s="39"/>
      <c r="BW3518" s="39"/>
      <c r="BX3518" s="39"/>
      <c r="BY3518" s="39"/>
      <c r="BZ3518" s="39"/>
      <c r="CA3518" s="39"/>
      <c r="CB3518" s="39"/>
      <c r="CC3518" s="39"/>
      <c r="CD3518" s="39"/>
      <c r="CE3518" s="39"/>
      <c r="CF3518" s="39"/>
      <c r="CG3518" s="39"/>
      <c r="CH3518" s="39"/>
      <c r="CI3518" s="39"/>
      <c r="CJ3518" s="39"/>
      <c r="CK3518" s="39"/>
      <c r="CL3518" s="39"/>
      <c r="CM3518" s="39"/>
      <c r="CN3518" s="39"/>
      <c r="CO3518" s="39"/>
      <c r="CP3518" s="39"/>
      <c r="CQ3518" s="39"/>
      <c r="CR3518" s="39"/>
      <c r="CS3518" s="39"/>
      <c r="CT3518" s="39"/>
      <c r="CU3518" s="39"/>
      <c r="CV3518" s="39"/>
      <c r="CW3518" s="39"/>
      <c r="CX3518" s="39"/>
      <c r="CY3518" s="39"/>
      <c r="CZ3518" s="39"/>
      <c r="DA3518" s="39"/>
      <c r="DB3518" s="39"/>
      <c r="DC3518" s="39"/>
      <c r="DD3518" s="39"/>
      <c r="DE3518" s="39"/>
    </row>
    <row r="3519" spans="1:109" s="38" customFormat="1" ht="12">
      <c r="A3519" s="298"/>
      <c r="B3519" s="298"/>
      <c r="C3519" s="298"/>
      <c r="D3519" s="298"/>
      <c r="E3519" s="298"/>
      <c r="F3519" s="298"/>
      <c r="G3519" s="298"/>
      <c r="H3519" s="298"/>
      <c r="I3519" s="298"/>
      <c r="J3519" s="298"/>
      <c r="K3519" s="298"/>
      <c r="L3519" s="299"/>
      <c r="M3519" s="302"/>
      <c r="N3519" s="298"/>
      <c r="O3519" s="238"/>
      <c r="P3519" s="238"/>
      <c r="Q3519" s="238"/>
      <c r="T3519" s="39"/>
      <c r="U3519" s="39"/>
      <c r="V3519" s="39"/>
      <c r="W3519" s="39"/>
      <c r="X3519" s="39"/>
      <c r="Y3519" s="39"/>
      <c r="Z3519" s="39"/>
      <c r="AA3519" s="39"/>
      <c r="AB3519" s="39"/>
      <c r="AC3519" s="39"/>
      <c r="AD3519" s="39"/>
      <c r="AE3519" s="39"/>
      <c r="AF3519" s="39"/>
      <c r="AG3519" s="39"/>
      <c r="AH3519" s="39"/>
      <c r="AI3519" s="39"/>
      <c r="AJ3519" s="39"/>
      <c r="AK3519" s="39"/>
      <c r="AL3519" s="39"/>
      <c r="AM3519" s="39"/>
      <c r="AN3519" s="39"/>
      <c r="AO3519" s="39"/>
      <c r="AP3519" s="39"/>
      <c r="AQ3519" s="39"/>
      <c r="AR3519" s="39"/>
      <c r="AS3519" s="39"/>
      <c r="AT3519" s="39"/>
      <c r="AU3519" s="39"/>
      <c r="AV3519" s="39"/>
      <c r="AW3519" s="39"/>
      <c r="AX3519" s="39"/>
      <c r="AY3519" s="39"/>
      <c r="AZ3519" s="39"/>
      <c r="BA3519" s="39"/>
      <c r="BB3519" s="39"/>
      <c r="BC3519" s="39"/>
      <c r="BD3519" s="39"/>
      <c r="BE3519" s="39"/>
      <c r="BF3519" s="39"/>
      <c r="BG3519" s="39"/>
      <c r="BH3519" s="39"/>
      <c r="BI3519" s="39"/>
      <c r="BJ3519" s="39"/>
      <c r="BK3519" s="39"/>
      <c r="BL3519" s="39"/>
      <c r="BM3519" s="39"/>
      <c r="BN3519" s="39"/>
      <c r="BO3519" s="39"/>
      <c r="BP3519" s="39"/>
      <c r="BQ3519" s="39"/>
      <c r="BR3519" s="39"/>
      <c r="BS3519" s="39"/>
      <c r="BT3519" s="39"/>
      <c r="BU3519" s="39"/>
      <c r="BV3519" s="39"/>
      <c r="BW3519" s="39"/>
      <c r="BX3519" s="39"/>
      <c r="BY3519" s="39"/>
      <c r="BZ3519" s="39"/>
      <c r="CA3519" s="39"/>
      <c r="CB3519" s="39"/>
      <c r="CC3519" s="39"/>
      <c r="CD3519" s="39"/>
      <c r="CE3519" s="39"/>
      <c r="CF3519" s="39"/>
      <c r="CG3519" s="39"/>
      <c r="CH3519" s="39"/>
      <c r="CI3519" s="39"/>
      <c r="CJ3519" s="39"/>
      <c r="CK3519" s="39"/>
      <c r="CL3519" s="39"/>
      <c r="CM3519" s="39"/>
      <c r="CN3519" s="39"/>
      <c r="CO3519" s="39"/>
      <c r="CP3519" s="39"/>
      <c r="CQ3519" s="39"/>
      <c r="CR3519" s="39"/>
      <c r="CS3519" s="39"/>
      <c r="CT3519" s="39"/>
      <c r="CU3519" s="39"/>
      <c r="CV3519" s="39"/>
      <c r="CW3519" s="39"/>
      <c r="CX3519" s="39"/>
      <c r="CY3519" s="39"/>
      <c r="CZ3519" s="39"/>
      <c r="DA3519" s="39"/>
      <c r="DB3519" s="39"/>
      <c r="DC3519" s="39"/>
      <c r="DD3519" s="39"/>
      <c r="DE3519" s="39"/>
    </row>
    <row r="3520" spans="1:109" s="38" customFormat="1" ht="12">
      <c r="A3520" s="298"/>
      <c r="B3520" s="298"/>
      <c r="C3520" s="298"/>
      <c r="D3520" s="298"/>
      <c r="E3520" s="298"/>
      <c r="F3520" s="298"/>
      <c r="G3520" s="298"/>
      <c r="H3520" s="298"/>
      <c r="I3520" s="298"/>
      <c r="J3520" s="298"/>
      <c r="K3520" s="298"/>
      <c r="L3520" s="299"/>
      <c r="M3520" s="302"/>
      <c r="N3520" s="298"/>
      <c r="O3520" s="238"/>
      <c r="P3520" s="238"/>
      <c r="Q3520" s="238"/>
      <c r="T3520" s="39"/>
      <c r="U3520" s="39"/>
      <c r="V3520" s="39"/>
      <c r="W3520" s="39"/>
      <c r="X3520" s="39"/>
      <c r="Y3520" s="39"/>
      <c r="Z3520" s="39"/>
      <c r="AA3520" s="39"/>
      <c r="AB3520" s="39"/>
      <c r="AC3520" s="39"/>
      <c r="AD3520" s="39"/>
      <c r="AE3520" s="39"/>
      <c r="AF3520" s="39"/>
      <c r="AG3520" s="39"/>
      <c r="AH3520" s="39"/>
      <c r="AI3520" s="39"/>
      <c r="AJ3520" s="39"/>
      <c r="AK3520" s="39"/>
      <c r="AL3520" s="39"/>
      <c r="AM3520" s="39"/>
      <c r="AN3520" s="39"/>
      <c r="AO3520" s="39"/>
      <c r="AP3520" s="39"/>
      <c r="AQ3520" s="39"/>
      <c r="AR3520" s="39"/>
      <c r="AS3520" s="39"/>
      <c r="AT3520" s="39"/>
      <c r="AU3520" s="39"/>
      <c r="AV3520" s="39"/>
      <c r="AW3520" s="39"/>
      <c r="AX3520" s="39"/>
      <c r="AY3520" s="39"/>
      <c r="AZ3520" s="39"/>
      <c r="BA3520" s="39"/>
      <c r="BB3520" s="39"/>
      <c r="BC3520" s="39"/>
      <c r="BD3520" s="39"/>
      <c r="BE3520" s="39"/>
      <c r="BF3520" s="39"/>
      <c r="BG3520" s="39"/>
      <c r="BH3520" s="39"/>
      <c r="BI3520" s="39"/>
      <c r="BJ3520" s="39"/>
      <c r="BK3520" s="39"/>
      <c r="BL3520" s="39"/>
      <c r="BM3520" s="39"/>
      <c r="BN3520" s="39"/>
      <c r="BO3520" s="39"/>
      <c r="BP3520" s="39"/>
      <c r="BQ3520" s="39"/>
      <c r="BR3520" s="39"/>
      <c r="BS3520" s="39"/>
      <c r="BT3520" s="39"/>
      <c r="BU3520" s="39"/>
      <c r="BV3520" s="39"/>
      <c r="BW3520" s="39"/>
      <c r="BX3520" s="39"/>
      <c r="BY3520" s="39"/>
      <c r="BZ3520" s="39"/>
      <c r="CA3520" s="39"/>
      <c r="CB3520" s="39"/>
      <c r="CC3520" s="39"/>
      <c r="CD3520" s="39"/>
      <c r="CE3520" s="39"/>
      <c r="CF3520" s="39"/>
      <c r="CG3520" s="39"/>
      <c r="CH3520" s="39"/>
      <c r="CI3520" s="39"/>
      <c r="CJ3520" s="39"/>
      <c r="CK3520" s="39"/>
      <c r="CL3520" s="39"/>
      <c r="CM3520" s="39"/>
      <c r="CN3520" s="39"/>
      <c r="CO3520" s="39"/>
      <c r="CP3520" s="39"/>
      <c r="CQ3520" s="39"/>
      <c r="CR3520" s="39"/>
      <c r="CS3520" s="39"/>
      <c r="CT3520" s="39"/>
      <c r="CU3520" s="39"/>
      <c r="CV3520" s="39"/>
      <c r="CW3520" s="39"/>
      <c r="CX3520" s="39"/>
      <c r="CY3520" s="39"/>
      <c r="CZ3520" s="39"/>
      <c r="DA3520" s="39"/>
      <c r="DB3520" s="39"/>
      <c r="DC3520" s="39"/>
      <c r="DD3520" s="39"/>
      <c r="DE3520" s="39"/>
    </row>
    <row r="3521" spans="1:109" s="38" customFormat="1" ht="12">
      <c r="A3521" s="298"/>
      <c r="B3521" s="298"/>
      <c r="C3521" s="298"/>
      <c r="D3521" s="298"/>
      <c r="E3521" s="298"/>
      <c r="F3521" s="298"/>
      <c r="G3521" s="298"/>
      <c r="H3521" s="298"/>
      <c r="I3521" s="298"/>
      <c r="J3521" s="298"/>
      <c r="K3521" s="298"/>
      <c r="L3521" s="299"/>
      <c r="M3521" s="302"/>
      <c r="N3521" s="298"/>
      <c r="O3521" s="238"/>
      <c r="P3521" s="238"/>
      <c r="Q3521" s="238"/>
      <c r="T3521" s="39"/>
      <c r="U3521" s="39"/>
      <c r="V3521" s="39"/>
      <c r="W3521" s="39"/>
      <c r="X3521" s="39"/>
      <c r="Y3521" s="39"/>
      <c r="Z3521" s="39"/>
      <c r="AA3521" s="39"/>
      <c r="AB3521" s="39"/>
      <c r="AC3521" s="39"/>
      <c r="AD3521" s="39"/>
      <c r="AE3521" s="39"/>
      <c r="AF3521" s="39"/>
      <c r="AG3521" s="39"/>
      <c r="AH3521" s="39"/>
      <c r="AI3521" s="39"/>
      <c r="AJ3521" s="39"/>
      <c r="AK3521" s="39"/>
      <c r="AL3521" s="39"/>
      <c r="AM3521" s="39"/>
      <c r="AN3521" s="39"/>
      <c r="AO3521" s="39"/>
      <c r="AP3521" s="39"/>
      <c r="AQ3521" s="39"/>
      <c r="AR3521" s="39"/>
      <c r="AS3521" s="39"/>
      <c r="AT3521" s="39"/>
      <c r="AU3521" s="39"/>
      <c r="AV3521" s="39"/>
      <c r="AW3521" s="39"/>
      <c r="AX3521" s="39"/>
      <c r="AY3521" s="39"/>
      <c r="AZ3521" s="39"/>
      <c r="BA3521" s="39"/>
      <c r="BB3521" s="39"/>
      <c r="BC3521" s="39"/>
      <c r="BD3521" s="39"/>
      <c r="BE3521" s="39"/>
      <c r="BF3521" s="39"/>
      <c r="BG3521" s="39"/>
      <c r="BH3521" s="39"/>
      <c r="BI3521" s="39"/>
      <c r="BJ3521" s="39"/>
      <c r="BK3521" s="39"/>
      <c r="BL3521" s="39"/>
      <c r="BM3521" s="39"/>
      <c r="BN3521" s="39"/>
      <c r="BO3521" s="39"/>
      <c r="BP3521" s="39"/>
      <c r="BQ3521" s="39"/>
      <c r="BR3521" s="39"/>
      <c r="BS3521" s="39"/>
      <c r="BT3521" s="39"/>
      <c r="BU3521" s="39"/>
      <c r="BV3521" s="39"/>
      <c r="BW3521" s="39"/>
      <c r="BX3521" s="39"/>
      <c r="BY3521" s="39"/>
      <c r="BZ3521" s="39"/>
      <c r="CA3521" s="39"/>
      <c r="CB3521" s="39"/>
      <c r="CC3521" s="39"/>
      <c r="CD3521" s="39"/>
      <c r="CE3521" s="39"/>
      <c r="CF3521" s="39"/>
      <c r="CG3521" s="39"/>
      <c r="CH3521" s="39"/>
      <c r="CI3521" s="39"/>
      <c r="CJ3521" s="39"/>
      <c r="CK3521" s="39"/>
      <c r="CL3521" s="39"/>
      <c r="CM3521" s="39"/>
      <c r="CN3521" s="39"/>
      <c r="CO3521" s="39"/>
      <c r="CP3521" s="39"/>
      <c r="CQ3521" s="39"/>
      <c r="CR3521" s="39"/>
      <c r="CS3521" s="39"/>
      <c r="CT3521" s="39"/>
      <c r="CU3521" s="39"/>
      <c r="CV3521" s="39"/>
      <c r="CW3521" s="39"/>
      <c r="CX3521" s="39"/>
      <c r="CY3521" s="39"/>
      <c r="CZ3521" s="39"/>
      <c r="DA3521" s="39"/>
      <c r="DB3521" s="39"/>
      <c r="DC3521" s="39"/>
      <c r="DD3521" s="39"/>
      <c r="DE3521" s="39"/>
    </row>
    <row r="3522" spans="1:109" s="38" customFormat="1" ht="12">
      <c r="A3522" s="298"/>
      <c r="B3522" s="298"/>
      <c r="C3522" s="298"/>
      <c r="D3522" s="298"/>
      <c r="E3522" s="298"/>
      <c r="F3522" s="298"/>
      <c r="G3522" s="298"/>
      <c r="H3522" s="298"/>
      <c r="I3522" s="298"/>
      <c r="J3522" s="298"/>
      <c r="K3522" s="298"/>
      <c r="L3522" s="299"/>
      <c r="M3522" s="302"/>
      <c r="N3522" s="298"/>
      <c r="O3522" s="238"/>
      <c r="P3522" s="238"/>
      <c r="Q3522" s="238"/>
      <c r="T3522" s="39"/>
      <c r="U3522" s="39"/>
      <c r="V3522" s="39"/>
      <c r="W3522" s="39"/>
      <c r="X3522" s="39"/>
      <c r="Y3522" s="39"/>
      <c r="Z3522" s="39"/>
      <c r="AA3522" s="39"/>
      <c r="AB3522" s="39"/>
      <c r="AC3522" s="39"/>
      <c r="AD3522" s="39"/>
      <c r="AE3522" s="39"/>
      <c r="AF3522" s="39"/>
      <c r="AG3522" s="39"/>
      <c r="AH3522" s="39"/>
      <c r="AI3522" s="39"/>
      <c r="AJ3522" s="39"/>
      <c r="AK3522" s="39"/>
      <c r="AL3522" s="39"/>
      <c r="AM3522" s="39"/>
      <c r="AN3522" s="39"/>
      <c r="AO3522" s="39"/>
      <c r="AP3522" s="39"/>
      <c r="AQ3522" s="39"/>
      <c r="AR3522" s="39"/>
      <c r="AS3522" s="39"/>
      <c r="AT3522" s="39"/>
      <c r="AU3522" s="39"/>
      <c r="AV3522" s="39"/>
      <c r="AW3522" s="39"/>
      <c r="AX3522" s="39"/>
      <c r="AY3522" s="39"/>
      <c r="AZ3522" s="39"/>
      <c r="BA3522" s="39"/>
      <c r="BB3522" s="39"/>
      <c r="BC3522" s="39"/>
      <c r="BD3522" s="39"/>
      <c r="BE3522" s="39"/>
      <c r="BF3522" s="39"/>
      <c r="BG3522" s="39"/>
      <c r="BH3522" s="39"/>
      <c r="BI3522" s="39"/>
      <c r="BJ3522" s="39"/>
      <c r="BK3522" s="39"/>
      <c r="BL3522" s="39"/>
      <c r="BM3522" s="39"/>
      <c r="BN3522" s="39"/>
      <c r="BO3522" s="39"/>
      <c r="BP3522" s="39"/>
      <c r="BQ3522" s="39"/>
      <c r="BR3522" s="39"/>
      <c r="BS3522" s="39"/>
      <c r="BT3522" s="39"/>
      <c r="BU3522" s="39"/>
      <c r="BV3522" s="39"/>
      <c r="BW3522" s="39"/>
      <c r="BX3522" s="39"/>
      <c r="BY3522" s="39"/>
      <c r="BZ3522" s="39"/>
      <c r="CA3522" s="39"/>
      <c r="CB3522" s="39"/>
      <c r="CC3522" s="39"/>
      <c r="CD3522" s="39"/>
      <c r="CE3522" s="39"/>
      <c r="CF3522" s="39"/>
      <c r="CG3522" s="39"/>
      <c r="CH3522" s="39"/>
      <c r="CI3522" s="39"/>
      <c r="CJ3522" s="39"/>
      <c r="CK3522" s="39"/>
      <c r="CL3522" s="39"/>
      <c r="CM3522" s="39"/>
      <c r="CN3522" s="39"/>
      <c r="CO3522" s="39"/>
      <c r="CP3522" s="39"/>
      <c r="CQ3522" s="39"/>
      <c r="CR3522" s="39"/>
      <c r="CS3522" s="39"/>
      <c r="CT3522" s="39"/>
      <c r="CU3522" s="39"/>
      <c r="CV3522" s="39"/>
      <c r="CW3522" s="39"/>
      <c r="CX3522" s="39"/>
      <c r="CY3522" s="39"/>
      <c r="CZ3522" s="39"/>
      <c r="DA3522" s="39"/>
      <c r="DB3522" s="39"/>
      <c r="DC3522" s="39"/>
      <c r="DD3522" s="39"/>
      <c r="DE3522" s="39"/>
    </row>
    <row r="3523" spans="1:109" s="38" customFormat="1" ht="12">
      <c r="A3523" s="298"/>
      <c r="B3523" s="298"/>
      <c r="C3523" s="298"/>
      <c r="D3523" s="298"/>
      <c r="E3523" s="298"/>
      <c r="F3523" s="298"/>
      <c r="G3523" s="298"/>
      <c r="H3523" s="298"/>
      <c r="I3523" s="298"/>
      <c r="J3523" s="298"/>
      <c r="K3523" s="298"/>
      <c r="L3523" s="299"/>
      <c r="M3523" s="302"/>
      <c r="N3523" s="298"/>
      <c r="O3523" s="238"/>
      <c r="P3523" s="238"/>
      <c r="Q3523" s="238"/>
      <c r="T3523" s="39"/>
      <c r="U3523" s="39"/>
      <c r="V3523" s="39"/>
      <c r="W3523" s="39"/>
      <c r="X3523" s="39"/>
      <c r="Y3523" s="39"/>
      <c r="Z3523" s="39"/>
      <c r="AA3523" s="39"/>
      <c r="AB3523" s="39"/>
      <c r="AC3523" s="39"/>
      <c r="AD3523" s="39"/>
      <c r="AE3523" s="39"/>
      <c r="AF3523" s="39"/>
      <c r="AG3523" s="39"/>
      <c r="AH3523" s="39"/>
      <c r="AI3523" s="39"/>
      <c r="AJ3523" s="39"/>
      <c r="AK3523" s="39"/>
      <c r="AL3523" s="39"/>
      <c r="AM3523" s="39"/>
      <c r="AN3523" s="39"/>
      <c r="AO3523" s="39"/>
      <c r="AP3523" s="39"/>
      <c r="AQ3523" s="39"/>
      <c r="AR3523" s="39"/>
      <c r="AS3523" s="39"/>
      <c r="AT3523" s="39"/>
      <c r="AU3523" s="39"/>
      <c r="AV3523" s="39"/>
      <c r="AW3523" s="39"/>
      <c r="AX3523" s="39"/>
      <c r="AY3523" s="39"/>
      <c r="AZ3523" s="39"/>
      <c r="BA3523" s="39"/>
      <c r="BB3523" s="39"/>
      <c r="BC3523" s="39"/>
      <c r="BD3523" s="39"/>
      <c r="BE3523" s="39"/>
      <c r="BF3523" s="39"/>
      <c r="BG3523" s="39"/>
      <c r="BH3523" s="39"/>
      <c r="BI3523" s="39"/>
      <c r="BJ3523" s="39"/>
      <c r="BK3523" s="39"/>
      <c r="BL3523" s="39"/>
      <c r="BM3523" s="39"/>
      <c r="BN3523" s="39"/>
      <c r="BO3523" s="39"/>
      <c r="BP3523" s="39"/>
      <c r="BQ3523" s="39"/>
      <c r="BR3523" s="39"/>
      <c r="BS3523" s="39"/>
      <c r="BT3523" s="39"/>
      <c r="BU3523" s="39"/>
      <c r="BV3523" s="39"/>
      <c r="BW3523" s="39"/>
      <c r="BX3523" s="39"/>
      <c r="BY3523" s="39"/>
      <c r="BZ3523" s="39"/>
      <c r="CA3523" s="39"/>
      <c r="CB3523" s="39"/>
      <c r="CC3523" s="39"/>
      <c r="CD3523" s="39"/>
      <c r="CE3523" s="39"/>
      <c r="CF3523" s="39"/>
      <c r="CG3523" s="39"/>
      <c r="CH3523" s="39"/>
      <c r="CI3523" s="39"/>
      <c r="CJ3523" s="39"/>
      <c r="CK3523" s="39"/>
      <c r="CL3523" s="39"/>
      <c r="CM3523" s="39"/>
      <c r="CN3523" s="39"/>
      <c r="CO3523" s="39"/>
      <c r="CP3523" s="39"/>
      <c r="CQ3523" s="39"/>
      <c r="CR3523" s="39"/>
      <c r="CS3523" s="39"/>
      <c r="CT3523" s="39"/>
      <c r="CU3523" s="39"/>
      <c r="CV3523" s="39"/>
      <c r="CW3523" s="39"/>
      <c r="CX3523" s="39"/>
      <c r="CY3523" s="39"/>
      <c r="CZ3523" s="39"/>
      <c r="DA3523" s="39"/>
      <c r="DB3523" s="39"/>
      <c r="DC3523" s="39"/>
      <c r="DD3523" s="39"/>
      <c r="DE3523" s="39"/>
    </row>
    <row r="3524" spans="1:109" s="38" customFormat="1" ht="12">
      <c r="A3524" s="298"/>
      <c r="B3524" s="298"/>
      <c r="C3524" s="298"/>
      <c r="D3524" s="298"/>
      <c r="E3524" s="298"/>
      <c r="F3524" s="298"/>
      <c r="G3524" s="298"/>
      <c r="H3524" s="298"/>
      <c r="I3524" s="298"/>
      <c r="J3524" s="298"/>
      <c r="K3524" s="298"/>
      <c r="L3524" s="299"/>
      <c r="M3524" s="302"/>
      <c r="N3524" s="298"/>
      <c r="O3524" s="238"/>
      <c r="P3524" s="238"/>
      <c r="Q3524" s="238"/>
      <c r="T3524" s="39"/>
      <c r="U3524" s="39"/>
      <c r="V3524" s="39"/>
      <c r="W3524" s="39"/>
      <c r="X3524" s="39"/>
      <c r="Y3524" s="39"/>
      <c r="Z3524" s="39"/>
      <c r="AA3524" s="39"/>
      <c r="AB3524" s="39"/>
      <c r="AC3524" s="39"/>
      <c r="AD3524" s="39"/>
      <c r="AE3524" s="39"/>
      <c r="AF3524" s="39"/>
      <c r="AG3524" s="39"/>
      <c r="AH3524" s="39"/>
      <c r="AI3524" s="39"/>
      <c r="AJ3524" s="39"/>
      <c r="AK3524" s="39"/>
      <c r="AL3524" s="39"/>
      <c r="AM3524" s="39"/>
      <c r="AN3524" s="39"/>
      <c r="AO3524" s="39"/>
      <c r="AP3524" s="39"/>
      <c r="AQ3524" s="39"/>
      <c r="AR3524" s="39"/>
      <c r="AS3524" s="39"/>
      <c r="AT3524" s="39"/>
      <c r="AU3524" s="39"/>
      <c r="AV3524" s="39"/>
      <c r="AW3524" s="39"/>
      <c r="AX3524" s="39"/>
      <c r="AY3524" s="39"/>
      <c r="AZ3524" s="39"/>
      <c r="BA3524" s="39"/>
      <c r="BB3524" s="39"/>
      <c r="BC3524" s="39"/>
      <c r="BD3524" s="39"/>
      <c r="BE3524" s="39"/>
      <c r="BF3524" s="39"/>
      <c r="BG3524" s="39"/>
      <c r="BH3524" s="39"/>
      <c r="BI3524" s="39"/>
      <c r="BJ3524" s="39"/>
      <c r="BK3524" s="39"/>
      <c r="BL3524" s="39"/>
      <c r="BM3524" s="39"/>
      <c r="BN3524" s="39"/>
      <c r="BO3524" s="39"/>
      <c r="BP3524" s="39"/>
      <c r="BQ3524" s="39"/>
      <c r="BR3524" s="39"/>
      <c r="BS3524" s="39"/>
      <c r="BT3524" s="39"/>
      <c r="BU3524" s="39"/>
      <c r="BV3524" s="39"/>
      <c r="BW3524" s="39"/>
      <c r="BX3524" s="39"/>
      <c r="BY3524" s="39"/>
      <c r="BZ3524" s="39"/>
      <c r="CA3524" s="39"/>
      <c r="CB3524" s="39"/>
      <c r="CC3524" s="39"/>
      <c r="CD3524" s="39"/>
      <c r="CE3524" s="39"/>
      <c r="CF3524" s="39"/>
      <c r="CG3524" s="39"/>
      <c r="CH3524" s="39"/>
      <c r="CI3524" s="39"/>
      <c r="CJ3524" s="39"/>
      <c r="CK3524" s="39"/>
      <c r="CL3524" s="39"/>
      <c r="CM3524" s="39"/>
      <c r="CN3524" s="39"/>
      <c r="CO3524" s="39"/>
      <c r="CP3524" s="39"/>
      <c r="CQ3524" s="39"/>
      <c r="CR3524" s="39"/>
      <c r="CS3524" s="39"/>
      <c r="CT3524" s="39"/>
      <c r="CU3524" s="39"/>
      <c r="CV3524" s="39"/>
      <c r="CW3524" s="39"/>
      <c r="CX3524" s="39"/>
      <c r="CY3524" s="39"/>
      <c r="CZ3524" s="39"/>
      <c r="DA3524" s="39"/>
      <c r="DB3524" s="39"/>
      <c r="DC3524" s="39"/>
      <c r="DD3524" s="39"/>
      <c r="DE3524" s="39"/>
    </row>
    <row r="3525" spans="1:109" s="38" customFormat="1" ht="12">
      <c r="A3525" s="298"/>
      <c r="B3525" s="298"/>
      <c r="C3525" s="298"/>
      <c r="D3525" s="298"/>
      <c r="E3525" s="298"/>
      <c r="F3525" s="298"/>
      <c r="G3525" s="298"/>
      <c r="H3525" s="298"/>
      <c r="I3525" s="298"/>
      <c r="J3525" s="298"/>
      <c r="K3525" s="298"/>
      <c r="L3525" s="299"/>
      <c r="M3525" s="302"/>
      <c r="N3525" s="298"/>
      <c r="O3525" s="238"/>
      <c r="P3525" s="238"/>
      <c r="Q3525" s="238"/>
      <c r="T3525" s="39"/>
      <c r="U3525" s="39"/>
      <c r="V3525" s="39"/>
      <c r="W3525" s="39"/>
      <c r="X3525" s="39"/>
      <c r="Y3525" s="39"/>
      <c r="Z3525" s="39"/>
      <c r="AA3525" s="39"/>
      <c r="AB3525" s="39"/>
      <c r="AC3525" s="39"/>
      <c r="AD3525" s="39"/>
      <c r="AE3525" s="39"/>
      <c r="AF3525" s="39"/>
      <c r="AG3525" s="39"/>
      <c r="AH3525" s="39"/>
      <c r="AI3525" s="39"/>
      <c r="AJ3525" s="39"/>
      <c r="AK3525" s="39"/>
      <c r="AL3525" s="39"/>
      <c r="AM3525" s="39"/>
      <c r="AN3525" s="39"/>
      <c r="AO3525" s="39"/>
      <c r="AP3525" s="39"/>
      <c r="AQ3525" s="39"/>
      <c r="AR3525" s="39"/>
      <c r="AS3525" s="39"/>
      <c r="AT3525" s="39"/>
      <c r="AU3525" s="39"/>
      <c r="AV3525" s="39"/>
      <c r="AW3525" s="39"/>
      <c r="AX3525" s="39"/>
      <c r="AY3525" s="39"/>
      <c r="AZ3525" s="39"/>
      <c r="BA3525" s="39"/>
      <c r="BB3525" s="39"/>
      <c r="BC3525" s="39"/>
      <c r="BD3525" s="39"/>
      <c r="BE3525" s="39"/>
      <c r="BF3525" s="39"/>
      <c r="BG3525" s="39"/>
      <c r="BH3525" s="39"/>
      <c r="BI3525" s="39"/>
      <c r="BJ3525" s="39"/>
      <c r="BK3525" s="39"/>
      <c r="BL3525" s="39"/>
      <c r="BM3525" s="39"/>
      <c r="BN3525" s="39"/>
      <c r="BO3525" s="39"/>
      <c r="BP3525" s="39"/>
      <c r="BQ3525" s="39"/>
      <c r="BR3525" s="39"/>
      <c r="BS3525" s="39"/>
      <c r="BT3525" s="39"/>
      <c r="BU3525" s="39"/>
      <c r="BV3525" s="39"/>
      <c r="BW3525" s="39"/>
      <c r="BX3525" s="39"/>
      <c r="BY3525" s="39"/>
      <c r="BZ3525" s="39"/>
      <c r="CA3525" s="39"/>
      <c r="CB3525" s="39"/>
      <c r="CC3525" s="39"/>
      <c r="CD3525" s="39"/>
      <c r="CE3525" s="39"/>
      <c r="CF3525" s="39"/>
      <c r="CG3525" s="39"/>
      <c r="CH3525" s="39"/>
      <c r="CI3525" s="39"/>
      <c r="CJ3525" s="39"/>
      <c r="CK3525" s="39"/>
      <c r="CL3525" s="39"/>
      <c r="CM3525" s="39"/>
      <c r="CN3525" s="39"/>
      <c r="CO3525" s="39"/>
      <c r="CP3525" s="39"/>
      <c r="CQ3525" s="39"/>
      <c r="CR3525" s="39"/>
      <c r="CS3525" s="39"/>
      <c r="CT3525" s="39"/>
      <c r="CU3525" s="39"/>
      <c r="CV3525" s="39"/>
      <c r="CW3525" s="39"/>
      <c r="CX3525" s="39"/>
      <c r="CY3525" s="39"/>
      <c r="CZ3525" s="39"/>
      <c r="DA3525" s="39"/>
      <c r="DB3525" s="39"/>
      <c r="DC3525" s="39"/>
      <c r="DD3525" s="39"/>
      <c r="DE3525" s="39"/>
    </row>
    <row r="3526" spans="1:109" s="38" customFormat="1" ht="12">
      <c r="A3526" s="298"/>
      <c r="B3526" s="298"/>
      <c r="C3526" s="298"/>
      <c r="D3526" s="298"/>
      <c r="E3526" s="298"/>
      <c r="F3526" s="298"/>
      <c r="G3526" s="298"/>
      <c r="H3526" s="298"/>
      <c r="I3526" s="298"/>
      <c r="J3526" s="298"/>
      <c r="K3526" s="298"/>
      <c r="L3526" s="299"/>
      <c r="M3526" s="302"/>
      <c r="N3526" s="298"/>
      <c r="O3526" s="238"/>
      <c r="P3526" s="238"/>
      <c r="Q3526" s="238"/>
      <c r="T3526" s="39"/>
      <c r="U3526" s="39"/>
      <c r="V3526" s="39"/>
      <c r="W3526" s="39"/>
      <c r="X3526" s="39"/>
      <c r="Y3526" s="39"/>
      <c r="Z3526" s="39"/>
      <c r="AA3526" s="39"/>
      <c r="AB3526" s="39"/>
      <c r="AC3526" s="39"/>
      <c r="AD3526" s="39"/>
      <c r="AE3526" s="39"/>
      <c r="AF3526" s="39"/>
      <c r="AG3526" s="39"/>
      <c r="AH3526" s="39"/>
      <c r="AI3526" s="39"/>
      <c r="AJ3526" s="39"/>
      <c r="AK3526" s="39"/>
      <c r="AL3526" s="39"/>
      <c r="AM3526" s="39"/>
      <c r="AN3526" s="39"/>
      <c r="AO3526" s="39"/>
      <c r="AP3526" s="39"/>
      <c r="AQ3526" s="39"/>
      <c r="AR3526" s="39"/>
      <c r="AS3526" s="39"/>
      <c r="AT3526" s="39"/>
      <c r="AU3526" s="39"/>
      <c r="AV3526" s="39"/>
      <c r="AW3526" s="39"/>
      <c r="AX3526" s="39"/>
      <c r="AY3526" s="39"/>
      <c r="AZ3526" s="39"/>
      <c r="BA3526" s="39"/>
      <c r="BB3526" s="39"/>
      <c r="BC3526" s="39"/>
      <c r="BD3526" s="39"/>
      <c r="BE3526" s="39"/>
      <c r="BF3526" s="39"/>
      <c r="BG3526" s="39"/>
      <c r="BH3526" s="39"/>
      <c r="BI3526" s="39"/>
      <c r="BJ3526" s="39"/>
      <c r="BK3526" s="39"/>
      <c r="BL3526" s="39"/>
      <c r="BM3526" s="39"/>
      <c r="BN3526" s="39"/>
      <c r="BO3526" s="39"/>
      <c r="BP3526" s="39"/>
      <c r="BQ3526" s="39"/>
      <c r="BR3526" s="39"/>
      <c r="BS3526" s="39"/>
      <c r="BT3526" s="39"/>
      <c r="BU3526" s="39"/>
      <c r="BV3526" s="39"/>
      <c r="BW3526" s="39"/>
      <c r="BX3526" s="39"/>
      <c r="BY3526" s="39"/>
      <c r="BZ3526" s="39"/>
      <c r="CA3526" s="39"/>
      <c r="CB3526" s="39"/>
      <c r="CC3526" s="39"/>
      <c r="CD3526" s="39"/>
      <c r="CE3526" s="39"/>
      <c r="CF3526" s="39"/>
      <c r="CG3526" s="39"/>
      <c r="CH3526" s="39"/>
      <c r="CI3526" s="39"/>
      <c r="CJ3526" s="39"/>
      <c r="CK3526" s="39"/>
      <c r="CL3526" s="39"/>
      <c r="CM3526" s="39"/>
      <c r="CN3526" s="39"/>
      <c r="CO3526" s="39"/>
      <c r="CP3526" s="39"/>
      <c r="CQ3526" s="39"/>
      <c r="CR3526" s="39"/>
      <c r="CS3526" s="39"/>
      <c r="CT3526" s="39"/>
      <c r="CU3526" s="39"/>
      <c r="CV3526" s="39"/>
      <c r="CW3526" s="39"/>
      <c r="CX3526" s="39"/>
      <c r="CY3526" s="39"/>
      <c r="CZ3526" s="39"/>
      <c r="DA3526" s="39"/>
      <c r="DB3526" s="39"/>
      <c r="DC3526" s="39"/>
      <c r="DD3526" s="39"/>
      <c r="DE3526" s="39"/>
    </row>
    <row r="3527" spans="1:109" s="38" customFormat="1" ht="12">
      <c r="A3527" s="298"/>
      <c r="B3527" s="298"/>
      <c r="C3527" s="298"/>
      <c r="D3527" s="298"/>
      <c r="E3527" s="298"/>
      <c r="F3527" s="298"/>
      <c r="G3527" s="298"/>
      <c r="H3527" s="298"/>
      <c r="I3527" s="298"/>
      <c r="J3527" s="298"/>
      <c r="K3527" s="298"/>
      <c r="L3527" s="299"/>
      <c r="M3527" s="302"/>
      <c r="N3527" s="298"/>
      <c r="O3527" s="238"/>
      <c r="P3527" s="238"/>
      <c r="Q3527" s="238"/>
      <c r="T3527" s="39"/>
      <c r="U3527" s="39"/>
      <c r="V3527" s="39"/>
      <c r="W3527" s="39"/>
      <c r="X3527" s="39"/>
      <c r="Y3527" s="39"/>
      <c r="Z3527" s="39"/>
      <c r="AA3527" s="39"/>
      <c r="AB3527" s="39"/>
      <c r="AC3527" s="39"/>
      <c r="AD3527" s="39"/>
      <c r="AE3527" s="39"/>
      <c r="AF3527" s="39"/>
      <c r="AG3527" s="39"/>
      <c r="AH3527" s="39"/>
      <c r="AI3527" s="39"/>
      <c r="AJ3527" s="39"/>
      <c r="AK3527" s="39"/>
      <c r="AL3527" s="39"/>
      <c r="AM3527" s="39"/>
      <c r="AN3527" s="39"/>
      <c r="AO3527" s="39"/>
      <c r="AP3527" s="39"/>
      <c r="AQ3527" s="39"/>
      <c r="AR3527" s="39"/>
      <c r="AS3527" s="39"/>
      <c r="AT3527" s="39"/>
      <c r="AU3527" s="39"/>
      <c r="AV3527" s="39"/>
      <c r="AW3527" s="39"/>
      <c r="AX3527" s="39"/>
      <c r="AY3527" s="39"/>
      <c r="AZ3527" s="39"/>
      <c r="BA3527" s="39"/>
      <c r="BB3527" s="39"/>
      <c r="BC3527" s="39"/>
      <c r="BD3527" s="39"/>
      <c r="BE3527" s="39"/>
      <c r="BF3527" s="39"/>
      <c r="BG3527" s="39"/>
      <c r="BH3527" s="39"/>
      <c r="BI3527" s="39"/>
      <c r="BJ3527" s="39"/>
      <c r="BK3527" s="39"/>
      <c r="BL3527" s="39"/>
      <c r="BM3527" s="39"/>
      <c r="BN3527" s="39"/>
      <c r="BO3527" s="39"/>
      <c r="BP3527" s="39"/>
      <c r="BQ3527" s="39"/>
      <c r="BR3527" s="39"/>
      <c r="BS3527" s="39"/>
      <c r="BT3527" s="39"/>
      <c r="BU3527" s="39"/>
      <c r="BV3527" s="39"/>
      <c r="BW3527" s="39"/>
      <c r="BX3527" s="39"/>
      <c r="BY3527" s="39"/>
      <c r="BZ3527" s="39"/>
      <c r="CA3527" s="39"/>
      <c r="CB3527" s="39"/>
      <c r="CC3527" s="39"/>
      <c r="CD3527" s="39"/>
      <c r="CE3527" s="39"/>
      <c r="CF3527" s="39"/>
      <c r="CG3527" s="39"/>
      <c r="CH3527" s="39"/>
      <c r="CI3527" s="39"/>
      <c r="CJ3527" s="39"/>
      <c r="CK3527" s="39"/>
      <c r="CL3527" s="39"/>
      <c r="CM3527" s="39"/>
      <c r="CN3527" s="39"/>
      <c r="CO3527" s="39"/>
      <c r="CP3527" s="39"/>
      <c r="CQ3527" s="39"/>
      <c r="CR3527" s="39"/>
      <c r="CS3527" s="39"/>
      <c r="CT3527" s="39"/>
      <c r="CU3527" s="39"/>
      <c r="CV3527" s="39"/>
      <c r="CW3527" s="39"/>
      <c r="CX3527" s="39"/>
      <c r="CY3527" s="39"/>
      <c r="CZ3527" s="39"/>
      <c r="DA3527" s="39"/>
      <c r="DB3527" s="39"/>
      <c r="DC3527" s="39"/>
      <c r="DD3527" s="39"/>
      <c r="DE3527" s="39"/>
    </row>
    <row r="3528" spans="1:109" s="38" customFormat="1" ht="12">
      <c r="A3528" s="298"/>
      <c r="B3528" s="298"/>
      <c r="C3528" s="298"/>
      <c r="D3528" s="298"/>
      <c r="E3528" s="298"/>
      <c r="F3528" s="298"/>
      <c r="G3528" s="298"/>
      <c r="H3528" s="298"/>
      <c r="I3528" s="298"/>
      <c r="J3528" s="298"/>
      <c r="K3528" s="298"/>
      <c r="L3528" s="299"/>
      <c r="M3528" s="302"/>
      <c r="N3528" s="298"/>
      <c r="O3528" s="238"/>
      <c r="P3528" s="238"/>
      <c r="Q3528" s="238"/>
      <c r="T3528" s="39"/>
      <c r="U3528" s="39"/>
      <c r="V3528" s="39"/>
      <c r="W3528" s="39"/>
      <c r="X3528" s="39"/>
      <c r="Y3528" s="39"/>
      <c r="Z3528" s="39"/>
      <c r="AA3528" s="39"/>
      <c r="AB3528" s="39"/>
      <c r="AC3528" s="39"/>
      <c r="AD3528" s="39"/>
      <c r="AE3528" s="39"/>
      <c r="AF3528" s="39"/>
      <c r="AG3528" s="39"/>
      <c r="AH3528" s="39"/>
      <c r="AI3528" s="39"/>
      <c r="AJ3528" s="39"/>
      <c r="AK3528" s="39"/>
      <c r="AL3528" s="39"/>
      <c r="AM3528" s="39"/>
      <c r="AN3528" s="39"/>
      <c r="AO3528" s="39"/>
      <c r="AP3528" s="39"/>
      <c r="AQ3528" s="39"/>
      <c r="AR3528" s="39"/>
      <c r="AS3528" s="39"/>
      <c r="AT3528" s="39"/>
      <c r="AU3528" s="39"/>
      <c r="AV3528" s="39"/>
      <c r="AW3528" s="39"/>
      <c r="AX3528" s="39"/>
      <c r="AY3528" s="39"/>
      <c r="AZ3528" s="39"/>
      <c r="BA3528" s="39"/>
      <c r="BB3528" s="39"/>
      <c r="BC3528" s="39"/>
      <c r="BD3528" s="39"/>
      <c r="BE3528" s="39"/>
      <c r="BF3528" s="39"/>
      <c r="BG3528" s="39"/>
      <c r="BH3528" s="39"/>
      <c r="BI3528" s="39"/>
      <c r="BJ3528" s="39"/>
      <c r="BK3528" s="39"/>
      <c r="BL3528" s="39"/>
      <c r="BM3528" s="39"/>
      <c r="BN3528" s="39"/>
      <c r="BO3528" s="39"/>
      <c r="BP3528" s="39"/>
      <c r="BQ3528" s="39"/>
      <c r="BR3528" s="39"/>
      <c r="BS3528" s="39"/>
      <c r="BT3528" s="39"/>
      <c r="BU3528" s="39"/>
      <c r="BV3528" s="39"/>
      <c r="BW3528" s="39"/>
      <c r="BX3528" s="39"/>
      <c r="BY3528" s="39"/>
      <c r="BZ3528" s="39"/>
      <c r="CA3528" s="39"/>
      <c r="CB3528" s="39"/>
      <c r="CC3528" s="39"/>
      <c r="CD3528" s="39"/>
      <c r="CE3528" s="39"/>
      <c r="CF3528" s="39"/>
      <c r="CG3528" s="39"/>
      <c r="CH3528" s="39"/>
      <c r="CI3528" s="39"/>
      <c r="CJ3528" s="39"/>
      <c r="CK3528" s="39"/>
      <c r="CL3528" s="39"/>
      <c r="CM3528" s="39"/>
      <c r="CN3528" s="39"/>
      <c r="CO3528" s="39"/>
      <c r="CP3528" s="39"/>
      <c r="CQ3528" s="39"/>
      <c r="CR3528" s="39"/>
      <c r="CS3528" s="39"/>
      <c r="CT3528" s="39"/>
      <c r="CU3528" s="39"/>
      <c r="CV3528" s="39"/>
      <c r="CW3528" s="39"/>
      <c r="CX3528" s="39"/>
      <c r="CY3528" s="39"/>
      <c r="CZ3528" s="39"/>
      <c r="DA3528" s="39"/>
      <c r="DB3528" s="39"/>
      <c r="DC3528" s="39"/>
      <c r="DD3528" s="39"/>
      <c r="DE3528" s="39"/>
    </row>
    <row r="3529" spans="1:109" s="38" customFormat="1" ht="12">
      <c r="A3529" s="298"/>
      <c r="B3529" s="298"/>
      <c r="C3529" s="298"/>
      <c r="D3529" s="298"/>
      <c r="E3529" s="298"/>
      <c r="F3529" s="298"/>
      <c r="G3529" s="298"/>
      <c r="H3529" s="298"/>
      <c r="I3529" s="298"/>
      <c r="J3529" s="298"/>
      <c r="K3529" s="298"/>
      <c r="L3529" s="299"/>
      <c r="M3529" s="302"/>
      <c r="N3529" s="298"/>
      <c r="O3529" s="238"/>
      <c r="P3529" s="238"/>
      <c r="Q3529" s="238"/>
      <c r="T3529" s="39"/>
      <c r="U3529" s="39"/>
      <c r="V3529" s="39"/>
      <c r="W3529" s="39"/>
      <c r="X3529" s="39"/>
      <c r="Y3529" s="39"/>
      <c r="Z3529" s="39"/>
      <c r="AA3529" s="39"/>
      <c r="AB3529" s="39"/>
      <c r="AC3529" s="39"/>
      <c r="AD3529" s="39"/>
      <c r="AE3529" s="39"/>
      <c r="AF3529" s="39"/>
      <c r="AG3529" s="39"/>
      <c r="AH3529" s="39"/>
      <c r="AI3529" s="39"/>
      <c r="AJ3529" s="39"/>
      <c r="AK3529" s="39"/>
      <c r="AL3529" s="39"/>
      <c r="AM3529" s="39"/>
      <c r="AN3529" s="39"/>
      <c r="AO3529" s="39"/>
      <c r="AP3529" s="39"/>
      <c r="AQ3529" s="39"/>
      <c r="AR3529" s="39"/>
      <c r="AS3529" s="39"/>
      <c r="AT3529" s="39"/>
      <c r="AU3529" s="39"/>
      <c r="AV3529" s="39"/>
      <c r="AW3529" s="39"/>
      <c r="AX3529" s="39"/>
      <c r="AY3529" s="39"/>
      <c r="AZ3529" s="39"/>
      <c r="BA3529" s="39"/>
      <c r="BB3529" s="39"/>
      <c r="BC3529" s="39"/>
      <c r="BD3529" s="39"/>
      <c r="BE3529" s="39"/>
      <c r="BF3529" s="39"/>
      <c r="BG3529" s="39"/>
      <c r="BH3529" s="39"/>
      <c r="BI3529" s="39"/>
      <c r="BJ3529" s="39"/>
      <c r="BK3529" s="39"/>
      <c r="BL3529" s="39"/>
      <c r="BM3529" s="39"/>
      <c r="BN3529" s="39"/>
      <c r="BO3529" s="39"/>
      <c r="BP3529" s="39"/>
      <c r="BQ3529" s="39"/>
      <c r="BR3529" s="39"/>
      <c r="BS3529" s="39"/>
      <c r="BT3529" s="39"/>
      <c r="BU3529" s="39"/>
      <c r="BV3529" s="39"/>
      <c r="BW3529" s="39"/>
      <c r="BX3529" s="39"/>
      <c r="BY3529" s="39"/>
      <c r="BZ3529" s="39"/>
      <c r="CA3529" s="39"/>
      <c r="CB3529" s="39"/>
      <c r="CC3529" s="39"/>
      <c r="CD3529" s="39"/>
      <c r="CE3529" s="39"/>
      <c r="CF3529" s="39"/>
      <c r="CG3529" s="39"/>
      <c r="CH3529" s="39"/>
      <c r="CI3529" s="39"/>
      <c r="CJ3529" s="39"/>
      <c r="CK3529" s="39"/>
      <c r="CL3529" s="39"/>
      <c r="CM3529" s="39"/>
      <c r="CN3529" s="39"/>
      <c r="CO3529" s="39"/>
      <c r="CP3529" s="39"/>
      <c r="CQ3529" s="39"/>
      <c r="CR3529" s="39"/>
      <c r="CS3529" s="39"/>
      <c r="CT3529" s="39"/>
      <c r="CU3529" s="39"/>
      <c r="CV3529" s="39"/>
      <c r="CW3529" s="39"/>
      <c r="CX3529" s="39"/>
      <c r="CY3529" s="39"/>
      <c r="CZ3529" s="39"/>
      <c r="DA3529" s="39"/>
      <c r="DB3529" s="39"/>
      <c r="DC3529" s="39"/>
      <c r="DD3529" s="39"/>
      <c r="DE3529" s="39"/>
    </row>
    <row r="3530" spans="1:109" s="38" customFormat="1" ht="12">
      <c r="A3530" s="298"/>
      <c r="B3530" s="298"/>
      <c r="C3530" s="298"/>
      <c r="D3530" s="298"/>
      <c r="E3530" s="298"/>
      <c r="F3530" s="298"/>
      <c r="G3530" s="298"/>
      <c r="H3530" s="298"/>
      <c r="I3530" s="298"/>
      <c r="J3530" s="298"/>
      <c r="K3530" s="298"/>
      <c r="L3530" s="299"/>
      <c r="M3530" s="302"/>
      <c r="N3530" s="298"/>
      <c r="O3530" s="238"/>
      <c r="P3530" s="238"/>
      <c r="Q3530" s="238"/>
      <c r="T3530" s="39"/>
      <c r="U3530" s="39"/>
      <c r="V3530" s="39"/>
      <c r="W3530" s="39"/>
      <c r="X3530" s="39"/>
      <c r="Y3530" s="39"/>
      <c r="Z3530" s="39"/>
      <c r="AA3530" s="39"/>
      <c r="AB3530" s="39"/>
      <c r="AC3530" s="39"/>
      <c r="AD3530" s="39"/>
      <c r="AE3530" s="39"/>
      <c r="AF3530" s="39"/>
      <c r="AG3530" s="39"/>
      <c r="AH3530" s="39"/>
      <c r="AI3530" s="39"/>
      <c r="AJ3530" s="39"/>
      <c r="AK3530" s="39"/>
      <c r="AL3530" s="39"/>
      <c r="AM3530" s="39"/>
      <c r="AN3530" s="39"/>
      <c r="AO3530" s="39"/>
      <c r="AP3530" s="39"/>
      <c r="AQ3530" s="39"/>
      <c r="AR3530" s="39"/>
      <c r="AS3530" s="39"/>
      <c r="AT3530" s="39"/>
      <c r="AU3530" s="39"/>
      <c r="AV3530" s="39"/>
      <c r="AW3530" s="39"/>
      <c r="AX3530" s="39"/>
      <c r="AY3530" s="39"/>
      <c r="AZ3530" s="39"/>
      <c r="BA3530" s="39"/>
      <c r="BB3530" s="39"/>
      <c r="BC3530" s="39"/>
      <c r="BD3530" s="39"/>
      <c r="BE3530" s="39"/>
      <c r="BF3530" s="39"/>
      <c r="BG3530" s="39"/>
      <c r="BH3530" s="39"/>
      <c r="BI3530" s="39"/>
      <c r="BJ3530" s="39"/>
      <c r="BK3530" s="39"/>
      <c r="BL3530" s="39"/>
      <c r="BM3530" s="39"/>
      <c r="BN3530" s="39"/>
      <c r="BO3530" s="39"/>
      <c r="BP3530" s="39"/>
      <c r="BQ3530" s="39"/>
      <c r="BR3530" s="39"/>
      <c r="BS3530" s="39"/>
      <c r="BT3530" s="39"/>
      <c r="BU3530" s="39"/>
      <c r="BV3530" s="39"/>
      <c r="BW3530" s="39"/>
      <c r="BX3530" s="39"/>
      <c r="BY3530" s="39"/>
      <c r="BZ3530" s="39"/>
      <c r="CA3530" s="39"/>
      <c r="CB3530" s="39"/>
      <c r="CC3530" s="39"/>
      <c r="CD3530" s="39"/>
      <c r="CE3530" s="39"/>
      <c r="CF3530" s="39"/>
      <c r="CG3530" s="39"/>
      <c r="CH3530" s="39"/>
      <c r="CI3530" s="39"/>
      <c r="CJ3530" s="39"/>
      <c r="CK3530" s="39"/>
      <c r="CL3530" s="39"/>
      <c r="CM3530" s="39"/>
      <c r="CN3530" s="39"/>
      <c r="CO3530" s="39"/>
      <c r="CP3530" s="39"/>
      <c r="CQ3530" s="39"/>
      <c r="CR3530" s="39"/>
      <c r="CS3530" s="39"/>
      <c r="CT3530" s="39"/>
      <c r="CU3530" s="39"/>
      <c r="CV3530" s="39"/>
      <c r="CW3530" s="39"/>
      <c r="CX3530" s="39"/>
      <c r="CY3530" s="39"/>
      <c r="CZ3530" s="39"/>
      <c r="DA3530" s="39"/>
      <c r="DB3530" s="39"/>
      <c r="DC3530" s="39"/>
      <c r="DD3530" s="39"/>
      <c r="DE3530" s="39"/>
    </row>
    <row r="3531" spans="1:109" s="38" customFormat="1" ht="12">
      <c r="A3531" s="298"/>
      <c r="B3531" s="298"/>
      <c r="C3531" s="298"/>
      <c r="D3531" s="298"/>
      <c r="E3531" s="298"/>
      <c r="F3531" s="298"/>
      <c r="G3531" s="298"/>
      <c r="H3531" s="298"/>
      <c r="I3531" s="298"/>
      <c r="J3531" s="298"/>
      <c r="K3531" s="298"/>
      <c r="L3531" s="299"/>
      <c r="M3531" s="302"/>
      <c r="N3531" s="298"/>
      <c r="O3531" s="238"/>
      <c r="P3531" s="238"/>
      <c r="Q3531" s="238"/>
      <c r="T3531" s="39"/>
      <c r="U3531" s="39"/>
      <c r="V3531" s="39"/>
      <c r="W3531" s="39"/>
      <c r="X3531" s="39"/>
      <c r="Y3531" s="39"/>
      <c r="Z3531" s="39"/>
      <c r="AA3531" s="39"/>
      <c r="AB3531" s="39"/>
      <c r="AC3531" s="39"/>
      <c r="AD3531" s="39"/>
      <c r="AE3531" s="39"/>
      <c r="AF3531" s="39"/>
      <c r="AG3531" s="39"/>
      <c r="AH3531" s="39"/>
      <c r="AI3531" s="39"/>
      <c r="AJ3531" s="39"/>
      <c r="AK3531" s="39"/>
      <c r="AL3531" s="39"/>
      <c r="AM3531" s="39"/>
      <c r="AN3531" s="39"/>
      <c r="AO3531" s="39"/>
      <c r="AP3531" s="39"/>
      <c r="AQ3531" s="39"/>
      <c r="AR3531" s="39"/>
      <c r="AS3531" s="39"/>
      <c r="AT3531" s="39"/>
      <c r="AU3531" s="39"/>
      <c r="AV3531" s="39"/>
      <c r="AW3531" s="39"/>
      <c r="AX3531" s="39"/>
      <c r="AY3531" s="39"/>
      <c r="AZ3531" s="39"/>
      <c r="BA3531" s="39"/>
      <c r="BB3531" s="39"/>
      <c r="BC3531" s="39"/>
      <c r="BD3531" s="39"/>
      <c r="BE3531" s="39"/>
      <c r="BF3531" s="39"/>
      <c r="BG3531" s="39"/>
      <c r="BH3531" s="39"/>
      <c r="BI3531" s="39"/>
      <c r="BJ3531" s="39"/>
      <c r="BK3531" s="39"/>
      <c r="BL3531" s="39"/>
      <c r="BM3531" s="39"/>
      <c r="BN3531" s="39"/>
      <c r="BO3531" s="39"/>
      <c r="BP3531" s="39"/>
      <c r="BQ3531" s="39"/>
      <c r="BR3531" s="39"/>
      <c r="BS3531" s="39"/>
      <c r="BT3531" s="39"/>
      <c r="BU3531" s="39"/>
      <c r="BV3531" s="39"/>
      <c r="BW3531" s="39"/>
      <c r="BX3531" s="39"/>
      <c r="BY3531" s="39"/>
      <c r="BZ3531" s="39"/>
      <c r="CA3531" s="39"/>
      <c r="CB3531" s="39"/>
      <c r="CC3531" s="39"/>
      <c r="CD3531" s="39"/>
      <c r="CE3531" s="39"/>
      <c r="CF3531" s="39"/>
      <c r="CG3531" s="39"/>
      <c r="CH3531" s="39"/>
      <c r="CI3531" s="39"/>
      <c r="CJ3531" s="39"/>
      <c r="CK3531" s="39"/>
      <c r="CL3531" s="39"/>
      <c r="CM3531" s="39"/>
      <c r="CN3531" s="39"/>
      <c r="CO3531" s="39"/>
      <c r="CP3531" s="39"/>
      <c r="CQ3531" s="39"/>
      <c r="CR3531" s="39"/>
      <c r="CS3531" s="39"/>
      <c r="CT3531" s="39"/>
      <c r="CU3531" s="39"/>
      <c r="CV3531" s="39"/>
      <c r="CW3531" s="39"/>
      <c r="CX3531" s="39"/>
      <c r="CY3531" s="39"/>
      <c r="CZ3531" s="39"/>
      <c r="DA3531" s="39"/>
      <c r="DB3531" s="39"/>
      <c r="DC3531" s="39"/>
      <c r="DD3531" s="39"/>
      <c r="DE3531" s="39"/>
    </row>
    <row r="3532" spans="1:109" s="38" customFormat="1" ht="12">
      <c r="A3532" s="298"/>
      <c r="B3532" s="298"/>
      <c r="C3532" s="298"/>
      <c r="D3532" s="298"/>
      <c r="E3532" s="298"/>
      <c r="F3532" s="298"/>
      <c r="G3532" s="298"/>
      <c r="H3532" s="298"/>
      <c r="I3532" s="298"/>
      <c r="J3532" s="298"/>
      <c r="K3532" s="298"/>
      <c r="L3532" s="299"/>
      <c r="M3532" s="302"/>
      <c r="N3532" s="298"/>
      <c r="O3532" s="238"/>
      <c r="P3532" s="238"/>
      <c r="Q3532" s="238"/>
      <c r="T3532" s="39"/>
      <c r="U3532" s="39"/>
      <c r="V3532" s="39"/>
      <c r="W3532" s="39"/>
      <c r="X3532" s="39"/>
      <c r="Y3532" s="39"/>
      <c r="Z3532" s="39"/>
      <c r="AA3532" s="39"/>
      <c r="AB3532" s="39"/>
      <c r="AC3532" s="39"/>
      <c r="AD3532" s="39"/>
      <c r="AE3532" s="39"/>
      <c r="AF3532" s="39"/>
      <c r="AG3532" s="39"/>
      <c r="AH3532" s="39"/>
      <c r="AI3532" s="39"/>
      <c r="AJ3532" s="39"/>
      <c r="AK3532" s="39"/>
      <c r="AL3532" s="39"/>
      <c r="AM3532" s="39"/>
      <c r="AN3532" s="39"/>
      <c r="AO3532" s="39"/>
      <c r="AP3532" s="39"/>
      <c r="AQ3532" s="39"/>
      <c r="AR3532" s="39"/>
      <c r="AS3532" s="39"/>
      <c r="AT3532" s="39"/>
      <c r="AU3532" s="39"/>
      <c r="AV3532" s="39"/>
      <c r="AW3532" s="39"/>
      <c r="AX3532" s="39"/>
      <c r="AY3532" s="39"/>
      <c r="AZ3532" s="39"/>
      <c r="BA3532" s="39"/>
      <c r="BB3532" s="39"/>
      <c r="BC3532" s="39"/>
      <c r="BD3532" s="39"/>
      <c r="BE3532" s="39"/>
      <c r="BF3532" s="39"/>
      <c r="BG3532" s="39"/>
      <c r="BH3532" s="39"/>
      <c r="BI3532" s="39"/>
      <c r="BJ3532" s="39"/>
      <c r="BK3532" s="39"/>
      <c r="BL3532" s="39"/>
      <c r="BM3532" s="39"/>
      <c r="BN3532" s="39"/>
      <c r="BO3532" s="39"/>
      <c r="BP3532" s="39"/>
      <c r="BQ3532" s="39"/>
      <c r="BR3532" s="39"/>
      <c r="BS3532" s="39"/>
      <c r="BT3532" s="39"/>
      <c r="BU3532" s="39"/>
      <c r="BV3532" s="39"/>
      <c r="BW3532" s="39"/>
      <c r="BX3532" s="39"/>
      <c r="BY3532" s="39"/>
      <c r="BZ3532" s="39"/>
      <c r="CA3532" s="39"/>
      <c r="CB3532" s="39"/>
      <c r="CC3532" s="39"/>
      <c r="CD3532" s="39"/>
      <c r="CE3532" s="39"/>
      <c r="CF3532" s="39"/>
      <c r="CG3532" s="39"/>
      <c r="CH3532" s="39"/>
      <c r="CI3532" s="39"/>
      <c r="CJ3532" s="39"/>
      <c r="CK3532" s="39"/>
      <c r="CL3532" s="39"/>
      <c r="CM3532" s="39"/>
      <c r="CN3532" s="39"/>
      <c r="CO3532" s="39"/>
      <c r="CP3532" s="39"/>
      <c r="CQ3532" s="39"/>
      <c r="CR3532" s="39"/>
      <c r="CS3532" s="39"/>
      <c r="CT3532" s="39"/>
      <c r="CU3532" s="39"/>
      <c r="CV3532" s="39"/>
      <c r="CW3532" s="39"/>
      <c r="CX3532" s="39"/>
      <c r="CY3532" s="39"/>
      <c r="CZ3532" s="39"/>
      <c r="DA3532" s="39"/>
      <c r="DB3532" s="39"/>
      <c r="DC3532" s="39"/>
      <c r="DD3532" s="39"/>
      <c r="DE3532" s="39"/>
    </row>
    <row r="3533" spans="1:109" s="38" customFormat="1" ht="12">
      <c r="A3533" s="298"/>
      <c r="B3533" s="298"/>
      <c r="C3533" s="298"/>
      <c r="D3533" s="298"/>
      <c r="E3533" s="298"/>
      <c r="F3533" s="298"/>
      <c r="G3533" s="298"/>
      <c r="H3533" s="298"/>
      <c r="I3533" s="298"/>
      <c r="J3533" s="298"/>
      <c r="K3533" s="298"/>
      <c r="L3533" s="299"/>
      <c r="M3533" s="302"/>
      <c r="N3533" s="298"/>
      <c r="O3533" s="238"/>
      <c r="P3533" s="238"/>
      <c r="Q3533" s="238"/>
      <c r="T3533" s="39"/>
      <c r="U3533" s="39"/>
      <c r="V3533" s="39"/>
      <c r="W3533" s="39"/>
      <c r="X3533" s="39"/>
      <c r="Y3533" s="39"/>
      <c r="Z3533" s="39"/>
      <c r="AA3533" s="39"/>
      <c r="AB3533" s="39"/>
      <c r="AC3533" s="39"/>
      <c r="AD3533" s="39"/>
      <c r="AE3533" s="39"/>
      <c r="AF3533" s="39"/>
      <c r="AG3533" s="39"/>
      <c r="AH3533" s="39"/>
      <c r="AI3533" s="39"/>
      <c r="AJ3533" s="39"/>
      <c r="AK3533" s="39"/>
      <c r="AL3533" s="39"/>
      <c r="AM3533" s="39"/>
      <c r="AN3533" s="39"/>
      <c r="AO3533" s="39"/>
      <c r="AP3533" s="39"/>
      <c r="AQ3533" s="39"/>
      <c r="AR3533" s="39"/>
      <c r="AS3533" s="39"/>
      <c r="AT3533" s="39"/>
      <c r="AU3533" s="39"/>
      <c r="AV3533" s="39"/>
      <c r="AW3533" s="39"/>
      <c r="AX3533" s="39"/>
      <c r="AY3533" s="39"/>
      <c r="AZ3533" s="39"/>
      <c r="BA3533" s="39"/>
      <c r="BB3533" s="39"/>
      <c r="BC3533" s="39"/>
      <c r="BD3533" s="39"/>
      <c r="BE3533" s="39"/>
      <c r="BF3533" s="39"/>
      <c r="BG3533" s="39"/>
      <c r="BH3533" s="39"/>
      <c r="BI3533" s="39"/>
      <c r="BJ3533" s="39"/>
      <c r="BK3533" s="39"/>
      <c r="BL3533" s="39"/>
      <c r="BM3533" s="39"/>
      <c r="BN3533" s="39"/>
      <c r="BO3533" s="39"/>
      <c r="BP3533" s="39"/>
      <c r="BQ3533" s="39"/>
      <c r="BR3533" s="39"/>
      <c r="BS3533" s="39"/>
      <c r="BT3533" s="39"/>
      <c r="BU3533" s="39"/>
      <c r="BV3533" s="39"/>
      <c r="BW3533" s="39"/>
      <c r="BX3533" s="39"/>
      <c r="BY3533" s="39"/>
      <c r="BZ3533" s="39"/>
      <c r="CA3533" s="39"/>
      <c r="CB3533" s="39"/>
      <c r="CC3533" s="39"/>
      <c r="CD3533" s="39"/>
      <c r="CE3533" s="39"/>
      <c r="CF3533" s="39"/>
      <c r="CG3533" s="39"/>
      <c r="CH3533" s="39"/>
      <c r="CI3533" s="39"/>
      <c r="CJ3533" s="39"/>
      <c r="CK3533" s="39"/>
      <c r="CL3533" s="39"/>
      <c r="CM3533" s="39"/>
      <c r="CN3533" s="39"/>
      <c r="CO3533" s="39"/>
      <c r="CP3533" s="39"/>
      <c r="CQ3533" s="39"/>
      <c r="CR3533" s="39"/>
      <c r="CS3533" s="39"/>
      <c r="CT3533" s="39"/>
      <c r="CU3533" s="39"/>
      <c r="CV3533" s="39"/>
      <c r="CW3533" s="39"/>
      <c r="CX3533" s="39"/>
      <c r="CY3533" s="39"/>
      <c r="CZ3533" s="39"/>
      <c r="DA3533" s="39"/>
      <c r="DB3533" s="39"/>
      <c r="DC3533" s="39"/>
      <c r="DD3533" s="39"/>
      <c r="DE3533" s="39"/>
    </row>
    <row r="3534" spans="1:109" s="38" customFormat="1" ht="12">
      <c r="A3534" s="298"/>
      <c r="B3534" s="298"/>
      <c r="C3534" s="298"/>
      <c r="D3534" s="298"/>
      <c r="E3534" s="298"/>
      <c r="F3534" s="298"/>
      <c r="G3534" s="298"/>
      <c r="H3534" s="298"/>
      <c r="I3534" s="298"/>
      <c r="J3534" s="298"/>
      <c r="K3534" s="298"/>
      <c r="L3534" s="299"/>
      <c r="M3534" s="302"/>
      <c r="N3534" s="298"/>
      <c r="O3534" s="238"/>
      <c r="P3534" s="238"/>
      <c r="Q3534" s="238"/>
      <c r="T3534" s="39"/>
      <c r="U3534" s="39"/>
      <c r="V3534" s="39"/>
      <c r="W3534" s="39"/>
      <c r="X3534" s="39"/>
      <c r="Y3534" s="39"/>
      <c r="Z3534" s="39"/>
      <c r="AA3534" s="39"/>
      <c r="AB3534" s="39"/>
      <c r="AC3534" s="39"/>
      <c r="AD3534" s="39"/>
      <c r="AE3534" s="39"/>
      <c r="AF3534" s="39"/>
      <c r="AG3534" s="39"/>
      <c r="AH3534" s="39"/>
      <c r="AI3534" s="39"/>
      <c r="AJ3534" s="39"/>
      <c r="AK3534" s="39"/>
      <c r="AL3534" s="39"/>
      <c r="AM3534" s="39"/>
      <c r="AN3534" s="39"/>
      <c r="AO3534" s="39"/>
      <c r="AP3534" s="39"/>
      <c r="AQ3534" s="39"/>
      <c r="AR3534" s="39"/>
      <c r="AS3534" s="39"/>
      <c r="AT3534" s="39"/>
      <c r="AU3534" s="39"/>
      <c r="AV3534" s="39"/>
      <c r="AW3534" s="39"/>
      <c r="AX3534" s="39"/>
      <c r="AY3534" s="39"/>
      <c r="AZ3534" s="39"/>
      <c r="BA3534" s="39"/>
      <c r="BB3534" s="39"/>
      <c r="BC3534" s="39"/>
      <c r="BD3534" s="39"/>
      <c r="BE3534" s="39"/>
      <c r="BF3534" s="39"/>
      <c r="BG3534" s="39"/>
      <c r="BH3534" s="39"/>
      <c r="BI3534" s="39"/>
      <c r="BJ3534" s="39"/>
      <c r="BK3534" s="39"/>
      <c r="BL3534" s="39"/>
      <c r="BM3534" s="39"/>
      <c r="BN3534" s="39"/>
      <c r="BO3534" s="39"/>
      <c r="BP3534" s="39"/>
      <c r="BQ3534" s="39"/>
      <c r="BR3534" s="39"/>
      <c r="BS3534" s="39"/>
      <c r="BT3534" s="39"/>
      <c r="BU3534" s="39"/>
      <c r="BV3534" s="39"/>
      <c r="BW3534" s="39"/>
      <c r="BX3534" s="39"/>
      <c r="BY3534" s="39"/>
      <c r="BZ3534" s="39"/>
      <c r="CA3534" s="39"/>
      <c r="CB3534" s="39"/>
      <c r="CC3534" s="39"/>
      <c r="CD3534" s="39"/>
      <c r="CE3534" s="39"/>
      <c r="CF3534" s="39"/>
      <c r="CG3534" s="39"/>
      <c r="CH3534" s="39"/>
      <c r="CI3534" s="39"/>
      <c r="CJ3534" s="39"/>
      <c r="CK3534" s="39"/>
      <c r="CL3534" s="39"/>
      <c r="CM3534" s="39"/>
      <c r="CN3534" s="39"/>
      <c r="CO3534" s="39"/>
      <c r="CP3534" s="39"/>
      <c r="CQ3534" s="39"/>
      <c r="CR3534" s="39"/>
      <c r="CS3534" s="39"/>
      <c r="CT3534" s="39"/>
      <c r="CU3534" s="39"/>
      <c r="CV3534" s="39"/>
      <c r="CW3534" s="39"/>
      <c r="CX3534" s="39"/>
      <c r="CY3534" s="39"/>
      <c r="CZ3534" s="39"/>
      <c r="DA3534" s="39"/>
      <c r="DB3534" s="39"/>
      <c r="DC3534" s="39"/>
      <c r="DD3534" s="39"/>
      <c r="DE3534" s="39"/>
    </row>
    <row r="3535" spans="1:109" s="38" customFormat="1" ht="12">
      <c r="A3535" s="298"/>
      <c r="B3535" s="298"/>
      <c r="C3535" s="298"/>
      <c r="D3535" s="298"/>
      <c r="E3535" s="298"/>
      <c r="F3535" s="298"/>
      <c r="G3535" s="298"/>
      <c r="H3535" s="298"/>
      <c r="I3535" s="298"/>
      <c r="J3535" s="298"/>
      <c r="K3535" s="298"/>
      <c r="L3535" s="299"/>
      <c r="M3535" s="302"/>
      <c r="N3535" s="298"/>
      <c r="O3535" s="238"/>
      <c r="P3535" s="238"/>
      <c r="Q3535" s="238"/>
      <c r="T3535" s="39"/>
      <c r="U3535" s="39"/>
      <c r="V3535" s="39"/>
      <c r="W3535" s="39"/>
      <c r="X3535" s="39"/>
      <c r="Y3535" s="39"/>
      <c r="Z3535" s="39"/>
      <c r="AA3535" s="39"/>
      <c r="AB3535" s="39"/>
      <c r="AC3535" s="39"/>
      <c r="AD3535" s="39"/>
      <c r="AE3535" s="39"/>
      <c r="AF3535" s="39"/>
      <c r="AG3535" s="39"/>
      <c r="AH3535" s="39"/>
      <c r="AI3535" s="39"/>
      <c r="AJ3535" s="39"/>
      <c r="AK3535" s="39"/>
      <c r="AL3535" s="39"/>
      <c r="AM3535" s="39"/>
      <c r="AN3535" s="39"/>
      <c r="AO3535" s="39"/>
      <c r="AP3535" s="39"/>
      <c r="AQ3535" s="39"/>
      <c r="AR3535" s="39"/>
      <c r="AS3535" s="39"/>
      <c r="AT3535" s="39"/>
      <c r="AU3535" s="39"/>
      <c r="AV3535" s="39"/>
      <c r="AW3535" s="39"/>
      <c r="AX3535" s="39"/>
      <c r="AY3535" s="39"/>
      <c r="AZ3535" s="39"/>
      <c r="BA3535" s="39"/>
      <c r="BB3535" s="39"/>
      <c r="BC3535" s="39"/>
      <c r="BD3535" s="39"/>
      <c r="BE3535" s="39"/>
      <c r="BF3535" s="39"/>
      <c r="BG3535" s="39"/>
      <c r="BH3535" s="39"/>
      <c r="BI3535" s="39"/>
      <c r="BJ3535" s="39"/>
      <c r="BK3535" s="39"/>
      <c r="BL3535" s="39"/>
      <c r="BM3535" s="39"/>
      <c r="BN3535" s="39"/>
      <c r="BO3535" s="39"/>
      <c r="BP3535" s="39"/>
      <c r="BQ3535" s="39"/>
      <c r="BR3535" s="39"/>
      <c r="BS3535" s="39"/>
      <c r="BT3535" s="39"/>
      <c r="BU3535" s="39"/>
      <c r="BV3535" s="39"/>
      <c r="BW3535" s="39"/>
      <c r="BX3535" s="39"/>
      <c r="BY3535" s="39"/>
      <c r="BZ3535" s="39"/>
      <c r="CA3535" s="39"/>
      <c r="CB3535" s="39"/>
      <c r="CC3535" s="39"/>
      <c r="CD3535" s="39"/>
      <c r="CE3535" s="39"/>
      <c r="CF3535" s="39"/>
      <c r="CG3535" s="39"/>
      <c r="CH3535" s="39"/>
      <c r="CI3535" s="39"/>
      <c r="CJ3535" s="39"/>
      <c r="CK3535" s="39"/>
      <c r="CL3535" s="39"/>
      <c r="CM3535" s="39"/>
      <c r="CN3535" s="39"/>
      <c r="CO3535" s="39"/>
      <c r="CP3535" s="39"/>
      <c r="CQ3535" s="39"/>
      <c r="CR3535" s="39"/>
      <c r="CS3535" s="39"/>
      <c r="CT3535" s="39"/>
      <c r="CU3535" s="39"/>
      <c r="CV3535" s="39"/>
      <c r="CW3535" s="39"/>
      <c r="CX3535" s="39"/>
      <c r="CY3535" s="39"/>
      <c r="CZ3535" s="39"/>
      <c r="DA3535" s="39"/>
      <c r="DB3535" s="39"/>
      <c r="DC3535" s="39"/>
      <c r="DD3535" s="39"/>
      <c r="DE3535" s="39"/>
    </row>
    <row r="3536" spans="1:109" s="38" customFormat="1" ht="12">
      <c r="A3536" s="298"/>
      <c r="B3536" s="298"/>
      <c r="C3536" s="298"/>
      <c r="D3536" s="298"/>
      <c r="E3536" s="298"/>
      <c r="F3536" s="298"/>
      <c r="G3536" s="298"/>
      <c r="H3536" s="298"/>
      <c r="I3536" s="298"/>
      <c r="J3536" s="298"/>
      <c r="K3536" s="298"/>
      <c r="L3536" s="299"/>
      <c r="M3536" s="302"/>
      <c r="N3536" s="298"/>
      <c r="O3536" s="238"/>
      <c r="P3536" s="238"/>
      <c r="Q3536" s="238"/>
      <c r="T3536" s="39"/>
      <c r="U3536" s="39"/>
      <c r="V3536" s="39"/>
      <c r="W3536" s="39"/>
      <c r="X3536" s="39"/>
      <c r="Y3536" s="39"/>
      <c r="Z3536" s="39"/>
      <c r="AA3536" s="39"/>
      <c r="AB3536" s="39"/>
      <c r="AC3536" s="39"/>
      <c r="AD3536" s="39"/>
      <c r="AE3536" s="39"/>
      <c r="AF3536" s="39"/>
      <c r="AG3536" s="39"/>
      <c r="AH3536" s="39"/>
      <c r="AI3536" s="39"/>
      <c r="AJ3536" s="39"/>
      <c r="AK3536" s="39"/>
      <c r="AL3536" s="39"/>
      <c r="AM3536" s="39"/>
      <c r="AN3536" s="39"/>
      <c r="AO3536" s="39"/>
      <c r="AP3536" s="39"/>
      <c r="AQ3536" s="39"/>
      <c r="AR3536" s="39"/>
      <c r="AS3536" s="39"/>
      <c r="AT3536" s="39"/>
      <c r="AU3536" s="39"/>
      <c r="AV3536" s="39"/>
      <c r="AW3536" s="39"/>
      <c r="AX3536" s="39"/>
      <c r="AY3536" s="39"/>
      <c r="AZ3536" s="39"/>
      <c r="BA3536" s="39"/>
      <c r="BB3536" s="39"/>
      <c r="BC3536" s="39"/>
      <c r="BD3536" s="39"/>
      <c r="BE3536" s="39"/>
      <c r="BF3536" s="39"/>
      <c r="BG3536" s="39"/>
      <c r="BH3536" s="39"/>
      <c r="BI3536" s="39"/>
      <c r="BJ3536" s="39"/>
      <c r="BK3536" s="39"/>
      <c r="BL3536" s="39"/>
      <c r="BM3536" s="39"/>
      <c r="BN3536" s="39"/>
      <c r="BO3536" s="39"/>
      <c r="BP3536" s="39"/>
      <c r="BQ3536" s="39"/>
      <c r="BR3536" s="39"/>
      <c r="BS3536" s="39"/>
      <c r="BT3536" s="39"/>
      <c r="BU3536" s="39"/>
      <c r="BV3536" s="39"/>
      <c r="BW3536" s="39"/>
      <c r="BX3536" s="39"/>
      <c r="BY3536" s="39"/>
      <c r="BZ3536" s="39"/>
      <c r="CA3536" s="39"/>
      <c r="CB3536" s="39"/>
      <c r="CC3536" s="39"/>
      <c r="CD3536" s="39"/>
      <c r="CE3536" s="39"/>
      <c r="CF3536" s="39"/>
      <c r="CG3536" s="39"/>
      <c r="CH3536" s="39"/>
      <c r="CI3536" s="39"/>
      <c r="CJ3536" s="39"/>
      <c r="CK3536" s="39"/>
      <c r="CL3536" s="39"/>
      <c r="CM3536" s="39"/>
      <c r="CN3536" s="39"/>
      <c r="CO3536" s="39"/>
      <c r="CP3536" s="39"/>
      <c r="CQ3536" s="39"/>
      <c r="CR3536" s="39"/>
      <c r="CS3536" s="39"/>
      <c r="CT3536" s="39"/>
      <c r="CU3536" s="39"/>
      <c r="CV3536" s="39"/>
      <c r="CW3536" s="39"/>
      <c r="CX3536" s="39"/>
      <c r="CY3536" s="39"/>
      <c r="CZ3536" s="39"/>
      <c r="DA3536" s="39"/>
      <c r="DB3536" s="39"/>
      <c r="DC3536" s="39"/>
      <c r="DD3536" s="39"/>
      <c r="DE3536" s="39"/>
    </row>
    <row r="3537" spans="1:109" s="38" customFormat="1" ht="12">
      <c r="A3537" s="298"/>
      <c r="B3537" s="298"/>
      <c r="C3537" s="298"/>
      <c r="D3537" s="298"/>
      <c r="E3537" s="298"/>
      <c r="F3537" s="298"/>
      <c r="G3537" s="298"/>
      <c r="H3537" s="298"/>
      <c r="I3537" s="298"/>
      <c r="J3537" s="298"/>
      <c r="K3537" s="298"/>
      <c r="L3537" s="299"/>
      <c r="M3537" s="302"/>
      <c r="N3537" s="298"/>
      <c r="O3537" s="238"/>
      <c r="P3537" s="238"/>
      <c r="Q3537" s="238"/>
      <c r="T3537" s="39"/>
      <c r="U3537" s="39"/>
      <c r="V3537" s="39"/>
      <c r="W3537" s="39"/>
      <c r="X3537" s="39"/>
      <c r="Y3537" s="39"/>
      <c r="Z3537" s="39"/>
      <c r="AA3537" s="39"/>
      <c r="AB3537" s="39"/>
      <c r="AC3537" s="39"/>
      <c r="AD3537" s="39"/>
      <c r="AE3537" s="39"/>
      <c r="AF3537" s="39"/>
      <c r="AG3537" s="39"/>
      <c r="AH3537" s="39"/>
      <c r="AI3537" s="39"/>
      <c r="AJ3537" s="39"/>
      <c r="AK3537" s="39"/>
      <c r="AL3537" s="39"/>
      <c r="AM3537" s="39"/>
      <c r="AN3537" s="39"/>
      <c r="AO3537" s="39"/>
      <c r="AP3537" s="39"/>
      <c r="AQ3537" s="39"/>
      <c r="AR3537" s="39"/>
      <c r="AS3537" s="39"/>
      <c r="AT3537" s="39"/>
      <c r="AU3537" s="39"/>
      <c r="AV3537" s="39"/>
      <c r="AW3537" s="39"/>
      <c r="AX3537" s="39"/>
      <c r="AY3537" s="39"/>
      <c r="AZ3537" s="39"/>
      <c r="BA3537" s="39"/>
      <c r="BB3537" s="39"/>
      <c r="BC3537" s="39"/>
      <c r="BD3537" s="39"/>
      <c r="BE3537" s="39"/>
      <c r="BF3537" s="39"/>
      <c r="BG3537" s="39"/>
      <c r="BH3537" s="39"/>
      <c r="BI3537" s="39"/>
      <c r="BJ3537" s="39"/>
      <c r="BK3537" s="39"/>
      <c r="BL3537" s="39"/>
      <c r="BM3537" s="39"/>
      <c r="BN3537" s="39"/>
      <c r="BO3537" s="39"/>
      <c r="BP3537" s="39"/>
      <c r="BQ3537" s="39"/>
      <c r="BR3537" s="39"/>
      <c r="BS3537" s="39"/>
      <c r="BT3537" s="39"/>
      <c r="BU3537" s="39"/>
      <c r="BV3537" s="39"/>
      <c r="BW3537" s="39"/>
      <c r="BX3537" s="39"/>
      <c r="BY3537" s="39"/>
      <c r="BZ3537" s="39"/>
      <c r="CA3537" s="39"/>
      <c r="CB3537" s="39"/>
      <c r="CC3537" s="39"/>
      <c r="CD3537" s="39"/>
      <c r="CE3537" s="39"/>
      <c r="CF3537" s="39"/>
      <c r="CG3537" s="39"/>
      <c r="CH3537" s="39"/>
      <c r="CI3537" s="39"/>
      <c r="CJ3537" s="39"/>
      <c r="CK3537" s="39"/>
      <c r="CL3537" s="39"/>
      <c r="CM3537" s="39"/>
      <c r="CN3537" s="39"/>
      <c r="CO3537" s="39"/>
      <c r="CP3537" s="39"/>
      <c r="CQ3537" s="39"/>
      <c r="CR3537" s="39"/>
      <c r="CS3537" s="39"/>
      <c r="CT3537" s="39"/>
      <c r="CU3537" s="39"/>
      <c r="CV3537" s="39"/>
      <c r="CW3537" s="39"/>
      <c r="CX3537" s="39"/>
      <c r="CY3537" s="39"/>
      <c r="CZ3537" s="39"/>
      <c r="DA3537" s="39"/>
      <c r="DB3537" s="39"/>
      <c r="DC3537" s="39"/>
      <c r="DD3537" s="39"/>
      <c r="DE3537" s="39"/>
    </row>
    <row r="3538" spans="1:109" s="38" customFormat="1" ht="12">
      <c r="A3538" s="298"/>
      <c r="B3538" s="298"/>
      <c r="C3538" s="298"/>
      <c r="D3538" s="298"/>
      <c r="E3538" s="298"/>
      <c r="F3538" s="298"/>
      <c r="G3538" s="298"/>
      <c r="H3538" s="298"/>
      <c r="I3538" s="298"/>
      <c r="J3538" s="298"/>
      <c r="K3538" s="298"/>
      <c r="L3538" s="299"/>
      <c r="M3538" s="302"/>
      <c r="N3538" s="298"/>
      <c r="O3538" s="238"/>
      <c r="P3538" s="238"/>
      <c r="Q3538" s="238"/>
      <c r="T3538" s="39"/>
      <c r="U3538" s="39"/>
      <c r="V3538" s="39"/>
      <c r="W3538" s="39"/>
      <c r="X3538" s="39"/>
      <c r="Y3538" s="39"/>
      <c r="Z3538" s="39"/>
      <c r="AA3538" s="39"/>
      <c r="AB3538" s="39"/>
      <c r="AC3538" s="39"/>
      <c r="AD3538" s="39"/>
      <c r="AE3538" s="39"/>
      <c r="AF3538" s="39"/>
      <c r="AG3538" s="39"/>
      <c r="AH3538" s="39"/>
      <c r="AI3538" s="39"/>
      <c r="AJ3538" s="39"/>
      <c r="AK3538" s="39"/>
      <c r="AL3538" s="39"/>
      <c r="AM3538" s="39"/>
      <c r="AN3538" s="39"/>
      <c r="AO3538" s="39"/>
      <c r="AP3538" s="39"/>
      <c r="AQ3538" s="39"/>
      <c r="AR3538" s="39"/>
      <c r="AS3538" s="39"/>
      <c r="AT3538" s="39"/>
      <c r="AU3538" s="39"/>
      <c r="AV3538" s="39"/>
      <c r="AW3538" s="39"/>
      <c r="AX3538" s="39"/>
      <c r="AY3538" s="39"/>
      <c r="AZ3538" s="39"/>
      <c r="BA3538" s="39"/>
      <c r="BB3538" s="39"/>
      <c r="BC3538" s="39"/>
      <c r="BD3538" s="39"/>
      <c r="BE3538" s="39"/>
      <c r="BF3538" s="39"/>
      <c r="BG3538" s="39"/>
      <c r="BH3538" s="39"/>
      <c r="BI3538" s="39"/>
      <c r="BJ3538" s="39"/>
      <c r="BK3538" s="39"/>
      <c r="BL3538" s="39"/>
      <c r="BM3538" s="39"/>
      <c r="BN3538" s="39"/>
      <c r="BO3538" s="39"/>
      <c r="BP3538" s="39"/>
      <c r="BQ3538" s="39"/>
      <c r="BR3538" s="39"/>
      <c r="BS3538" s="39"/>
      <c r="BT3538" s="39"/>
      <c r="BU3538" s="39"/>
      <c r="BV3538" s="39"/>
      <c r="BW3538" s="39"/>
      <c r="BX3538" s="39"/>
      <c r="BY3538" s="39"/>
      <c r="BZ3538" s="39"/>
      <c r="CA3538" s="39"/>
      <c r="CB3538" s="39"/>
      <c r="CC3538" s="39"/>
      <c r="CD3538" s="39"/>
      <c r="CE3538" s="39"/>
      <c r="CF3538" s="39"/>
      <c r="CG3538" s="39"/>
      <c r="CH3538" s="39"/>
      <c r="CI3538" s="39"/>
      <c r="CJ3538" s="39"/>
      <c r="CK3538" s="39"/>
      <c r="CL3538" s="39"/>
      <c r="CM3538" s="39"/>
      <c r="CN3538" s="39"/>
      <c r="CO3538" s="39"/>
      <c r="CP3538" s="39"/>
      <c r="CQ3538" s="39"/>
      <c r="CR3538" s="39"/>
      <c r="CS3538" s="39"/>
      <c r="CT3538" s="39"/>
      <c r="CU3538" s="39"/>
      <c r="CV3538" s="39"/>
      <c r="CW3538" s="39"/>
      <c r="CX3538" s="39"/>
      <c r="CY3538" s="39"/>
      <c r="CZ3538" s="39"/>
      <c r="DA3538" s="39"/>
      <c r="DB3538" s="39"/>
      <c r="DC3538" s="39"/>
      <c r="DD3538" s="39"/>
      <c r="DE3538" s="39"/>
    </row>
    <row r="3539" spans="1:109" s="38" customFormat="1" ht="12">
      <c r="A3539" s="298"/>
      <c r="B3539" s="298"/>
      <c r="C3539" s="298"/>
      <c r="D3539" s="298"/>
      <c r="E3539" s="298"/>
      <c r="F3539" s="298"/>
      <c r="G3539" s="298"/>
      <c r="H3539" s="298"/>
      <c r="I3539" s="298"/>
      <c r="J3539" s="298"/>
      <c r="K3539" s="298"/>
      <c r="L3539" s="299"/>
      <c r="M3539" s="302"/>
      <c r="N3539" s="298"/>
      <c r="O3539" s="238"/>
      <c r="P3539" s="238"/>
      <c r="Q3539" s="238"/>
      <c r="T3539" s="39"/>
      <c r="U3539" s="39"/>
      <c r="V3539" s="39"/>
      <c r="W3539" s="39"/>
      <c r="X3539" s="39"/>
      <c r="Y3539" s="39"/>
      <c r="Z3539" s="39"/>
      <c r="AA3539" s="39"/>
      <c r="AB3539" s="39"/>
      <c r="AC3539" s="39"/>
      <c r="AD3539" s="39"/>
      <c r="AE3539" s="39"/>
      <c r="AF3539" s="39"/>
      <c r="AG3539" s="39"/>
      <c r="AH3539" s="39"/>
      <c r="AI3539" s="39"/>
      <c r="AJ3539" s="39"/>
      <c r="AK3539" s="39"/>
      <c r="AL3539" s="39"/>
      <c r="AM3539" s="39"/>
      <c r="AN3539" s="39"/>
      <c r="AO3539" s="39"/>
      <c r="AP3539" s="39"/>
      <c r="AQ3539" s="39"/>
      <c r="AR3539" s="39"/>
      <c r="AS3539" s="39"/>
      <c r="AT3539" s="39"/>
      <c r="AU3539" s="39"/>
      <c r="AV3539" s="39"/>
      <c r="AW3539" s="39"/>
      <c r="AX3539" s="39"/>
      <c r="AY3539" s="39"/>
      <c r="AZ3539" s="39"/>
      <c r="BA3539" s="39"/>
      <c r="BB3539" s="39"/>
      <c r="BC3539" s="39"/>
      <c r="BD3539" s="39"/>
      <c r="BE3539" s="39"/>
      <c r="BF3539" s="39"/>
      <c r="BG3539" s="39"/>
      <c r="BH3539" s="39"/>
      <c r="BI3539" s="39"/>
      <c r="BJ3539" s="39"/>
      <c r="BK3539" s="39"/>
      <c r="BL3539" s="39"/>
      <c r="BM3539" s="39"/>
      <c r="BN3539" s="39"/>
      <c r="BO3539" s="39"/>
      <c r="BP3539" s="39"/>
      <c r="BQ3539" s="39"/>
      <c r="BR3539" s="39"/>
      <c r="BS3539" s="39"/>
      <c r="BT3539" s="39"/>
      <c r="BU3539" s="39"/>
      <c r="BV3539" s="39"/>
      <c r="BW3539" s="39"/>
      <c r="BX3539" s="39"/>
      <c r="BY3539" s="39"/>
      <c r="BZ3539" s="39"/>
      <c r="CA3539" s="39"/>
      <c r="CB3539" s="39"/>
      <c r="CC3539" s="39"/>
      <c r="CD3539" s="39"/>
      <c r="CE3539" s="39"/>
      <c r="CF3539" s="39"/>
      <c r="CG3539" s="39"/>
      <c r="CH3539" s="39"/>
      <c r="CI3539" s="39"/>
      <c r="CJ3539" s="39"/>
      <c r="CK3539" s="39"/>
      <c r="CL3539" s="39"/>
      <c r="CM3539" s="39"/>
      <c r="CN3539" s="39"/>
      <c r="CO3539" s="39"/>
      <c r="CP3539" s="39"/>
      <c r="CQ3539" s="39"/>
      <c r="CR3539" s="39"/>
      <c r="CS3539" s="39"/>
      <c r="CT3539" s="39"/>
      <c r="CU3539" s="39"/>
      <c r="CV3539" s="39"/>
      <c r="CW3539" s="39"/>
      <c r="CX3539" s="39"/>
      <c r="CY3539" s="39"/>
      <c r="CZ3539" s="39"/>
      <c r="DA3539" s="39"/>
      <c r="DB3539" s="39"/>
      <c r="DC3539" s="39"/>
      <c r="DD3539" s="39"/>
      <c r="DE3539" s="39"/>
    </row>
    <row r="3540" spans="1:109" s="38" customFormat="1" ht="12">
      <c r="A3540" s="298"/>
      <c r="B3540" s="298"/>
      <c r="C3540" s="298"/>
      <c r="D3540" s="298"/>
      <c r="E3540" s="298"/>
      <c r="F3540" s="298"/>
      <c r="G3540" s="298"/>
      <c r="H3540" s="298"/>
      <c r="I3540" s="298"/>
      <c r="J3540" s="298"/>
      <c r="K3540" s="298"/>
      <c r="L3540" s="299"/>
      <c r="M3540" s="302"/>
      <c r="N3540" s="298"/>
      <c r="O3540" s="238"/>
      <c r="P3540" s="238"/>
      <c r="Q3540" s="238"/>
      <c r="T3540" s="39"/>
      <c r="U3540" s="39"/>
      <c r="V3540" s="39"/>
      <c r="W3540" s="39"/>
      <c r="X3540" s="39"/>
      <c r="Y3540" s="39"/>
      <c r="Z3540" s="39"/>
      <c r="AA3540" s="39"/>
      <c r="AB3540" s="39"/>
      <c r="AC3540" s="39"/>
      <c r="AD3540" s="39"/>
      <c r="AE3540" s="39"/>
      <c r="AF3540" s="39"/>
      <c r="AG3540" s="39"/>
      <c r="AH3540" s="39"/>
      <c r="AI3540" s="39"/>
      <c r="AJ3540" s="39"/>
      <c r="AK3540" s="39"/>
      <c r="AL3540" s="39"/>
      <c r="AM3540" s="39"/>
      <c r="AN3540" s="39"/>
      <c r="AO3540" s="39"/>
      <c r="AP3540" s="39"/>
      <c r="AQ3540" s="39"/>
      <c r="AR3540" s="39"/>
      <c r="AS3540" s="39"/>
      <c r="AT3540" s="39"/>
      <c r="AU3540" s="39"/>
      <c r="AV3540" s="39"/>
      <c r="AW3540" s="39"/>
      <c r="AX3540" s="39"/>
      <c r="AY3540" s="39"/>
      <c r="AZ3540" s="39"/>
      <c r="BA3540" s="39"/>
      <c r="BB3540" s="39"/>
      <c r="BC3540" s="39"/>
      <c r="BD3540" s="39"/>
      <c r="BE3540" s="39"/>
      <c r="BF3540" s="39"/>
      <c r="BG3540" s="39"/>
      <c r="BH3540" s="39"/>
      <c r="BI3540" s="39"/>
      <c r="BJ3540" s="39"/>
      <c r="BK3540" s="39"/>
      <c r="BL3540" s="39"/>
      <c r="BM3540" s="39"/>
      <c r="BN3540" s="39"/>
      <c r="BO3540" s="39"/>
      <c r="BP3540" s="39"/>
      <c r="BQ3540" s="39"/>
      <c r="BR3540" s="39"/>
      <c r="BS3540" s="39"/>
      <c r="BT3540" s="39"/>
      <c r="BU3540" s="39"/>
      <c r="BV3540" s="39"/>
      <c r="BW3540" s="39"/>
      <c r="BX3540" s="39"/>
      <c r="BY3540" s="39"/>
      <c r="BZ3540" s="39"/>
      <c r="CA3540" s="39"/>
      <c r="CB3540" s="39"/>
      <c r="CC3540" s="39"/>
      <c r="CD3540" s="39"/>
      <c r="CE3540" s="39"/>
      <c r="CF3540" s="39"/>
      <c r="CG3540" s="39"/>
      <c r="CH3540" s="39"/>
      <c r="CI3540" s="39"/>
      <c r="CJ3540" s="39"/>
      <c r="CK3540" s="39"/>
      <c r="CL3540" s="39"/>
      <c r="CM3540" s="39"/>
      <c r="CN3540" s="39"/>
      <c r="CO3540" s="39"/>
      <c r="CP3540" s="39"/>
      <c r="CQ3540" s="39"/>
      <c r="CR3540" s="39"/>
      <c r="CS3540" s="39"/>
      <c r="CT3540" s="39"/>
      <c r="CU3540" s="39"/>
      <c r="CV3540" s="39"/>
      <c r="CW3540" s="39"/>
      <c r="CX3540" s="39"/>
      <c r="CY3540" s="39"/>
      <c r="CZ3540" s="39"/>
      <c r="DA3540" s="39"/>
      <c r="DB3540" s="39"/>
      <c r="DC3540" s="39"/>
      <c r="DD3540" s="39"/>
      <c r="DE3540" s="39"/>
    </row>
    <row r="3541" spans="1:109" s="38" customFormat="1" ht="12">
      <c r="A3541" s="298"/>
      <c r="B3541" s="298"/>
      <c r="C3541" s="298"/>
      <c r="D3541" s="298"/>
      <c r="E3541" s="298"/>
      <c r="F3541" s="298"/>
      <c r="G3541" s="298"/>
      <c r="H3541" s="298"/>
      <c r="I3541" s="298"/>
      <c r="J3541" s="298"/>
      <c r="K3541" s="298"/>
      <c r="L3541" s="299"/>
      <c r="M3541" s="302"/>
      <c r="N3541" s="298"/>
      <c r="O3541" s="238"/>
      <c r="P3541" s="238"/>
      <c r="Q3541" s="238"/>
      <c r="T3541" s="39"/>
      <c r="U3541" s="39"/>
      <c r="V3541" s="39"/>
      <c r="W3541" s="39"/>
      <c r="X3541" s="39"/>
      <c r="Y3541" s="39"/>
      <c r="Z3541" s="39"/>
      <c r="AA3541" s="39"/>
      <c r="AB3541" s="39"/>
      <c r="AC3541" s="39"/>
      <c r="AD3541" s="39"/>
      <c r="AE3541" s="39"/>
      <c r="AF3541" s="39"/>
      <c r="AG3541" s="39"/>
      <c r="AH3541" s="39"/>
      <c r="AI3541" s="39"/>
      <c r="AJ3541" s="39"/>
      <c r="AK3541" s="39"/>
      <c r="AL3541" s="39"/>
      <c r="AM3541" s="39"/>
      <c r="AN3541" s="39"/>
      <c r="AO3541" s="39"/>
      <c r="AP3541" s="39"/>
      <c r="AQ3541" s="39"/>
      <c r="AR3541" s="39"/>
      <c r="AS3541" s="39"/>
      <c r="AT3541" s="39"/>
      <c r="AU3541" s="39"/>
      <c r="AV3541" s="39"/>
      <c r="AW3541" s="39"/>
      <c r="AX3541" s="39"/>
      <c r="AY3541" s="39"/>
      <c r="AZ3541" s="39"/>
      <c r="BA3541" s="39"/>
      <c r="BB3541" s="39"/>
      <c r="BC3541" s="39"/>
      <c r="BD3541" s="39"/>
      <c r="BE3541" s="39"/>
      <c r="BF3541" s="39"/>
      <c r="BG3541" s="39"/>
      <c r="BH3541" s="39"/>
      <c r="BI3541" s="39"/>
      <c r="BJ3541" s="39"/>
      <c r="BK3541" s="39"/>
      <c r="BL3541" s="39"/>
      <c r="BM3541" s="39"/>
      <c r="BN3541" s="39"/>
      <c r="BO3541" s="39"/>
      <c r="BP3541" s="39"/>
      <c r="BQ3541" s="39"/>
      <c r="BR3541" s="39"/>
      <c r="BS3541" s="39"/>
      <c r="BT3541" s="39"/>
      <c r="BU3541" s="39"/>
      <c r="BV3541" s="39"/>
      <c r="BW3541" s="39"/>
      <c r="BX3541" s="39"/>
      <c r="BY3541" s="39"/>
      <c r="BZ3541" s="39"/>
      <c r="CA3541" s="39"/>
      <c r="CB3541" s="39"/>
      <c r="CC3541" s="39"/>
      <c r="CD3541" s="39"/>
      <c r="CE3541" s="39"/>
      <c r="CF3541" s="39"/>
      <c r="CG3541" s="39"/>
      <c r="CH3541" s="39"/>
      <c r="CI3541" s="39"/>
      <c r="CJ3541" s="39"/>
      <c r="CK3541" s="39"/>
      <c r="CL3541" s="39"/>
      <c r="CM3541" s="39"/>
      <c r="CN3541" s="39"/>
      <c r="CO3541" s="39"/>
      <c r="CP3541" s="39"/>
      <c r="CQ3541" s="39"/>
      <c r="CR3541" s="39"/>
      <c r="CS3541" s="39"/>
      <c r="CT3541" s="39"/>
      <c r="CU3541" s="39"/>
      <c r="CV3541" s="39"/>
      <c r="CW3541" s="39"/>
      <c r="CX3541" s="39"/>
      <c r="CY3541" s="39"/>
      <c r="CZ3541" s="39"/>
      <c r="DA3541" s="39"/>
      <c r="DB3541" s="39"/>
      <c r="DC3541" s="39"/>
      <c r="DD3541" s="39"/>
      <c r="DE3541" s="39"/>
    </row>
    <row r="3542" spans="1:109" s="38" customFormat="1" ht="12">
      <c r="A3542" s="298"/>
      <c r="B3542" s="298"/>
      <c r="C3542" s="298"/>
      <c r="D3542" s="298"/>
      <c r="E3542" s="298"/>
      <c r="F3542" s="298"/>
      <c r="G3542" s="298"/>
      <c r="H3542" s="298"/>
      <c r="I3542" s="298"/>
      <c r="J3542" s="298"/>
      <c r="K3542" s="298"/>
      <c r="L3542" s="299"/>
      <c r="M3542" s="302"/>
      <c r="N3542" s="298"/>
      <c r="O3542" s="238"/>
      <c r="P3542" s="238"/>
      <c r="Q3542" s="238"/>
      <c r="T3542" s="39"/>
      <c r="U3542" s="39"/>
      <c r="V3542" s="39"/>
      <c r="W3542" s="39"/>
      <c r="X3542" s="39"/>
      <c r="Y3542" s="39"/>
      <c r="Z3542" s="39"/>
      <c r="AA3542" s="39"/>
      <c r="AB3542" s="39"/>
      <c r="AC3542" s="39"/>
      <c r="AD3542" s="39"/>
      <c r="AE3542" s="39"/>
      <c r="AF3542" s="39"/>
      <c r="AG3542" s="39"/>
      <c r="AH3542" s="39"/>
      <c r="AI3542" s="39"/>
      <c r="AJ3542" s="39"/>
      <c r="AK3542" s="39"/>
      <c r="AL3542" s="39"/>
      <c r="AM3542" s="39"/>
      <c r="AN3542" s="39"/>
      <c r="AO3542" s="39"/>
      <c r="AP3542" s="39"/>
      <c r="AQ3542" s="39"/>
      <c r="AR3542" s="39"/>
      <c r="AS3542" s="39"/>
      <c r="AT3542" s="39"/>
      <c r="AU3542" s="39"/>
      <c r="AV3542" s="39"/>
      <c r="AW3542" s="39"/>
      <c r="AX3542" s="39"/>
      <c r="AY3542" s="39"/>
      <c r="AZ3542" s="39"/>
      <c r="BA3542" s="39"/>
      <c r="BB3542" s="39"/>
      <c r="BC3542" s="39"/>
      <c r="BD3542" s="39"/>
      <c r="BE3542" s="39"/>
      <c r="BF3542" s="39"/>
      <c r="BG3542" s="39"/>
      <c r="BH3542" s="39"/>
      <c r="BI3542" s="39"/>
      <c r="BJ3542" s="39"/>
      <c r="BK3542" s="39"/>
      <c r="BL3542" s="39"/>
      <c r="BM3542" s="39"/>
      <c r="BN3542" s="39"/>
      <c r="BO3542" s="39"/>
      <c r="BP3542" s="39"/>
      <c r="BQ3542" s="39"/>
      <c r="BR3542" s="39"/>
      <c r="BS3542" s="39"/>
      <c r="BT3542" s="39"/>
      <c r="BU3542" s="39"/>
      <c r="BV3542" s="39"/>
      <c r="BW3542" s="39"/>
      <c r="BX3542" s="39"/>
      <c r="BY3542" s="39"/>
      <c r="BZ3542" s="39"/>
      <c r="CA3542" s="39"/>
      <c r="CB3542" s="39"/>
      <c r="CC3542" s="39"/>
      <c r="CD3542" s="39"/>
      <c r="CE3542" s="39"/>
      <c r="CF3542" s="39"/>
      <c r="CG3542" s="39"/>
      <c r="CH3542" s="39"/>
      <c r="CI3542" s="39"/>
      <c r="CJ3542" s="39"/>
      <c r="CK3542" s="39"/>
      <c r="CL3542" s="39"/>
      <c r="CM3542" s="39"/>
      <c r="CN3542" s="39"/>
      <c r="CO3542" s="39"/>
      <c r="CP3542" s="39"/>
      <c r="CQ3542" s="39"/>
      <c r="CR3542" s="39"/>
      <c r="CS3542" s="39"/>
      <c r="CT3542" s="39"/>
      <c r="CU3542" s="39"/>
      <c r="CV3542" s="39"/>
      <c r="CW3542" s="39"/>
      <c r="CX3542" s="39"/>
      <c r="CY3542" s="39"/>
      <c r="CZ3542" s="39"/>
      <c r="DA3542" s="39"/>
      <c r="DB3542" s="39"/>
      <c r="DC3542" s="39"/>
      <c r="DD3542" s="39"/>
      <c r="DE3542" s="39"/>
    </row>
    <row r="3543" spans="1:109" s="38" customFormat="1" ht="12">
      <c r="A3543" s="298"/>
      <c r="B3543" s="298"/>
      <c r="C3543" s="298"/>
      <c r="D3543" s="298"/>
      <c r="E3543" s="298"/>
      <c r="F3543" s="298"/>
      <c r="G3543" s="298"/>
      <c r="H3543" s="298"/>
      <c r="I3543" s="298"/>
      <c r="J3543" s="298"/>
      <c r="K3543" s="298"/>
      <c r="L3543" s="299"/>
      <c r="M3543" s="302"/>
      <c r="N3543" s="298"/>
      <c r="O3543" s="238"/>
      <c r="P3543" s="238"/>
      <c r="Q3543" s="238"/>
      <c r="T3543" s="39"/>
      <c r="U3543" s="39"/>
      <c r="V3543" s="39"/>
      <c r="W3543" s="39"/>
      <c r="X3543" s="39"/>
      <c r="Y3543" s="39"/>
      <c r="Z3543" s="39"/>
      <c r="AA3543" s="39"/>
      <c r="AB3543" s="39"/>
      <c r="AC3543" s="39"/>
      <c r="AD3543" s="39"/>
      <c r="AE3543" s="39"/>
      <c r="AF3543" s="39"/>
      <c r="AG3543" s="39"/>
      <c r="AH3543" s="39"/>
      <c r="AI3543" s="39"/>
      <c r="AJ3543" s="39"/>
      <c r="AK3543" s="39"/>
      <c r="AL3543" s="39"/>
      <c r="AM3543" s="39"/>
      <c r="AN3543" s="39"/>
      <c r="AO3543" s="39"/>
      <c r="AP3543" s="39"/>
      <c r="AQ3543" s="39"/>
      <c r="AR3543" s="39"/>
      <c r="AS3543" s="39"/>
      <c r="AT3543" s="39"/>
      <c r="AU3543" s="39"/>
      <c r="AV3543" s="39"/>
      <c r="AW3543" s="39"/>
      <c r="AX3543" s="39"/>
      <c r="AY3543" s="39"/>
      <c r="AZ3543" s="39"/>
      <c r="BA3543" s="39"/>
      <c r="BB3543" s="39"/>
      <c r="BC3543" s="39"/>
      <c r="BD3543" s="39"/>
      <c r="BE3543" s="39"/>
      <c r="BF3543" s="39"/>
      <c r="BG3543" s="39"/>
      <c r="BH3543" s="39"/>
      <c r="BI3543" s="39"/>
      <c r="BJ3543" s="39"/>
      <c r="BK3543" s="39"/>
      <c r="BL3543" s="39"/>
      <c r="BM3543" s="39"/>
      <c r="BN3543" s="39"/>
      <c r="BO3543" s="39"/>
      <c r="BP3543" s="39"/>
      <c r="BQ3543" s="39"/>
      <c r="BR3543" s="39"/>
      <c r="BS3543" s="39"/>
      <c r="BT3543" s="39"/>
      <c r="BU3543" s="39"/>
      <c r="BV3543" s="39"/>
      <c r="BW3543" s="39"/>
      <c r="BX3543" s="39"/>
      <c r="BY3543" s="39"/>
      <c r="BZ3543" s="39"/>
      <c r="CA3543" s="39"/>
      <c r="CB3543" s="39"/>
      <c r="CC3543" s="39"/>
      <c r="CD3543" s="39"/>
      <c r="CE3543" s="39"/>
      <c r="CF3543" s="39"/>
      <c r="CG3543" s="39"/>
      <c r="CH3543" s="39"/>
      <c r="CI3543" s="39"/>
      <c r="CJ3543" s="39"/>
      <c r="CK3543" s="39"/>
      <c r="CL3543" s="39"/>
      <c r="CM3543" s="39"/>
      <c r="CN3543" s="39"/>
      <c r="CO3543" s="39"/>
      <c r="CP3543" s="39"/>
      <c r="CQ3543" s="39"/>
      <c r="CR3543" s="39"/>
      <c r="CS3543" s="39"/>
      <c r="CT3543" s="39"/>
      <c r="CU3543" s="39"/>
      <c r="CV3543" s="39"/>
      <c r="CW3543" s="39"/>
      <c r="CX3543" s="39"/>
      <c r="CY3543" s="39"/>
      <c r="CZ3543" s="39"/>
      <c r="DA3543" s="39"/>
      <c r="DB3543" s="39"/>
      <c r="DC3543" s="39"/>
      <c r="DD3543" s="39"/>
      <c r="DE3543" s="39"/>
    </row>
    <row r="3544" spans="1:109" s="38" customFormat="1" ht="12">
      <c r="A3544" s="298"/>
      <c r="B3544" s="298"/>
      <c r="C3544" s="298"/>
      <c r="D3544" s="298"/>
      <c r="E3544" s="298"/>
      <c r="F3544" s="298"/>
      <c r="G3544" s="298"/>
      <c r="H3544" s="298"/>
      <c r="I3544" s="298"/>
      <c r="J3544" s="298"/>
      <c r="K3544" s="298"/>
      <c r="L3544" s="299"/>
      <c r="M3544" s="302"/>
      <c r="N3544" s="298"/>
      <c r="O3544" s="238"/>
      <c r="P3544" s="238"/>
      <c r="Q3544" s="238"/>
      <c r="T3544" s="39"/>
      <c r="U3544" s="39"/>
      <c r="V3544" s="39"/>
      <c r="W3544" s="39"/>
      <c r="X3544" s="39"/>
      <c r="Y3544" s="39"/>
      <c r="Z3544" s="39"/>
      <c r="AA3544" s="39"/>
      <c r="AB3544" s="39"/>
      <c r="AC3544" s="39"/>
      <c r="AD3544" s="39"/>
      <c r="AE3544" s="39"/>
      <c r="AF3544" s="39"/>
      <c r="AG3544" s="39"/>
      <c r="AH3544" s="39"/>
      <c r="AI3544" s="39"/>
      <c r="AJ3544" s="39"/>
      <c r="AK3544" s="39"/>
      <c r="AL3544" s="39"/>
      <c r="AM3544" s="39"/>
      <c r="AN3544" s="39"/>
      <c r="AO3544" s="39"/>
      <c r="AP3544" s="39"/>
      <c r="AQ3544" s="39"/>
      <c r="AR3544" s="39"/>
      <c r="AS3544" s="39"/>
      <c r="AT3544" s="39"/>
      <c r="AU3544" s="39"/>
      <c r="AV3544" s="39"/>
      <c r="AW3544" s="39"/>
      <c r="AX3544" s="39"/>
      <c r="AY3544" s="39"/>
      <c r="AZ3544" s="39"/>
      <c r="BA3544" s="39"/>
      <c r="BB3544" s="39"/>
      <c r="BC3544" s="39"/>
      <c r="BD3544" s="39"/>
      <c r="BE3544" s="39"/>
      <c r="BF3544" s="39"/>
      <c r="BG3544" s="39"/>
      <c r="BH3544" s="39"/>
      <c r="BI3544" s="39"/>
      <c r="BJ3544" s="39"/>
      <c r="BK3544" s="39"/>
      <c r="BL3544" s="39"/>
      <c r="BM3544" s="39"/>
      <c r="BN3544" s="39"/>
      <c r="BO3544" s="39"/>
      <c r="BP3544" s="39"/>
      <c r="BQ3544" s="39"/>
      <c r="BR3544" s="39"/>
      <c r="BS3544" s="39"/>
      <c r="BT3544" s="39"/>
      <c r="BU3544" s="39"/>
      <c r="BV3544" s="39"/>
      <c r="BW3544" s="39"/>
      <c r="BX3544" s="39"/>
      <c r="BY3544" s="39"/>
      <c r="BZ3544" s="39"/>
      <c r="CA3544" s="39"/>
      <c r="CB3544" s="39"/>
      <c r="CC3544" s="39"/>
      <c r="CD3544" s="39"/>
      <c r="CE3544" s="39"/>
      <c r="CF3544" s="39"/>
      <c r="CG3544" s="39"/>
      <c r="CH3544" s="39"/>
      <c r="CI3544" s="39"/>
      <c r="CJ3544" s="39"/>
      <c r="CK3544" s="39"/>
      <c r="CL3544" s="39"/>
      <c r="CM3544" s="39"/>
      <c r="CN3544" s="39"/>
      <c r="CO3544" s="39"/>
      <c r="CP3544" s="39"/>
      <c r="CQ3544" s="39"/>
      <c r="CR3544" s="39"/>
      <c r="CS3544" s="39"/>
      <c r="CT3544" s="39"/>
      <c r="CU3544" s="39"/>
      <c r="CV3544" s="39"/>
      <c r="CW3544" s="39"/>
      <c r="CX3544" s="39"/>
      <c r="CY3544" s="39"/>
      <c r="CZ3544" s="39"/>
      <c r="DA3544" s="39"/>
      <c r="DB3544" s="39"/>
      <c r="DC3544" s="39"/>
      <c r="DD3544" s="39"/>
      <c r="DE3544" s="39"/>
    </row>
    <row r="3545" spans="1:109" s="38" customFormat="1" ht="12">
      <c r="A3545" s="298"/>
      <c r="B3545" s="298"/>
      <c r="C3545" s="298"/>
      <c r="D3545" s="298"/>
      <c r="E3545" s="298"/>
      <c r="F3545" s="298"/>
      <c r="G3545" s="298"/>
      <c r="H3545" s="298"/>
      <c r="I3545" s="298"/>
      <c r="J3545" s="298"/>
      <c r="K3545" s="298"/>
      <c r="L3545" s="299"/>
      <c r="M3545" s="302"/>
      <c r="N3545" s="298"/>
      <c r="O3545" s="238"/>
      <c r="P3545" s="238"/>
      <c r="Q3545" s="238"/>
      <c r="T3545" s="39"/>
      <c r="U3545" s="39"/>
      <c r="V3545" s="39"/>
      <c r="W3545" s="39"/>
      <c r="X3545" s="39"/>
      <c r="Y3545" s="39"/>
      <c r="Z3545" s="39"/>
      <c r="AA3545" s="39"/>
      <c r="AB3545" s="39"/>
      <c r="AC3545" s="39"/>
      <c r="AD3545" s="39"/>
      <c r="AE3545" s="39"/>
      <c r="AF3545" s="39"/>
      <c r="AG3545" s="39"/>
      <c r="AH3545" s="39"/>
      <c r="AI3545" s="39"/>
      <c r="AJ3545" s="39"/>
      <c r="AK3545" s="39"/>
      <c r="AL3545" s="39"/>
      <c r="AM3545" s="39"/>
      <c r="AN3545" s="39"/>
      <c r="AO3545" s="39"/>
      <c r="AP3545" s="39"/>
      <c r="AQ3545" s="39"/>
      <c r="AR3545" s="39"/>
      <c r="AS3545" s="39"/>
      <c r="AT3545" s="39"/>
      <c r="AU3545" s="39"/>
      <c r="AV3545" s="39"/>
      <c r="AW3545" s="39"/>
      <c r="AX3545" s="39"/>
      <c r="AY3545" s="39"/>
      <c r="AZ3545" s="39"/>
      <c r="BA3545" s="39"/>
      <c r="BB3545" s="39"/>
      <c r="BC3545" s="39"/>
      <c r="BD3545" s="39"/>
      <c r="BE3545" s="39"/>
      <c r="BF3545" s="39"/>
      <c r="BG3545" s="39"/>
      <c r="BH3545" s="39"/>
      <c r="BI3545" s="39"/>
      <c r="BJ3545" s="39"/>
      <c r="BK3545" s="39"/>
      <c r="BL3545" s="39"/>
      <c r="BM3545" s="39"/>
      <c r="BN3545" s="39"/>
      <c r="BO3545" s="39"/>
      <c r="BP3545" s="39"/>
      <c r="BQ3545" s="39"/>
      <c r="BR3545" s="39"/>
      <c r="BS3545" s="39"/>
      <c r="BT3545" s="39"/>
      <c r="BU3545" s="39"/>
      <c r="BV3545" s="39"/>
      <c r="BW3545" s="39"/>
      <c r="BX3545" s="39"/>
      <c r="BY3545" s="39"/>
      <c r="BZ3545" s="39"/>
      <c r="CA3545" s="39"/>
      <c r="CB3545" s="39"/>
      <c r="CC3545" s="39"/>
      <c r="CD3545" s="39"/>
      <c r="CE3545" s="39"/>
      <c r="CF3545" s="39"/>
      <c r="CG3545" s="39"/>
      <c r="CH3545" s="39"/>
      <c r="CI3545" s="39"/>
      <c r="CJ3545" s="39"/>
      <c r="CK3545" s="39"/>
      <c r="CL3545" s="39"/>
      <c r="CM3545" s="39"/>
      <c r="CN3545" s="39"/>
      <c r="CO3545" s="39"/>
      <c r="CP3545" s="39"/>
      <c r="CQ3545" s="39"/>
      <c r="CR3545" s="39"/>
      <c r="CS3545" s="39"/>
      <c r="CT3545" s="39"/>
      <c r="CU3545" s="39"/>
      <c r="CV3545" s="39"/>
      <c r="CW3545" s="39"/>
      <c r="CX3545" s="39"/>
      <c r="CY3545" s="39"/>
      <c r="CZ3545" s="39"/>
      <c r="DA3545" s="39"/>
      <c r="DB3545" s="39"/>
      <c r="DC3545" s="39"/>
      <c r="DD3545" s="39"/>
      <c r="DE3545" s="39"/>
    </row>
    <row r="3546" spans="1:109" s="38" customFormat="1" ht="12">
      <c r="A3546" s="298"/>
      <c r="B3546" s="298"/>
      <c r="C3546" s="298"/>
      <c r="D3546" s="298"/>
      <c r="E3546" s="298"/>
      <c r="F3546" s="298"/>
      <c r="G3546" s="298"/>
      <c r="H3546" s="298"/>
      <c r="I3546" s="298"/>
      <c r="J3546" s="298"/>
      <c r="K3546" s="298"/>
      <c r="L3546" s="299"/>
      <c r="M3546" s="302"/>
      <c r="N3546" s="298"/>
      <c r="O3546" s="238"/>
      <c r="P3546" s="238"/>
      <c r="Q3546" s="238"/>
      <c r="T3546" s="39"/>
      <c r="U3546" s="39"/>
      <c r="V3546" s="39"/>
      <c r="W3546" s="39"/>
      <c r="X3546" s="39"/>
      <c r="Y3546" s="39"/>
      <c r="Z3546" s="39"/>
      <c r="AA3546" s="39"/>
      <c r="AB3546" s="39"/>
      <c r="AC3546" s="39"/>
      <c r="AD3546" s="39"/>
      <c r="AE3546" s="39"/>
      <c r="AF3546" s="39"/>
      <c r="AG3546" s="39"/>
      <c r="AH3546" s="39"/>
      <c r="AI3546" s="39"/>
      <c r="AJ3546" s="39"/>
      <c r="AK3546" s="39"/>
      <c r="AL3546" s="39"/>
      <c r="AM3546" s="39"/>
      <c r="AN3546" s="39"/>
      <c r="AO3546" s="39"/>
      <c r="AP3546" s="39"/>
      <c r="AQ3546" s="39"/>
      <c r="AR3546" s="39"/>
      <c r="AS3546" s="39"/>
      <c r="AT3546" s="39"/>
      <c r="AU3546" s="39"/>
      <c r="AV3546" s="39"/>
      <c r="AW3546" s="39"/>
      <c r="AX3546" s="39"/>
      <c r="AY3546" s="39"/>
      <c r="AZ3546" s="39"/>
      <c r="BA3546" s="39"/>
      <c r="BB3546" s="39"/>
      <c r="BC3546" s="39"/>
      <c r="BD3546" s="39"/>
      <c r="BE3546" s="39"/>
      <c r="BF3546" s="39"/>
      <c r="BG3546" s="39"/>
      <c r="BH3546" s="39"/>
      <c r="BI3546" s="39"/>
      <c r="BJ3546" s="39"/>
      <c r="BK3546" s="39"/>
      <c r="BL3546" s="39"/>
      <c r="BM3546" s="39"/>
      <c r="BN3546" s="39"/>
      <c r="BO3546" s="39"/>
      <c r="BP3546" s="39"/>
      <c r="BQ3546" s="39"/>
      <c r="BR3546" s="39"/>
      <c r="BS3546" s="39"/>
      <c r="BT3546" s="39"/>
      <c r="BU3546" s="39"/>
      <c r="BV3546" s="39"/>
      <c r="BW3546" s="39"/>
      <c r="BX3546" s="39"/>
      <c r="BY3546" s="39"/>
      <c r="BZ3546" s="39"/>
      <c r="CA3546" s="39"/>
      <c r="CB3546" s="39"/>
      <c r="CC3546" s="39"/>
      <c r="CD3546" s="39"/>
      <c r="CE3546" s="39"/>
      <c r="CF3546" s="39"/>
      <c r="CG3546" s="39"/>
      <c r="CH3546" s="39"/>
      <c r="CI3546" s="39"/>
      <c r="CJ3546" s="39"/>
      <c r="CK3546" s="39"/>
      <c r="CL3546" s="39"/>
      <c r="CM3546" s="39"/>
      <c r="CN3546" s="39"/>
      <c r="CO3546" s="39"/>
      <c r="CP3546" s="39"/>
      <c r="CQ3546" s="39"/>
      <c r="CR3546" s="39"/>
      <c r="CS3546" s="39"/>
      <c r="CT3546" s="39"/>
      <c r="CU3546" s="39"/>
      <c r="CV3546" s="39"/>
      <c r="CW3546" s="39"/>
      <c r="CX3546" s="39"/>
      <c r="CY3546" s="39"/>
      <c r="CZ3546" s="39"/>
      <c r="DA3546" s="39"/>
      <c r="DB3546" s="39"/>
      <c r="DC3546" s="39"/>
      <c r="DD3546" s="39"/>
      <c r="DE3546" s="39"/>
    </row>
    <row r="3547" spans="1:109" s="38" customFormat="1" ht="12">
      <c r="A3547" s="298"/>
      <c r="B3547" s="298"/>
      <c r="C3547" s="298"/>
      <c r="D3547" s="298"/>
      <c r="E3547" s="298"/>
      <c r="F3547" s="298"/>
      <c r="G3547" s="298"/>
      <c r="H3547" s="298"/>
      <c r="I3547" s="298"/>
      <c r="J3547" s="298"/>
      <c r="K3547" s="298"/>
      <c r="L3547" s="299"/>
      <c r="M3547" s="302"/>
      <c r="N3547" s="298"/>
      <c r="O3547" s="238"/>
      <c r="P3547" s="238"/>
      <c r="Q3547" s="238"/>
      <c r="T3547" s="39"/>
      <c r="U3547" s="39"/>
      <c r="V3547" s="39"/>
      <c r="W3547" s="39"/>
      <c r="X3547" s="39"/>
      <c r="Y3547" s="39"/>
      <c r="Z3547" s="39"/>
      <c r="AA3547" s="39"/>
      <c r="AB3547" s="39"/>
      <c r="AC3547" s="39"/>
      <c r="AD3547" s="39"/>
      <c r="AE3547" s="39"/>
      <c r="AF3547" s="39"/>
      <c r="AG3547" s="39"/>
      <c r="AH3547" s="39"/>
      <c r="AI3547" s="39"/>
      <c r="AJ3547" s="39"/>
      <c r="AK3547" s="39"/>
      <c r="AL3547" s="39"/>
      <c r="AM3547" s="39"/>
      <c r="AN3547" s="39"/>
      <c r="AO3547" s="39"/>
      <c r="AP3547" s="39"/>
      <c r="AQ3547" s="39"/>
      <c r="AR3547" s="39"/>
      <c r="AS3547" s="39"/>
      <c r="AT3547" s="39"/>
      <c r="AU3547" s="39"/>
      <c r="AV3547" s="39"/>
      <c r="AW3547" s="39"/>
      <c r="AX3547" s="39"/>
      <c r="AY3547" s="39"/>
      <c r="AZ3547" s="39"/>
      <c r="BA3547" s="39"/>
      <c r="BB3547" s="39"/>
      <c r="BC3547" s="39"/>
      <c r="BD3547" s="39"/>
      <c r="BE3547" s="39"/>
      <c r="BF3547" s="39"/>
      <c r="BG3547" s="39"/>
      <c r="BH3547" s="39"/>
      <c r="BI3547" s="39"/>
      <c r="BJ3547" s="39"/>
      <c r="BK3547" s="39"/>
      <c r="BL3547" s="39"/>
      <c r="BM3547" s="39"/>
      <c r="BN3547" s="39"/>
      <c r="BO3547" s="39"/>
      <c r="BP3547" s="39"/>
      <c r="BQ3547" s="39"/>
      <c r="BR3547" s="39"/>
      <c r="BS3547" s="39"/>
      <c r="BT3547" s="39"/>
      <c r="BU3547" s="39"/>
      <c r="BV3547" s="39"/>
      <c r="BW3547" s="39"/>
      <c r="BX3547" s="39"/>
      <c r="BY3547" s="39"/>
      <c r="BZ3547" s="39"/>
      <c r="CA3547" s="39"/>
      <c r="CB3547" s="39"/>
      <c r="CC3547" s="39"/>
      <c r="CD3547" s="39"/>
      <c r="CE3547" s="39"/>
      <c r="CF3547" s="39"/>
      <c r="CG3547" s="39"/>
      <c r="CH3547" s="39"/>
      <c r="CI3547" s="39"/>
      <c r="CJ3547" s="39"/>
      <c r="CK3547" s="39"/>
      <c r="CL3547" s="39"/>
      <c r="CM3547" s="39"/>
      <c r="CN3547" s="39"/>
      <c r="CO3547" s="39"/>
      <c r="CP3547" s="39"/>
      <c r="CQ3547" s="39"/>
      <c r="CR3547" s="39"/>
      <c r="CS3547" s="39"/>
      <c r="CT3547" s="39"/>
      <c r="CU3547" s="39"/>
      <c r="CV3547" s="39"/>
      <c r="CW3547" s="39"/>
      <c r="CX3547" s="39"/>
      <c r="CY3547" s="39"/>
      <c r="CZ3547" s="39"/>
      <c r="DA3547" s="39"/>
      <c r="DB3547" s="39"/>
      <c r="DC3547" s="39"/>
      <c r="DD3547" s="39"/>
      <c r="DE3547" s="39"/>
    </row>
    <row r="3548" spans="1:109" s="38" customFormat="1" ht="12">
      <c r="A3548" s="298"/>
      <c r="B3548" s="298"/>
      <c r="C3548" s="298"/>
      <c r="D3548" s="298"/>
      <c r="E3548" s="298"/>
      <c r="F3548" s="298"/>
      <c r="G3548" s="298"/>
      <c r="H3548" s="298"/>
      <c r="I3548" s="298"/>
      <c r="J3548" s="298"/>
      <c r="K3548" s="298"/>
      <c r="L3548" s="299"/>
      <c r="M3548" s="302"/>
      <c r="N3548" s="298"/>
      <c r="O3548" s="238"/>
      <c r="P3548" s="238"/>
      <c r="Q3548" s="238"/>
      <c r="T3548" s="39"/>
      <c r="U3548" s="39"/>
      <c r="V3548" s="39"/>
      <c r="W3548" s="39"/>
      <c r="X3548" s="39"/>
      <c r="Y3548" s="39"/>
      <c r="Z3548" s="39"/>
      <c r="AA3548" s="39"/>
      <c r="AB3548" s="39"/>
      <c r="AC3548" s="39"/>
      <c r="AD3548" s="39"/>
      <c r="AE3548" s="39"/>
      <c r="AF3548" s="39"/>
      <c r="AG3548" s="39"/>
      <c r="AH3548" s="39"/>
      <c r="AI3548" s="39"/>
      <c r="AJ3548" s="39"/>
      <c r="AK3548" s="39"/>
      <c r="AL3548" s="39"/>
      <c r="AM3548" s="39"/>
      <c r="AN3548" s="39"/>
      <c r="AO3548" s="39"/>
      <c r="AP3548" s="39"/>
      <c r="AQ3548" s="39"/>
      <c r="AR3548" s="39"/>
      <c r="AS3548" s="39"/>
      <c r="AT3548" s="39"/>
      <c r="AU3548" s="39"/>
      <c r="AV3548" s="39"/>
      <c r="AW3548" s="39"/>
      <c r="AX3548" s="39"/>
      <c r="AY3548" s="39"/>
      <c r="AZ3548" s="39"/>
      <c r="BA3548" s="39"/>
      <c r="BB3548" s="39"/>
      <c r="BC3548" s="39"/>
      <c r="BD3548" s="39"/>
      <c r="BE3548" s="39"/>
      <c r="BF3548" s="39"/>
      <c r="BG3548" s="39"/>
      <c r="BH3548" s="39"/>
      <c r="BI3548" s="39"/>
      <c r="BJ3548" s="39"/>
      <c r="BK3548" s="39"/>
      <c r="BL3548" s="39"/>
      <c r="BM3548" s="39"/>
      <c r="BN3548" s="39"/>
      <c r="BO3548" s="39"/>
      <c r="BP3548" s="39"/>
      <c r="BQ3548" s="39"/>
      <c r="BR3548" s="39"/>
      <c r="BS3548" s="39"/>
      <c r="BT3548" s="39"/>
      <c r="BU3548" s="39"/>
      <c r="BV3548" s="39"/>
      <c r="BW3548" s="39"/>
      <c r="BX3548" s="39"/>
      <c r="BY3548" s="39"/>
      <c r="BZ3548" s="39"/>
      <c r="CA3548" s="39"/>
      <c r="CB3548" s="39"/>
      <c r="CC3548" s="39"/>
      <c r="CD3548" s="39"/>
      <c r="CE3548" s="39"/>
      <c r="CF3548" s="39"/>
      <c r="CG3548" s="39"/>
      <c r="CH3548" s="39"/>
      <c r="CI3548" s="39"/>
      <c r="CJ3548" s="39"/>
      <c r="CK3548" s="39"/>
      <c r="CL3548" s="39"/>
      <c r="CM3548" s="39"/>
      <c r="CN3548" s="39"/>
      <c r="CO3548" s="39"/>
      <c r="CP3548" s="39"/>
      <c r="CQ3548" s="39"/>
      <c r="CR3548" s="39"/>
      <c r="CS3548" s="39"/>
      <c r="CT3548" s="39"/>
      <c r="CU3548" s="39"/>
      <c r="CV3548" s="39"/>
      <c r="CW3548" s="39"/>
      <c r="CX3548" s="39"/>
      <c r="CY3548" s="39"/>
      <c r="CZ3548" s="39"/>
      <c r="DA3548" s="39"/>
      <c r="DB3548" s="39"/>
      <c r="DC3548" s="39"/>
      <c r="DD3548" s="39"/>
      <c r="DE3548" s="39"/>
    </row>
    <row r="3549" spans="1:109" s="38" customFormat="1" ht="12">
      <c r="A3549" s="298"/>
      <c r="B3549" s="298"/>
      <c r="C3549" s="298"/>
      <c r="D3549" s="298"/>
      <c r="E3549" s="298"/>
      <c r="F3549" s="298"/>
      <c r="G3549" s="298"/>
      <c r="H3549" s="298"/>
      <c r="I3549" s="298"/>
      <c r="J3549" s="298"/>
      <c r="K3549" s="298"/>
      <c r="L3549" s="299"/>
      <c r="M3549" s="302"/>
      <c r="N3549" s="298"/>
      <c r="O3549" s="238"/>
      <c r="P3549" s="238"/>
      <c r="Q3549" s="238"/>
      <c r="T3549" s="39"/>
      <c r="U3549" s="39"/>
      <c r="V3549" s="39"/>
      <c r="W3549" s="39"/>
      <c r="X3549" s="39"/>
      <c r="Y3549" s="39"/>
      <c r="Z3549" s="39"/>
      <c r="AA3549" s="39"/>
      <c r="AB3549" s="39"/>
      <c r="AC3549" s="39"/>
      <c r="AD3549" s="39"/>
      <c r="AE3549" s="39"/>
      <c r="AF3549" s="39"/>
      <c r="AG3549" s="39"/>
      <c r="AH3549" s="39"/>
      <c r="AI3549" s="39"/>
      <c r="AJ3549" s="39"/>
      <c r="AK3549" s="39"/>
      <c r="AL3549" s="39"/>
      <c r="AM3549" s="39"/>
      <c r="AN3549" s="39"/>
      <c r="AO3549" s="39"/>
      <c r="AP3549" s="39"/>
      <c r="AQ3549" s="39"/>
      <c r="AR3549" s="39"/>
      <c r="AS3549" s="39"/>
      <c r="AT3549" s="39"/>
      <c r="AU3549" s="39"/>
      <c r="AV3549" s="39"/>
      <c r="AW3549" s="39"/>
      <c r="AX3549" s="39"/>
      <c r="AY3549" s="39"/>
      <c r="AZ3549" s="39"/>
      <c r="BA3549" s="39"/>
      <c r="BB3549" s="39"/>
      <c r="BC3549" s="39"/>
      <c r="BD3549" s="39"/>
      <c r="BE3549" s="39"/>
      <c r="BF3549" s="39"/>
      <c r="BG3549" s="39"/>
      <c r="BH3549" s="39"/>
      <c r="BI3549" s="39"/>
      <c r="BJ3549" s="39"/>
      <c r="BK3549" s="39"/>
      <c r="BL3549" s="39"/>
      <c r="BM3549" s="39"/>
      <c r="BN3549" s="39"/>
      <c r="BO3549" s="39"/>
      <c r="BP3549" s="39"/>
      <c r="BQ3549" s="39"/>
      <c r="BR3549" s="39"/>
      <c r="BS3549" s="39"/>
      <c r="BT3549" s="39"/>
      <c r="BU3549" s="39"/>
      <c r="BV3549" s="39"/>
      <c r="BW3549" s="39"/>
      <c r="BX3549" s="39"/>
      <c r="BY3549" s="39"/>
      <c r="BZ3549" s="39"/>
      <c r="CA3549" s="39"/>
      <c r="CB3549" s="39"/>
      <c r="CC3549" s="39"/>
      <c r="CD3549" s="39"/>
      <c r="CE3549" s="39"/>
      <c r="CF3549" s="39"/>
      <c r="CG3549" s="39"/>
      <c r="CH3549" s="39"/>
      <c r="CI3549" s="39"/>
      <c r="CJ3549" s="39"/>
      <c r="CK3549" s="39"/>
      <c r="CL3549" s="39"/>
      <c r="CM3549" s="39"/>
      <c r="CN3549" s="39"/>
      <c r="CO3549" s="39"/>
      <c r="CP3549" s="39"/>
      <c r="CQ3549" s="39"/>
      <c r="CR3549" s="39"/>
      <c r="CS3549" s="39"/>
      <c r="CT3549" s="39"/>
      <c r="CU3549" s="39"/>
      <c r="CV3549" s="39"/>
      <c r="CW3549" s="39"/>
      <c r="CX3549" s="39"/>
      <c r="CY3549" s="39"/>
      <c r="CZ3549" s="39"/>
      <c r="DA3549" s="39"/>
      <c r="DB3549" s="39"/>
      <c r="DC3549" s="39"/>
      <c r="DD3549" s="39"/>
      <c r="DE3549" s="39"/>
    </row>
    <row r="3550" spans="1:109" s="38" customFormat="1" ht="12">
      <c r="A3550" s="298"/>
      <c r="B3550" s="298"/>
      <c r="C3550" s="298"/>
      <c r="D3550" s="298"/>
      <c r="E3550" s="298"/>
      <c r="F3550" s="298"/>
      <c r="G3550" s="298"/>
      <c r="H3550" s="298"/>
      <c r="I3550" s="298"/>
      <c r="J3550" s="298"/>
      <c r="K3550" s="298"/>
      <c r="L3550" s="299"/>
      <c r="M3550" s="302"/>
      <c r="N3550" s="298"/>
      <c r="O3550" s="238"/>
      <c r="P3550" s="238"/>
      <c r="Q3550" s="238"/>
      <c r="T3550" s="39"/>
      <c r="U3550" s="39"/>
      <c r="V3550" s="39"/>
      <c r="W3550" s="39"/>
      <c r="X3550" s="39"/>
      <c r="Y3550" s="39"/>
      <c r="Z3550" s="39"/>
      <c r="AA3550" s="39"/>
      <c r="AB3550" s="39"/>
      <c r="AC3550" s="39"/>
      <c r="AD3550" s="39"/>
      <c r="AE3550" s="39"/>
      <c r="AF3550" s="39"/>
      <c r="AG3550" s="39"/>
      <c r="AH3550" s="39"/>
      <c r="AI3550" s="39"/>
      <c r="AJ3550" s="39"/>
      <c r="AK3550" s="39"/>
      <c r="AL3550" s="39"/>
      <c r="AM3550" s="39"/>
      <c r="AN3550" s="39"/>
      <c r="AO3550" s="39"/>
      <c r="AP3550" s="39"/>
      <c r="AQ3550" s="39"/>
      <c r="AR3550" s="39"/>
      <c r="AS3550" s="39"/>
      <c r="AT3550" s="39"/>
      <c r="AU3550" s="39"/>
      <c r="AV3550" s="39"/>
      <c r="AW3550" s="39"/>
      <c r="AX3550" s="39"/>
      <c r="AY3550" s="39"/>
      <c r="AZ3550" s="39"/>
      <c r="BA3550" s="39"/>
      <c r="BB3550" s="39"/>
      <c r="BC3550" s="39"/>
      <c r="BD3550" s="39"/>
      <c r="BE3550" s="39"/>
      <c r="BF3550" s="39"/>
      <c r="BG3550" s="39"/>
      <c r="BH3550" s="39"/>
      <c r="BI3550" s="39"/>
      <c r="BJ3550" s="39"/>
      <c r="BK3550" s="39"/>
      <c r="BL3550" s="39"/>
      <c r="BM3550" s="39"/>
      <c r="BN3550" s="39"/>
      <c r="BO3550" s="39"/>
      <c r="BP3550" s="39"/>
      <c r="BQ3550" s="39"/>
      <c r="BR3550" s="39"/>
      <c r="BS3550" s="39"/>
      <c r="BT3550" s="39"/>
      <c r="BU3550" s="39"/>
      <c r="BV3550" s="39"/>
      <c r="BW3550" s="39"/>
      <c r="BX3550" s="39"/>
      <c r="BY3550" s="39"/>
      <c r="BZ3550" s="39"/>
      <c r="CA3550" s="39"/>
      <c r="CB3550" s="39"/>
      <c r="CC3550" s="39"/>
      <c r="CD3550" s="39"/>
      <c r="CE3550" s="39"/>
      <c r="CF3550" s="39"/>
      <c r="CG3550" s="39"/>
      <c r="CH3550" s="39"/>
      <c r="CI3550" s="39"/>
      <c r="CJ3550" s="39"/>
      <c r="CK3550" s="39"/>
      <c r="CL3550" s="39"/>
      <c r="CM3550" s="39"/>
      <c r="CN3550" s="39"/>
      <c r="CO3550" s="39"/>
      <c r="CP3550" s="39"/>
      <c r="CQ3550" s="39"/>
      <c r="CR3550" s="39"/>
      <c r="CS3550" s="39"/>
      <c r="CT3550" s="39"/>
      <c r="CU3550" s="39"/>
      <c r="CV3550" s="39"/>
      <c r="CW3550" s="39"/>
      <c r="CX3550" s="39"/>
      <c r="CY3550" s="39"/>
      <c r="CZ3550" s="39"/>
      <c r="DA3550" s="39"/>
      <c r="DB3550" s="39"/>
      <c r="DC3550" s="39"/>
      <c r="DD3550" s="39"/>
      <c r="DE3550" s="39"/>
    </row>
    <row r="3551" spans="1:109" s="38" customFormat="1" ht="12">
      <c r="A3551" s="298"/>
      <c r="B3551" s="298"/>
      <c r="C3551" s="298"/>
      <c r="D3551" s="298"/>
      <c r="E3551" s="298"/>
      <c r="F3551" s="298"/>
      <c r="G3551" s="298"/>
      <c r="H3551" s="298"/>
      <c r="I3551" s="298"/>
      <c r="J3551" s="298"/>
      <c r="K3551" s="298"/>
      <c r="L3551" s="299"/>
      <c r="M3551" s="302"/>
      <c r="N3551" s="298"/>
      <c r="O3551" s="238"/>
      <c r="P3551" s="238"/>
      <c r="Q3551" s="238"/>
      <c r="T3551" s="39"/>
      <c r="U3551" s="39"/>
      <c r="V3551" s="39"/>
      <c r="W3551" s="39"/>
      <c r="X3551" s="39"/>
      <c r="Y3551" s="39"/>
      <c r="Z3551" s="39"/>
      <c r="AA3551" s="39"/>
      <c r="AB3551" s="39"/>
      <c r="AC3551" s="39"/>
      <c r="AD3551" s="39"/>
      <c r="AE3551" s="39"/>
      <c r="AF3551" s="39"/>
      <c r="AG3551" s="39"/>
      <c r="AH3551" s="39"/>
      <c r="AI3551" s="39"/>
      <c r="AJ3551" s="39"/>
      <c r="AK3551" s="39"/>
      <c r="AL3551" s="39"/>
      <c r="AM3551" s="39"/>
      <c r="AN3551" s="39"/>
      <c r="AO3551" s="39"/>
      <c r="AP3551" s="39"/>
      <c r="AQ3551" s="39"/>
      <c r="AR3551" s="39"/>
      <c r="AS3551" s="39"/>
      <c r="AT3551" s="39"/>
      <c r="AU3551" s="39"/>
      <c r="AV3551" s="39"/>
      <c r="AW3551" s="39"/>
      <c r="AX3551" s="39"/>
      <c r="AY3551" s="39"/>
      <c r="AZ3551" s="39"/>
      <c r="BA3551" s="39"/>
      <c r="BB3551" s="39"/>
      <c r="BC3551" s="39"/>
      <c r="BD3551" s="39"/>
      <c r="BE3551" s="39"/>
      <c r="BF3551" s="39"/>
      <c r="BG3551" s="39"/>
      <c r="BH3551" s="39"/>
      <c r="BI3551" s="39"/>
      <c r="BJ3551" s="39"/>
      <c r="BK3551" s="39"/>
      <c r="BL3551" s="39"/>
      <c r="BM3551" s="39"/>
      <c r="BN3551" s="39"/>
      <c r="BO3551" s="39"/>
      <c r="BP3551" s="39"/>
      <c r="BQ3551" s="39"/>
      <c r="BR3551" s="39"/>
      <c r="BS3551" s="39"/>
      <c r="BT3551" s="39"/>
      <c r="BU3551" s="39"/>
      <c r="BV3551" s="39"/>
      <c r="BW3551" s="39"/>
      <c r="BX3551" s="39"/>
      <c r="BY3551" s="39"/>
      <c r="BZ3551" s="39"/>
      <c r="CA3551" s="39"/>
      <c r="CB3551" s="39"/>
      <c r="CC3551" s="39"/>
      <c r="CD3551" s="39"/>
      <c r="CE3551" s="39"/>
      <c r="CF3551" s="39"/>
      <c r="CG3551" s="39"/>
      <c r="CH3551" s="39"/>
      <c r="CI3551" s="39"/>
      <c r="CJ3551" s="39"/>
      <c r="CK3551" s="39"/>
      <c r="CL3551" s="39"/>
      <c r="CM3551" s="39"/>
      <c r="CN3551" s="39"/>
      <c r="CO3551" s="39"/>
      <c r="CP3551" s="39"/>
      <c r="CQ3551" s="39"/>
      <c r="CR3551" s="39"/>
      <c r="CS3551" s="39"/>
      <c r="CT3551" s="39"/>
      <c r="CU3551" s="39"/>
      <c r="CV3551" s="39"/>
      <c r="CW3551" s="39"/>
      <c r="CX3551" s="39"/>
      <c r="CY3551" s="39"/>
      <c r="CZ3551" s="39"/>
      <c r="DA3551" s="39"/>
      <c r="DB3551" s="39"/>
      <c r="DC3551" s="39"/>
      <c r="DD3551" s="39"/>
      <c r="DE3551" s="39"/>
    </row>
    <row r="3552" spans="1:109" s="38" customFormat="1" ht="12">
      <c r="A3552" s="298"/>
      <c r="B3552" s="298"/>
      <c r="C3552" s="298"/>
      <c r="D3552" s="298"/>
      <c r="E3552" s="298"/>
      <c r="F3552" s="298"/>
      <c r="G3552" s="298"/>
      <c r="H3552" s="298"/>
      <c r="I3552" s="298"/>
      <c r="J3552" s="298"/>
      <c r="K3552" s="298"/>
      <c r="L3552" s="299"/>
      <c r="M3552" s="302"/>
      <c r="N3552" s="298"/>
      <c r="O3552" s="238"/>
      <c r="P3552" s="238"/>
      <c r="Q3552" s="238"/>
      <c r="T3552" s="39"/>
      <c r="U3552" s="39"/>
      <c r="V3552" s="39"/>
      <c r="W3552" s="39"/>
      <c r="X3552" s="39"/>
      <c r="Y3552" s="39"/>
      <c r="Z3552" s="39"/>
      <c r="AA3552" s="39"/>
      <c r="AB3552" s="39"/>
      <c r="AC3552" s="39"/>
      <c r="AD3552" s="39"/>
      <c r="AE3552" s="39"/>
      <c r="AF3552" s="39"/>
      <c r="AG3552" s="39"/>
      <c r="AH3552" s="39"/>
      <c r="AI3552" s="39"/>
      <c r="AJ3552" s="39"/>
      <c r="AK3552" s="39"/>
      <c r="AL3552" s="39"/>
      <c r="AM3552" s="39"/>
      <c r="AN3552" s="39"/>
      <c r="AO3552" s="39"/>
      <c r="AP3552" s="39"/>
      <c r="AQ3552" s="39"/>
      <c r="AR3552" s="39"/>
      <c r="AS3552" s="39"/>
      <c r="AT3552" s="39"/>
      <c r="AU3552" s="39"/>
      <c r="AV3552" s="39"/>
      <c r="AW3552" s="39"/>
      <c r="AX3552" s="39"/>
      <c r="AY3552" s="39"/>
      <c r="AZ3552" s="39"/>
      <c r="BA3552" s="39"/>
      <c r="BB3552" s="39"/>
      <c r="BC3552" s="39"/>
      <c r="BD3552" s="39"/>
      <c r="BE3552" s="39"/>
      <c r="BF3552" s="39"/>
      <c r="BG3552" s="39"/>
      <c r="BH3552" s="39"/>
      <c r="BI3552" s="39"/>
      <c r="BJ3552" s="39"/>
      <c r="BK3552" s="39"/>
      <c r="BL3552" s="39"/>
      <c r="BM3552" s="39"/>
      <c r="BN3552" s="39"/>
      <c r="BO3552" s="39"/>
      <c r="BP3552" s="39"/>
      <c r="BQ3552" s="39"/>
      <c r="BR3552" s="39"/>
      <c r="BS3552" s="39"/>
      <c r="BT3552" s="39"/>
      <c r="BU3552" s="39"/>
      <c r="BV3552" s="39"/>
      <c r="BW3552" s="39"/>
      <c r="BX3552" s="39"/>
      <c r="BY3552" s="39"/>
      <c r="BZ3552" s="39"/>
      <c r="CA3552" s="39"/>
      <c r="CB3552" s="39"/>
      <c r="CC3552" s="39"/>
      <c r="CD3552" s="39"/>
      <c r="CE3552" s="39"/>
      <c r="CF3552" s="39"/>
      <c r="CG3552" s="39"/>
      <c r="CH3552" s="39"/>
      <c r="CI3552" s="39"/>
      <c r="CJ3552" s="39"/>
      <c r="CK3552" s="39"/>
      <c r="CL3552" s="39"/>
      <c r="CM3552" s="39"/>
      <c r="CN3552" s="39"/>
      <c r="CO3552" s="39"/>
      <c r="CP3552" s="39"/>
      <c r="CQ3552" s="39"/>
      <c r="CR3552" s="39"/>
      <c r="CS3552" s="39"/>
      <c r="CT3552" s="39"/>
      <c r="CU3552" s="39"/>
      <c r="CV3552" s="39"/>
      <c r="CW3552" s="39"/>
      <c r="CX3552" s="39"/>
      <c r="CY3552" s="39"/>
      <c r="CZ3552" s="39"/>
      <c r="DA3552" s="39"/>
      <c r="DB3552" s="39"/>
      <c r="DC3552" s="39"/>
      <c r="DD3552" s="39"/>
      <c r="DE3552" s="39"/>
    </row>
    <row r="3553" spans="1:109" s="38" customFormat="1" ht="12">
      <c r="A3553" s="298"/>
      <c r="B3553" s="298"/>
      <c r="C3553" s="298"/>
      <c r="D3553" s="298"/>
      <c r="E3553" s="298"/>
      <c r="F3553" s="298"/>
      <c r="G3553" s="298"/>
      <c r="H3553" s="298"/>
      <c r="I3553" s="298"/>
      <c r="J3553" s="298"/>
      <c r="K3553" s="298"/>
      <c r="L3553" s="299"/>
      <c r="M3553" s="302"/>
      <c r="N3553" s="298"/>
      <c r="O3553" s="238"/>
      <c r="P3553" s="238"/>
      <c r="Q3553" s="238"/>
      <c r="T3553" s="39"/>
      <c r="U3553" s="39"/>
      <c r="V3553" s="39"/>
      <c r="W3553" s="39"/>
      <c r="X3553" s="39"/>
      <c r="Y3553" s="39"/>
      <c r="Z3553" s="39"/>
      <c r="AA3553" s="39"/>
      <c r="AB3553" s="39"/>
      <c r="AC3553" s="39"/>
      <c r="AD3553" s="39"/>
      <c r="AE3553" s="39"/>
      <c r="AF3553" s="39"/>
      <c r="AG3553" s="39"/>
      <c r="AH3553" s="39"/>
      <c r="AI3553" s="39"/>
      <c r="AJ3553" s="39"/>
      <c r="AK3553" s="39"/>
      <c r="AL3553" s="39"/>
      <c r="AM3553" s="39"/>
      <c r="AN3553" s="39"/>
      <c r="AO3553" s="39"/>
      <c r="AP3553" s="39"/>
      <c r="AQ3553" s="39"/>
      <c r="AR3553" s="39"/>
      <c r="AS3553" s="39"/>
      <c r="AT3553" s="39"/>
      <c r="AU3553" s="39"/>
      <c r="AV3553" s="39"/>
      <c r="AW3553" s="39"/>
      <c r="AX3553" s="39"/>
      <c r="AY3553" s="39"/>
      <c r="AZ3553" s="39"/>
      <c r="BA3553" s="39"/>
      <c r="BB3553" s="39"/>
      <c r="BC3553" s="39"/>
      <c r="BD3553" s="39"/>
      <c r="BE3553" s="39"/>
      <c r="BF3553" s="39"/>
      <c r="BG3553" s="39"/>
      <c r="BH3553" s="39"/>
      <c r="BI3553" s="39"/>
      <c r="BJ3553" s="39"/>
      <c r="BK3553" s="39"/>
      <c r="BL3553" s="39"/>
      <c r="BM3553" s="39"/>
      <c r="BN3553" s="39"/>
      <c r="BO3553" s="39"/>
      <c r="BP3553" s="39"/>
      <c r="BQ3553" s="39"/>
      <c r="BR3553" s="39"/>
      <c r="BS3553" s="39"/>
      <c r="BT3553" s="39"/>
      <c r="BU3553" s="39"/>
      <c r="BV3553" s="39"/>
      <c r="BW3553" s="39"/>
      <c r="BX3553" s="39"/>
      <c r="BY3553" s="39"/>
      <c r="BZ3553" s="39"/>
      <c r="CA3553" s="39"/>
      <c r="CB3553" s="39"/>
      <c r="CC3553" s="39"/>
      <c r="CD3553" s="39"/>
      <c r="CE3553" s="39"/>
      <c r="CF3553" s="39"/>
      <c r="CG3553" s="39"/>
      <c r="CH3553" s="39"/>
      <c r="CI3553" s="39"/>
      <c r="CJ3553" s="39"/>
      <c r="CK3553" s="39"/>
      <c r="CL3553" s="39"/>
      <c r="CM3553" s="39"/>
      <c r="CN3553" s="39"/>
      <c r="CO3553" s="39"/>
      <c r="CP3553" s="39"/>
      <c r="CQ3553" s="39"/>
      <c r="CR3553" s="39"/>
      <c r="CS3553" s="39"/>
      <c r="CT3553" s="39"/>
      <c r="CU3553" s="39"/>
      <c r="CV3553" s="39"/>
      <c r="CW3553" s="39"/>
      <c r="CX3553" s="39"/>
      <c r="CY3553" s="39"/>
      <c r="CZ3553" s="39"/>
      <c r="DA3553" s="39"/>
      <c r="DB3553" s="39"/>
      <c r="DC3553" s="39"/>
      <c r="DD3553" s="39"/>
      <c r="DE3553" s="39"/>
    </row>
    <row r="3554" spans="1:109" s="38" customFormat="1" ht="12">
      <c r="A3554" s="298"/>
      <c r="B3554" s="298"/>
      <c r="C3554" s="298"/>
      <c r="D3554" s="298"/>
      <c r="E3554" s="298"/>
      <c r="F3554" s="298"/>
      <c r="G3554" s="298"/>
      <c r="H3554" s="298"/>
      <c r="I3554" s="298"/>
      <c r="J3554" s="298"/>
      <c r="K3554" s="298"/>
      <c r="L3554" s="299"/>
      <c r="M3554" s="302"/>
      <c r="N3554" s="298"/>
      <c r="O3554" s="238"/>
      <c r="P3554" s="238"/>
      <c r="Q3554" s="238"/>
      <c r="T3554" s="39"/>
      <c r="U3554" s="39"/>
      <c r="V3554" s="39"/>
      <c r="W3554" s="39"/>
      <c r="X3554" s="39"/>
      <c r="Y3554" s="39"/>
      <c r="Z3554" s="39"/>
      <c r="AA3554" s="39"/>
      <c r="AB3554" s="39"/>
      <c r="AC3554" s="39"/>
      <c r="AD3554" s="39"/>
      <c r="AE3554" s="39"/>
      <c r="AF3554" s="39"/>
      <c r="AG3554" s="39"/>
      <c r="AH3554" s="39"/>
      <c r="AI3554" s="39"/>
      <c r="AJ3554" s="39"/>
      <c r="AK3554" s="39"/>
      <c r="AL3554" s="39"/>
      <c r="AM3554" s="39"/>
      <c r="AN3554" s="39"/>
      <c r="AO3554" s="39"/>
      <c r="AP3554" s="39"/>
      <c r="AQ3554" s="39"/>
      <c r="AR3554" s="39"/>
      <c r="AS3554" s="39"/>
      <c r="AT3554" s="39"/>
      <c r="AU3554" s="39"/>
      <c r="AV3554" s="39"/>
      <c r="AW3554" s="39"/>
      <c r="AX3554" s="39"/>
      <c r="AY3554" s="39"/>
      <c r="AZ3554" s="39"/>
      <c r="BA3554" s="39"/>
      <c r="BB3554" s="39"/>
      <c r="BC3554" s="39"/>
      <c r="BD3554" s="39"/>
      <c r="BE3554" s="39"/>
      <c r="BF3554" s="39"/>
      <c r="BG3554" s="39"/>
      <c r="BH3554" s="39"/>
      <c r="BI3554" s="39"/>
      <c r="BJ3554" s="39"/>
      <c r="BK3554" s="39"/>
      <c r="BL3554" s="39"/>
      <c r="BM3554" s="39"/>
      <c r="BN3554" s="39"/>
      <c r="BO3554" s="39"/>
      <c r="BP3554" s="39"/>
      <c r="BQ3554" s="39"/>
      <c r="BR3554" s="39"/>
      <c r="BS3554" s="39"/>
      <c r="BT3554" s="39"/>
      <c r="BU3554" s="39"/>
      <c r="BV3554" s="39"/>
      <c r="BW3554" s="39"/>
      <c r="BX3554" s="39"/>
      <c r="BY3554" s="39"/>
      <c r="BZ3554" s="39"/>
      <c r="CA3554" s="39"/>
      <c r="CB3554" s="39"/>
      <c r="CC3554" s="39"/>
      <c r="CD3554" s="39"/>
      <c r="CE3554" s="39"/>
      <c r="CF3554" s="39"/>
      <c r="CG3554" s="39"/>
      <c r="CH3554" s="39"/>
      <c r="CI3554" s="39"/>
      <c r="CJ3554" s="39"/>
      <c r="CK3554" s="39"/>
      <c r="CL3554" s="39"/>
      <c r="CM3554" s="39"/>
      <c r="CN3554" s="39"/>
      <c r="CO3554" s="39"/>
      <c r="CP3554" s="39"/>
      <c r="CQ3554" s="39"/>
      <c r="CR3554" s="39"/>
      <c r="CS3554" s="39"/>
      <c r="CT3554" s="39"/>
      <c r="CU3554" s="39"/>
      <c r="CV3554" s="39"/>
      <c r="CW3554" s="39"/>
      <c r="CX3554" s="39"/>
      <c r="CY3554" s="39"/>
      <c r="CZ3554" s="39"/>
      <c r="DA3554" s="39"/>
      <c r="DB3554" s="39"/>
      <c r="DC3554" s="39"/>
      <c r="DD3554" s="39"/>
      <c r="DE3554" s="39"/>
    </row>
    <row r="3555" spans="1:109" s="38" customFormat="1" ht="12">
      <c r="A3555" s="298"/>
      <c r="B3555" s="298"/>
      <c r="C3555" s="298"/>
      <c r="D3555" s="298"/>
      <c r="E3555" s="298"/>
      <c r="F3555" s="298"/>
      <c r="G3555" s="298"/>
      <c r="H3555" s="298"/>
      <c r="I3555" s="298"/>
      <c r="J3555" s="298"/>
      <c r="K3555" s="298"/>
      <c r="L3555" s="299"/>
      <c r="M3555" s="302"/>
      <c r="N3555" s="298"/>
      <c r="O3555" s="238"/>
      <c r="P3555" s="238"/>
      <c r="Q3555" s="238"/>
      <c r="T3555" s="39"/>
      <c r="U3555" s="39"/>
      <c r="V3555" s="39"/>
      <c r="W3555" s="39"/>
      <c r="X3555" s="39"/>
      <c r="Y3555" s="39"/>
      <c r="Z3555" s="39"/>
      <c r="AA3555" s="39"/>
      <c r="AB3555" s="39"/>
      <c r="AC3555" s="39"/>
      <c r="AD3555" s="39"/>
      <c r="AE3555" s="39"/>
      <c r="AF3555" s="39"/>
      <c r="AG3555" s="39"/>
      <c r="AH3555" s="39"/>
      <c r="AI3555" s="39"/>
      <c r="AJ3555" s="39"/>
      <c r="AK3555" s="39"/>
      <c r="AL3555" s="39"/>
      <c r="AM3555" s="39"/>
      <c r="AN3555" s="39"/>
      <c r="AO3555" s="39"/>
      <c r="AP3555" s="39"/>
      <c r="AQ3555" s="39"/>
      <c r="AR3555" s="39"/>
      <c r="AS3555" s="39"/>
      <c r="AT3555" s="39"/>
      <c r="AU3555" s="39"/>
      <c r="AV3555" s="39"/>
      <c r="AW3555" s="39"/>
      <c r="AX3555" s="39"/>
      <c r="AY3555" s="39"/>
      <c r="AZ3555" s="39"/>
      <c r="BA3555" s="39"/>
      <c r="BB3555" s="39"/>
      <c r="BC3555" s="39"/>
      <c r="BD3555" s="39"/>
      <c r="BE3555" s="39"/>
      <c r="BF3555" s="39"/>
      <c r="BG3555" s="39"/>
      <c r="BH3555" s="39"/>
      <c r="BI3555" s="39"/>
      <c r="BJ3555" s="39"/>
      <c r="BK3555" s="39"/>
      <c r="BL3555" s="39"/>
      <c r="BM3555" s="39"/>
      <c r="BN3555" s="39"/>
      <c r="BO3555" s="39"/>
      <c r="BP3555" s="39"/>
      <c r="BQ3555" s="39"/>
      <c r="BR3555" s="39"/>
      <c r="BS3555" s="39"/>
      <c r="BT3555" s="39"/>
      <c r="BU3555" s="39"/>
      <c r="BV3555" s="39"/>
      <c r="BW3555" s="39"/>
      <c r="BX3555" s="39"/>
      <c r="BY3555" s="39"/>
      <c r="BZ3555" s="39"/>
      <c r="CA3555" s="39"/>
      <c r="CB3555" s="39"/>
      <c r="CC3555" s="39"/>
      <c r="CD3555" s="39"/>
      <c r="CE3555" s="39"/>
      <c r="CF3555" s="39"/>
      <c r="CG3555" s="39"/>
      <c r="CH3555" s="39"/>
      <c r="CI3555" s="39"/>
      <c r="CJ3555" s="39"/>
      <c r="CK3555" s="39"/>
      <c r="CL3555" s="39"/>
      <c r="CM3555" s="39"/>
      <c r="CN3555" s="39"/>
      <c r="CO3555" s="39"/>
      <c r="CP3555" s="39"/>
      <c r="CQ3555" s="39"/>
      <c r="CR3555" s="39"/>
      <c r="CS3555" s="39"/>
      <c r="CT3555" s="39"/>
      <c r="CU3555" s="39"/>
      <c r="CV3555" s="39"/>
      <c r="CW3555" s="39"/>
      <c r="CX3555" s="39"/>
      <c r="CY3555" s="39"/>
      <c r="CZ3555" s="39"/>
      <c r="DA3555" s="39"/>
      <c r="DB3555" s="39"/>
      <c r="DC3555" s="39"/>
      <c r="DD3555" s="39"/>
      <c r="DE3555" s="39"/>
    </row>
    <row r="3556" spans="1:109" s="38" customFormat="1" ht="12">
      <c r="A3556" s="298"/>
      <c r="B3556" s="298"/>
      <c r="C3556" s="298"/>
      <c r="D3556" s="298"/>
      <c r="E3556" s="298"/>
      <c r="F3556" s="298"/>
      <c r="G3556" s="298"/>
      <c r="H3556" s="298"/>
      <c r="I3556" s="298"/>
      <c r="J3556" s="298"/>
      <c r="K3556" s="298"/>
      <c r="L3556" s="299"/>
      <c r="M3556" s="302"/>
      <c r="N3556" s="298"/>
      <c r="O3556" s="238"/>
      <c r="P3556" s="238"/>
      <c r="Q3556" s="238"/>
      <c r="T3556" s="39"/>
      <c r="U3556" s="39"/>
      <c r="V3556" s="39"/>
      <c r="W3556" s="39"/>
      <c r="X3556" s="39"/>
      <c r="Y3556" s="39"/>
      <c r="Z3556" s="39"/>
      <c r="AA3556" s="39"/>
      <c r="AB3556" s="39"/>
      <c r="AC3556" s="39"/>
      <c r="AD3556" s="39"/>
      <c r="AE3556" s="39"/>
      <c r="AF3556" s="39"/>
      <c r="AG3556" s="39"/>
      <c r="AH3556" s="39"/>
      <c r="AI3556" s="39"/>
      <c r="AJ3556" s="39"/>
      <c r="AK3556" s="39"/>
      <c r="AL3556" s="39"/>
      <c r="AM3556" s="39"/>
      <c r="AN3556" s="39"/>
      <c r="AO3556" s="39"/>
      <c r="AP3556" s="39"/>
      <c r="AQ3556" s="39"/>
      <c r="AR3556" s="39"/>
      <c r="AS3556" s="39"/>
      <c r="AT3556" s="39"/>
      <c r="AU3556" s="39"/>
      <c r="AV3556" s="39"/>
      <c r="AW3556" s="39"/>
      <c r="AX3556" s="39"/>
      <c r="AY3556" s="39"/>
      <c r="AZ3556" s="39"/>
      <c r="BA3556" s="39"/>
      <c r="BB3556" s="39"/>
      <c r="BC3556" s="39"/>
      <c r="BD3556" s="39"/>
      <c r="BE3556" s="39"/>
      <c r="BF3556" s="39"/>
      <c r="BG3556" s="39"/>
      <c r="BH3556" s="39"/>
      <c r="BI3556" s="39"/>
      <c r="BJ3556" s="39"/>
      <c r="BK3556" s="39"/>
      <c r="BL3556" s="39"/>
      <c r="BM3556" s="39"/>
      <c r="BN3556" s="39"/>
      <c r="BO3556" s="39"/>
      <c r="BP3556" s="39"/>
      <c r="BQ3556" s="39"/>
      <c r="BR3556" s="39"/>
      <c r="BS3556" s="39"/>
      <c r="BT3556" s="39"/>
      <c r="BU3556" s="39"/>
      <c r="BV3556" s="39"/>
      <c r="BW3556" s="39"/>
      <c r="BX3556" s="39"/>
      <c r="BY3556" s="39"/>
      <c r="BZ3556" s="39"/>
      <c r="CA3556" s="39"/>
      <c r="CB3556" s="39"/>
      <c r="CC3556" s="39"/>
      <c r="CD3556" s="39"/>
      <c r="CE3556" s="39"/>
      <c r="CF3556" s="39"/>
      <c r="CG3556" s="39"/>
      <c r="CH3556" s="39"/>
      <c r="CI3556" s="39"/>
      <c r="CJ3556" s="39"/>
      <c r="CK3556" s="39"/>
      <c r="CL3556" s="39"/>
      <c r="CM3556" s="39"/>
      <c r="CN3556" s="39"/>
      <c r="CO3556" s="39"/>
      <c r="CP3556" s="39"/>
      <c r="CQ3556" s="39"/>
      <c r="CR3556" s="39"/>
      <c r="CS3556" s="39"/>
      <c r="CT3556" s="39"/>
      <c r="CU3556" s="39"/>
      <c r="CV3556" s="39"/>
      <c r="CW3556" s="39"/>
      <c r="CX3556" s="39"/>
      <c r="CY3556" s="39"/>
      <c r="CZ3556" s="39"/>
      <c r="DA3556" s="39"/>
      <c r="DB3556" s="39"/>
      <c r="DC3556" s="39"/>
      <c r="DD3556" s="39"/>
      <c r="DE3556" s="39"/>
    </row>
    <row r="3557" spans="1:109" s="38" customFormat="1" ht="12">
      <c r="A3557" s="298"/>
      <c r="B3557" s="298"/>
      <c r="C3557" s="298"/>
      <c r="D3557" s="298"/>
      <c r="E3557" s="298"/>
      <c r="F3557" s="298"/>
      <c r="G3557" s="298"/>
      <c r="H3557" s="298"/>
      <c r="I3557" s="298"/>
      <c r="J3557" s="298"/>
      <c r="K3557" s="298"/>
      <c r="L3557" s="299"/>
      <c r="M3557" s="302"/>
      <c r="N3557" s="298"/>
      <c r="O3557" s="238"/>
      <c r="P3557" s="238"/>
      <c r="Q3557" s="238"/>
      <c r="T3557" s="39"/>
      <c r="U3557" s="39"/>
      <c r="V3557" s="39"/>
      <c r="W3557" s="39"/>
      <c r="X3557" s="39"/>
      <c r="Y3557" s="39"/>
      <c r="Z3557" s="39"/>
      <c r="AA3557" s="39"/>
      <c r="AB3557" s="39"/>
      <c r="AC3557" s="39"/>
      <c r="AD3557" s="39"/>
      <c r="AE3557" s="39"/>
      <c r="AF3557" s="39"/>
      <c r="AG3557" s="39"/>
      <c r="AH3557" s="39"/>
      <c r="AI3557" s="39"/>
      <c r="AJ3557" s="39"/>
      <c r="AK3557" s="39"/>
      <c r="AL3557" s="39"/>
      <c r="AM3557" s="39"/>
      <c r="AN3557" s="39"/>
      <c r="AO3557" s="39"/>
      <c r="AP3557" s="39"/>
      <c r="AQ3557" s="39"/>
      <c r="AR3557" s="39"/>
      <c r="AS3557" s="39"/>
      <c r="AT3557" s="39"/>
      <c r="AU3557" s="39"/>
      <c r="AV3557" s="39"/>
      <c r="AW3557" s="39"/>
      <c r="AX3557" s="39"/>
      <c r="AY3557" s="39"/>
      <c r="AZ3557" s="39"/>
      <c r="BA3557" s="39"/>
      <c r="BB3557" s="39"/>
      <c r="BC3557" s="39"/>
      <c r="BD3557" s="39"/>
      <c r="BE3557" s="39"/>
      <c r="BF3557" s="39"/>
      <c r="BG3557" s="39"/>
      <c r="BH3557" s="39"/>
      <c r="BI3557" s="39"/>
      <c r="BJ3557" s="39"/>
      <c r="BK3557" s="39"/>
      <c r="BL3557" s="39"/>
      <c r="BM3557" s="39"/>
      <c r="BN3557" s="39"/>
      <c r="BO3557" s="39"/>
      <c r="BP3557" s="39"/>
      <c r="BQ3557" s="39"/>
      <c r="BR3557" s="39"/>
      <c r="BS3557" s="39"/>
      <c r="BT3557" s="39"/>
      <c r="BU3557" s="39"/>
      <c r="BV3557" s="39"/>
      <c r="BW3557" s="39"/>
      <c r="BX3557" s="39"/>
      <c r="BY3557" s="39"/>
      <c r="BZ3557" s="39"/>
      <c r="CA3557" s="39"/>
      <c r="CB3557" s="39"/>
      <c r="CC3557" s="39"/>
      <c r="CD3557" s="39"/>
      <c r="CE3557" s="39"/>
      <c r="CF3557" s="39"/>
      <c r="CG3557" s="39"/>
      <c r="CH3557" s="39"/>
      <c r="CI3557" s="39"/>
      <c r="CJ3557" s="39"/>
      <c r="CK3557" s="39"/>
      <c r="CL3557" s="39"/>
      <c r="CM3557" s="39"/>
      <c r="CN3557" s="39"/>
      <c r="CO3557" s="39"/>
      <c r="CP3557" s="39"/>
      <c r="CQ3557" s="39"/>
      <c r="CR3557" s="39"/>
      <c r="CS3557" s="39"/>
      <c r="CT3557" s="39"/>
      <c r="CU3557" s="39"/>
      <c r="CV3557" s="39"/>
      <c r="CW3557" s="39"/>
      <c r="CX3557" s="39"/>
      <c r="CY3557" s="39"/>
      <c r="CZ3557" s="39"/>
      <c r="DA3557" s="39"/>
      <c r="DB3557" s="39"/>
      <c r="DC3557" s="39"/>
      <c r="DD3557" s="39"/>
      <c r="DE3557" s="39"/>
    </row>
    <row r="3558" spans="1:109" s="38" customFormat="1" ht="12">
      <c r="A3558" s="298"/>
      <c r="B3558" s="298"/>
      <c r="C3558" s="298"/>
      <c r="D3558" s="298"/>
      <c r="E3558" s="298"/>
      <c r="F3558" s="298"/>
      <c r="G3558" s="298"/>
      <c r="H3558" s="298"/>
      <c r="I3558" s="298"/>
      <c r="J3558" s="298"/>
      <c r="K3558" s="298"/>
      <c r="L3558" s="299"/>
      <c r="M3558" s="302"/>
      <c r="N3558" s="298"/>
      <c r="O3558" s="238"/>
      <c r="P3558" s="238"/>
      <c r="Q3558" s="238"/>
      <c r="T3558" s="39"/>
      <c r="U3558" s="39"/>
      <c r="V3558" s="39"/>
      <c r="W3558" s="39"/>
      <c r="X3558" s="39"/>
      <c r="Y3558" s="39"/>
      <c r="Z3558" s="39"/>
      <c r="AA3558" s="39"/>
      <c r="AB3558" s="39"/>
      <c r="AC3558" s="39"/>
      <c r="AD3558" s="39"/>
      <c r="AE3558" s="39"/>
      <c r="AF3558" s="39"/>
      <c r="AG3558" s="39"/>
      <c r="AH3558" s="39"/>
      <c r="AI3558" s="39"/>
      <c r="AJ3558" s="39"/>
      <c r="AK3558" s="39"/>
      <c r="AL3558" s="39"/>
      <c r="AM3558" s="39"/>
      <c r="AN3558" s="39"/>
      <c r="AO3558" s="39"/>
      <c r="AP3558" s="39"/>
      <c r="AQ3558" s="39"/>
      <c r="AR3558" s="39"/>
      <c r="AS3558" s="39"/>
      <c r="AT3558" s="39"/>
      <c r="AU3558" s="39"/>
      <c r="AV3558" s="39"/>
      <c r="AW3558" s="39"/>
      <c r="AX3558" s="39"/>
      <c r="AY3558" s="39"/>
      <c r="AZ3558" s="39"/>
      <c r="BA3558" s="39"/>
      <c r="BB3558" s="39"/>
      <c r="BC3558" s="39"/>
      <c r="BD3558" s="39"/>
      <c r="BE3558" s="39"/>
      <c r="BF3558" s="39"/>
      <c r="BG3558" s="39"/>
      <c r="BH3558" s="39"/>
      <c r="BI3558" s="39"/>
      <c r="BJ3558" s="39"/>
      <c r="BK3558" s="39"/>
      <c r="BL3558" s="39"/>
      <c r="BM3558" s="39"/>
      <c r="BN3558" s="39"/>
      <c r="BO3558" s="39"/>
      <c r="BP3558" s="39"/>
      <c r="BQ3558" s="39"/>
      <c r="BR3558" s="39"/>
      <c r="BS3558" s="39"/>
      <c r="BT3558" s="39"/>
      <c r="BU3558" s="39"/>
      <c r="BV3558" s="39"/>
      <c r="BW3558" s="39"/>
      <c r="BX3558" s="39"/>
      <c r="BY3558" s="39"/>
      <c r="BZ3558" s="39"/>
      <c r="CA3558" s="39"/>
      <c r="CB3558" s="39"/>
      <c r="CC3558" s="39"/>
      <c r="CD3558" s="39"/>
      <c r="CE3558" s="39"/>
      <c r="CF3558" s="39"/>
      <c r="CG3558" s="39"/>
      <c r="CH3558" s="39"/>
      <c r="CI3558" s="39"/>
      <c r="CJ3558" s="39"/>
      <c r="CK3558" s="39"/>
      <c r="CL3558" s="39"/>
      <c r="CM3558" s="39"/>
      <c r="CN3558" s="39"/>
      <c r="CO3558" s="39"/>
      <c r="CP3558" s="39"/>
      <c r="CQ3558" s="39"/>
      <c r="CR3558" s="39"/>
      <c r="CS3558" s="39"/>
      <c r="CT3558" s="39"/>
      <c r="CU3558" s="39"/>
      <c r="CV3558" s="39"/>
      <c r="CW3558" s="39"/>
      <c r="CX3558" s="39"/>
      <c r="CY3558" s="39"/>
      <c r="CZ3558" s="39"/>
      <c r="DA3558" s="39"/>
      <c r="DB3558" s="39"/>
      <c r="DC3558" s="39"/>
      <c r="DD3558" s="39"/>
      <c r="DE3558" s="39"/>
    </row>
    <row r="3559" spans="1:109" s="38" customFormat="1" ht="12">
      <c r="A3559" s="298"/>
      <c r="B3559" s="298"/>
      <c r="C3559" s="298"/>
      <c r="D3559" s="298"/>
      <c r="E3559" s="298"/>
      <c r="F3559" s="298"/>
      <c r="G3559" s="298"/>
      <c r="H3559" s="298"/>
      <c r="I3559" s="298"/>
      <c r="J3559" s="298"/>
      <c r="K3559" s="298"/>
      <c r="L3559" s="299"/>
      <c r="M3559" s="302"/>
      <c r="N3559" s="298"/>
      <c r="O3559" s="238"/>
      <c r="P3559" s="238"/>
      <c r="Q3559" s="238"/>
      <c r="T3559" s="39"/>
      <c r="U3559" s="39"/>
      <c r="V3559" s="39"/>
      <c r="W3559" s="39"/>
      <c r="X3559" s="39"/>
      <c r="Y3559" s="39"/>
      <c r="Z3559" s="39"/>
      <c r="AA3559" s="39"/>
      <c r="AB3559" s="39"/>
      <c r="AC3559" s="39"/>
      <c r="AD3559" s="39"/>
      <c r="AE3559" s="39"/>
      <c r="AF3559" s="39"/>
      <c r="AG3559" s="39"/>
      <c r="AH3559" s="39"/>
      <c r="AI3559" s="39"/>
      <c r="AJ3559" s="39"/>
      <c r="AK3559" s="39"/>
      <c r="AL3559" s="39"/>
      <c r="AM3559" s="39"/>
      <c r="AN3559" s="39"/>
      <c r="AO3559" s="39"/>
      <c r="AP3559" s="39"/>
      <c r="AQ3559" s="39"/>
      <c r="AR3559" s="39"/>
      <c r="AS3559" s="39"/>
      <c r="AT3559" s="39"/>
      <c r="AU3559" s="39"/>
      <c r="AV3559" s="39"/>
      <c r="AW3559" s="39"/>
      <c r="AX3559" s="39"/>
      <c r="AY3559" s="39"/>
      <c r="AZ3559" s="39"/>
      <c r="BA3559" s="39"/>
      <c r="BB3559" s="39"/>
      <c r="BC3559" s="39"/>
      <c r="BD3559" s="39"/>
      <c r="BE3559" s="39"/>
      <c r="BF3559" s="39"/>
      <c r="BG3559" s="39"/>
      <c r="BH3559" s="39"/>
      <c r="BI3559" s="39"/>
      <c r="BJ3559" s="39"/>
      <c r="BK3559" s="39"/>
      <c r="BL3559" s="39"/>
      <c r="BM3559" s="39"/>
      <c r="BN3559" s="39"/>
      <c r="BO3559" s="39"/>
      <c r="BP3559" s="39"/>
      <c r="BQ3559" s="39"/>
      <c r="BR3559" s="39"/>
      <c r="BS3559" s="39"/>
      <c r="BT3559" s="39"/>
      <c r="BU3559" s="39"/>
      <c r="BV3559" s="39"/>
      <c r="BW3559" s="39"/>
      <c r="BX3559" s="39"/>
      <c r="BY3559" s="39"/>
      <c r="BZ3559" s="39"/>
      <c r="CA3559" s="39"/>
      <c r="CB3559" s="39"/>
      <c r="CC3559" s="39"/>
      <c r="CD3559" s="39"/>
      <c r="CE3559" s="39"/>
      <c r="CF3559" s="39"/>
      <c r="CG3559" s="39"/>
      <c r="CH3559" s="39"/>
      <c r="CI3559" s="39"/>
      <c r="CJ3559" s="39"/>
      <c r="CK3559" s="39"/>
      <c r="CL3559" s="39"/>
      <c r="CM3559" s="39"/>
      <c r="CN3559" s="39"/>
      <c r="CO3559" s="39"/>
      <c r="CP3559" s="39"/>
      <c r="CQ3559" s="39"/>
      <c r="CR3559" s="39"/>
      <c r="CS3559" s="39"/>
      <c r="CT3559" s="39"/>
      <c r="CU3559" s="39"/>
      <c r="CV3559" s="39"/>
      <c r="CW3559" s="39"/>
      <c r="CX3559" s="39"/>
      <c r="CY3559" s="39"/>
      <c r="CZ3559" s="39"/>
      <c r="DA3559" s="39"/>
      <c r="DB3559" s="39"/>
      <c r="DC3559" s="39"/>
      <c r="DD3559" s="39"/>
      <c r="DE3559" s="39"/>
    </row>
    <row r="3560" spans="1:109" s="38" customFormat="1" ht="12">
      <c r="A3560" s="298"/>
      <c r="B3560" s="298"/>
      <c r="C3560" s="298"/>
      <c r="D3560" s="298"/>
      <c r="E3560" s="298"/>
      <c r="F3560" s="298"/>
      <c r="G3560" s="298"/>
      <c r="H3560" s="298"/>
      <c r="I3560" s="298"/>
      <c r="J3560" s="298"/>
      <c r="K3560" s="298"/>
      <c r="L3560" s="299"/>
      <c r="M3560" s="302"/>
      <c r="N3560" s="298"/>
      <c r="O3560" s="238"/>
      <c r="P3560" s="238"/>
      <c r="Q3560" s="238"/>
      <c r="T3560" s="39"/>
      <c r="U3560" s="39"/>
      <c r="V3560" s="39"/>
      <c r="W3560" s="39"/>
      <c r="X3560" s="39"/>
      <c r="Y3560" s="39"/>
      <c r="Z3560" s="39"/>
      <c r="AA3560" s="39"/>
      <c r="AB3560" s="39"/>
      <c r="AC3560" s="39"/>
      <c r="AD3560" s="39"/>
      <c r="AE3560" s="39"/>
      <c r="AF3560" s="39"/>
      <c r="AG3560" s="39"/>
      <c r="AH3560" s="39"/>
      <c r="AI3560" s="39"/>
      <c r="AJ3560" s="39"/>
      <c r="AK3560" s="39"/>
      <c r="AL3560" s="39"/>
      <c r="AM3560" s="39"/>
      <c r="AN3560" s="39"/>
      <c r="AO3560" s="39"/>
      <c r="AP3560" s="39"/>
      <c r="AQ3560" s="39"/>
      <c r="AR3560" s="39"/>
      <c r="AS3560" s="39"/>
      <c r="AT3560" s="39"/>
      <c r="AU3560" s="39"/>
      <c r="AV3560" s="39"/>
      <c r="AW3560" s="39"/>
      <c r="AX3560" s="39"/>
      <c r="AY3560" s="39"/>
      <c r="AZ3560" s="39"/>
      <c r="BA3560" s="39"/>
      <c r="BB3560" s="39"/>
      <c r="BC3560" s="39"/>
      <c r="BD3560" s="39"/>
      <c r="BE3560" s="39"/>
      <c r="BF3560" s="39"/>
      <c r="BG3560" s="39"/>
      <c r="BH3560" s="39"/>
      <c r="BI3560" s="39"/>
      <c r="BJ3560" s="39"/>
      <c r="BK3560" s="39"/>
      <c r="BL3560" s="39"/>
      <c r="BM3560" s="39"/>
      <c r="BN3560" s="39"/>
      <c r="BO3560" s="39"/>
      <c r="BP3560" s="39"/>
      <c r="BQ3560" s="39"/>
      <c r="BR3560" s="39"/>
      <c r="BS3560" s="39"/>
      <c r="BT3560" s="39"/>
      <c r="BU3560" s="39"/>
      <c r="BV3560" s="39"/>
      <c r="BW3560" s="39"/>
      <c r="BX3560" s="39"/>
      <c r="BY3560" s="39"/>
      <c r="BZ3560" s="39"/>
      <c r="CA3560" s="39"/>
      <c r="CB3560" s="39"/>
      <c r="CC3560" s="39"/>
      <c r="CD3560" s="39"/>
      <c r="CE3560" s="39"/>
      <c r="CF3560" s="39"/>
      <c r="CG3560" s="39"/>
      <c r="CH3560" s="39"/>
      <c r="CI3560" s="39"/>
      <c r="CJ3560" s="39"/>
      <c r="CK3560" s="39"/>
      <c r="CL3560" s="39"/>
      <c r="CM3560" s="39"/>
      <c r="CN3560" s="39"/>
      <c r="CO3560" s="39"/>
      <c r="CP3560" s="39"/>
      <c r="CQ3560" s="39"/>
      <c r="CR3560" s="39"/>
      <c r="CS3560" s="39"/>
      <c r="CT3560" s="39"/>
      <c r="CU3560" s="39"/>
      <c r="CV3560" s="39"/>
      <c r="CW3560" s="39"/>
      <c r="CX3560" s="39"/>
      <c r="CY3560" s="39"/>
      <c r="CZ3560" s="39"/>
      <c r="DA3560" s="39"/>
      <c r="DB3560" s="39"/>
      <c r="DC3560" s="39"/>
      <c r="DD3560" s="39"/>
      <c r="DE3560" s="39"/>
    </row>
    <row r="3561" spans="1:109" s="38" customFormat="1" ht="12">
      <c r="A3561" s="298"/>
      <c r="B3561" s="298"/>
      <c r="C3561" s="298"/>
      <c r="D3561" s="298"/>
      <c r="E3561" s="298"/>
      <c r="F3561" s="298"/>
      <c r="G3561" s="298"/>
      <c r="H3561" s="298"/>
      <c r="I3561" s="298"/>
      <c r="J3561" s="298"/>
      <c r="K3561" s="298"/>
      <c r="L3561" s="299"/>
      <c r="M3561" s="302"/>
      <c r="N3561" s="298"/>
      <c r="O3561" s="238"/>
      <c r="P3561" s="238"/>
      <c r="Q3561" s="238"/>
      <c r="T3561" s="39"/>
      <c r="U3561" s="39"/>
      <c r="V3561" s="39"/>
      <c r="W3561" s="39"/>
      <c r="X3561" s="39"/>
      <c r="Y3561" s="39"/>
      <c r="Z3561" s="39"/>
      <c r="AA3561" s="39"/>
      <c r="AB3561" s="39"/>
      <c r="AC3561" s="39"/>
      <c r="AD3561" s="39"/>
      <c r="AE3561" s="39"/>
      <c r="AF3561" s="39"/>
      <c r="AG3561" s="39"/>
      <c r="AH3561" s="39"/>
      <c r="AI3561" s="39"/>
      <c r="AJ3561" s="39"/>
      <c r="AK3561" s="39"/>
      <c r="AL3561" s="39"/>
      <c r="AM3561" s="39"/>
      <c r="AN3561" s="39"/>
      <c r="AO3561" s="39"/>
      <c r="AP3561" s="39"/>
      <c r="AQ3561" s="39"/>
      <c r="AR3561" s="39"/>
      <c r="AS3561" s="39"/>
      <c r="AT3561" s="39"/>
      <c r="AU3561" s="39"/>
      <c r="AV3561" s="39"/>
      <c r="AW3561" s="39"/>
      <c r="AX3561" s="39"/>
      <c r="AY3561" s="39"/>
      <c r="AZ3561" s="39"/>
      <c r="BA3561" s="39"/>
      <c r="BB3561" s="39"/>
      <c r="BC3561" s="39"/>
      <c r="BD3561" s="39"/>
      <c r="BE3561" s="39"/>
      <c r="BF3561" s="39"/>
      <c r="BG3561" s="39"/>
      <c r="BH3561" s="39"/>
      <c r="BI3561" s="39"/>
      <c r="BJ3561" s="39"/>
      <c r="BK3561" s="39"/>
      <c r="BL3561" s="39"/>
      <c r="BM3561" s="39"/>
      <c r="BN3561" s="39"/>
      <c r="BO3561" s="39"/>
      <c r="BP3561" s="39"/>
      <c r="BQ3561" s="39"/>
      <c r="BR3561" s="39"/>
      <c r="BS3561" s="39"/>
      <c r="BT3561" s="39"/>
      <c r="BU3561" s="39"/>
      <c r="BV3561" s="39"/>
      <c r="BW3561" s="39"/>
      <c r="BX3561" s="39"/>
      <c r="BY3561" s="39"/>
      <c r="BZ3561" s="39"/>
      <c r="CA3561" s="39"/>
      <c r="CB3561" s="39"/>
      <c r="CC3561" s="39"/>
      <c r="CD3561" s="39"/>
      <c r="CE3561" s="39"/>
      <c r="CF3561" s="39"/>
      <c r="CG3561" s="39"/>
      <c r="CH3561" s="39"/>
      <c r="CI3561" s="39"/>
      <c r="CJ3561" s="39"/>
      <c r="CK3561" s="39"/>
      <c r="CL3561" s="39"/>
      <c r="CM3561" s="39"/>
      <c r="CN3561" s="39"/>
      <c r="CO3561" s="39"/>
      <c r="CP3561" s="39"/>
      <c r="CQ3561" s="39"/>
      <c r="CR3561" s="39"/>
      <c r="CS3561" s="39"/>
      <c r="CT3561" s="39"/>
      <c r="CU3561" s="39"/>
      <c r="CV3561" s="39"/>
      <c r="CW3561" s="39"/>
      <c r="CX3561" s="39"/>
      <c r="CY3561" s="39"/>
      <c r="CZ3561" s="39"/>
      <c r="DA3561" s="39"/>
      <c r="DB3561" s="39"/>
      <c r="DC3561" s="39"/>
      <c r="DD3561" s="39"/>
      <c r="DE3561" s="39"/>
    </row>
    <row r="3562" spans="1:109" s="38" customFormat="1" ht="12">
      <c r="A3562" s="298"/>
      <c r="B3562" s="298"/>
      <c r="C3562" s="298"/>
      <c r="D3562" s="298"/>
      <c r="E3562" s="298"/>
      <c r="F3562" s="298"/>
      <c r="G3562" s="298"/>
      <c r="H3562" s="298"/>
      <c r="I3562" s="298"/>
      <c r="J3562" s="298"/>
      <c r="K3562" s="298"/>
      <c r="L3562" s="299"/>
      <c r="M3562" s="302"/>
      <c r="N3562" s="298"/>
      <c r="O3562" s="238"/>
      <c r="P3562" s="238"/>
      <c r="Q3562" s="238"/>
      <c r="T3562" s="39"/>
      <c r="U3562" s="39"/>
      <c r="V3562" s="39"/>
      <c r="W3562" s="39"/>
      <c r="X3562" s="39"/>
      <c r="Y3562" s="39"/>
      <c r="Z3562" s="39"/>
      <c r="AA3562" s="39"/>
      <c r="AB3562" s="39"/>
      <c r="AC3562" s="39"/>
      <c r="AD3562" s="39"/>
      <c r="AE3562" s="39"/>
      <c r="AF3562" s="39"/>
      <c r="AG3562" s="39"/>
      <c r="AH3562" s="39"/>
      <c r="AI3562" s="39"/>
      <c r="AJ3562" s="39"/>
      <c r="AK3562" s="39"/>
      <c r="AL3562" s="39"/>
      <c r="AM3562" s="39"/>
      <c r="AN3562" s="39"/>
      <c r="AO3562" s="39"/>
      <c r="AP3562" s="39"/>
      <c r="AQ3562" s="39"/>
      <c r="AR3562" s="39"/>
      <c r="AS3562" s="39"/>
      <c r="AT3562" s="39"/>
      <c r="AU3562" s="39"/>
      <c r="AV3562" s="39"/>
      <c r="AW3562" s="39"/>
      <c r="AX3562" s="39"/>
      <c r="AY3562" s="39"/>
      <c r="AZ3562" s="39"/>
      <c r="BA3562" s="39"/>
      <c r="BB3562" s="39"/>
      <c r="BC3562" s="39"/>
      <c r="BD3562" s="39"/>
      <c r="BE3562" s="39"/>
      <c r="BF3562" s="39"/>
      <c r="BG3562" s="39"/>
      <c r="BH3562" s="39"/>
      <c r="BI3562" s="39"/>
      <c r="BJ3562" s="39"/>
      <c r="BK3562" s="39"/>
      <c r="BL3562" s="39"/>
      <c r="BM3562" s="39"/>
      <c r="BN3562" s="39"/>
      <c r="BO3562" s="39"/>
      <c r="BP3562" s="39"/>
      <c r="BQ3562" s="39"/>
      <c r="BR3562" s="39"/>
      <c r="BS3562" s="39"/>
      <c r="BT3562" s="39"/>
      <c r="BU3562" s="39"/>
      <c r="BV3562" s="39"/>
      <c r="BW3562" s="39"/>
      <c r="BX3562" s="39"/>
      <c r="BY3562" s="39"/>
      <c r="BZ3562" s="39"/>
      <c r="CA3562" s="39"/>
      <c r="CB3562" s="39"/>
      <c r="CC3562" s="39"/>
      <c r="CD3562" s="39"/>
      <c r="CE3562" s="39"/>
      <c r="CF3562" s="39"/>
      <c r="CG3562" s="39"/>
      <c r="CH3562" s="39"/>
      <c r="CI3562" s="39"/>
      <c r="CJ3562" s="39"/>
      <c r="CK3562" s="39"/>
      <c r="CL3562" s="39"/>
      <c r="CM3562" s="39"/>
      <c r="CN3562" s="39"/>
      <c r="CO3562" s="39"/>
      <c r="CP3562" s="39"/>
      <c r="CQ3562" s="39"/>
      <c r="CR3562" s="39"/>
      <c r="CS3562" s="39"/>
      <c r="CT3562" s="39"/>
      <c r="CU3562" s="39"/>
      <c r="CV3562" s="39"/>
      <c r="CW3562" s="39"/>
      <c r="CX3562" s="39"/>
      <c r="CY3562" s="39"/>
      <c r="CZ3562" s="39"/>
      <c r="DA3562" s="39"/>
      <c r="DB3562" s="39"/>
      <c r="DC3562" s="39"/>
      <c r="DD3562" s="39"/>
      <c r="DE3562" s="39"/>
    </row>
    <row r="3563" spans="1:109" s="38" customFormat="1" ht="12">
      <c r="A3563" s="298"/>
      <c r="B3563" s="298"/>
      <c r="C3563" s="298"/>
      <c r="D3563" s="298"/>
      <c r="E3563" s="298"/>
      <c r="F3563" s="298"/>
      <c r="G3563" s="298"/>
      <c r="H3563" s="298"/>
      <c r="I3563" s="298"/>
      <c r="J3563" s="298"/>
      <c r="K3563" s="298"/>
      <c r="L3563" s="299"/>
      <c r="M3563" s="302"/>
      <c r="N3563" s="298"/>
      <c r="O3563" s="238"/>
      <c r="P3563" s="238"/>
      <c r="Q3563" s="238"/>
      <c r="T3563" s="39"/>
      <c r="U3563" s="39"/>
      <c r="V3563" s="39"/>
      <c r="W3563" s="39"/>
      <c r="X3563" s="39"/>
      <c r="Y3563" s="39"/>
      <c r="Z3563" s="39"/>
      <c r="AA3563" s="39"/>
      <c r="AB3563" s="39"/>
      <c r="AC3563" s="39"/>
      <c r="AD3563" s="39"/>
      <c r="AE3563" s="39"/>
      <c r="AF3563" s="39"/>
      <c r="AG3563" s="39"/>
      <c r="AH3563" s="39"/>
      <c r="AI3563" s="39"/>
      <c r="AJ3563" s="39"/>
      <c r="AK3563" s="39"/>
      <c r="AL3563" s="39"/>
      <c r="AM3563" s="39"/>
      <c r="AN3563" s="39"/>
      <c r="AO3563" s="39"/>
      <c r="AP3563" s="39"/>
      <c r="AQ3563" s="39"/>
      <c r="AR3563" s="39"/>
      <c r="AS3563" s="39"/>
      <c r="AT3563" s="39"/>
      <c r="AU3563" s="39"/>
      <c r="AV3563" s="39"/>
      <c r="AW3563" s="39"/>
      <c r="AX3563" s="39"/>
      <c r="AY3563" s="39"/>
      <c r="AZ3563" s="39"/>
      <c r="BA3563" s="39"/>
      <c r="BB3563" s="39"/>
      <c r="BC3563" s="39"/>
      <c r="BD3563" s="39"/>
      <c r="BE3563" s="39"/>
      <c r="BF3563" s="39"/>
      <c r="BG3563" s="39"/>
      <c r="BH3563" s="39"/>
      <c r="BI3563" s="39"/>
      <c r="BJ3563" s="39"/>
      <c r="BK3563" s="39"/>
      <c r="BL3563" s="39"/>
      <c r="BM3563" s="39"/>
      <c r="BN3563" s="39"/>
      <c r="BO3563" s="39"/>
      <c r="BP3563" s="39"/>
      <c r="BQ3563" s="39"/>
      <c r="BR3563" s="39"/>
      <c r="BS3563" s="39"/>
      <c r="BT3563" s="39"/>
      <c r="BU3563" s="39"/>
      <c r="BV3563" s="39"/>
      <c r="BW3563" s="39"/>
      <c r="BX3563" s="39"/>
      <c r="BY3563" s="39"/>
      <c r="BZ3563" s="39"/>
      <c r="CA3563" s="39"/>
      <c r="CB3563" s="39"/>
      <c r="CC3563" s="39"/>
      <c r="CD3563" s="39"/>
      <c r="CE3563" s="39"/>
      <c r="CF3563" s="39"/>
      <c r="CG3563" s="39"/>
      <c r="CH3563" s="39"/>
      <c r="CI3563" s="39"/>
      <c r="CJ3563" s="39"/>
      <c r="CK3563" s="39"/>
      <c r="CL3563" s="39"/>
      <c r="CM3563" s="39"/>
      <c r="CN3563" s="39"/>
      <c r="CO3563" s="39"/>
      <c r="CP3563" s="39"/>
      <c r="CQ3563" s="39"/>
      <c r="CR3563" s="39"/>
      <c r="CS3563" s="39"/>
      <c r="CT3563" s="39"/>
      <c r="CU3563" s="39"/>
      <c r="CV3563" s="39"/>
      <c r="CW3563" s="39"/>
      <c r="CX3563" s="39"/>
      <c r="CY3563" s="39"/>
      <c r="CZ3563" s="39"/>
      <c r="DA3563" s="39"/>
      <c r="DB3563" s="39"/>
      <c r="DC3563" s="39"/>
      <c r="DD3563" s="39"/>
      <c r="DE3563" s="39"/>
    </row>
    <row r="3564" spans="1:109" s="38" customFormat="1" ht="12">
      <c r="A3564" s="298"/>
      <c r="B3564" s="298"/>
      <c r="C3564" s="298"/>
      <c r="D3564" s="298"/>
      <c r="E3564" s="298"/>
      <c r="F3564" s="298"/>
      <c r="G3564" s="298"/>
      <c r="H3564" s="298"/>
      <c r="I3564" s="298"/>
      <c r="J3564" s="298"/>
      <c r="K3564" s="298"/>
      <c r="L3564" s="299"/>
      <c r="M3564" s="302"/>
      <c r="N3564" s="298"/>
      <c r="O3564" s="238"/>
      <c r="P3564" s="238"/>
      <c r="Q3564" s="238"/>
      <c r="T3564" s="39"/>
      <c r="U3564" s="39"/>
      <c r="V3564" s="39"/>
      <c r="W3564" s="39"/>
      <c r="X3564" s="39"/>
      <c r="Y3564" s="39"/>
      <c r="Z3564" s="39"/>
      <c r="AA3564" s="39"/>
      <c r="AB3564" s="39"/>
      <c r="AC3564" s="39"/>
      <c r="AD3564" s="39"/>
      <c r="AE3564" s="39"/>
      <c r="AF3564" s="39"/>
      <c r="AG3564" s="39"/>
      <c r="AH3564" s="39"/>
      <c r="AI3564" s="39"/>
      <c r="AJ3564" s="39"/>
      <c r="AK3564" s="39"/>
      <c r="AL3564" s="39"/>
      <c r="AM3564" s="39"/>
      <c r="AN3564" s="39"/>
      <c r="AO3564" s="39"/>
      <c r="AP3564" s="39"/>
      <c r="AQ3564" s="39"/>
      <c r="AR3564" s="39"/>
      <c r="AS3564" s="39"/>
      <c r="AT3564" s="39"/>
      <c r="AU3564" s="39"/>
      <c r="AV3564" s="39"/>
      <c r="AW3564" s="39"/>
      <c r="AX3564" s="39"/>
      <c r="AY3564" s="39"/>
      <c r="AZ3564" s="39"/>
      <c r="BA3564" s="39"/>
      <c r="BB3564" s="39"/>
      <c r="BC3564" s="39"/>
      <c r="BD3564" s="39"/>
      <c r="BE3564" s="39"/>
      <c r="BF3564" s="39"/>
      <c r="BG3564" s="39"/>
      <c r="BH3564" s="39"/>
      <c r="BI3564" s="39"/>
      <c r="BJ3564" s="39"/>
      <c r="BK3564" s="39"/>
      <c r="BL3564" s="39"/>
      <c r="BM3564" s="39"/>
      <c r="BN3564" s="39"/>
      <c r="BO3564" s="39"/>
      <c r="BP3564" s="39"/>
      <c r="BQ3564" s="39"/>
      <c r="BR3564" s="39"/>
      <c r="BS3564" s="39"/>
      <c r="BT3564" s="39"/>
      <c r="BU3564" s="39"/>
      <c r="BV3564" s="39"/>
      <c r="BW3564" s="39"/>
      <c r="BX3564" s="39"/>
      <c r="BY3564" s="39"/>
      <c r="BZ3564" s="39"/>
      <c r="CA3564" s="39"/>
      <c r="CB3564" s="39"/>
      <c r="CC3564" s="39"/>
      <c r="CD3564" s="39"/>
      <c r="CE3564" s="39"/>
      <c r="CF3564" s="39"/>
      <c r="CG3564" s="39"/>
      <c r="CH3564" s="39"/>
      <c r="CI3564" s="39"/>
      <c r="CJ3564" s="39"/>
      <c r="CK3564" s="39"/>
      <c r="CL3564" s="39"/>
      <c r="CM3564" s="39"/>
      <c r="CN3564" s="39"/>
      <c r="CO3564" s="39"/>
      <c r="CP3564" s="39"/>
      <c r="CQ3564" s="39"/>
      <c r="CR3564" s="39"/>
      <c r="CS3564" s="39"/>
      <c r="CT3564" s="39"/>
      <c r="CU3564" s="39"/>
      <c r="CV3564" s="39"/>
      <c r="CW3564" s="39"/>
      <c r="CX3564" s="39"/>
      <c r="CY3564" s="39"/>
      <c r="CZ3564" s="39"/>
      <c r="DA3564" s="39"/>
      <c r="DB3564" s="39"/>
      <c r="DC3564" s="39"/>
      <c r="DD3564" s="39"/>
      <c r="DE3564" s="39"/>
    </row>
    <row r="3565" spans="1:109" s="38" customFormat="1" ht="12">
      <c r="A3565" s="298"/>
      <c r="B3565" s="298"/>
      <c r="C3565" s="298"/>
      <c r="D3565" s="298"/>
      <c r="E3565" s="298"/>
      <c r="F3565" s="298"/>
      <c r="G3565" s="298"/>
      <c r="H3565" s="298"/>
      <c r="I3565" s="298"/>
      <c r="J3565" s="298"/>
      <c r="K3565" s="298"/>
      <c r="L3565" s="299"/>
      <c r="M3565" s="302"/>
      <c r="N3565" s="298"/>
      <c r="O3565" s="238"/>
      <c r="P3565" s="238"/>
      <c r="Q3565" s="238"/>
      <c r="T3565" s="39"/>
      <c r="U3565" s="39"/>
      <c r="V3565" s="39"/>
      <c r="W3565" s="39"/>
      <c r="X3565" s="39"/>
      <c r="Y3565" s="39"/>
      <c r="Z3565" s="39"/>
      <c r="AA3565" s="39"/>
      <c r="AB3565" s="39"/>
      <c r="AC3565" s="39"/>
      <c r="AD3565" s="39"/>
      <c r="AE3565" s="39"/>
      <c r="AF3565" s="39"/>
      <c r="AG3565" s="39"/>
      <c r="AH3565" s="39"/>
      <c r="AI3565" s="39"/>
      <c r="AJ3565" s="39"/>
      <c r="AK3565" s="39"/>
      <c r="AL3565" s="39"/>
      <c r="AM3565" s="39"/>
      <c r="AN3565" s="39"/>
      <c r="AO3565" s="39"/>
      <c r="AP3565" s="39"/>
      <c r="AQ3565" s="39"/>
      <c r="AR3565" s="39"/>
      <c r="AS3565" s="39"/>
      <c r="AT3565" s="39"/>
      <c r="AU3565" s="39"/>
      <c r="AV3565" s="39"/>
      <c r="AW3565" s="39"/>
      <c r="AX3565" s="39"/>
      <c r="AY3565" s="39"/>
      <c r="AZ3565" s="39"/>
      <c r="BA3565" s="39"/>
      <c r="BB3565" s="39"/>
      <c r="BC3565" s="39"/>
      <c r="BD3565" s="39"/>
      <c r="BE3565" s="39"/>
      <c r="BF3565" s="39"/>
      <c r="BG3565" s="39"/>
      <c r="BH3565" s="39"/>
      <c r="BI3565" s="39"/>
      <c r="BJ3565" s="39"/>
      <c r="BK3565" s="39"/>
      <c r="BL3565" s="39"/>
      <c r="BM3565" s="39"/>
      <c r="BN3565" s="39"/>
      <c r="BO3565" s="39"/>
      <c r="BP3565" s="39"/>
      <c r="BQ3565" s="39"/>
      <c r="BR3565" s="39"/>
      <c r="BS3565" s="39"/>
      <c r="BT3565" s="39"/>
      <c r="BU3565" s="39"/>
      <c r="BV3565" s="39"/>
      <c r="BW3565" s="39"/>
      <c r="BX3565" s="39"/>
      <c r="BY3565" s="39"/>
      <c r="BZ3565" s="39"/>
      <c r="CA3565" s="39"/>
      <c r="CB3565" s="39"/>
      <c r="CC3565" s="39"/>
      <c r="CD3565" s="39"/>
      <c r="CE3565" s="39"/>
      <c r="CF3565" s="39"/>
      <c r="CG3565" s="39"/>
      <c r="CH3565" s="39"/>
      <c r="CI3565" s="39"/>
      <c r="CJ3565" s="39"/>
      <c r="CK3565" s="39"/>
      <c r="CL3565" s="39"/>
      <c r="CM3565" s="39"/>
      <c r="CN3565" s="39"/>
      <c r="CO3565" s="39"/>
      <c r="CP3565" s="39"/>
      <c r="CQ3565" s="39"/>
      <c r="CR3565" s="39"/>
      <c r="CS3565" s="39"/>
      <c r="CT3565" s="39"/>
      <c r="CU3565" s="39"/>
      <c r="CV3565" s="39"/>
      <c r="CW3565" s="39"/>
      <c r="CX3565" s="39"/>
      <c r="CY3565" s="39"/>
      <c r="CZ3565" s="39"/>
      <c r="DA3565" s="39"/>
      <c r="DB3565" s="39"/>
      <c r="DC3565" s="39"/>
      <c r="DD3565" s="39"/>
      <c r="DE3565" s="39"/>
    </row>
    <row r="3566" spans="1:109" s="38" customFormat="1" ht="12">
      <c r="A3566" s="298"/>
      <c r="B3566" s="298"/>
      <c r="C3566" s="298"/>
      <c r="D3566" s="298"/>
      <c r="E3566" s="298"/>
      <c r="F3566" s="298"/>
      <c r="G3566" s="298"/>
      <c r="H3566" s="298"/>
      <c r="I3566" s="298"/>
      <c r="J3566" s="298"/>
      <c r="K3566" s="298"/>
      <c r="L3566" s="299"/>
      <c r="M3566" s="302"/>
      <c r="N3566" s="298"/>
      <c r="O3566" s="238"/>
      <c r="P3566" s="238"/>
      <c r="Q3566" s="238"/>
      <c r="T3566" s="39"/>
      <c r="U3566" s="39"/>
      <c r="V3566" s="39"/>
      <c r="W3566" s="39"/>
      <c r="X3566" s="39"/>
      <c r="Y3566" s="39"/>
      <c r="Z3566" s="39"/>
      <c r="AA3566" s="39"/>
      <c r="AB3566" s="39"/>
      <c r="AC3566" s="39"/>
      <c r="AD3566" s="39"/>
      <c r="AE3566" s="39"/>
      <c r="AF3566" s="39"/>
      <c r="AG3566" s="39"/>
      <c r="AH3566" s="39"/>
      <c r="AI3566" s="39"/>
      <c r="AJ3566" s="39"/>
      <c r="AK3566" s="39"/>
      <c r="AL3566" s="39"/>
      <c r="AM3566" s="39"/>
      <c r="AN3566" s="39"/>
      <c r="AO3566" s="39"/>
      <c r="AP3566" s="39"/>
      <c r="AQ3566" s="39"/>
      <c r="AR3566" s="39"/>
      <c r="AS3566" s="39"/>
      <c r="AT3566" s="39"/>
      <c r="AU3566" s="39"/>
      <c r="AV3566" s="39"/>
      <c r="AW3566" s="39"/>
      <c r="AX3566" s="39"/>
      <c r="AY3566" s="39"/>
      <c r="AZ3566" s="39"/>
      <c r="BA3566" s="39"/>
      <c r="BB3566" s="39"/>
      <c r="BC3566" s="39"/>
      <c r="BD3566" s="39"/>
      <c r="BE3566" s="39"/>
      <c r="BF3566" s="39"/>
      <c r="BG3566" s="39"/>
      <c r="BH3566" s="39"/>
      <c r="BI3566" s="39"/>
      <c r="BJ3566" s="39"/>
      <c r="BK3566" s="39"/>
      <c r="BL3566" s="39"/>
      <c r="BM3566" s="39"/>
      <c r="BN3566" s="39"/>
      <c r="BO3566" s="39"/>
      <c r="BP3566" s="39"/>
      <c r="BQ3566" s="39"/>
      <c r="BR3566" s="39"/>
      <c r="BS3566" s="39"/>
      <c r="BT3566" s="39"/>
      <c r="BU3566" s="39"/>
      <c r="BV3566" s="39"/>
      <c r="BW3566" s="39"/>
      <c r="BX3566" s="39"/>
      <c r="BY3566" s="39"/>
      <c r="BZ3566" s="39"/>
      <c r="CA3566" s="39"/>
      <c r="CB3566" s="39"/>
      <c r="CC3566" s="39"/>
      <c r="CD3566" s="39"/>
      <c r="CE3566" s="39"/>
      <c r="CF3566" s="39"/>
      <c r="CG3566" s="39"/>
      <c r="CH3566" s="39"/>
      <c r="CI3566" s="39"/>
      <c r="CJ3566" s="39"/>
      <c r="CK3566" s="39"/>
      <c r="CL3566" s="39"/>
      <c r="CM3566" s="39"/>
      <c r="CN3566" s="39"/>
      <c r="CO3566" s="39"/>
      <c r="CP3566" s="39"/>
      <c r="CQ3566" s="39"/>
      <c r="CR3566" s="39"/>
      <c r="CS3566" s="39"/>
      <c r="CT3566" s="39"/>
      <c r="CU3566" s="39"/>
      <c r="CV3566" s="39"/>
      <c r="CW3566" s="39"/>
      <c r="CX3566" s="39"/>
      <c r="CY3566" s="39"/>
      <c r="CZ3566" s="39"/>
      <c r="DA3566" s="39"/>
      <c r="DB3566" s="39"/>
      <c r="DC3566" s="39"/>
      <c r="DD3566" s="39"/>
      <c r="DE3566" s="39"/>
    </row>
    <row r="3567" spans="1:109" s="38" customFormat="1" ht="12">
      <c r="A3567" s="298"/>
      <c r="B3567" s="298"/>
      <c r="C3567" s="298"/>
      <c r="D3567" s="298"/>
      <c r="E3567" s="298"/>
      <c r="F3567" s="298"/>
      <c r="G3567" s="298"/>
      <c r="H3567" s="298"/>
      <c r="I3567" s="298"/>
      <c r="J3567" s="298"/>
      <c r="K3567" s="298"/>
      <c r="L3567" s="299"/>
      <c r="M3567" s="302"/>
      <c r="N3567" s="298"/>
      <c r="O3567" s="238"/>
      <c r="P3567" s="238"/>
      <c r="Q3567" s="238"/>
      <c r="T3567" s="39"/>
      <c r="U3567" s="39"/>
      <c r="V3567" s="39"/>
      <c r="W3567" s="39"/>
      <c r="X3567" s="39"/>
      <c r="Y3567" s="39"/>
      <c r="Z3567" s="39"/>
      <c r="AA3567" s="39"/>
      <c r="AB3567" s="39"/>
      <c r="AC3567" s="39"/>
      <c r="AD3567" s="39"/>
      <c r="AE3567" s="39"/>
      <c r="AF3567" s="39"/>
      <c r="AG3567" s="39"/>
      <c r="AH3567" s="39"/>
      <c r="AI3567" s="39"/>
      <c r="AJ3567" s="39"/>
      <c r="AK3567" s="39"/>
      <c r="AL3567" s="39"/>
      <c r="AM3567" s="39"/>
      <c r="AN3567" s="39"/>
      <c r="AO3567" s="39"/>
      <c r="AP3567" s="39"/>
      <c r="AQ3567" s="39"/>
      <c r="AR3567" s="39"/>
      <c r="AS3567" s="39"/>
      <c r="AT3567" s="39"/>
      <c r="AU3567" s="39"/>
      <c r="AV3567" s="39"/>
      <c r="AW3567" s="39"/>
      <c r="AX3567" s="39"/>
      <c r="AY3567" s="39"/>
      <c r="AZ3567" s="39"/>
      <c r="BA3567" s="39"/>
      <c r="BB3567" s="39"/>
      <c r="BC3567" s="39"/>
      <c r="BD3567" s="39"/>
      <c r="BE3567" s="39"/>
      <c r="BF3567" s="39"/>
      <c r="BG3567" s="39"/>
      <c r="BH3567" s="39"/>
      <c r="BI3567" s="39"/>
      <c r="BJ3567" s="39"/>
      <c r="BK3567" s="39"/>
      <c r="BL3567" s="39"/>
      <c r="BM3567" s="39"/>
      <c r="BN3567" s="39"/>
      <c r="BO3567" s="39"/>
      <c r="BP3567" s="39"/>
      <c r="BQ3567" s="39"/>
      <c r="BR3567" s="39"/>
      <c r="BS3567" s="39"/>
      <c r="BT3567" s="39"/>
      <c r="BU3567" s="39"/>
      <c r="BV3567" s="39"/>
      <c r="BW3567" s="39"/>
      <c r="BX3567" s="39"/>
      <c r="BY3567" s="39"/>
      <c r="BZ3567" s="39"/>
      <c r="CA3567" s="39"/>
      <c r="CB3567" s="39"/>
      <c r="CC3567" s="39"/>
      <c r="CD3567" s="39"/>
      <c r="CE3567" s="39"/>
      <c r="CF3567" s="39"/>
      <c r="CG3567" s="39"/>
      <c r="CH3567" s="39"/>
      <c r="CI3567" s="39"/>
      <c r="CJ3567" s="39"/>
      <c r="CK3567" s="39"/>
      <c r="CL3567" s="39"/>
      <c r="CM3567" s="39"/>
      <c r="CN3567" s="39"/>
      <c r="CO3567" s="39"/>
      <c r="CP3567" s="39"/>
      <c r="CQ3567" s="39"/>
      <c r="CR3567" s="39"/>
      <c r="CS3567" s="39"/>
      <c r="CT3567" s="39"/>
      <c r="CU3567" s="39"/>
      <c r="CV3567" s="39"/>
      <c r="CW3567" s="39"/>
      <c r="CX3567" s="39"/>
      <c r="CY3567" s="39"/>
      <c r="CZ3567" s="39"/>
      <c r="DA3567" s="39"/>
      <c r="DB3567" s="39"/>
      <c r="DC3567" s="39"/>
      <c r="DD3567" s="39"/>
      <c r="DE3567" s="39"/>
    </row>
    <row r="3568" spans="1:109" s="38" customFormat="1" ht="12">
      <c r="A3568" s="298"/>
      <c r="B3568" s="298"/>
      <c r="C3568" s="298"/>
      <c r="D3568" s="298"/>
      <c r="E3568" s="298"/>
      <c r="F3568" s="298"/>
      <c r="G3568" s="298"/>
      <c r="H3568" s="298"/>
      <c r="I3568" s="298"/>
      <c r="J3568" s="298"/>
      <c r="K3568" s="298"/>
      <c r="L3568" s="299"/>
      <c r="M3568" s="302"/>
      <c r="N3568" s="298"/>
      <c r="O3568" s="238"/>
      <c r="P3568" s="238"/>
      <c r="Q3568" s="238"/>
      <c r="T3568" s="39"/>
      <c r="U3568" s="39"/>
      <c r="V3568" s="39"/>
      <c r="W3568" s="39"/>
      <c r="X3568" s="39"/>
      <c r="Y3568" s="39"/>
      <c r="Z3568" s="39"/>
      <c r="AA3568" s="39"/>
      <c r="AB3568" s="39"/>
      <c r="AC3568" s="39"/>
      <c r="AD3568" s="39"/>
      <c r="AE3568" s="39"/>
      <c r="AF3568" s="39"/>
      <c r="AG3568" s="39"/>
      <c r="AH3568" s="39"/>
      <c r="AI3568" s="39"/>
      <c r="AJ3568" s="39"/>
      <c r="AK3568" s="39"/>
      <c r="AL3568" s="39"/>
      <c r="AM3568" s="39"/>
      <c r="AN3568" s="39"/>
      <c r="AO3568" s="39"/>
      <c r="AP3568" s="39"/>
      <c r="AQ3568" s="39"/>
      <c r="AR3568" s="39"/>
      <c r="AS3568" s="39"/>
      <c r="AT3568" s="39"/>
      <c r="AU3568" s="39"/>
      <c r="AV3568" s="39"/>
      <c r="AW3568" s="39"/>
      <c r="AX3568" s="39"/>
      <c r="AY3568" s="39"/>
      <c r="AZ3568" s="39"/>
      <c r="BA3568" s="39"/>
      <c r="BB3568" s="39"/>
      <c r="BC3568" s="39"/>
      <c r="BD3568" s="39"/>
      <c r="BE3568" s="39"/>
      <c r="BF3568" s="39"/>
      <c r="BG3568" s="39"/>
      <c r="BH3568" s="39"/>
      <c r="BI3568" s="39"/>
      <c r="BJ3568" s="39"/>
      <c r="BK3568" s="39"/>
      <c r="BL3568" s="39"/>
      <c r="BM3568" s="39"/>
      <c r="BN3568" s="39"/>
      <c r="BO3568" s="39"/>
      <c r="BP3568" s="39"/>
      <c r="BQ3568" s="39"/>
      <c r="BR3568" s="39"/>
      <c r="BS3568" s="39"/>
      <c r="BT3568" s="39"/>
      <c r="BU3568" s="39"/>
      <c r="BV3568" s="39"/>
      <c r="BW3568" s="39"/>
      <c r="BX3568" s="39"/>
      <c r="BY3568" s="39"/>
      <c r="BZ3568" s="39"/>
      <c r="CA3568" s="39"/>
      <c r="CB3568" s="39"/>
      <c r="CC3568" s="39"/>
      <c r="CD3568" s="39"/>
      <c r="CE3568" s="39"/>
      <c r="CF3568" s="39"/>
      <c r="CG3568" s="39"/>
      <c r="CH3568" s="39"/>
      <c r="CI3568" s="39"/>
      <c r="CJ3568" s="39"/>
      <c r="CK3568" s="39"/>
      <c r="CL3568" s="39"/>
      <c r="CM3568" s="39"/>
      <c r="CN3568" s="39"/>
      <c r="CO3568" s="39"/>
      <c r="CP3568" s="39"/>
      <c r="CQ3568" s="39"/>
      <c r="CR3568" s="39"/>
      <c r="CS3568" s="39"/>
      <c r="CT3568" s="39"/>
      <c r="CU3568" s="39"/>
      <c r="CV3568" s="39"/>
      <c r="CW3568" s="39"/>
      <c r="CX3568" s="39"/>
      <c r="CY3568" s="39"/>
      <c r="CZ3568" s="39"/>
      <c r="DA3568" s="39"/>
      <c r="DB3568" s="39"/>
      <c r="DC3568" s="39"/>
      <c r="DD3568" s="39"/>
      <c r="DE3568" s="39"/>
    </row>
    <row r="3569" spans="1:109" s="38" customFormat="1" ht="12">
      <c r="A3569" s="298"/>
      <c r="B3569" s="298"/>
      <c r="C3569" s="298"/>
      <c r="D3569" s="298"/>
      <c r="E3569" s="298"/>
      <c r="F3569" s="298"/>
      <c r="G3569" s="298"/>
      <c r="H3569" s="298"/>
      <c r="I3569" s="298"/>
      <c r="J3569" s="298"/>
      <c r="K3569" s="298"/>
      <c r="L3569" s="299"/>
      <c r="M3569" s="302"/>
      <c r="N3569" s="298"/>
      <c r="O3569" s="238"/>
      <c r="P3569" s="238"/>
      <c r="Q3569" s="238"/>
      <c r="T3569" s="39"/>
      <c r="U3569" s="39"/>
      <c r="V3569" s="39"/>
      <c r="W3569" s="39"/>
      <c r="X3569" s="39"/>
      <c r="Y3569" s="39"/>
      <c r="Z3569" s="39"/>
      <c r="AA3569" s="39"/>
      <c r="AB3569" s="39"/>
      <c r="AC3569" s="39"/>
      <c r="AD3569" s="39"/>
      <c r="AE3569" s="39"/>
      <c r="AF3569" s="39"/>
      <c r="AG3569" s="39"/>
      <c r="AH3569" s="39"/>
      <c r="AI3569" s="39"/>
      <c r="AJ3569" s="39"/>
      <c r="AK3569" s="39"/>
      <c r="AL3569" s="39"/>
      <c r="AM3569" s="39"/>
      <c r="AN3569" s="39"/>
      <c r="AO3569" s="39"/>
      <c r="AP3569" s="39"/>
      <c r="AQ3569" s="39"/>
      <c r="AR3569" s="39"/>
      <c r="AS3569" s="39"/>
      <c r="AT3569" s="39"/>
      <c r="AU3569" s="39"/>
      <c r="AV3569" s="39"/>
      <c r="AW3569" s="39"/>
      <c r="AX3569" s="39"/>
      <c r="AY3569" s="39"/>
      <c r="AZ3569" s="39"/>
      <c r="BA3569" s="39"/>
      <c r="BB3569" s="39"/>
      <c r="BC3569" s="39"/>
      <c r="BD3569" s="39"/>
      <c r="BE3569" s="39"/>
      <c r="BF3569" s="39"/>
      <c r="BG3569" s="39"/>
      <c r="BH3569" s="39"/>
      <c r="BI3569" s="39"/>
      <c r="BJ3569" s="39"/>
      <c r="BK3569" s="39"/>
      <c r="BL3569" s="39"/>
      <c r="BM3569" s="39"/>
      <c r="BN3569" s="39"/>
      <c r="BO3569" s="39"/>
      <c r="BP3569" s="39"/>
      <c r="BQ3569" s="39"/>
      <c r="BR3569" s="39"/>
      <c r="BS3569" s="39"/>
      <c r="BT3569" s="39"/>
      <c r="BU3569" s="39"/>
      <c r="BV3569" s="39"/>
      <c r="BW3569" s="39"/>
      <c r="BX3569" s="39"/>
      <c r="BY3569" s="39"/>
      <c r="BZ3569" s="39"/>
      <c r="CA3569" s="39"/>
      <c r="CB3569" s="39"/>
      <c r="CC3569" s="39"/>
      <c r="CD3569" s="39"/>
      <c r="CE3569" s="39"/>
      <c r="CF3569" s="39"/>
      <c r="CG3569" s="39"/>
      <c r="CH3569" s="39"/>
      <c r="CI3569" s="39"/>
      <c r="CJ3569" s="39"/>
      <c r="CK3569" s="39"/>
      <c r="CL3569" s="39"/>
      <c r="CM3569" s="39"/>
      <c r="CN3569" s="39"/>
      <c r="CO3569" s="39"/>
      <c r="CP3569" s="39"/>
      <c r="CQ3569" s="39"/>
      <c r="CR3569" s="39"/>
      <c r="CS3569" s="39"/>
      <c r="CT3569" s="39"/>
      <c r="CU3569" s="39"/>
      <c r="CV3569" s="39"/>
      <c r="CW3569" s="39"/>
      <c r="CX3569" s="39"/>
      <c r="CY3569" s="39"/>
      <c r="CZ3569" s="39"/>
      <c r="DA3569" s="39"/>
      <c r="DB3569" s="39"/>
      <c r="DC3569" s="39"/>
      <c r="DD3569" s="39"/>
      <c r="DE3569" s="39"/>
    </row>
    <row r="3570" spans="1:109" s="38" customFormat="1" ht="12">
      <c r="A3570" s="298"/>
      <c r="B3570" s="298"/>
      <c r="C3570" s="298"/>
      <c r="D3570" s="298"/>
      <c r="E3570" s="298"/>
      <c r="F3570" s="298"/>
      <c r="G3570" s="298"/>
      <c r="H3570" s="298"/>
      <c r="I3570" s="298"/>
      <c r="J3570" s="298"/>
      <c r="K3570" s="298"/>
      <c r="L3570" s="299"/>
      <c r="M3570" s="302"/>
      <c r="N3570" s="298"/>
      <c r="O3570" s="238"/>
      <c r="P3570" s="238"/>
      <c r="Q3570" s="238"/>
      <c r="T3570" s="39"/>
      <c r="U3570" s="39"/>
      <c r="V3570" s="39"/>
      <c r="W3570" s="39"/>
      <c r="X3570" s="39"/>
      <c r="Y3570" s="39"/>
      <c r="Z3570" s="39"/>
      <c r="AA3570" s="39"/>
      <c r="AB3570" s="39"/>
      <c r="AC3570" s="39"/>
      <c r="AD3570" s="39"/>
      <c r="AE3570" s="39"/>
      <c r="AF3570" s="39"/>
      <c r="AG3570" s="39"/>
      <c r="AH3570" s="39"/>
      <c r="AI3570" s="39"/>
      <c r="AJ3570" s="39"/>
      <c r="AK3570" s="39"/>
      <c r="AL3570" s="39"/>
      <c r="AM3570" s="39"/>
      <c r="AN3570" s="39"/>
      <c r="AO3570" s="39"/>
      <c r="AP3570" s="39"/>
      <c r="AQ3570" s="39"/>
      <c r="AR3570" s="39"/>
      <c r="AS3570" s="39"/>
      <c r="AT3570" s="39"/>
      <c r="AU3570" s="39"/>
      <c r="AV3570" s="39"/>
      <c r="AW3570" s="39"/>
      <c r="AX3570" s="39"/>
      <c r="AY3570" s="39"/>
      <c r="AZ3570" s="39"/>
      <c r="BA3570" s="39"/>
      <c r="BB3570" s="39"/>
      <c r="BC3570" s="39"/>
      <c r="BD3570" s="39"/>
      <c r="BE3570" s="39"/>
      <c r="BF3570" s="39"/>
      <c r="BG3570" s="39"/>
      <c r="BH3570" s="39"/>
      <c r="BI3570" s="39"/>
      <c r="BJ3570" s="39"/>
      <c r="BK3570" s="39"/>
      <c r="BL3570" s="39"/>
      <c r="BM3570" s="39"/>
      <c r="BN3570" s="39"/>
      <c r="BO3570" s="39"/>
      <c r="BP3570" s="39"/>
      <c r="BQ3570" s="39"/>
      <c r="BR3570" s="39"/>
      <c r="BS3570" s="39"/>
      <c r="BT3570" s="39"/>
      <c r="BU3570" s="39"/>
      <c r="BV3570" s="39"/>
      <c r="BW3570" s="39"/>
      <c r="BX3570" s="39"/>
      <c r="BY3570" s="39"/>
      <c r="BZ3570" s="39"/>
      <c r="CA3570" s="39"/>
      <c r="CB3570" s="39"/>
      <c r="CC3570" s="39"/>
      <c r="CD3570" s="39"/>
      <c r="CE3570" s="39"/>
      <c r="CF3570" s="39"/>
      <c r="CG3570" s="39"/>
      <c r="CH3570" s="39"/>
      <c r="CI3570" s="39"/>
      <c r="CJ3570" s="39"/>
      <c r="CK3570" s="39"/>
      <c r="CL3570" s="39"/>
      <c r="CM3570" s="39"/>
      <c r="CN3570" s="39"/>
      <c r="CO3570" s="39"/>
      <c r="CP3570" s="39"/>
      <c r="CQ3570" s="39"/>
      <c r="CR3570" s="39"/>
      <c r="CS3570" s="39"/>
      <c r="CT3570" s="39"/>
      <c r="CU3570" s="39"/>
      <c r="CV3570" s="39"/>
      <c r="CW3570" s="39"/>
      <c r="CX3570" s="39"/>
      <c r="CY3570" s="39"/>
      <c r="CZ3570" s="39"/>
      <c r="DA3570" s="39"/>
      <c r="DB3570" s="39"/>
      <c r="DC3570" s="39"/>
      <c r="DD3570" s="39"/>
      <c r="DE3570" s="39"/>
    </row>
    <row r="3571" spans="1:109" s="38" customFormat="1" ht="12">
      <c r="A3571" s="298"/>
      <c r="B3571" s="298"/>
      <c r="C3571" s="298"/>
      <c r="D3571" s="298"/>
      <c r="E3571" s="298"/>
      <c r="F3571" s="298"/>
      <c r="G3571" s="298"/>
      <c r="H3571" s="298"/>
      <c r="I3571" s="298"/>
      <c r="J3571" s="298"/>
      <c r="K3571" s="298"/>
      <c r="L3571" s="299"/>
      <c r="M3571" s="302"/>
      <c r="N3571" s="298"/>
      <c r="O3571" s="238"/>
      <c r="P3571" s="238"/>
      <c r="Q3571" s="238"/>
      <c r="T3571" s="39"/>
      <c r="U3571" s="39"/>
      <c r="V3571" s="39"/>
      <c r="W3571" s="39"/>
      <c r="X3571" s="39"/>
      <c r="Y3571" s="39"/>
      <c r="Z3571" s="39"/>
      <c r="AA3571" s="39"/>
      <c r="AB3571" s="39"/>
      <c r="AC3571" s="39"/>
      <c r="AD3571" s="39"/>
      <c r="AE3571" s="39"/>
      <c r="AF3571" s="39"/>
      <c r="AG3571" s="39"/>
      <c r="AH3571" s="39"/>
      <c r="AI3571" s="39"/>
      <c r="AJ3571" s="39"/>
      <c r="AK3571" s="39"/>
      <c r="AL3571" s="39"/>
      <c r="AM3571" s="39"/>
      <c r="AN3571" s="39"/>
      <c r="AO3571" s="39"/>
      <c r="AP3571" s="39"/>
      <c r="AQ3571" s="39"/>
      <c r="AR3571" s="39"/>
      <c r="AS3571" s="39"/>
      <c r="AT3571" s="39"/>
      <c r="AU3571" s="39"/>
      <c r="AV3571" s="39"/>
      <c r="AW3571" s="39"/>
      <c r="AX3571" s="39"/>
      <c r="AY3571" s="39"/>
      <c r="AZ3571" s="39"/>
      <c r="BA3571" s="39"/>
      <c r="BB3571" s="39"/>
      <c r="BC3571" s="39"/>
      <c r="BD3571" s="39"/>
      <c r="BE3571" s="39"/>
      <c r="BF3571" s="39"/>
      <c r="BG3571" s="39"/>
      <c r="BH3571" s="39"/>
      <c r="BI3571" s="39"/>
      <c r="BJ3571" s="39"/>
      <c r="BK3571" s="39"/>
      <c r="BL3571" s="39"/>
      <c r="BM3571" s="39"/>
      <c r="BN3571" s="39"/>
      <c r="BO3571" s="39"/>
      <c r="BP3571" s="39"/>
      <c r="BQ3571" s="39"/>
      <c r="BR3571" s="39"/>
      <c r="BS3571" s="39"/>
      <c r="BT3571" s="39"/>
      <c r="BU3571" s="39"/>
      <c r="BV3571" s="39"/>
      <c r="BW3571" s="39"/>
      <c r="BX3571" s="39"/>
      <c r="BY3571" s="39"/>
      <c r="BZ3571" s="39"/>
      <c r="CA3571" s="39"/>
      <c r="CB3571" s="39"/>
      <c r="CC3571" s="39"/>
      <c r="CD3571" s="39"/>
      <c r="CE3571" s="39"/>
      <c r="CF3571" s="39"/>
      <c r="CG3571" s="39"/>
      <c r="CH3571" s="39"/>
      <c r="CI3571" s="39"/>
      <c r="CJ3571" s="39"/>
      <c r="CK3571" s="39"/>
      <c r="CL3571" s="39"/>
      <c r="CM3571" s="39"/>
      <c r="CN3571" s="39"/>
      <c r="CO3571" s="39"/>
      <c r="CP3571" s="39"/>
      <c r="CQ3571" s="39"/>
      <c r="CR3571" s="39"/>
      <c r="CS3571" s="39"/>
      <c r="CT3571" s="39"/>
      <c r="CU3571" s="39"/>
      <c r="CV3571" s="39"/>
      <c r="CW3571" s="39"/>
      <c r="CX3571" s="39"/>
      <c r="CY3571" s="39"/>
      <c r="CZ3571" s="39"/>
      <c r="DA3571" s="39"/>
      <c r="DB3571" s="39"/>
      <c r="DC3571" s="39"/>
      <c r="DD3571" s="39"/>
      <c r="DE3571" s="39"/>
    </row>
    <row r="3572" spans="1:109" s="38" customFormat="1" ht="12">
      <c r="A3572" s="298"/>
      <c r="B3572" s="298"/>
      <c r="C3572" s="298"/>
      <c r="D3572" s="298"/>
      <c r="E3572" s="298"/>
      <c r="F3572" s="298"/>
      <c r="G3572" s="298"/>
      <c r="H3572" s="298"/>
      <c r="I3572" s="298"/>
      <c r="J3572" s="298"/>
      <c r="K3572" s="298"/>
      <c r="L3572" s="299"/>
      <c r="M3572" s="302"/>
      <c r="N3572" s="298"/>
      <c r="O3572" s="238"/>
      <c r="P3572" s="238"/>
      <c r="Q3572" s="238"/>
      <c r="T3572" s="39"/>
      <c r="U3572" s="39"/>
      <c r="V3572" s="39"/>
      <c r="W3572" s="39"/>
      <c r="X3572" s="39"/>
      <c r="Y3572" s="39"/>
      <c r="Z3572" s="39"/>
      <c r="AA3572" s="39"/>
      <c r="AB3572" s="39"/>
      <c r="AC3572" s="39"/>
      <c r="AD3572" s="39"/>
      <c r="AE3572" s="39"/>
      <c r="AF3572" s="39"/>
      <c r="AG3572" s="39"/>
      <c r="AH3572" s="39"/>
      <c r="AI3572" s="39"/>
      <c r="AJ3572" s="39"/>
      <c r="AK3572" s="39"/>
      <c r="AL3572" s="39"/>
      <c r="AM3572" s="39"/>
      <c r="AN3572" s="39"/>
      <c r="AO3572" s="39"/>
      <c r="AP3572" s="39"/>
      <c r="AQ3572" s="39"/>
      <c r="AR3572" s="39"/>
      <c r="AS3572" s="39"/>
      <c r="AT3572" s="39"/>
      <c r="AU3572" s="39"/>
      <c r="AV3572" s="39"/>
      <c r="AW3572" s="39"/>
      <c r="AX3572" s="39"/>
      <c r="AY3572" s="39"/>
      <c r="AZ3572" s="39"/>
      <c r="BA3572" s="39"/>
      <c r="BB3572" s="39"/>
      <c r="BC3572" s="39"/>
      <c r="BD3572" s="39"/>
      <c r="BE3572" s="39"/>
      <c r="BF3572" s="39"/>
      <c r="BG3572" s="39"/>
      <c r="BH3572" s="39"/>
      <c r="BI3572" s="39"/>
      <c r="BJ3572" s="39"/>
      <c r="BK3572" s="39"/>
      <c r="BL3572" s="39"/>
      <c r="BM3572" s="39"/>
      <c r="BN3572" s="39"/>
      <c r="BO3572" s="39"/>
      <c r="BP3572" s="39"/>
      <c r="BQ3572" s="39"/>
      <c r="BR3572" s="39"/>
      <c r="BS3572" s="39"/>
      <c r="BT3572" s="39"/>
      <c r="BU3572" s="39"/>
      <c r="BV3572" s="39"/>
      <c r="BW3572" s="39"/>
      <c r="BX3572" s="39"/>
      <c r="BY3572" s="39"/>
      <c r="BZ3572" s="39"/>
      <c r="CA3572" s="39"/>
      <c r="CB3572" s="39"/>
      <c r="CC3572" s="39"/>
      <c r="CD3572" s="39"/>
      <c r="CE3572" s="39"/>
      <c r="CF3572" s="39"/>
      <c r="CG3572" s="39"/>
      <c r="CH3572" s="39"/>
      <c r="CI3572" s="39"/>
      <c r="CJ3572" s="39"/>
      <c r="CK3572" s="39"/>
      <c r="CL3572" s="39"/>
      <c r="CM3572" s="39"/>
      <c r="CN3572" s="39"/>
      <c r="CO3572" s="39"/>
      <c r="CP3572" s="39"/>
      <c r="CQ3572" s="39"/>
      <c r="CR3572" s="39"/>
      <c r="CS3572" s="39"/>
      <c r="CT3572" s="39"/>
      <c r="CU3572" s="39"/>
      <c r="CV3572" s="39"/>
      <c r="CW3572" s="39"/>
      <c r="CX3572" s="39"/>
      <c r="CY3572" s="39"/>
      <c r="CZ3572" s="39"/>
      <c r="DA3572" s="39"/>
      <c r="DB3572" s="39"/>
      <c r="DC3572" s="39"/>
      <c r="DD3572" s="39"/>
      <c r="DE3572" s="39"/>
    </row>
    <row r="3573" spans="1:109" s="38" customFormat="1" ht="12">
      <c r="A3573" s="298"/>
      <c r="B3573" s="298"/>
      <c r="C3573" s="298"/>
      <c r="D3573" s="298"/>
      <c r="E3573" s="298"/>
      <c r="F3573" s="298"/>
      <c r="G3573" s="298"/>
      <c r="H3573" s="298"/>
      <c r="I3573" s="298"/>
      <c r="J3573" s="298"/>
      <c r="K3573" s="298"/>
      <c r="L3573" s="299"/>
      <c r="M3573" s="302"/>
      <c r="N3573" s="298"/>
      <c r="O3573" s="238"/>
      <c r="P3573" s="238"/>
      <c r="Q3573" s="238"/>
      <c r="T3573" s="39"/>
      <c r="U3573" s="39"/>
      <c r="V3573" s="39"/>
      <c r="W3573" s="39"/>
      <c r="X3573" s="39"/>
      <c r="Y3573" s="39"/>
      <c r="Z3573" s="39"/>
      <c r="AA3573" s="39"/>
      <c r="AB3573" s="39"/>
      <c r="AC3573" s="39"/>
      <c r="AD3573" s="39"/>
      <c r="AE3573" s="39"/>
      <c r="AF3573" s="39"/>
      <c r="AG3573" s="39"/>
      <c r="AH3573" s="39"/>
      <c r="AI3573" s="39"/>
      <c r="AJ3573" s="39"/>
      <c r="AK3573" s="39"/>
      <c r="AL3573" s="39"/>
      <c r="AM3573" s="39"/>
      <c r="AN3573" s="39"/>
      <c r="AO3573" s="39"/>
      <c r="AP3573" s="39"/>
      <c r="AQ3573" s="39"/>
      <c r="AR3573" s="39"/>
      <c r="AS3573" s="39"/>
      <c r="AT3573" s="39"/>
      <c r="AU3573" s="39"/>
      <c r="AV3573" s="39"/>
      <c r="AW3573" s="39"/>
      <c r="AX3573" s="39"/>
      <c r="AY3573" s="39"/>
      <c r="AZ3573" s="39"/>
      <c r="BA3573" s="39"/>
      <c r="BB3573" s="39"/>
      <c r="BC3573" s="39"/>
      <c r="BD3573" s="39"/>
      <c r="BE3573" s="39"/>
      <c r="BF3573" s="39"/>
      <c r="BG3573" s="39"/>
      <c r="BH3573" s="39"/>
      <c r="BI3573" s="39"/>
      <c r="BJ3573" s="39"/>
      <c r="BK3573" s="39"/>
      <c r="BL3573" s="39"/>
      <c r="BM3573" s="39"/>
      <c r="BN3573" s="39"/>
      <c r="BO3573" s="39"/>
      <c r="BP3573" s="39"/>
      <c r="BQ3573" s="39"/>
      <c r="BR3573" s="39"/>
      <c r="BS3573" s="39"/>
      <c r="BT3573" s="39"/>
      <c r="BU3573" s="39"/>
      <c r="BV3573" s="39"/>
      <c r="BW3573" s="39"/>
      <c r="BX3573" s="39"/>
      <c r="BY3573" s="39"/>
      <c r="BZ3573" s="39"/>
      <c r="CA3573" s="39"/>
      <c r="CB3573" s="39"/>
      <c r="CC3573" s="39"/>
      <c r="CD3573" s="39"/>
      <c r="CE3573" s="39"/>
      <c r="CF3573" s="39"/>
      <c r="CG3573" s="39"/>
      <c r="CH3573" s="39"/>
      <c r="CI3573" s="39"/>
      <c r="CJ3573" s="39"/>
      <c r="CK3573" s="39"/>
      <c r="CL3573" s="39"/>
      <c r="CM3573" s="39"/>
      <c r="CN3573" s="39"/>
      <c r="CO3573" s="39"/>
      <c r="CP3573" s="39"/>
      <c r="CQ3573" s="39"/>
      <c r="CR3573" s="39"/>
      <c r="CS3573" s="39"/>
      <c r="CT3573" s="39"/>
      <c r="CU3573" s="39"/>
      <c r="CV3573" s="39"/>
      <c r="CW3573" s="39"/>
      <c r="CX3573" s="39"/>
      <c r="CY3573" s="39"/>
      <c r="CZ3573" s="39"/>
      <c r="DA3573" s="39"/>
      <c r="DB3573" s="39"/>
      <c r="DC3573" s="39"/>
      <c r="DD3573" s="39"/>
      <c r="DE3573" s="39"/>
    </row>
    <row r="3574" spans="1:109" s="38" customFormat="1" ht="12">
      <c r="A3574" s="298"/>
      <c r="B3574" s="298"/>
      <c r="C3574" s="298"/>
      <c r="D3574" s="298"/>
      <c r="E3574" s="298"/>
      <c r="F3574" s="298"/>
      <c r="G3574" s="298"/>
      <c r="H3574" s="298"/>
      <c r="I3574" s="298"/>
      <c r="J3574" s="298"/>
      <c r="K3574" s="298"/>
      <c r="L3574" s="299"/>
      <c r="M3574" s="302"/>
      <c r="N3574" s="298"/>
      <c r="O3574" s="238"/>
      <c r="P3574" s="238"/>
      <c r="Q3574" s="238"/>
      <c r="T3574" s="39"/>
      <c r="U3574" s="39"/>
      <c r="V3574" s="39"/>
      <c r="W3574" s="39"/>
      <c r="X3574" s="39"/>
      <c r="Y3574" s="39"/>
      <c r="Z3574" s="39"/>
      <c r="AA3574" s="39"/>
      <c r="AB3574" s="39"/>
      <c r="AC3574" s="39"/>
      <c r="AD3574" s="39"/>
      <c r="AE3574" s="39"/>
      <c r="AF3574" s="39"/>
      <c r="AG3574" s="39"/>
      <c r="AH3574" s="39"/>
      <c r="AI3574" s="39"/>
      <c r="AJ3574" s="39"/>
      <c r="AK3574" s="39"/>
      <c r="AL3574" s="39"/>
      <c r="AM3574" s="39"/>
      <c r="AN3574" s="39"/>
      <c r="AO3574" s="39"/>
      <c r="AP3574" s="39"/>
      <c r="AQ3574" s="39"/>
      <c r="AR3574" s="39"/>
      <c r="AS3574" s="39"/>
      <c r="AT3574" s="39"/>
      <c r="AU3574" s="39"/>
      <c r="AV3574" s="39"/>
      <c r="AW3574" s="39"/>
      <c r="AX3574" s="39"/>
      <c r="AY3574" s="39"/>
      <c r="AZ3574" s="39"/>
      <c r="BA3574" s="39"/>
      <c r="BB3574" s="39"/>
      <c r="BC3574" s="39"/>
      <c r="BD3574" s="39"/>
      <c r="BE3574" s="39"/>
      <c r="BF3574" s="39"/>
      <c r="BG3574" s="39"/>
      <c r="BH3574" s="39"/>
      <c r="BI3574" s="39"/>
      <c r="BJ3574" s="39"/>
      <c r="BK3574" s="39"/>
      <c r="BL3574" s="39"/>
      <c r="BM3574" s="39"/>
      <c r="BN3574" s="39"/>
      <c r="BO3574" s="39"/>
      <c r="BP3574" s="39"/>
      <c r="BQ3574" s="39"/>
      <c r="BR3574" s="39"/>
      <c r="BS3574" s="39"/>
      <c r="BT3574" s="39"/>
      <c r="BU3574" s="39"/>
      <c r="BV3574" s="39"/>
      <c r="BW3574" s="39"/>
      <c r="BX3574" s="39"/>
      <c r="BY3574" s="39"/>
      <c r="BZ3574" s="39"/>
      <c r="CA3574" s="39"/>
      <c r="CB3574" s="39"/>
      <c r="CC3574" s="39"/>
      <c r="CD3574" s="39"/>
      <c r="CE3574" s="39"/>
      <c r="CF3574" s="39"/>
      <c r="CG3574" s="39"/>
      <c r="CH3574" s="39"/>
      <c r="CI3574" s="39"/>
      <c r="CJ3574" s="39"/>
      <c r="CK3574" s="39"/>
      <c r="CL3574" s="39"/>
      <c r="CM3574" s="39"/>
      <c r="CN3574" s="39"/>
      <c r="CO3574" s="39"/>
      <c r="CP3574" s="39"/>
      <c r="CQ3574" s="39"/>
      <c r="CR3574" s="39"/>
      <c r="CS3574" s="39"/>
      <c r="CT3574" s="39"/>
      <c r="CU3574" s="39"/>
      <c r="CV3574" s="39"/>
      <c r="CW3574" s="39"/>
      <c r="CX3574" s="39"/>
      <c r="CY3574" s="39"/>
      <c r="CZ3574" s="39"/>
      <c r="DA3574" s="39"/>
      <c r="DB3574" s="39"/>
      <c r="DC3574" s="39"/>
      <c r="DD3574" s="39"/>
      <c r="DE3574" s="39"/>
    </row>
    <row r="3575" spans="1:109" s="38" customFormat="1" ht="12">
      <c r="A3575" s="298"/>
      <c r="B3575" s="298"/>
      <c r="C3575" s="298"/>
      <c r="D3575" s="298"/>
      <c r="E3575" s="298"/>
      <c r="F3575" s="298"/>
      <c r="G3575" s="298"/>
      <c r="H3575" s="298"/>
      <c r="I3575" s="298"/>
      <c r="J3575" s="298"/>
      <c r="K3575" s="298"/>
      <c r="L3575" s="299"/>
      <c r="M3575" s="302"/>
      <c r="N3575" s="298"/>
      <c r="O3575" s="238"/>
      <c r="P3575" s="238"/>
      <c r="Q3575" s="238"/>
      <c r="T3575" s="39"/>
      <c r="U3575" s="39"/>
      <c r="V3575" s="39"/>
      <c r="W3575" s="39"/>
      <c r="X3575" s="39"/>
      <c r="Y3575" s="39"/>
      <c r="Z3575" s="39"/>
      <c r="AA3575" s="39"/>
      <c r="AB3575" s="39"/>
      <c r="AC3575" s="39"/>
      <c r="AD3575" s="39"/>
      <c r="AE3575" s="39"/>
      <c r="AF3575" s="39"/>
      <c r="AG3575" s="39"/>
      <c r="AH3575" s="39"/>
      <c r="AI3575" s="39"/>
      <c r="AJ3575" s="39"/>
      <c r="AK3575" s="39"/>
      <c r="AL3575" s="39"/>
      <c r="AM3575" s="39"/>
      <c r="AN3575" s="39"/>
      <c r="AO3575" s="39"/>
      <c r="AP3575" s="39"/>
      <c r="AQ3575" s="39"/>
      <c r="AR3575" s="39"/>
      <c r="AS3575" s="39"/>
      <c r="AT3575" s="39"/>
      <c r="AU3575" s="39"/>
      <c r="AV3575" s="39"/>
      <c r="AW3575" s="39"/>
      <c r="AX3575" s="39"/>
      <c r="AY3575" s="39"/>
      <c r="AZ3575" s="39"/>
      <c r="BA3575" s="39"/>
      <c r="BB3575" s="39"/>
      <c r="BC3575" s="39"/>
      <c r="BD3575" s="39"/>
      <c r="BE3575" s="39"/>
      <c r="BF3575" s="39"/>
      <c r="BG3575" s="39"/>
      <c r="BH3575" s="39"/>
      <c r="BI3575" s="39"/>
      <c r="BJ3575" s="39"/>
      <c r="BK3575" s="39"/>
      <c r="BL3575" s="39"/>
      <c r="BM3575" s="39"/>
      <c r="BN3575" s="39"/>
      <c r="BO3575" s="39"/>
      <c r="BP3575" s="39"/>
      <c r="BQ3575" s="39"/>
      <c r="BR3575" s="39"/>
      <c r="BS3575" s="39"/>
      <c r="BT3575" s="39"/>
      <c r="BU3575" s="39"/>
      <c r="BV3575" s="39"/>
      <c r="BW3575" s="39"/>
      <c r="BX3575" s="39"/>
      <c r="BY3575" s="39"/>
      <c r="BZ3575" s="39"/>
      <c r="CA3575" s="39"/>
      <c r="CB3575" s="39"/>
      <c r="CC3575" s="39"/>
      <c r="CD3575" s="39"/>
      <c r="CE3575" s="39"/>
      <c r="CF3575" s="39"/>
      <c r="CG3575" s="39"/>
      <c r="CH3575" s="39"/>
      <c r="CI3575" s="39"/>
      <c r="CJ3575" s="39"/>
      <c r="CK3575" s="39"/>
      <c r="CL3575" s="39"/>
      <c r="CM3575" s="39"/>
      <c r="CN3575" s="39"/>
      <c r="CO3575" s="39"/>
      <c r="CP3575" s="39"/>
      <c r="CQ3575" s="39"/>
      <c r="CR3575" s="39"/>
      <c r="CS3575" s="39"/>
      <c r="CT3575" s="39"/>
      <c r="CU3575" s="39"/>
      <c r="CV3575" s="39"/>
      <c r="CW3575" s="39"/>
      <c r="CX3575" s="39"/>
      <c r="CY3575" s="39"/>
      <c r="CZ3575" s="39"/>
      <c r="DA3575" s="39"/>
      <c r="DB3575" s="39"/>
      <c r="DC3575" s="39"/>
      <c r="DD3575" s="39"/>
      <c r="DE3575" s="39"/>
    </row>
    <row r="3576" spans="1:109" s="38" customFormat="1" ht="12">
      <c r="A3576" s="298"/>
      <c r="B3576" s="298"/>
      <c r="C3576" s="298"/>
      <c r="D3576" s="298"/>
      <c r="E3576" s="298"/>
      <c r="F3576" s="298"/>
      <c r="G3576" s="298"/>
      <c r="H3576" s="298"/>
      <c r="I3576" s="298"/>
      <c r="J3576" s="298"/>
      <c r="K3576" s="298"/>
      <c r="L3576" s="299"/>
      <c r="M3576" s="302"/>
      <c r="N3576" s="298"/>
      <c r="O3576" s="238"/>
      <c r="P3576" s="238"/>
      <c r="Q3576" s="238"/>
      <c r="T3576" s="39"/>
      <c r="U3576" s="39"/>
      <c r="V3576" s="39"/>
      <c r="W3576" s="39"/>
      <c r="X3576" s="39"/>
      <c r="Y3576" s="39"/>
      <c r="Z3576" s="39"/>
      <c r="AA3576" s="39"/>
      <c r="AB3576" s="39"/>
      <c r="AC3576" s="39"/>
      <c r="AD3576" s="39"/>
      <c r="AE3576" s="39"/>
      <c r="AF3576" s="39"/>
      <c r="AG3576" s="39"/>
      <c r="AH3576" s="39"/>
      <c r="AI3576" s="39"/>
      <c r="AJ3576" s="39"/>
      <c r="AK3576" s="39"/>
      <c r="AL3576" s="39"/>
      <c r="AM3576" s="39"/>
      <c r="AN3576" s="39"/>
      <c r="AO3576" s="39"/>
      <c r="AP3576" s="39"/>
      <c r="AQ3576" s="39"/>
      <c r="AR3576" s="39"/>
      <c r="AS3576" s="39"/>
      <c r="AT3576" s="39"/>
      <c r="AU3576" s="39"/>
      <c r="AV3576" s="39"/>
      <c r="AW3576" s="39"/>
      <c r="AX3576" s="39"/>
      <c r="AY3576" s="39"/>
      <c r="AZ3576" s="39"/>
      <c r="BA3576" s="39"/>
      <c r="BB3576" s="39"/>
      <c r="BC3576" s="39"/>
      <c r="BD3576" s="39"/>
      <c r="BE3576" s="39"/>
      <c r="BF3576" s="39"/>
      <c r="BG3576" s="39"/>
      <c r="BH3576" s="39"/>
      <c r="BI3576" s="39"/>
      <c r="BJ3576" s="39"/>
      <c r="BK3576" s="39"/>
      <c r="BL3576" s="39"/>
      <c r="BM3576" s="39"/>
      <c r="BN3576" s="39"/>
      <c r="BO3576" s="39"/>
      <c r="BP3576" s="39"/>
      <c r="BQ3576" s="39"/>
      <c r="BR3576" s="39"/>
      <c r="BS3576" s="39"/>
      <c r="BT3576" s="39"/>
      <c r="BU3576" s="39"/>
      <c r="BV3576" s="39"/>
      <c r="BW3576" s="39"/>
      <c r="BX3576" s="39"/>
      <c r="BY3576" s="39"/>
      <c r="BZ3576" s="39"/>
      <c r="CA3576" s="39"/>
      <c r="CB3576" s="39"/>
      <c r="CC3576" s="39"/>
      <c r="CD3576" s="39"/>
      <c r="CE3576" s="39"/>
      <c r="CF3576" s="39"/>
      <c r="CG3576" s="39"/>
      <c r="CH3576" s="39"/>
      <c r="CI3576" s="39"/>
      <c r="CJ3576" s="39"/>
      <c r="CK3576" s="39"/>
      <c r="CL3576" s="39"/>
      <c r="CM3576" s="39"/>
      <c r="CN3576" s="39"/>
      <c r="CO3576" s="39"/>
      <c r="CP3576" s="39"/>
      <c r="CQ3576" s="39"/>
      <c r="CR3576" s="39"/>
      <c r="CS3576" s="39"/>
      <c r="CT3576" s="39"/>
      <c r="CU3576" s="39"/>
      <c r="CV3576" s="39"/>
      <c r="CW3576" s="39"/>
      <c r="CX3576" s="39"/>
      <c r="CY3576" s="39"/>
      <c r="CZ3576" s="39"/>
      <c r="DA3576" s="39"/>
      <c r="DB3576" s="39"/>
      <c r="DC3576" s="39"/>
      <c r="DD3576" s="39"/>
      <c r="DE3576" s="39"/>
    </row>
    <row r="3577" spans="1:109" s="38" customFormat="1" ht="12">
      <c r="A3577" s="298"/>
      <c r="B3577" s="298"/>
      <c r="C3577" s="298"/>
      <c r="D3577" s="298"/>
      <c r="E3577" s="298"/>
      <c r="F3577" s="298"/>
      <c r="G3577" s="298"/>
      <c r="H3577" s="298"/>
      <c r="I3577" s="298"/>
      <c r="J3577" s="298"/>
      <c r="K3577" s="298"/>
      <c r="L3577" s="299"/>
      <c r="M3577" s="302"/>
      <c r="N3577" s="298"/>
      <c r="O3577" s="238"/>
      <c r="P3577" s="238"/>
      <c r="Q3577" s="238"/>
      <c r="T3577" s="39"/>
      <c r="U3577" s="39"/>
      <c r="V3577" s="39"/>
      <c r="W3577" s="39"/>
      <c r="X3577" s="39"/>
      <c r="Y3577" s="39"/>
      <c r="Z3577" s="39"/>
      <c r="AA3577" s="39"/>
      <c r="AB3577" s="39"/>
      <c r="AC3577" s="39"/>
      <c r="AD3577" s="39"/>
      <c r="AE3577" s="39"/>
      <c r="AF3577" s="39"/>
      <c r="AG3577" s="39"/>
      <c r="AH3577" s="39"/>
      <c r="AI3577" s="39"/>
      <c r="AJ3577" s="39"/>
      <c r="AK3577" s="39"/>
      <c r="AL3577" s="39"/>
      <c r="AM3577" s="39"/>
      <c r="AN3577" s="39"/>
      <c r="AO3577" s="39"/>
      <c r="AP3577" s="39"/>
      <c r="AQ3577" s="39"/>
      <c r="AR3577" s="39"/>
      <c r="AS3577" s="39"/>
      <c r="AT3577" s="39"/>
      <c r="AU3577" s="39"/>
      <c r="AV3577" s="39"/>
      <c r="AW3577" s="39"/>
      <c r="AX3577" s="39"/>
      <c r="AY3577" s="39"/>
      <c r="AZ3577" s="39"/>
      <c r="BA3577" s="39"/>
      <c r="BB3577" s="39"/>
      <c r="BC3577" s="39"/>
      <c r="BD3577" s="39"/>
      <c r="BE3577" s="39"/>
      <c r="BF3577" s="39"/>
      <c r="BG3577" s="39"/>
      <c r="BH3577" s="39"/>
      <c r="BI3577" s="39"/>
      <c r="BJ3577" s="39"/>
      <c r="BK3577" s="39"/>
      <c r="BL3577" s="39"/>
      <c r="BM3577" s="39"/>
      <c r="BN3577" s="39"/>
      <c r="BO3577" s="39"/>
      <c r="BP3577" s="39"/>
      <c r="BQ3577" s="39"/>
      <c r="BR3577" s="39"/>
      <c r="BS3577" s="39"/>
      <c r="BT3577" s="39"/>
      <c r="BU3577" s="39"/>
      <c r="BV3577" s="39"/>
      <c r="BW3577" s="39"/>
      <c r="BX3577" s="39"/>
      <c r="BY3577" s="39"/>
      <c r="BZ3577" s="39"/>
      <c r="CA3577" s="39"/>
      <c r="CB3577" s="39"/>
      <c r="CC3577" s="39"/>
      <c r="CD3577" s="39"/>
      <c r="CE3577" s="39"/>
      <c r="CF3577" s="39"/>
      <c r="CG3577" s="39"/>
      <c r="CH3577" s="39"/>
      <c r="CI3577" s="39"/>
      <c r="CJ3577" s="39"/>
      <c r="CK3577" s="39"/>
      <c r="CL3577" s="39"/>
      <c r="CM3577" s="39"/>
      <c r="CN3577" s="39"/>
      <c r="CO3577" s="39"/>
      <c r="CP3577" s="39"/>
      <c r="CQ3577" s="39"/>
      <c r="CR3577" s="39"/>
      <c r="CS3577" s="39"/>
      <c r="CT3577" s="39"/>
      <c r="CU3577" s="39"/>
      <c r="CV3577" s="39"/>
      <c r="CW3577" s="39"/>
      <c r="CX3577" s="39"/>
      <c r="CY3577" s="39"/>
      <c r="CZ3577" s="39"/>
      <c r="DA3577" s="39"/>
      <c r="DB3577" s="39"/>
      <c r="DC3577" s="39"/>
      <c r="DD3577" s="39"/>
      <c r="DE3577" s="39"/>
    </row>
    <row r="3578" spans="1:109" s="38" customFormat="1" ht="12">
      <c r="A3578" s="298"/>
      <c r="B3578" s="298"/>
      <c r="C3578" s="298"/>
      <c r="D3578" s="298"/>
      <c r="E3578" s="298"/>
      <c r="F3578" s="298"/>
      <c r="G3578" s="298"/>
      <c r="H3578" s="298"/>
      <c r="I3578" s="298"/>
      <c r="J3578" s="298"/>
      <c r="K3578" s="298"/>
      <c r="L3578" s="299"/>
      <c r="M3578" s="302"/>
      <c r="N3578" s="298"/>
      <c r="O3578" s="238"/>
      <c r="P3578" s="238"/>
      <c r="Q3578" s="238"/>
      <c r="T3578" s="39"/>
      <c r="U3578" s="39"/>
      <c r="V3578" s="39"/>
      <c r="W3578" s="39"/>
      <c r="X3578" s="39"/>
      <c r="Y3578" s="39"/>
      <c r="Z3578" s="39"/>
      <c r="AA3578" s="39"/>
      <c r="AB3578" s="39"/>
      <c r="AC3578" s="39"/>
      <c r="AD3578" s="39"/>
      <c r="AE3578" s="39"/>
      <c r="AF3578" s="39"/>
      <c r="AG3578" s="39"/>
      <c r="AH3578" s="39"/>
      <c r="AI3578" s="39"/>
      <c r="AJ3578" s="39"/>
      <c r="AK3578" s="39"/>
      <c r="AL3578" s="39"/>
      <c r="AM3578" s="39"/>
      <c r="AN3578" s="39"/>
      <c r="AO3578" s="39"/>
      <c r="AP3578" s="39"/>
      <c r="AQ3578" s="39"/>
      <c r="AR3578" s="39"/>
      <c r="AS3578" s="39"/>
      <c r="AT3578" s="39"/>
      <c r="AU3578" s="39"/>
      <c r="AV3578" s="39"/>
      <c r="AW3578" s="39"/>
      <c r="AX3578" s="39"/>
      <c r="AY3578" s="39"/>
      <c r="AZ3578" s="39"/>
      <c r="BA3578" s="39"/>
      <c r="BB3578" s="39"/>
      <c r="BC3578" s="39"/>
      <c r="BD3578" s="39"/>
      <c r="BE3578" s="39"/>
      <c r="BF3578" s="39"/>
      <c r="BG3578" s="39"/>
      <c r="BH3578" s="39"/>
      <c r="BI3578" s="39"/>
      <c r="BJ3578" s="39"/>
      <c r="BK3578" s="39"/>
      <c r="BL3578" s="39"/>
      <c r="BM3578" s="39"/>
      <c r="BN3578" s="39"/>
      <c r="BO3578" s="39"/>
      <c r="BP3578" s="39"/>
      <c r="BQ3578" s="39"/>
      <c r="BR3578" s="39"/>
      <c r="BS3578" s="39"/>
      <c r="BT3578" s="39"/>
      <c r="BU3578" s="39"/>
      <c r="BV3578" s="39"/>
      <c r="BW3578" s="39"/>
      <c r="BX3578" s="39"/>
      <c r="BY3578" s="39"/>
      <c r="BZ3578" s="39"/>
      <c r="CA3578" s="39"/>
      <c r="CB3578" s="39"/>
      <c r="CC3578" s="39"/>
      <c r="CD3578" s="39"/>
      <c r="CE3578" s="39"/>
      <c r="CF3578" s="39"/>
      <c r="CG3578" s="39"/>
      <c r="CH3578" s="39"/>
      <c r="CI3578" s="39"/>
      <c r="CJ3578" s="39"/>
      <c r="CK3578" s="39"/>
      <c r="CL3578" s="39"/>
      <c r="CM3578" s="39"/>
      <c r="CN3578" s="39"/>
      <c r="CO3578" s="39"/>
      <c r="CP3578" s="39"/>
      <c r="CQ3578" s="39"/>
      <c r="CR3578" s="39"/>
      <c r="CS3578" s="39"/>
      <c r="CT3578" s="39"/>
      <c r="CU3578" s="39"/>
      <c r="CV3578" s="39"/>
      <c r="CW3578" s="39"/>
      <c r="CX3578" s="39"/>
      <c r="CY3578" s="39"/>
      <c r="CZ3578" s="39"/>
      <c r="DA3578" s="39"/>
      <c r="DB3578" s="39"/>
      <c r="DC3578" s="39"/>
      <c r="DD3578" s="39"/>
      <c r="DE3578" s="39"/>
    </row>
    <row r="3579" spans="1:109" s="38" customFormat="1" ht="12">
      <c r="A3579" s="298"/>
      <c r="B3579" s="298"/>
      <c r="C3579" s="298"/>
      <c r="D3579" s="298"/>
      <c r="E3579" s="298"/>
      <c r="F3579" s="298"/>
      <c r="G3579" s="298"/>
      <c r="H3579" s="298"/>
      <c r="I3579" s="298"/>
      <c r="J3579" s="298"/>
      <c r="K3579" s="298"/>
      <c r="L3579" s="299"/>
      <c r="M3579" s="302"/>
      <c r="N3579" s="298"/>
      <c r="O3579" s="238"/>
      <c r="P3579" s="238"/>
      <c r="Q3579" s="238"/>
      <c r="T3579" s="39"/>
      <c r="U3579" s="39"/>
      <c r="V3579" s="39"/>
      <c r="W3579" s="39"/>
      <c r="X3579" s="39"/>
      <c r="Y3579" s="39"/>
      <c r="Z3579" s="39"/>
      <c r="AA3579" s="39"/>
      <c r="AB3579" s="39"/>
      <c r="AC3579" s="39"/>
      <c r="AD3579" s="39"/>
      <c r="AE3579" s="39"/>
      <c r="AF3579" s="39"/>
      <c r="AG3579" s="39"/>
      <c r="AH3579" s="39"/>
      <c r="AI3579" s="39"/>
      <c r="AJ3579" s="39"/>
      <c r="AK3579" s="39"/>
      <c r="AL3579" s="39"/>
      <c r="AM3579" s="39"/>
      <c r="AN3579" s="39"/>
      <c r="AO3579" s="39"/>
      <c r="AP3579" s="39"/>
      <c r="AQ3579" s="39"/>
      <c r="AR3579" s="39"/>
      <c r="AS3579" s="39"/>
      <c r="AT3579" s="39"/>
      <c r="AU3579" s="39"/>
      <c r="AV3579" s="39"/>
      <c r="AW3579" s="39"/>
      <c r="AX3579" s="39"/>
      <c r="AY3579" s="39"/>
      <c r="AZ3579" s="39"/>
      <c r="BA3579" s="39"/>
      <c r="BB3579" s="39"/>
      <c r="BC3579" s="39"/>
      <c r="BD3579" s="39"/>
      <c r="BE3579" s="39"/>
      <c r="BF3579" s="39"/>
      <c r="BG3579" s="39"/>
      <c r="BH3579" s="39"/>
      <c r="BI3579" s="39"/>
      <c r="BJ3579" s="39"/>
      <c r="BK3579" s="39"/>
      <c r="BL3579" s="39"/>
      <c r="BM3579" s="39"/>
      <c r="BN3579" s="39"/>
      <c r="BO3579" s="39"/>
      <c r="BP3579" s="39"/>
      <c r="BQ3579" s="39"/>
      <c r="BR3579" s="39"/>
      <c r="BS3579" s="39"/>
      <c r="BT3579" s="39"/>
      <c r="BU3579" s="39"/>
      <c r="BV3579" s="39"/>
      <c r="BW3579" s="39"/>
      <c r="BX3579" s="39"/>
      <c r="BY3579" s="39"/>
      <c r="BZ3579" s="39"/>
      <c r="CA3579" s="39"/>
      <c r="CB3579" s="39"/>
      <c r="CC3579" s="39"/>
      <c r="CD3579" s="39"/>
      <c r="CE3579" s="39"/>
      <c r="CF3579" s="39"/>
      <c r="CG3579" s="39"/>
      <c r="CH3579" s="39"/>
      <c r="CI3579" s="39"/>
      <c r="CJ3579" s="39"/>
      <c r="CK3579" s="39"/>
      <c r="CL3579" s="39"/>
      <c r="CM3579" s="39"/>
      <c r="CN3579" s="39"/>
      <c r="CO3579" s="39"/>
      <c r="CP3579" s="39"/>
      <c r="CQ3579" s="39"/>
      <c r="CR3579" s="39"/>
      <c r="CS3579" s="39"/>
      <c r="CT3579" s="39"/>
      <c r="CU3579" s="39"/>
      <c r="CV3579" s="39"/>
      <c r="CW3579" s="39"/>
      <c r="CX3579" s="39"/>
      <c r="CY3579" s="39"/>
      <c r="CZ3579" s="39"/>
      <c r="DA3579" s="39"/>
      <c r="DB3579" s="39"/>
      <c r="DC3579" s="39"/>
      <c r="DD3579" s="39"/>
      <c r="DE3579" s="39"/>
    </row>
    <row r="3580" spans="1:109" s="38" customFormat="1" ht="12">
      <c r="A3580" s="298"/>
      <c r="B3580" s="298"/>
      <c r="C3580" s="298"/>
      <c r="D3580" s="298"/>
      <c r="E3580" s="298"/>
      <c r="F3580" s="298"/>
      <c r="G3580" s="298"/>
      <c r="H3580" s="298"/>
      <c r="I3580" s="298"/>
      <c r="J3580" s="298"/>
      <c r="K3580" s="298"/>
      <c r="L3580" s="299"/>
      <c r="M3580" s="302"/>
      <c r="N3580" s="298"/>
      <c r="O3580" s="238"/>
      <c r="P3580" s="238"/>
      <c r="Q3580" s="238"/>
      <c r="T3580" s="39"/>
      <c r="U3580" s="39"/>
      <c r="V3580" s="39"/>
      <c r="W3580" s="39"/>
      <c r="X3580" s="39"/>
      <c r="Y3580" s="39"/>
      <c r="Z3580" s="39"/>
      <c r="AA3580" s="39"/>
      <c r="AB3580" s="39"/>
      <c r="AC3580" s="39"/>
      <c r="AD3580" s="39"/>
      <c r="AE3580" s="39"/>
      <c r="AF3580" s="39"/>
      <c r="AG3580" s="39"/>
      <c r="AH3580" s="39"/>
      <c r="AI3580" s="39"/>
      <c r="AJ3580" s="39"/>
      <c r="AK3580" s="39"/>
      <c r="AL3580" s="39"/>
      <c r="AM3580" s="39"/>
      <c r="AN3580" s="39"/>
      <c r="AO3580" s="39"/>
      <c r="AP3580" s="39"/>
      <c r="AQ3580" s="39"/>
      <c r="AR3580" s="39"/>
      <c r="AS3580" s="39"/>
      <c r="AT3580" s="39"/>
      <c r="AU3580" s="39"/>
      <c r="AV3580" s="39"/>
      <c r="AW3580" s="39"/>
      <c r="AX3580" s="39"/>
      <c r="AY3580" s="39"/>
      <c r="AZ3580" s="39"/>
      <c r="BA3580" s="39"/>
      <c r="BB3580" s="39"/>
      <c r="BC3580" s="39"/>
      <c r="BD3580" s="39"/>
      <c r="BE3580" s="39"/>
      <c r="BF3580" s="39"/>
      <c r="BG3580" s="39"/>
      <c r="BH3580" s="39"/>
      <c r="BI3580" s="39"/>
      <c r="BJ3580" s="39"/>
      <c r="BK3580" s="39"/>
      <c r="BL3580" s="39"/>
      <c r="BM3580" s="39"/>
      <c r="BN3580" s="39"/>
      <c r="BO3580" s="39"/>
      <c r="BP3580" s="39"/>
      <c r="BQ3580" s="39"/>
      <c r="BR3580" s="39"/>
      <c r="BS3580" s="39"/>
      <c r="BT3580" s="39"/>
      <c r="BU3580" s="39"/>
      <c r="BV3580" s="39"/>
      <c r="BW3580" s="39"/>
      <c r="BX3580" s="39"/>
      <c r="BY3580" s="39"/>
      <c r="BZ3580" s="39"/>
      <c r="CA3580" s="39"/>
      <c r="CB3580" s="39"/>
      <c r="CC3580" s="39"/>
      <c r="CD3580" s="39"/>
      <c r="CE3580" s="39"/>
      <c r="CF3580" s="39"/>
      <c r="CG3580" s="39"/>
      <c r="CH3580" s="39"/>
      <c r="CI3580" s="39"/>
      <c r="CJ3580" s="39"/>
      <c r="CK3580" s="39"/>
      <c r="CL3580" s="39"/>
      <c r="CM3580" s="39"/>
      <c r="CN3580" s="39"/>
      <c r="CO3580" s="39"/>
      <c r="CP3580" s="39"/>
      <c r="CQ3580" s="39"/>
      <c r="CR3580" s="39"/>
      <c r="CS3580" s="39"/>
      <c r="CT3580" s="39"/>
      <c r="CU3580" s="39"/>
      <c r="CV3580" s="39"/>
      <c r="CW3580" s="39"/>
      <c r="CX3580" s="39"/>
      <c r="CY3580" s="39"/>
      <c r="CZ3580" s="39"/>
      <c r="DA3580" s="39"/>
      <c r="DB3580" s="39"/>
      <c r="DC3580" s="39"/>
      <c r="DD3580" s="39"/>
      <c r="DE3580" s="39"/>
    </row>
    <row r="3581" spans="1:109" s="38" customFormat="1" ht="12">
      <c r="A3581" s="298"/>
      <c r="B3581" s="298"/>
      <c r="C3581" s="298"/>
      <c r="D3581" s="298"/>
      <c r="E3581" s="298"/>
      <c r="F3581" s="298"/>
      <c r="G3581" s="298"/>
      <c r="H3581" s="298"/>
      <c r="I3581" s="298"/>
      <c r="J3581" s="298"/>
      <c r="K3581" s="298"/>
      <c r="L3581" s="299"/>
      <c r="M3581" s="302"/>
      <c r="N3581" s="298"/>
      <c r="O3581" s="238"/>
      <c r="P3581" s="238"/>
      <c r="Q3581" s="238"/>
      <c r="T3581" s="39"/>
      <c r="U3581" s="39"/>
      <c r="V3581" s="39"/>
      <c r="W3581" s="39"/>
      <c r="X3581" s="39"/>
      <c r="Y3581" s="39"/>
      <c r="Z3581" s="39"/>
      <c r="AA3581" s="39"/>
      <c r="AB3581" s="39"/>
      <c r="AC3581" s="39"/>
      <c r="AD3581" s="39"/>
      <c r="AE3581" s="39"/>
      <c r="AF3581" s="39"/>
      <c r="AG3581" s="39"/>
      <c r="AH3581" s="39"/>
      <c r="AI3581" s="39"/>
      <c r="AJ3581" s="39"/>
      <c r="AK3581" s="39"/>
      <c r="AL3581" s="39"/>
      <c r="AM3581" s="39"/>
      <c r="AN3581" s="39"/>
      <c r="AO3581" s="39"/>
      <c r="AP3581" s="39"/>
      <c r="AQ3581" s="39"/>
      <c r="AR3581" s="39"/>
      <c r="AS3581" s="39"/>
      <c r="AT3581" s="39"/>
      <c r="AU3581" s="39"/>
      <c r="AV3581" s="39"/>
      <c r="AW3581" s="39"/>
      <c r="AX3581" s="39"/>
      <c r="AY3581" s="39"/>
      <c r="AZ3581" s="39"/>
      <c r="BA3581" s="39"/>
      <c r="BB3581" s="39"/>
      <c r="BC3581" s="39"/>
      <c r="BD3581" s="39"/>
      <c r="BE3581" s="39"/>
      <c r="BF3581" s="39"/>
      <c r="BG3581" s="39"/>
      <c r="BH3581" s="39"/>
      <c r="BI3581" s="39"/>
      <c r="BJ3581" s="39"/>
      <c r="BK3581" s="39"/>
      <c r="BL3581" s="39"/>
      <c r="BM3581" s="39"/>
      <c r="BN3581" s="39"/>
      <c r="BO3581" s="39"/>
      <c r="BP3581" s="39"/>
      <c r="BQ3581" s="39"/>
      <c r="BR3581" s="39"/>
      <c r="BS3581" s="39"/>
      <c r="BT3581" s="39"/>
      <c r="BU3581" s="39"/>
      <c r="BV3581" s="39"/>
      <c r="BW3581" s="39"/>
      <c r="BX3581" s="39"/>
      <c r="BY3581" s="39"/>
      <c r="BZ3581" s="39"/>
      <c r="CA3581" s="39"/>
      <c r="CB3581" s="39"/>
      <c r="CC3581" s="39"/>
      <c r="CD3581" s="39"/>
      <c r="CE3581" s="39"/>
      <c r="CF3581" s="39"/>
      <c r="CG3581" s="39"/>
      <c r="CH3581" s="39"/>
      <c r="CI3581" s="39"/>
      <c r="CJ3581" s="39"/>
      <c r="CK3581" s="39"/>
      <c r="CL3581" s="39"/>
      <c r="CM3581" s="39"/>
      <c r="CN3581" s="39"/>
      <c r="CO3581" s="39"/>
      <c r="CP3581" s="39"/>
      <c r="CQ3581" s="39"/>
      <c r="CR3581" s="39"/>
      <c r="CS3581" s="39"/>
      <c r="CT3581" s="39"/>
      <c r="CU3581" s="39"/>
      <c r="CV3581" s="39"/>
      <c r="CW3581" s="39"/>
      <c r="CX3581" s="39"/>
      <c r="CY3581" s="39"/>
      <c r="CZ3581" s="39"/>
      <c r="DA3581" s="39"/>
      <c r="DB3581" s="39"/>
      <c r="DC3581" s="39"/>
      <c r="DD3581" s="39"/>
      <c r="DE3581" s="39"/>
    </row>
    <row r="3582" spans="1:109" s="38" customFormat="1" ht="12">
      <c r="A3582" s="298"/>
      <c r="B3582" s="298"/>
      <c r="C3582" s="298"/>
      <c r="D3582" s="298"/>
      <c r="E3582" s="298"/>
      <c r="F3582" s="298"/>
      <c r="G3582" s="298"/>
      <c r="H3582" s="298"/>
      <c r="I3582" s="298"/>
      <c r="J3582" s="298"/>
      <c r="K3582" s="298"/>
      <c r="L3582" s="299"/>
      <c r="M3582" s="302"/>
      <c r="N3582" s="298"/>
      <c r="O3582" s="238"/>
      <c r="P3582" s="238"/>
      <c r="Q3582" s="238"/>
      <c r="T3582" s="39"/>
      <c r="U3582" s="39"/>
      <c r="V3582" s="39"/>
      <c r="W3582" s="39"/>
      <c r="X3582" s="39"/>
      <c r="Y3582" s="39"/>
      <c r="Z3582" s="39"/>
      <c r="AA3582" s="39"/>
      <c r="AB3582" s="39"/>
      <c r="AC3582" s="39"/>
      <c r="AD3582" s="39"/>
      <c r="AE3582" s="39"/>
      <c r="AF3582" s="39"/>
      <c r="AG3582" s="39"/>
      <c r="AH3582" s="39"/>
      <c r="AI3582" s="39"/>
      <c r="AJ3582" s="39"/>
      <c r="AK3582" s="39"/>
      <c r="AL3582" s="39"/>
      <c r="AM3582" s="39"/>
      <c r="AN3582" s="39"/>
      <c r="AO3582" s="39"/>
      <c r="AP3582" s="39"/>
      <c r="AQ3582" s="39"/>
      <c r="AR3582" s="39"/>
      <c r="AS3582" s="39"/>
      <c r="AT3582" s="39"/>
      <c r="AU3582" s="39"/>
      <c r="AV3582" s="39"/>
      <c r="AW3582" s="39"/>
      <c r="AX3582" s="39"/>
      <c r="AY3582" s="39"/>
      <c r="AZ3582" s="39"/>
      <c r="BA3582" s="39"/>
      <c r="BB3582" s="39"/>
      <c r="BC3582" s="39"/>
      <c r="BD3582" s="39"/>
      <c r="BE3582" s="39"/>
      <c r="BF3582" s="39"/>
      <c r="BG3582" s="39"/>
      <c r="BH3582" s="39"/>
      <c r="BI3582" s="39"/>
      <c r="BJ3582" s="39"/>
      <c r="BK3582" s="39"/>
      <c r="BL3582" s="39"/>
      <c r="BM3582" s="39"/>
      <c r="BN3582" s="39"/>
      <c r="BO3582" s="39"/>
      <c r="BP3582" s="39"/>
      <c r="BQ3582" s="39"/>
      <c r="BR3582" s="39"/>
      <c r="BS3582" s="39"/>
      <c r="BT3582" s="39"/>
      <c r="BU3582" s="39"/>
      <c r="BV3582" s="39"/>
      <c r="BW3582" s="39"/>
      <c r="BX3582" s="39"/>
      <c r="BY3582" s="39"/>
      <c r="BZ3582" s="39"/>
      <c r="CA3582" s="39"/>
      <c r="CB3582" s="39"/>
      <c r="CC3582" s="39"/>
      <c r="CD3582" s="39"/>
      <c r="CE3582" s="39"/>
      <c r="CF3582" s="39"/>
      <c r="CG3582" s="39"/>
      <c r="CH3582" s="39"/>
      <c r="CI3582" s="39"/>
      <c r="CJ3582" s="39"/>
      <c r="CK3582" s="39"/>
      <c r="CL3582" s="39"/>
      <c r="CM3582" s="39"/>
      <c r="CN3582" s="39"/>
      <c r="CO3582" s="39"/>
      <c r="CP3582" s="39"/>
      <c r="CQ3582" s="39"/>
      <c r="CR3582" s="39"/>
      <c r="CS3582" s="39"/>
      <c r="CT3582" s="39"/>
      <c r="CU3582" s="39"/>
      <c r="CV3582" s="39"/>
      <c r="CW3582" s="39"/>
      <c r="CX3582" s="39"/>
      <c r="CY3582" s="39"/>
      <c r="CZ3582" s="39"/>
      <c r="DA3582" s="39"/>
      <c r="DB3582" s="39"/>
      <c r="DC3582" s="39"/>
      <c r="DD3582" s="39"/>
      <c r="DE3582" s="39"/>
    </row>
    <row r="3583" spans="1:109" s="38" customFormat="1" ht="12">
      <c r="A3583" s="298"/>
      <c r="B3583" s="298"/>
      <c r="C3583" s="298"/>
      <c r="D3583" s="298"/>
      <c r="E3583" s="298"/>
      <c r="F3583" s="298"/>
      <c r="G3583" s="298"/>
      <c r="H3583" s="298"/>
      <c r="I3583" s="298"/>
      <c r="J3583" s="298"/>
      <c r="K3583" s="298"/>
      <c r="L3583" s="299"/>
      <c r="M3583" s="302"/>
      <c r="N3583" s="298"/>
      <c r="O3583" s="238"/>
      <c r="P3583" s="238"/>
      <c r="Q3583" s="238"/>
      <c r="T3583" s="39"/>
      <c r="U3583" s="39"/>
      <c r="V3583" s="39"/>
      <c r="W3583" s="39"/>
      <c r="X3583" s="39"/>
      <c r="Y3583" s="39"/>
      <c r="Z3583" s="39"/>
      <c r="AA3583" s="39"/>
      <c r="AB3583" s="39"/>
      <c r="AC3583" s="39"/>
      <c r="AD3583" s="39"/>
      <c r="AE3583" s="39"/>
      <c r="AF3583" s="39"/>
      <c r="AG3583" s="39"/>
      <c r="AH3583" s="39"/>
      <c r="AI3583" s="39"/>
      <c r="AJ3583" s="39"/>
      <c r="AK3583" s="39"/>
      <c r="AL3583" s="39"/>
      <c r="AM3583" s="39"/>
      <c r="AN3583" s="39"/>
      <c r="AO3583" s="39"/>
      <c r="AP3583" s="39"/>
      <c r="AQ3583" s="39"/>
      <c r="AR3583" s="39"/>
      <c r="AS3583" s="39"/>
      <c r="AT3583" s="39"/>
      <c r="AU3583" s="39"/>
      <c r="AV3583" s="39"/>
      <c r="AW3583" s="39"/>
      <c r="AX3583" s="39"/>
      <c r="AY3583" s="39"/>
      <c r="AZ3583" s="39"/>
      <c r="BA3583" s="39"/>
      <c r="BB3583" s="39"/>
      <c r="BC3583" s="39"/>
      <c r="BD3583" s="39"/>
      <c r="BE3583" s="39"/>
      <c r="BF3583" s="39"/>
      <c r="BG3583" s="39"/>
      <c r="BH3583" s="39"/>
      <c r="BI3583" s="39"/>
      <c r="BJ3583" s="39"/>
      <c r="BK3583" s="39"/>
      <c r="BL3583" s="39"/>
      <c r="BM3583" s="39"/>
      <c r="BN3583" s="39"/>
      <c r="BO3583" s="39"/>
      <c r="BP3583" s="39"/>
      <c r="BQ3583" s="39"/>
      <c r="BR3583" s="39"/>
      <c r="BS3583" s="39"/>
      <c r="BT3583" s="39"/>
      <c r="BU3583" s="39"/>
      <c r="BV3583" s="39"/>
      <c r="BW3583" s="39"/>
      <c r="BX3583" s="39"/>
      <c r="BY3583" s="39"/>
      <c r="BZ3583" s="39"/>
      <c r="CA3583" s="39"/>
      <c r="CB3583" s="39"/>
      <c r="CC3583" s="39"/>
      <c r="CD3583" s="39"/>
      <c r="CE3583" s="39"/>
      <c r="CF3583" s="39"/>
      <c r="CG3583" s="39"/>
      <c r="CH3583" s="39"/>
      <c r="CI3583" s="39"/>
      <c r="CJ3583" s="39"/>
      <c r="CK3583" s="39"/>
      <c r="CL3583" s="39"/>
      <c r="CM3583" s="39"/>
      <c r="CN3583" s="39"/>
      <c r="CO3583" s="39"/>
      <c r="CP3583" s="39"/>
      <c r="CQ3583" s="39"/>
      <c r="CR3583" s="39"/>
      <c r="CS3583" s="39"/>
      <c r="CT3583" s="39"/>
      <c r="CU3583" s="39"/>
      <c r="CV3583" s="39"/>
      <c r="CW3583" s="39"/>
      <c r="CX3583" s="39"/>
      <c r="CY3583" s="39"/>
      <c r="CZ3583" s="39"/>
      <c r="DA3583" s="39"/>
      <c r="DB3583" s="39"/>
      <c r="DC3583" s="39"/>
      <c r="DD3583" s="39"/>
      <c r="DE3583" s="39"/>
    </row>
    <row r="3584" spans="1:109" s="38" customFormat="1" ht="12">
      <c r="A3584" s="298"/>
      <c r="B3584" s="298"/>
      <c r="C3584" s="298"/>
      <c r="D3584" s="298"/>
      <c r="E3584" s="298"/>
      <c r="F3584" s="298"/>
      <c r="G3584" s="298"/>
      <c r="H3584" s="298"/>
      <c r="I3584" s="298"/>
      <c r="J3584" s="298"/>
      <c r="K3584" s="298"/>
      <c r="L3584" s="299"/>
      <c r="M3584" s="302"/>
      <c r="N3584" s="298"/>
      <c r="O3584" s="238"/>
      <c r="P3584" s="238"/>
      <c r="Q3584" s="238"/>
      <c r="T3584" s="39"/>
      <c r="U3584" s="39"/>
      <c r="V3584" s="39"/>
      <c r="W3584" s="39"/>
      <c r="X3584" s="39"/>
      <c r="Y3584" s="39"/>
      <c r="Z3584" s="39"/>
      <c r="AA3584" s="39"/>
      <c r="AB3584" s="39"/>
      <c r="AC3584" s="39"/>
      <c r="AD3584" s="39"/>
      <c r="AE3584" s="39"/>
      <c r="AF3584" s="39"/>
      <c r="AG3584" s="39"/>
      <c r="AH3584" s="39"/>
      <c r="AI3584" s="39"/>
      <c r="AJ3584" s="39"/>
      <c r="AK3584" s="39"/>
      <c r="AL3584" s="39"/>
      <c r="AM3584" s="39"/>
      <c r="AN3584" s="39"/>
      <c r="AO3584" s="39"/>
      <c r="AP3584" s="39"/>
      <c r="AQ3584" s="39"/>
      <c r="AR3584" s="39"/>
      <c r="AS3584" s="39"/>
      <c r="AT3584" s="39"/>
      <c r="AU3584" s="39"/>
      <c r="AV3584" s="39"/>
      <c r="AW3584" s="39"/>
      <c r="AX3584" s="39"/>
      <c r="AY3584" s="39"/>
      <c r="AZ3584" s="39"/>
      <c r="BA3584" s="39"/>
      <c r="BB3584" s="39"/>
      <c r="BC3584" s="39"/>
      <c r="BD3584" s="39"/>
      <c r="BE3584" s="39"/>
      <c r="BF3584" s="39"/>
      <c r="BG3584" s="39"/>
      <c r="BH3584" s="39"/>
      <c r="BI3584" s="39"/>
      <c r="BJ3584" s="39"/>
      <c r="BK3584" s="39"/>
      <c r="BL3584" s="39"/>
      <c r="BM3584" s="39"/>
      <c r="BN3584" s="39"/>
      <c r="BO3584" s="39"/>
      <c r="BP3584" s="39"/>
      <c r="BQ3584" s="39"/>
      <c r="BR3584" s="39"/>
      <c r="BS3584" s="39"/>
      <c r="BT3584" s="39"/>
      <c r="BU3584" s="39"/>
      <c r="BV3584" s="39"/>
      <c r="BW3584" s="39"/>
      <c r="BX3584" s="39"/>
      <c r="BY3584" s="39"/>
      <c r="BZ3584" s="39"/>
      <c r="CA3584" s="39"/>
      <c r="CB3584" s="39"/>
      <c r="CC3584" s="39"/>
      <c r="CD3584" s="39"/>
      <c r="CE3584" s="39"/>
      <c r="CF3584" s="39"/>
      <c r="CG3584" s="39"/>
      <c r="CH3584" s="39"/>
      <c r="CI3584" s="39"/>
      <c r="CJ3584" s="39"/>
      <c r="CK3584" s="39"/>
      <c r="CL3584" s="39"/>
      <c r="CM3584" s="39"/>
      <c r="CN3584" s="39"/>
      <c r="CO3584" s="39"/>
      <c r="CP3584" s="39"/>
      <c r="CQ3584" s="39"/>
      <c r="CR3584" s="39"/>
      <c r="CS3584" s="39"/>
      <c r="CT3584" s="39"/>
      <c r="CU3584" s="39"/>
      <c r="CV3584" s="39"/>
      <c r="CW3584" s="39"/>
      <c r="CX3584" s="39"/>
      <c r="CY3584" s="39"/>
      <c r="CZ3584" s="39"/>
      <c r="DA3584" s="39"/>
      <c r="DB3584" s="39"/>
      <c r="DC3584" s="39"/>
      <c r="DD3584" s="39"/>
      <c r="DE3584" s="39"/>
    </row>
    <row r="3585" spans="1:109" s="38" customFormat="1" ht="12">
      <c r="A3585" s="298"/>
      <c r="B3585" s="298"/>
      <c r="C3585" s="298"/>
      <c r="D3585" s="298"/>
      <c r="E3585" s="298"/>
      <c r="F3585" s="298"/>
      <c r="G3585" s="298"/>
      <c r="H3585" s="298"/>
      <c r="I3585" s="298"/>
      <c r="J3585" s="298"/>
      <c r="K3585" s="298"/>
      <c r="L3585" s="299"/>
      <c r="M3585" s="302"/>
      <c r="N3585" s="298"/>
      <c r="O3585" s="238"/>
      <c r="P3585" s="238"/>
      <c r="Q3585" s="238"/>
      <c r="T3585" s="39"/>
      <c r="U3585" s="39"/>
      <c r="V3585" s="39"/>
      <c r="W3585" s="39"/>
      <c r="X3585" s="39"/>
      <c r="Y3585" s="39"/>
      <c r="Z3585" s="39"/>
      <c r="AA3585" s="39"/>
      <c r="AB3585" s="39"/>
      <c r="AC3585" s="39"/>
      <c r="AD3585" s="39"/>
      <c r="AE3585" s="39"/>
      <c r="AF3585" s="39"/>
      <c r="AG3585" s="39"/>
      <c r="AH3585" s="39"/>
      <c r="AI3585" s="39"/>
      <c r="AJ3585" s="39"/>
      <c r="AK3585" s="39"/>
      <c r="AL3585" s="39"/>
      <c r="AM3585" s="39"/>
      <c r="AN3585" s="39"/>
      <c r="AO3585" s="39"/>
      <c r="AP3585" s="39"/>
      <c r="AQ3585" s="39"/>
      <c r="AR3585" s="39"/>
      <c r="AS3585" s="39"/>
      <c r="AT3585" s="39"/>
      <c r="AU3585" s="39"/>
      <c r="AV3585" s="39"/>
      <c r="AW3585" s="39"/>
      <c r="AX3585" s="39"/>
      <c r="AY3585" s="39"/>
      <c r="AZ3585" s="39"/>
      <c r="BA3585" s="39"/>
      <c r="BB3585" s="39"/>
      <c r="BC3585" s="39"/>
      <c r="BD3585" s="39"/>
      <c r="BE3585" s="39"/>
      <c r="BF3585" s="39"/>
      <c r="BG3585" s="39"/>
      <c r="BH3585" s="39"/>
      <c r="BI3585" s="39"/>
      <c r="BJ3585" s="39"/>
      <c r="BK3585" s="39"/>
      <c r="BL3585" s="39"/>
      <c r="BM3585" s="39"/>
      <c r="BN3585" s="39"/>
      <c r="BO3585" s="39"/>
      <c r="BP3585" s="39"/>
      <c r="BQ3585" s="39"/>
      <c r="BR3585" s="39"/>
      <c r="BS3585" s="39"/>
      <c r="BT3585" s="39"/>
      <c r="BU3585" s="39"/>
      <c r="BV3585" s="39"/>
      <c r="BW3585" s="39"/>
      <c r="BX3585" s="39"/>
      <c r="BY3585" s="39"/>
      <c r="BZ3585" s="39"/>
      <c r="CA3585" s="39"/>
      <c r="CB3585" s="39"/>
      <c r="CC3585" s="39"/>
      <c r="CD3585" s="39"/>
      <c r="CE3585" s="39"/>
      <c r="CF3585" s="39"/>
      <c r="CG3585" s="39"/>
      <c r="CH3585" s="39"/>
      <c r="CI3585" s="39"/>
      <c r="CJ3585" s="39"/>
      <c r="CK3585" s="39"/>
      <c r="CL3585" s="39"/>
      <c r="CM3585" s="39"/>
      <c r="CN3585" s="39"/>
      <c r="CO3585" s="39"/>
      <c r="CP3585" s="39"/>
      <c r="CQ3585" s="39"/>
      <c r="CR3585" s="39"/>
      <c r="CS3585" s="39"/>
      <c r="CT3585" s="39"/>
      <c r="CU3585" s="39"/>
      <c r="CV3585" s="39"/>
      <c r="CW3585" s="39"/>
      <c r="CX3585" s="39"/>
      <c r="CY3585" s="39"/>
      <c r="CZ3585" s="39"/>
      <c r="DA3585" s="39"/>
      <c r="DB3585" s="39"/>
      <c r="DC3585" s="39"/>
      <c r="DD3585" s="39"/>
      <c r="DE3585" s="39"/>
    </row>
    <row r="3586" spans="1:109" s="38" customFormat="1" ht="12">
      <c r="A3586" s="298"/>
      <c r="B3586" s="298"/>
      <c r="C3586" s="298"/>
      <c r="D3586" s="298"/>
      <c r="E3586" s="298"/>
      <c r="F3586" s="298"/>
      <c r="G3586" s="298"/>
      <c r="H3586" s="298"/>
      <c r="I3586" s="298"/>
      <c r="J3586" s="298"/>
      <c r="K3586" s="298"/>
      <c r="L3586" s="299"/>
      <c r="M3586" s="302"/>
      <c r="N3586" s="298"/>
      <c r="O3586" s="238"/>
      <c r="P3586" s="238"/>
      <c r="Q3586" s="238"/>
      <c r="T3586" s="39"/>
      <c r="U3586" s="39"/>
      <c r="V3586" s="39"/>
      <c r="W3586" s="39"/>
      <c r="X3586" s="39"/>
      <c r="Y3586" s="39"/>
      <c r="Z3586" s="39"/>
      <c r="AA3586" s="39"/>
      <c r="AB3586" s="39"/>
      <c r="AC3586" s="39"/>
      <c r="AD3586" s="39"/>
      <c r="AE3586" s="39"/>
      <c r="AF3586" s="39"/>
      <c r="AG3586" s="39"/>
      <c r="AH3586" s="39"/>
      <c r="AI3586" s="39"/>
      <c r="AJ3586" s="39"/>
      <c r="AK3586" s="39"/>
      <c r="AL3586" s="39"/>
      <c r="AM3586" s="39"/>
      <c r="AN3586" s="39"/>
      <c r="AO3586" s="39"/>
      <c r="AP3586" s="39"/>
      <c r="AQ3586" s="39"/>
      <c r="AR3586" s="39"/>
      <c r="AS3586" s="39"/>
      <c r="AT3586" s="39"/>
      <c r="AU3586" s="39"/>
      <c r="AV3586" s="39"/>
      <c r="AW3586" s="39"/>
      <c r="AX3586" s="39"/>
      <c r="AY3586" s="39"/>
      <c r="AZ3586" s="39"/>
      <c r="BA3586" s="39"/>
      <c r="BB3586" s="39"/>
      <c r="BC3586" s="39"/>
      <c r="BD3586" s="39"/>
      <c r="BE3586" s="39"/>
      <c r="BF3586" s="39"/>
      <c r="BG3586" s="39"/>
      <c r="BH3586" s="39"/>
      <c r="BI3586" s="39"/>
      <c r="BJ3586" s="39"/>
      <c r="BK3586" s="39"/>
      <c r="BL3586" s="39"/>
      <c r="BM3586" s="39"/>
      <c r="BN3586" s="39"/>
      <c r="BO3586" s="39"/>
      <c r="BP3586" s="39"/>
      <c r="BQ3586" s="39"/>
      <c r="BR3586" s="39"/>
      <c r="BS3586" s="39"/>
      <c r="BT3586" s="39"/>
      <c r="BU3586" s="39"/>
      <c r="BV3586" s="39"/>
      <c r="BW3586" s="39"/>
      <c r="BX3586" s="39"/>
      <c r="BY3586" s="39"/>
      <c r="BZ3586" s="39"/>
      <c r="CA3586" s="39"/>
      <c r="CB3586" s="39"/>
      <c r="CC3586" s="39"/>
      <c r="CD3586" s="39"/>
      <c r="CE3586" s="39"/>
      <c r="CF3586" s="39"/>
      <c r="CG3586" s="39"/>
      <c r="CH3586" s="39"/>
      <c r="CI3586" s="39"/>
      <c r="CJ3586" s="39"/>
      <c r="CK3586" s="39"/>
      <c r="CL3586" s="39"/>
      <c r="CM3586" s="39"/>
      <c r="CN3586" s="39"/>
      <c r="CO3586" s="39"/>
      <c r="CP3586" s="39"/>
      <c r="CQ3586" s="39"/>
      <c r="CR3586" s="39"/>
      <c r="CS3586" s="39"/>
      <c r="CT3586" s="39"/>
      <c r="CU3586" s="39"/>
      <c r="CV3586" s="39"/>
      <c r="CW3586" s="39"/>
      <c r="CX3586" s="39"/>
      <c r="CY3586" s="39"/>
      <c r="CZ3586" s="39"/>
      <c r="DA3586" s="39"/>
      <c r="DB3586" s="39"/>
      <c r="DC3586" s="39"/>
      <c r="DD3586" s="39"/>
      <c r="DE3586" s="39"/>
    </row>
    <row r="3587" spans="1:109" s="38" customFormat="1" ht="12">
      <c r="A3587" s="298"/>
      <c r="B3587" s="298"/>
      <c r="C3587" s="298"/>
      <c r="D3587" s="298"/>
      <c r="E3587" s="298"/>
      <c r="F3587" s="298"/>
      <c r="G3587" s="298"/>
      <c r="H3587" s="298"/>
      <c r="I3587" s="298"/>
      <c r="J3587" s="298"/>
      <c r="K3587" s="298"/>
      <c r="L3587" s="299"/>
      <c r="M3587" s="302"/>
      <c r="N3587" s="298"/>
      <c r="O3587" s="238"/>
      <c r="P3587" s="238"/>
      <c r="Q3587" s="238"/>
      <c r="T3587" s="39"/>
      <c r="U3587" s="39"/>
      <c r="V3587" s="39"/>
      <c r="W3587" s="39"/>
      <c r="X3587" s="39"/>
      <c r="Y3587" s="39"/>
      <c r="Z3587" s="39"/>
      <c r="AA3587" s="39"/>
      <c r="AB3587" s="39"/>
      <c r="AC3587" s="39"/>
      <c r="AD3587" s="39"/>
      <c r="AE3587" s="39"/>
      <c r="AF3587" s="39"/>
      <c r="AG3587" s="39"/>
      <c r="AH3587" s="39"/>
      <c r="AI3587" s="39"/>
      <c r="AJ3587" s="39"/>
      <c r="AK3587" s="39"/>
      <c r="AL3587" s="39"/>
      <c r="AM3587" s="39"/>
      <c r="AN3587" s="39"/>
      <c r="AO3587" s="39"/>
      <c r="AP3587" s="39"/>
      <c r="AQ3587" s="39"/>
      <c r="AR3587" s="39"/>
      <c r="AS3587" s="39"/>
      <c r="AT3587" s="39"/>
      <c r="AU3587" s="39"/>
      <c r="AV3587" s="39"/>
      <c r="AW3587" s="39"/>
      <c r="AX3587" s="39"/>
      <c r="AY3587" s="39"/>
      <c r="AZ3587" s="39"/>
      <c r="BA3587" s="39"/>
      <c r="BB3587" s="39"/>
      <c r="BC3587" s="39"/>
      <c r="BD3587" s="39"/>
      <c r="BE3587" s="39"/>
      <c r="BF3587" s="39"/>
      <c r="BG3587" s="39"/>
      <c r="BH3587" s="39"/>
      <c r="BI3587" s="39"/>
      <c r="BJ3587" s="39"/>
      <c r="BK3587" s="39"/>
      <c r="BL3587" s="39"/>
      <c r="BM3587" s="39"/>
      <c r="BN3587" s="39"/>
      <c r="BO3587" s="39"/>
      <c r="BP3587" s="39"/>
      <c r="BQ3587" s="39"/>
      <c r="BR3587" s="39"/>
      <c r="BS3587" s="39"/>
      <c r="BT3587" s="39"/>
      <c r="BU3587" s="39"/>
      <c r="BV3587" s="39"/>
      <c r="BW3587" s="39"/>
      <c r="BX3587" s="39"/>
      <c r="BY3587" s="39"/>
      <c r="BZ3587" s="39"/>
      <c r="CA3587" s="39"/>
      <c r="CB3587" s="39"/>
      <c r="CC3587" s="39"/>
      <c r="CD3587" s="39"/>
      <c r="CE3587" s="39"/>
      <c r="CF3587" s="39"/>
      <c r="CG3587" s="39"/>
      <c r="CH3587" s="39"/>
      <c r="CI3587" s="39"/>
      <c r="CJ3587" s="39"/>
      <c r="CK3587" s="39"/>
      <c r="CL3587" s="39"/>
      <c r="CM3587" s="39"/>
      <c r="CN3587" s="39"/>
      <c r="CO3587" s="39"/>
      <c r="CP3587" s="39"/>
      <c r="CQ3587" s="39"/>
      <c r="CR3587" s="39"/>
      <c r="CS3587" s="39"/>
      <c r="CT3587" s="39"/>
      <c r="CU3587" s="39"/>
      <c r="CV3587" s="39"/>
      <c r="CW3587" s="39"/>
      <c r="CX3587" s="39"/>
      <c r="CY3587" s="39"/>
      <c r="CZ3587" s="39"/>
      <c r="DA3587" s="39"/>
      <c r="DB3587" s="39"/>
      <c r="DC3587" s="39"/>
      <c r="DD3587" s="39"/>
      <c r="DE3587" s="39"/>
    </row>
    <row r="3588" spans="1:109" s="38" customFormat="1" ht="12">
      <c r="A3588" s="298"/>
      <c r="B3588" s="298"/>
      <c r="C3588" s="298"/>
      <c r="D3588" s="298"/>
      <c r="E3588" s="298"/>
      <c r="F3588" s="298"/>
      <c r="G3588" s="298"/>
      <c r="H3588" s="298"/>
      <c r="I3588" s="298"/>
      <c r="J3588" s="298"/>
      <c r="K3588" s="298"/>
      <c r="L3588" s="299"/>
      <c r="M3588" s="302"/>
      <c r="N3588" s="298"/>
      <c r="O3588" s="238"/>
      <c r="P3588" s="238"/>
      <c r="Q3588" s="238"/>
      <c r="T3588" s="39"/>
      <c r="U3588" s="39"/>
      <c r="V3588" s="39"/>
      <c r="W3588" s="39"/>
      <c r="X3588" s="39"/>
      <c r="Y3588" s="39"/>
      <c r="Z3588" s="39"/>
      <c r="AA3588" s="39"/>
      <c r="AB3588" s="39"/>
      <c r="AC3588" s="39"/>
      <c r="AD3588" s="39"/>
      <c r="AE3588" s="39"/>
      <c r="AF3588" s="39"/>
      <c r="AG3588" s="39"/>
      <c r="AH3588" s="39"/>
      <c r="AI3588" s="39"/>
      <c r="AJ3588" s="39"/>
      <c r="AK3588" s="39"/>
      <c r="AL3588" s="39"/>
      <c r="AM3588" s="39"/>
      <c r="AN3588" s="39"/>
      <c r="AO3588" s="39"/>
      <c r="AP3588" s="39"/>
      <c r="AQ3588" s="39"/>
      <c r="AR3588" s="39"/>
      <c r="AS3588" s="39"/>
      <c r="AT3588" s="39"/>
      <c r="AU3588" s="39"/>
      <c r="AV3588" s="39"/>
      <c r="AW3588" s="39"/>
      <c r="AX3588" s="39"/>
      <c r="AY3588" s="39"/>
      <c r="AZ3588" s="39"/>
      <c r="BA3588" s="39"/>
      <c r="BB3588" s="39"/>
      <c r="BC3588" s="39"/>
      <c r="BD3588" s="39"/>
      <c r="BE3588" s="39"/>
      <c r="BF3588" s="39"/>
      <c r="BG3588" s="39"/>
      <c r="BH3588" s="39"/>
      <c r="BI3588" s="39"/>
      <c r="BJ3588" s="39"/>
      <c r="BK3588" s="39"/>
      <c r="BL3588" s="39"/>
      <c r="BM3588" s="39"/>
      <c r="BN3588" s="39"/>
      <c r="BO3588" s="39"/>
      <c r="BP3588" s="39"/>
      <c r="BQ3588" s="39"/>
      <c r="BR3588" s="39"/>
      <c r="BS3588" s="39"/>
      <c r="BT3588" s="39"/>
      <c r="BU3588" s="39"/>
      <c r="BV3588" s="39"/>
      <c r="BW3588" s="39"/>
      <c r="BX3588" s="39"/>
      <c r="BY3588" s="39"/>
      <c r="BZ3588" s="39"/>
      <c r="CA3588" s="39"/>
      <c r="CB3588" s="39"/>
      <c r="CC3588" s="39"/>
      <c r="CD3588" s="39"/>
      <c r="CE3588" s="39"/>
      <c r="CF3588" s="39"/>
      <c r="CG3588" s="39"/>
      <c r="CH3588" s="39"/>
      <c r="CI3588" s="39"/>
      <c r="CJ3588" s="39"/>
      <c r="CK3588" s="39"/>
      <c r="CL3588" s="39"/>
      <c r="CM3588" s="39"/>
      <c r="CN3588" s="39"/>
      <c r="CO3588" s="39"/>
      <c r="CP3588" s="39"/>
      <c r="CQ3588" s="39"/>
      <c r="CR3588" s="39"/>
      <c r="CS3588" s="39"/>
      <c r="CT3588" s="39"/>
      <c r="CU3588" s="39"/>
      <c r="CV3588" s="39"/>
      <c r="CW3588" s="39"/>
      <c r="CX3588" s="39"/>
      <c r="CY3588" s="39"/>
      <c r="CZ3588" s="39"/>
      <c r="DA3588" s="39"/>
      <c r="DB3588" s="39"/>
      <c r="DC3588" s="39"/>
      <c r="DD3588" s="39"/>
      <c r="DE3588" s="39"/>
    </row>
    <row r="3589" spans="1:109" s="38" customFormat="1" ht="12">
      <c r="A3589" s="298"/>
      <c r="B3589" s="298"/>
      <c r="C3589" s="298"/>
      <c r="D3589" s="298"/>
      <c r="E3589" s="298"/>
      <c r="F3589" s="298"/>
      <c r="G3589" s="298"/>
      <c r="H3589" s="298"/>
      <c r="I3589" s="298"/>
      <c r="J3589" s="298"/>
      <c r="K3589" s="298"/>
      <c r="L3589" s="299"/>
      <c r="M3589" s="302"/>
      <c r="N3589" s="298"/>
      <c r="O3589" s="238"/>
      <c r="P3589" s="238"/>
      <c r="Q3589" s="238"/>
      <c r="T3589" s="39"/>
      <c r="U3589" s="39"/>
      <c r="V3589" s="39"/>
      <c r="W3589" s="39"/>
      <c r="X3589" s="39"/>
      <c r="Y3589" s="39"/>
      <c r="Z3589" s="39"/>
      <c r="AA3589" s="39"/>
      <c r="AB3589" s="39"/>
      <c r="AC3589" s="39"/>
      <c r="AD3589" s="39"/>
      <c r="AE3589" s="39"/>
      <c r="AF3589" s="39"/>
      <c r="AG3589" s="39"/>
      <c r="AH3589" s="39"/>
      <c r="AI3589" s="39"/>
      <c r="AJ3589" s="39"/>
      <c r="AK3589" s="39"/>
      <c r="AL3589" s="39"/>
      <c r="AM3589" s="39"/>
      <c r="AN3589" s="39"/>
      <c r="AO3589" s="39"/>
      <c r="AP3589" s="39"/>
      <c r="AQ3589" s="39"/>
      <c r="AR3589" s="39"/>
      <c r="AS3589" s="39"/>
      <c r="AT3589" s="39"/>
      <c r="AU3589" s="39"/>
      <c r="AV3589" s="39"/>
      <c r="AW3589" s="39"/>
      <c r="AX3589" s="39"/>
      <c r="AY3589" s="39"/>
      <c r="AZ3589" s="39"/>
      <c r="BA3589" s="39"/>
      <c r="BB3589" s="39"/>
      <c r="BC3589" s="39"/>
      <c r="BD3589" s="39"/>
      <c r="BE3589" s="39"/>
      <c r="BF3589" s="39"/>
      <c r="BG3589" s="39"/>
      <c r="BH3589" s="39"/>
      <c r="BI3589" s="39"/>
      <c r="BJ3589" s="39"/>
      <c r="BK3589" s="39"/>
      <c r="BL3589" s="39"/>
      <c r="BM3589" s="39"/>
      <c r="BN3589" s="39"/>
      <c r="BO3589" s="39"/>
      <c r="BP3589" s="39"/>
      <c r="BQ3589" s="39"/>
      <c r="BR3589" s="39"/>
      <c r="BS3589" s="39"/>
      <c r="BT3589" s="39"/>
      <c r="BU3589" s="39"/>
      <c r="BV3589" s="39"/>
      <c r="BW3589" s="39"/>
      <c r="BX3589" s="39"/>
      <c r="BY3589" s="39"/>
      <c r="BZ3589" s="39"/>
      <c r="CA3589" s="39"/>
      <c r="CB3589" s="39"/>
      <c r="CC3589" s="39"/>
      <c r="CD3589" s="39"/>
      <c r="CE3589" s="39"/>
      <c r="CF3589" s="39"/>
      <c r="CG3589" s="39"/>
      <c r="CH3589" s="39"/>
      <c r="CI3589" s="39"/>
      <c r="CJ3589" s="39"/>
      <c r="CK3589" s="39"/>
      <c r="CL3589" s="39"/>
      <c r="CM3589" s="39"/>
      <c r="CN3589" s="39"/>
      <c r="CO3589" s="39"/>
      <c r="CP3589" s="39"/>
      <c r="CQ3589" s="39"/>
      <c r="CR3589" s="39"/>
      <c r="CS3589" s="39"/>
      <c r="CT3589" s="39"/>
      <c r="CU3589" s="39"/>
      <c r="CV3589" s="39"/>
      <c r="CW3589" s="39"/>
      <c r="CX3589" s="39"/>
      <c r="CY3589" s="39"/>
      <c r="CZ3589" s="39"/>
      <c r="DA3589" s="39"/>
      <c r="DB3589" s="39"/>
      <c r="DC3589" s="39"/>
      <c r="DD3589" s="39"/>
      <c r="DE3589" s="39"/>
    </row>
    <row r="3590" spans="1:109" s="38" customFormat="1" ht="12">
      <c r="A3590" s="298"/>
      <c r="B3590" s="298"/>
      <c r="C3590" s="298"/>
      <c r="D3590" s="298"/>
      <c r="E3590" s="298"/>
      <c r="F3590" s="298"/>
      <c r="G3590" s="298"/>
      <c r="H3590" s="298"/>
      <c r="I3590" s="298"/>
      <c r="J3590" s="298"/>
      <c r="K3590" s="298"/>
      <c r="L3590" s="299"/>
      <c r="M3590" s="302"/>
      <c r="N3590" s="298"/>
      <c r="O3590" s="238"/>
      <c r="P3590" s="238"/>
      <c r="Q3590" s="238"/>
      <c r="T3590" s="39"/>
      <c r="U3590" s="39"/>
      <c r="V3590" s="39"/>
      <c r="W3590" s="39"/>
      <c r="X3590" s="39"/>
      <c r="Y3590" s="39"/>
      <c r="Z3590" s="39"/>
      <c r="AA3590" s="39"/>
      <c r="AB3590" s="39"/>
      <c r="AC3590" s="39"/>
      <c r="AD3590" s="39"/>
      <c r="AE3590" s="39"/>
      <c r="AF3590" s="39"/>
      <c r="AG3590" s="39"/>
      <c r="AH3590" s="39"/>
      <c r="AI3590" s="39"/>
      <c r="AJ3590" s="39"/>
      <c r="AK3590" s="39"/>
      <c r="AL3590" s="39"/>
      <c r="AM3590" s="39"/>
      <c r="AN3590" s="39"/>
      <c r="AO3590" s="39"/>
      <c r="AP3590" s="39"/>
      <c r="AQ3590" s="39"/>
      <c r="AR3590" s="39"/>
      <c r="AS3590" s="39"/>
      <c r="AT3590" s="39"/>
      <c r="AU3590" s="39"/>
      <c r="AV3590" s="39"/>
      <c r="AW3590" s="39"/>
      <c r="AX3590" s="39"/>
      <c r="AY3590" s="39"/>
      <c r="AZ3590" s="39"/>
      <c r="BA3590" s="39"/>
      <c r="BB3590" s="39"/>
      <c r="BC3590" s="39"/>
      <c r="BD3590" s="39"/>
      <c r="BE3590" s="39"/>
      <c r="BF3590" s="39"/>
      <c r="BG3590" s="39"/>
      <c r="BH3590" s="39"/>
      <c r="BI3590" s="39"/>
      <c r="BJ3590" s="39"/>
      <c r="BK3590" s="39"/>
      <c r="BL3590" s="39"/>
      <c r="BM3590" s="39"/>
      <c r="BN3590" s="39"/>
      <c r="BO3590" s="39"/>
      <c r="BP3590" s="39"/>
      <c r="BQ3590" s="39"/>
      <c r="BR3590" s="39"/>
      <c r="BS3590" s="39"/>
      <c r="BT3590" s="39"/>
      <c r="BU3590" s="39"/>
      <c r="BV3590" s="39"/>
      <c r="BW3590" s="39"/>
      <c r="BX3590" s="39"/>
      <c r="BY3590" s="39"/>
      <c r="BZ3590" s="39"/>
      <c r="CA3590" s="39"/>
      <c r="CB3590" s="39"/>
      <c r="CC3590" s="39"/>
      <c r="CD3590" s="39"/>
      <c r="CE3590" s="39"/>
      <c r="CF3590" s="39"/>
      <c r="CG3590" s="39"/>
      <c r="CH3590" s="39"/>
      <c r="CI3590" s="39"/>
      <c r="CJ3590" s="39"/>
      <c r="CK3590" s="39"/>
      <c r="CL3590" s="39"/>
      <c r="CM3590" s="39"/>
      <c r="CN3590" s="39"/>
      <c r="CO3590" s="39"/>
      <c r="CP3590" s="39"/>
      <c r="CQ3590" s="39"/>
      <c r="CR3590" s="39"/>
      <c r="CS3590" s="39"/>
      <c r="CT3590" s="39"/>
      <c r="CU3590" s="39"/>
      <c r="CV3590" s="39"/>
      <c r="CW3590" s="39"/>
      <c r="CX3590" s="39"/>
      <c r="CY3590" s="39"/>
      <c r="CZ3590" s="39"/>
      <c r="DA3590" s="39"/>
      <c r="DB3590" s="39"/>
      <c r="DC3590" s="39"/>
      <c r="DD3590" s="39"/>
      <c r="DE3590" s="39"/>
    </row>
    <row r="3591" spans="1:109" s="38" customFormat="1" ht="12">
      <c r="A3591" s="298"/>
      <c r="B3591" s="298"/>
      <c r="C3591" s="298"/>
      <c r="D3591" s="298"/>
      <c r="E3591" s="298"/>
      <c r="F3591" s="298"/>
      <c r="G3591" s="298"/>
      <c r="H3591" s="298"/>
      <c r="I3591" s="298"/>
      <c r="J3591" s="298"/>
      <c r="K3591" s="298"/>
      <c r="L3591" s="299"/>
      <c r="M3591" s="302"/>
      <c r="N3591" s="298"/>
      <c r="O3591" s="238"/>
      <c r="P3591" s="238"/>
      <c r="Q3591" s="238"/>
      <c r="T3591" s="39"/>
      <c r="U3591" s="39"/>
      <c r="V3591" s="39"/>
      <c r="W3591" s="39"/>
      <c r="X3591" s="39"/>
      <c r="Y3591" s="39"/>
      <c r="Z3591" s="39"/>
      <c r="AA3591" s="39"/>
      <c r="AB3591" s="39"/>
      <c r="AC3591" s="39"/>
      <c r="AD3591" s="39"/>
      <c r="AE3591" s="39"/>
      <c r="AF3591" s="39"/>
      <c r="AG3591" s="39"/>
      <c r="AH3591" s="39"/>
      <c r="AI3591" s="39"/>
      <c r="AJ3591" s="39"/>
      <c r="AK3591" s="39"/>
      <c r="AL3591" s="39"/>
      <c r="AM3591" s="39"/>
      <c r="AN3591" s="39"/>
      <c r="AO3591" s="39"/>
      <c r="AP3591" s="39"/>
      <c r="AQ3591" s="39"/>
      <c r="AR3591" s="39"/>
      <c r="AS3591" s="39"/>
      <c r="AT3591" s="39"/>
      <c r="AU3591" s="39"/>
      <c r="AV3591" s="39"/>
      <c r="AW3591" s="39"/>
      <c r="AX3591" s="39"/>
      <c r="AY3591" s="39"/>
      <c r="AZ3591" s="39"/>
      <c r="BA3591" s="39"/>
      <c r="BB3591" s="39"/>
      <c r="BC3591" s="39"/>
      <c r="BD3591" s="39"/>
      <c r="BE3591" s="39"/>
      <c r="BF3591" s="39"/>
      <c r="BG3591" s="39"/>
      <c r="BH3591" s="39"/>
      <c r="BI3591" s="39"/>
      <c r="BJ3591" s="39"/>
      <c r="BK3591" s="39"/>
      <c r="BL3591" s="39"/>
      <c r="BM3591" s="39"/>
      <c r="BN3591" s="39"/>
      <c r="BO3591" s="39"/>
      <c r="BP3591" s="39"/>
      <c r="BQ3591" s="39"/>
      <c r="BR3591" s="39"/>
      <c r="BS3591" s="39"/>
      <c r="BT3591" s="39"/>
      <c r="BU3591" s="39"/>
      <c r="BV3591" s="39"/>
      <c r="BW3591" s="39"/>
      <c r="BX3591" s="39"/>
      <c r="BY3591" s="39"/>
      <c r="BZ3591" s="39"/>
      <c r="CA3591" s="39"/>
      <c r="CB3591" s="39"/>
      <c r="CC3591" s="39"/>
      <c r="CD3591" s="39"/>
      <c r="CE3591" s="39"/>
      <c r="CF3591" s="39"/>
      <c r="CG3591" s="39"/>
      <c r="CH3591" s="39"/>
      <c r="CI3591" s="39"/>
      <c r="CJ3591" s="39"/>
      <c r="CK3591" s="39"/>
      <c r="CL3591" s="39"/>
      <c r="CM3591" s="39"/>
      <c r="CN3591" s="39"/>
      <c r="CO3591" s="39"/>
      <c r="CP3591" s="39"/>
      <c r="CQ3591" s="39"/>
      <c r="CR3591" s="39"/>
      <c r="CS3591" s="39"/>
      <c r="CT3591" s="39"/>
      <c r="CU3591" s="39"/>
      <c r="CV3591" s="39"/>
      <c r="CW3591" s="39"/>
      <c r="CX3591" s="39"/>
      <c r="CY3591" s="39"/>
      <c r="CZ3591" s="39"/>
      <c r="DA3591" s="39"/>
      <c r="DB3591" s="39"/>
      <c r="DC3591" s="39"/>
      <c r="DD3591" s="39"/>
      <c r="DE3591" s="39"/>
    </row>
    <row r="3592" spans="1:109" s="38" customFormat="1" ht="12">
      <c r="A3592" s="298"/>
      <c r="B3592" s="298"/>
      <c r="C3592" s="298"/>
      <c r="D3592" s="298"/>
      <c r="E3592" s="298"/>
      <c r="F3592" s="298"/>
      <c r="G3592" s="298"/>
      <c r="H3592" s="298"/>
      <c r="I3592" s="298"/>
      <c r="J3592" s="298"/>
      <c r="K3592" s="298"/>
      <c r="L3592" s="299"/>
      <c r="M3592" s="302"/>
      <c r="N3592" s="298"/>
      <c r="O3592" s="238"/>
      <c r="P3592" s="238"/>
      <c r="Q3592" s="238"/>
      <c r="T3592" s="39"/>
      <c r="U3592" s="39"/>
      <c r="V3592" s="39"/>
      <c r="W3592" s="39"/>
      <c r="X3592" s="39"/>
      <c r="Y3592" s="39"/>
      <c r="Z3592" s="39"/>
      <c r="AA3592" s="39"/>
      <c r="AB3592" s="39"/>
      <c r="AC3592" s="39"/>
      <c r="AD3592" s="39"/>
      <c r="AE3592" s="39"/>
      <c r="AF3592" s="39"/>
      <c r="AG3592" s="39"/>
      <c r="AH3592" s="39"/>
      <c r="AI3592" s="39"/>
      <c r="AJ3592" s="39"/>
      <c r="AK3592" s="39"/>
      <c r="AL3592" s="39"/>
      <c r="AM3592" s="39"/>
      <c r="AN3592" s="39"/>
      <c r="AO3592" s="39"/>
      <c r="AP3592" s="39"/>
      <c r="AQ3592" s="39"/>
      <c r="AR3592" s="39"/>
      <c r="AS3592" s="39"/>
      <c r="AT3592" s="39"/>
      <c r="AU3592" s="39"/>
      <c r="AV3592" s="39"/>
      <c r="AW3592" s="39"/>
      <c r="AX3592" s="39"/>
      <c r="AY3592" s="39"/>
      <c r="AZ3592" s="39"/>
      <c r="BA3592" s="39"/>
      <c r="BB3592" s="39"/>
      <c r="BC3592" s="39"/>
      <c r="BD3592" s="39"/>
      <c r="BE3592" s="39"/>
      <c r="BF3592" s="39"/>
      <c r="BG3592" s="39"/>
      <c r="BH3592" s="39"/>
      <c r="BI3592" s="39"/>
      <c r="BJ3592" s="39"/>
      <c r="BK3592" s="39"/>
      <c r="BL3592" s="39"/>
      <c r="BM3592" s="39"/>
      <c r="BN3592" s="39"/>
      <c r="BO3592" s="39"/>
      <c r="BP3592" s="39"/>
      <c r="BQ3592" s="39"/>
      <c r="BR3592" s="39"/>
      <c r="BS3592" s="39"/>
      <c r="BT3592" s="39"/>
      <c r="BU3592" s="39"/>
      <c r="BV3592" s="39"/>
      <c r="BW3592" s="39"/>
      <c r="BX3592" s="39"/>
      <c r="BY3592" s="39"/>
      <c r="BZ3592" s="39"/>
      <c r="CA3592" s="39"/>
      <c r="CB3592" s="39"/>
      <c r="CC3592" s="39"/>
      <c r="CD3592" s="39"/>
      <c r="CE3592" s="39"/>
      <c r="CF3592" s="39"/>
      <c r="CG3592" s="39"/>
      <c r="CH3592" s="39"/>
      <c r="CI3592" s="39"/>
      <c r="CJ3592" s="39"/>
      <c r="CK3592" s="39"/>
      <c r="CL3592" s="39"/>
      <c r="CM3592" s="39"/>
      <c r="CN3592" s="39"/>
      <c r="CO3592" s="39"/>
      <c r="CP3592" s="39"/>
      <c r="CQ3592" s="39"/>
      <c r="CR3592" s="39"/>
      <c r="CS3592" s="39"/>
      <c r="CT3592" s="39"/>
      <c r="CU3592" s="39"/>
      <c r="CV3592" s="39"/>
      <c r="CW3592" s="39"/>
      <c r="CX3592" s="39"/>
      <c r="CY3592" s="39"/>
      <c r="CZ3592" s="39"/>
      <c r="DA3592" s="39"/>
      <c r="DB3592" s="39"/>
      <c r="DC3592" s="39"/>
      <c r="DD3592" s="39"/>
      <c r="DE3592" s="39"/>
    </row>
    <row r="3593" spans="1:109" s="38" customFormat="1" ht="12">
      <c r="A3593" s="298"/>
      <c r="B3593" s="298"/>
      <c r="C3593" s="298"/>
      <c r="D3593" s="298"/>
      <c r="E3593" s="298"/>
      <c r="F3593" s="298"/>
      <c r="G3593" s="298"/>
      <c r="H3593" s="298"/>
      <c r="I3593" s="298"/>
      <c r="J3593" s="298"/>
      <c r="K3593" s="298"/>
      <c r="L3593" s="299"/>
      <c r="M3593" s="302"/>
      <c r="N3593" s="298"/>
      <c r="O3593" s="238"/>
      <c r="P3593" s="238"/>
      <c r="Q3593" s="238"/>
      <c r="T3593" s="39"/>
      <c r="U3593" s="39"/>
      <c r="V3593" s="39"/>
      <c r="W3593" s="39"/>
      <c r="X3593" s="39"/>
      <c r="Y3593" s="39"/>
      <c r="Z3593" s="39"/>
      <c r="AA3593" s="39"/>
      <c r="AB3593" s="39"/>
      <c r="AC3593" s="39"/>
      <c r="AD3593" s="39"/>
      <c r="AE3593" s="39"/>
      <c r="AF3593" s="39"/>
      <c r="AG3593" s="39"/>
      <c r="AH3593" s="39"/>
      <c r="AI3593" s="39"/>
      <c r="AJ3593" s="39"/>
      <c r="AK3593" s="39"/>
      <c r="AL3593" s="39"/>
      <c r="AM3593" s="39"/>
      <c r="AN3593" s="39"/>
      <c r="AO3593" s="39"/>
      <c r="AP3593" s="39"/>
      <c r="AQ3593" s="39"/>
      <c r="AR3593" s="39"/>
      <c r="AS3593" s="39"/>
      <c r="AT3593" s="39"/>
      <c r="AU3593" s="39"/>
      <c r="AV3593" s="39"/>
      <c r="AW3593" s="39"/>
      <c r="AX3593" s="39"/>
      <c r="AY3593" s="39"/>
      <c r="AZ3593" s="39"/>
      <c r="BA3593" s="39"/>
      <c r="BB3593" s="39"/>
      <c r="BC3593" s="39"/>
      <c r="BD3593" s="39"/>
      <c r="BE3593" s="39"/>
      <c r="BF3593" s="39"/>
      <c r="BG3593" s="39"/>
      <c r="BH3593" s="39"/>
      <c r="BI3593" s="39"/>
      <c r="BJ3593" s="39"/>
      <c r="BK3593" s="39"/>
      <c r="BL3593" s="39"/>
      <c r="BM3593" s="39"/>
      <c r="BN3593" s="39"/>
      <c r="BO3593" s="39"/>
      <c r="BP3593" s="39"/>
      <c r="BQ3593" s="39"/>
      <c r="BR3593" s="39"/>
      <c r="BS3593" s="39"/>
      <c r="BT3593" s="39"/>
      <c r="BU3593" s="39"/>
      <c r="BV3593" s="39"/>
      <c r="BW3593" s="39"/>
      <c r="BX3593" s="39"/>
      <c r="BY3593" s="39"/>
      <c r="BZ3593" s="39"/>
      <c r="CA3593" s="39"/>
      <c r="CB3593" s="39"/>
      <c r="CC3593" s="39"/>
      <c r="CD3593" s="39"/>
      <c r="CE3593" s="39"/>
      <c r="CF3593" s="39"/>
      <c r="CG3593" s="39"/>
      <c r="CH3593" s="39"/>
      <c r="CI3593" s="39"/>
      <c r="CJ3593" s="39"/>
      <c r="CK3593" s="39"/>
      <c r="CL3593" s="39"/>
      <c r="CM3593" s="39"/>
      <c r="CN3593" s="39"/>
      <c r="CO3593" s="39"/>
      <c r="CP3593" s="39"/>
      <c r="CQ3593" s="39"/>
      <c r="CR3593" s="39"/>
      <c r="CS3593" s="39"/>
      <c r="CT3593" s="39"/>
      <c r="CU3593" s="39"/>
      <c r="CV3593" s="39"/>
      <c r="CW3593" s="39"/>
      <c r="CX3593" s="39"/>
      <c r="CY3593" s="39"/>
      <c r="CZ3593" s="39"/>
      <c r="DA3593" s="39"/>
      <c r="DB3593" s="39"/>
      <c r="DC3593" s="39"/>
      <c r="DD3593" s="39"/>
      <c r="DE3593" s="39"/>
    </row>
    <row r="3594" spans="1:109" s="38" customFormat="1" ht="12">
      <c r="A3594" s="298"/>
      <c r="B3594" s="298"/>
      <c r="C3594" s="298"/>
      <c r="D3594" s="298"/>
      <c r="E3594" s="298"/>
      <c r="F3594" s="298"/>
      <c r="G3594" s="298"/>
      <c r="H3594" s="298"/>
      <c r="I3594" s="298"/>
      <c r="J3594" s="298"/>
      <c r="K3594" s="298"/>
      <c r="L3594" s="299"/>
      <c r="M3594" s="302"/>
      <c r="N3594" s="298"/>
      <c r="O3594" s="238"/>
      <c r="P3594" s="238"/>
      <c r="Q3594" s="238"/>
      <c r="T3594" s="39"/>
      <c r="U3594" s="39"/>
      <c r="V3594" s="39"/>
      <c r="W3594" s="39"/>
      <c r="X3594" s="39"/>
      <c r="Y3594" s="39"/>
      <c r="Z3594" s="39"/>
      <c r="AA3594" s="39"/>
      <c r="AB3594" s="39"/>
      <c r="AC3594" s="39"/>
      <c r="AD3594" s="39"/>
      <c r="AE3594" s="39"/>
      <c r="AF3594" s="39"/>
      <c r="AG3594" s="39"/>
      <c r="AH3594" s="39"/>
      <c r="AI3594" s="39"/>
      <c r="AJ3594" s="39"/>
      <c r="AK3594" s="39"/>
      <c r="AL3594" s="39"/>
      <c r="AM3594" s="39"/>
      <c r="AN3594" s="39"/>
      <c r="AO3594" s="39"/>
      <c r="AP3594" s="39"/>
      <c r="AQ3594" s="39"/>
      <c r="AR3594" s="39"/>
      <c r="AS3594" s="39"/>
      <c r="AT3594" s="39"/>
      <c r="AU3594" s="39"/>
      <c r="AV3594" s="39"/>
      <c r="AW3594" s="39"/>
      <c r="AX3594" s="39"/>
      <c r="AY3594" s="39"/>
      <c r="AZ3594" s="39"/>
      <c r="BA3594" s="39"/>
      <c r="BB3594" s="39"/>
      <c r="BC3594" s="39"/>
      <c r="BD3594" s="39"/>
      <c r="BE3594" s="39"/>
      <c r="BF3594" s="39"/>
      <c r="BG3594" s="39"/>
      <c r="BH3594" s="39"/>
      <c r="BI3594" s="39"/>
      <c r="BJ3594" s="39"/>
      <c r="BK3594" s="39"/>
      <c r="BL3594" s="39"/>
      <c r="BM3594" s="39"/>
      <c r="BN3594" s="39"/>
      <c r="BO3594" s="39"/>
      <c r="BP3594" s="39"/>
      <c r="BQ3594" s="39"/>
      <c r="BR3594" s="39"/>
      <c r="BS3594" s="39"/>
      <c r="BT3594" s="39"/>
      <c r="BU3594" s="39"/>
      <c r="BV3594" s="39"/>
      <c r="BW3594" s="39"/>
      <c r="BX3594" s="39"/>
      <c r="BY3594" s="39"/>
      <c r="BZ3594" s="39"/>
      <c r="CA3594" s="39"/>
      <c r="CB3594" s="39"/>
      <c r="CC3594" s="39"/>
      <c r="CD3594" s="39"/>
      <c r="CE3594" s="39"/>
      <c r="CF3594" s="39"/>
      <c r="CG3594" s="39"/>
      <c r="CH3594" s="39"/>
      <c r="CI3594" s="39"/>
      <c r="CJ3594" s="39"/>
      <c r="CK3594" s="39"/>
      <c r="CL3594" s="39"/>
      <c r="CM3594" s="39"/>
      <c r="CN3594" s="39"/>
      <c r="CO3594" s="39"/>
      <c r="CP3594" s="39"/>
      <c r="CQ3594" s="39"/>
      <c r="CR3594" s="39"/>
      <c r="CS3594" s="39"/>
      <c r="CT3594" s="39"/>
      <c r="CU3594" s="39"/>
      <c r="CV3594" s="39"/>
      <c r="CW3594" s="39"/>
      <c r="CX3594" s="39"/>
      <c r="CY3594" s="39"/>
      <c r="CZ3594" s="39"/>
      <c r="DA3594" s="39"/>
      <c r="DB3594" s="39"/>
      <c r="DC3594" s="39"/>
      <c r="DD3594" s="39"/>
      <c r="DE3594" s="39"/>
    </row>
    <row r="3595" spans="1:109" s="38" customFormat="1" ht="12">
      <c r="A3595" s="298"/>
      <c r="B3595" s="298"/>
      <c r="C3595" s="298"/>
      <c r="D3595" s="298"/>
      <c r="E3595" s="298"/>
      <c r="F3595" s="298"/>
      <c r="G3595" s="298"/>
      <c r="H3595" s="298"/>
      <c r="I3595" s="298"/>
      <c r="J3595" s="298"/>
      <c r="K3595" s="298"/>
      <c r="L3595" s="299"/>
      <c r="M3595" s="302"/>
      <c r="N3595" s="298"/>
      <c r="O3595" s="238"/>
      <c r="P3595" s="238"/>
      <c r="Q3595" s="238"/>
      <c r="T3595" s="39"/>
      <c r="U3595" s="39"/>
      <c r="V3595" s="39"/>
      <c r="W3595" s="39"/>
      <c r="X3595" s="39"/>
      <c r="Y3595" s="39"/>
      <c r="Z3595" s="39"/>
      <c r="AA3595" s="39"/>
      <c r="AB3595" s="39"/>
      <c r="AC3595" s="39"/>
      <c r="AD3595" s="39"/>
      <c r="AE3595" s="39"/>
      <c r="AF3595" s="39"/>
      <c r="AG3595" s="39"/>
      <c r="AH3595" s="39"/>
      <c r="AI3595" s="39"/>
      <c r="AJ3595" s="39"/>
      <c r="AK3595" s="39"/>
      <c r="AL3595" s="39"/>
      <c r="AM3595" s="39"/>
      <c r="AN3595" s="39"/>
      <c r="AO3595" s="39"/>
      <c r="AP3595" s="39"/>
      <c r="AQ3595" s="39"/>
      <c r="AR3595" s="39"/>
      <c r="AS3595" s="39"/>
      <c r="AT3595" s="39"/>
      <c r="AU3595" s="39"/>
      <c r="AV3595" s="39"/>
      <c r="AW3595" s="39"/>
      <c r="AX3595" s="39"/>
      <c r="AY3595" s="39"/>
      <c r="AZ3595" s="39"/>
      <c r="BA3595" s="39"/>
      <c r="BB3595" s="39"/>
      <c r="BC3595" s="39"/>
      <c r="BD3595" s="39"/>
      <c r="BE3595" s="39"/>
      <c r="BF3595" s="39"/>
      <c r="BG3595" s="39"/>
      <c r="BH3595" s="39"/>
      <c r="BI3595" s="39"/>
      <c r="BJ3595" s="39"/>
      <c r="BK3595" s="39"/>
      <c r="BL3595" s="39"/>
      <c r="BM3595" s="39"/>
      <c r="BN3595" s="39"/>
      <c r="BO3595" s="39"/>
      <c r="BP3595" s="39"/>
      <c r="BQ3595" s="39"/>
      <c r="BR3595" s="39"/>
      <c r="BS3595" s="39"/>
      <c r="BT3595" s="39"/>
      <c r="BU3595" s="39"/>
      <c r="BV3595" s="39"/>
      <c r="BW3595" s="39"/>
      <c r="BX3595" s="39"/>
      <c r="BY3595" s="39"/>
      <c r="BZ3595" s="39"/>
      <c r="CA3595" s="39"/>
      <c r="CB3595" s="39"/>
      <c r="CC3595" s="39"/>
      <c r="CD3595" s="39"/>
      <c r="CE3595" s="39"/>
      <c r="CF3595" s="39"/>
      <c r="CG3595" s="39"/>
      <c r="CH3595" s="39"/>
      <c r="CI3595" s="39"/>
      <c r="CJ3595" s="39"/>
      <c r="CK3595" s="39"/>
      <c r="CL3595" s="39"/>
      <c r="CM3595" s="39"/>
      <c r="CN3595" s="39"/>
      <c r="CO3595" s="39"/>
      <c r="CP3595" s="39"/>
      <c r="CQ3595" s="39"/>
      <c r="CR3595" s="39"/>
      <c r="CS3595" s="39"/>
      <c r="CT3595" s="39"/>
      <c r="CU3595" s="39"/>
      <c r="CV3595" s="39"/>
      <c r="CW3595" s="39"/>
      <c r="CX3595" s="39"/>
      <c r="CY3595" s="39"/>
      <c r="CZ3595" s="39"/>
      <c r="DA3595" s="39"/>
      <c r="DB3595" s="39"/>
      <c r="DC3595" s="39"/>
      <c r="DD3595" s="39"/>
      <c r="DE3595" s="39"/>
    </row>
    <row r="3596" spans="1:109" s="38" customFormat="1" ht="12">
      <c r="A3596" s="298"/>
      <c r="B3596" s="298"/>
      <c r="C3596" s="298"/>
      <c r="D3596" s="298"/>
      <c r="E3596" s="298"/>
      <c r="F3596" s="298"/>
      <c r="G3596" s="298"/>
      <c r="H3596" s="298"/>
      <c r="I3596" s="298"/>
      <c r="J3596" s="298"/>
      <c r="K3596" s="298"/>
      <c r="L3596" s="299"/>
      <c r="M3596" s="302"/>
      <c r="N3596" s="298"/>
      <c r="O3596" s="238"/>
      <c r="P3596" s="238"/>
      <c r="Q3596" s="238"/>
      <c r="T3596" s="39"/>
      <c r="U3596" s="39"/>
      <c r="V3596" s="39"/>
      <c r="W3596" s="39"/>
      <c r="X3596" s="39"/>
      <c r="Y3596" s="39"/>
      <c r="Z3596" s="39"/>
      <c r="AA3596" s="39"/>
      <c r="AB3596" s="39"/>
      <c r="AC3596" s="39"/>
      <c r="AD3596" s="39"/>
      <c r="AE3596" s="39"/>
      <c r="AF3596" s="39"/>
      <c r="AG3596" s="39"/>
      <c r="AH3596" s="39"/>
      <c r="AI3596" s="39"/>
      <c r="AJ3596" s="39"/>
      <c r="AK3596" s="39"/>
      <c r="AL3596" s="39"/>
      <c r="AM3596" s="39"/>
      <c r="AN3596" s="39"/>
      <c r="AO3596" s="39"/>
      <c r="AP3596" s="39"/>
      <c r="AQ3596" s="39"/>
      <c r="AR3596" s="39"/>
      <c r="AS3596" s="39"/>
      <c r="AT3596" s="39"/>
      <c r="AU3596" s="39"/>
      <c r="AV3596" s="39"/>
      <c r="AW3596" s="39"/>
      <c r="AX3596" s="39"/>
      <c r="AY3596" s="39"/>
      <c r="AZ3596" s="39"/>
      <c r="BA3596" s="39"/>
      <c r="BB3596" s="39"/>
      <c r="BC3596" s="39"/>
      <c r="BD3596" s="39"/>
      <c r="BE3596" s="39"/>
      <c r="BF3596" s="39"/>
      <c r="BG3596" s="39"/>
      <c r="BH3596" s="39"/>
      <c r="BI3596" s="39"/>
      <c r="BJ3596" s="39"/>
      <c r="BK3596" s="39"/>
      <c r="BL3596" s="39"/>
      <c r="BM3596" s="39"/>
      <c r="BN3596" s="39"/>
      <c r="BO3596" s="39"/>
      <c r="BP3596" s="39"/>
      <c r="BQ3596" s="39"/>
      <c r="BR3596" s="39"/>
      <c r="BS3596" s="39"/>
      <c r="BT3596" s="39"/>
      <c r="BU3596" s="39"/>
      <c r="BV3596" s="39"/>
      <c r="BW3596" s="39"/>
      <c r="BX3596" s="39"/>
      <c r="BY3596" s="39"/>
      <c r="BZ3596" s="39"/>
      <c r="CA3596" s="39"/>
      <c r="CB3596" s="39"/>
      <c r="CC3596" s="39"/>
      <c r="CD3596" s="39"/>
      <c r="CE3596" s="39"/>
      <c r="CF3596" s="39"/>
      <c r="CG3596" s="39"/>
      <c r="CH3596" s="39"/>
      <c r="CI3596" s="39"/>
      <c r="CJ3596" s="39"/>
      <c r="CK3596" s="39"/>
      <c r="CL3596" s="39"/>
      <c r="CM3596" s="39"/>
      <c r="CN3596" s="39"/>
      <c r="CO3596" s="39"/>
      <c r="CP3596" s="39"/>
      <c r="CQ3596" s="39"/>
      <c r="CR3596" s="39"/>
      <c r="CS3596" s="39"/>
      <c r="CT3596" s="39"/>
      <c r="CU3596" s="39"/>
      <c r="CV3596" s="39"/>
      <c r="CW3596" s="39"/>
      <c r="CX3596" s="39"/>
      <c r="CY3596" s="39"/>
      <c r="CZ3596" s="39"/>
      <c r="DA3596" s="39"/>
      <c r="DB3596" s="39"/>
      <c r="DC3596" s="39"/>
      <c r="DD3596" s="39"/>
      <c r="DE3596" s="39"/>
    </row>
    <row r="3597" spans="1:109" s="38" customFormat="1" ht="12">
      <c r="A3597" s="298"/>
      <c r="B3597" s="298"/>
      <c r="C3597" s="298"/>
      <c r="D3597" s="298"/>
      <c r="E3597" s="298"/>
      <c r="F3597" s="298"/>
      <c r="G3597" s="298"/>
      <c r="H3597" s="298"/>
      <c r="I3597" s="298"/>
      <c r="J3597" s="298"/>
      <c r="K3597" s="298"/>
      <c r="L3597" s="299"/>
      <c r="M3597" s="302"/>
      <c r="N3597" s="298"/>
      <c r="O3597" s="238"/>
      <c r="P3597" s="238"/>
      <c r="Q3597" s="238"/>
      <c r="T3597" s="39"/>
      <c r="U3597" s="39"/>
      <c r="V3597" s="39"/>
      <c r="W3597" s="39"/>
      <c r="X3597" s="39"/>
      <c r="Y3597" s="39"/>
      <c r="Z3597" s="39"/>
      <c r="AA3597" s="39"/>
      <c r="AB3597" s="39"/>
      <c r="AC3597" s="39"/>
      <c r="AD3597" s="39"/>
      <c r="AE3597" s="39"/>
      <c r="AF3597" s="39"/>
      <c r="AG3597" s="39"/>
      <c r="AH3597" s="39"/>
      <c r="AI3597" s="39"/>
      <c r="AJ3597" s="39"/>
      <c r="AK3597" s="39"/>
      <c r="AL3597" s="39"/>
      <c r="AM3597" s="39"/>
      <c r="AN3597" s="39"/>
      <c r="AO3597" s="39"/>
      <c r="AP3597" s="39"/>
      <c r="AQ3597" s="39"/>
      <c r="AR3597" s="39"/>
      <c r="AS3597" s="39"/>
      <c r="AT3597" s="39"/>
      <c r="AU3597" s="39"/>
      <c r="AV3597" s="39"/>
      <c r="AW3597" s="39"/>
      <c r="AX3597" s="39"/>
      <c r="AY3597" s="39"/>
      <c r="AZ3597" s="39"/>
      <c r="BA3597" s="39"/>
      <c r="BB3597" s="39"/>
      <c r="BC3597" s="39"/>
      <c r="BD3597" s="39"/>
      <c r="BE3597" s="39"/>
      <c r="BF3597" s="39"/>
      <c r="BG3597" s="39"/>
      <c r="BH3597" s="39"/>
      <c r="BI3597" s="39"/>
      <c r="BJ3597" s="39"/>
      <c r="BK3597" s="39"/>
      <c r="BL3597" s="39"/>
      <c r="BM3597" s="39"/>
      <c r="BN3597" s="39"/>
      <c r="BO3597" s="39"/>
      <c r="BP3597" s="39"/>
      <c r="BQ3597" s="39"/>
      <c r="BR3597" s="39"/>
      <c r="BS3597" s="39"/>
      <c r="BT3597" s="39"/>
      <c r="BU3597" s="39"/>
      <c r="BV3597" s="39"/>
      <c r="BW3597" s="39"/>
      <c r="BX3597" s="39"/>
      <c r="BY3597" s="39"/>
      <c r="BZ3597" s="39"/>
      <c r="CA3597" s="39"/>
      <c r="CB3597" s="39"/>
      <c r="CC3597" s="39"/>
      <c r="CD3597" s="39"/>
      <c r="CE3597" s="39"/>
      <c r="CF3597" s="39"/>
      <c r="CG3597" s="39"/>
      <c r="CH3597" s="39"/>
      <c r="CI3597" s="39"/>
      <c r="CJ3597" s="39"/>
      <c r="CK3597" s="39"/>
      <c r="CL3597" s="39"/>
      <c r="CM3597" s="39"/>
      <c r="CN3597" s="39"/>
      <c r="CO3597" s="39"/>
      <c r="CP3597" s="39"/>
      <c r="CQ3597" s="39"/>
      <c r="CR3597" s="39"/>
      <c r="CS3597" s="39"/>
      <c r="CT3597" s="39"/>
      <c r="CU3597" s="39"/>
      <c r="CV3597" s="39"/>
      <c r="CW3597" s="39"/>
      <c r="CX3597" s="39"/>
      <c r="CY3597" s="39"/>
      <c r="CZ3597" s="39"/>
      <c r="DA3597" s="39"/>
      <c r="DB3597" s="39"/>
      <c r="DC3597" s="39"/>
      <c r="DD3597" s="39"/>
      <c r="DE3597" s="39"/>
    </row>
    <row r="3598" spans="1:109" s="38" customFormat="1" ht="12">
      <c r="A3598" s="298"/>
      <c r="B3598" s="298"/>
      <c r="C3598" s="298"/>
      <c r="D3598" s="298"/>
      <c r="E3598" s="298"/>
      <c r="F3598" s="298"/>
      <c r="G3598" s="298"/>
      <c r="H3598" s="298"/>
      <c r="I3598" s="298"/>
      <c r="J3598" s="298"/>
      <c r="K3598" s="298"/>
      <c r="L3598" s="299"/>
      <c r="M3598" s="302"/>
      <c r="N3598" s="298"/>
      <c r="O3598" s="238"/>
      <c r="P3598" s="238"/>
      <c r="Q3598" s="238"/>
      <c r="T3598" s="39"/>
      <c r="U3598" s="39"/>
      <c r="V3598" s="39"/>
      <c r="W3598" s="39"/>
      <c r="X3598" s="39"/>
      <c r="Y3598" s="39"/>
      <c r="Z3598" s="39"/>
      <c r="AA3598" s="39"/>
      <c r="AB3598" s="39"/>
      <c r="AC3598" s="39"/>
      <c r="AD3598" s="39"/>
      <c r="AE3598" s="39"/>
      <c r="AF3598" s="39"/>
      <c r="AG3598" s="39"/>
      <c r="AH3598" s="39"/>
      <c r="AI3598" s="39"/>
      <c r="AJ3598" s="39"/>
      <c r="AK3598" s="39"/>
      <c r="AL3598" s="39"/>
      <c r="AM3598" s="39"/>
      <c r="AN3598" s="39"/>
      <c r="AO3598" s="39"/>
      <c r="AP3598" s="39"/>
      <c r="AQ3598" s="39"/>
      <c r="AR3598" s="39"/>
      <c r="AS3598" s="39"/>
      <c r="AT3598" s="39"/>
      <c r="AU3598" s="39"/>
      <c r="AV3598" s="39"/>
      <c r="AW3598" s="39"/>
      <c r="AX3598" s="39"/>
      <c r="AY3598" s="39"/>
      <c r="AZ3598" s="39"/>
      <c r="BA3598" s="39"/>
      <c r="BB3598" s="39"/>
      <c r="BC3598" s="39"/>
      <c r="BD3598" s="39"/>
      <c r="BE3598" s="39"/>
      <c r="BF3598" s="39"/>
      <c r="BG3598" s="39"/>
      <c r="BH3598" s="39"/>
      <c r="BI3598" s="39"/>
      <c r="BJ3598" s="39"/>
      <c r="BK3598" s="39"/>
      <c r="BL3598" s="39"/>
      <c r="BM3598" s="39"/>
      <c r="BN3598" s="39"/>
      <c r="BO3598" s="39"/>
      <c r="BP3598" s="39"/>
      <c r="BQ3598" s="39"/>
      <c r="BR3598" s="39"/>
      <c r="BS3598" s="39"/>
      <c r="BT3598" s="39"/>
      <c r="BU3598" s="39"/>
      <c r="BV3598" s="39"/>
      <c r="BW3598" s="39"/>
      <c r="BX3598" s="39"/>
      <c r="BY3598" s="39"/>
      <c r="BZ3598" s="39"/>
      <c r="CA3598" s="39"/>
      <c r="CB3598" s="39"/>
      <c r="CC3598" s="39"/>
      <c r="CD3598" s="39"/>
      <c r="CE3598" s="39"/>
      <c r="CF3598" s="39"/>
      <c r="CG3598" s="39"/>
      <c r="CH3598" s="39"/>
      <c r="CI3598" s="39"/>
      <c r="CJ3598" s="39"/>
      <c r="CK3598" s="39"/>
      <c r="CL3598" s="39"/>
      <c r="CM3598" s="39"/>
      <c r="CN3598" s="39"/>
      <c r="CO3598" s="39"/>
      <c r="CP3598" s="39"/>
      <c r="CQ3598" s="39"/>
      <c r="CR3598" s="39"/>
      <c r="CS3598" s="39"/>
      <c r="CT3598" s="39"/>
      <c r="CU3598" s="39"/>
      <c r="CV3598" s="39"/>
      <c r="CW3598" s="39"/>
      <c r="CX3598" s="39"/>
      <c r="CY3598" s="39"/>
      <c r="CZ3598" s="39"/>
      <c r="DA3598" s="39"/>
      <c r="DB3598" s="39"/>
      <c r="DC3598" s="39"/>
      <c r="DD3598" s="39"/>
      <c r="DE3598" s="39"/>
    </row>
    <row r="3599" spans="1:109" s="38" customFormat="1" ht="12">
      <c r="A3599" s="298"/>
      <c r="B3599" s="298"/>
      <c r="C3599" s="298"/>
      <c r="D3599" s="298"/>
      <c r="E3599" s="298"/>
      <c r="F3599" s="298"/>
      <c r="G3599" s="298"/>
      <c r="H3599" s="298"/>
      <c r="I3599" s="298"/>
      <c r="J3599" s="298"/>
      <c r="K3599" s="298"/>
      <c r="L3599" s="299"/>
      <c r="M3599" s="302"/>
      <c r="N3599" s="298"/>
      <c r="O3599" s="238"/>
      <c r="P3599" s="238"/>
      <c r="Q3599" s="238"/>
      <c r="T3599" s="39"/>
      <c r="U3599" s="39"/>
      <c r="V3599" s="39"/>
      <c r="W3599" s="39"/>
      <c r="X3599" s="39"/>
      <c r="Y3599" s="39"/>
      <c r="Z3599" s="39"/>
      <c r="AA3599" s="39"/>
      <c r="AB3599" s="39"/>
      <c r="AC3599" s="39"/>
      <c r="AD3599" s="39"/>
      <c r="AE3599" s="39"/>
      <c r="AF3599" s="39"/>
      <c r="AG3599" s="39"/>
      <c r="AH3599" s="39"/>
      <c r="AI3599" s="39"/>
      <c r="AJ3599" s="39"/>
      <c r="AK3599" s="39"/>
      <c r="AL3599" s="39"/>
      <c r="AM3599" s="39"/>
      <c r="AN3599" s="39"/>
      <c r="AO3599" s="39"/>
      <c r="AP3599" s="39"/>
      <c r="AQ3599" s="39"/>
      <c r="AR3599" s="39"/>
      <c r="AS3599" s="39"/>
      <c r="AT3599" s="39"/>
      <c r="AU3599" s="39"/>
      <c r="AV3599" s="39"/>
      <c r="AW3599" s="39"/>
      <c r="AX3599" s="39"/>
      <c r="AY3599" s="39"/>
      <c r="AZ3599" s="39"/>
      <c r="BA3599" s="39"/>
      <c r="BB3599" s="39"/>
      <c r="BC3599" s="39"/>
      <c r="BD3599" s="39"/>
      <c r="BE3599" s="39"/>
      <c r="BF3599" s="39"/>
      <c r="BG3599" s="39"/>
      <c r="BH3599" s="39"/>
      <c r="BI3599" s="39"/>
      <c r="BJ3599" s="39"/>
      <c r="BK3599" s="39"/>
      <c r="BL3599" s="39"/>
      <c r="BM3599" s="39"/>
      <c r="BN3599" s="39"/>
      <c r="BO3599" s="39"/>
      <c r="BP3599" s="39"/>
      <c r="BQ3599" s="39"/>
      <c r="BR3599" s="39"/>
      <c r="BS3599" s="39"/>
      <c r="BT3599" s="39"/>
      <c r="BU3599" s="39"/>
      <c r="BV3599" s="39"/>
      <c r="BW3599" s="39"/>
      <c r="BX3599" s="39"/>
      <c r="BY3599" s="39"/>
      <c r="BZ3599" s="39"/>
      <c r="CA3599" s="39"/>
      <c r="CB3599" s="39"/>
      <c r="CC3599" s="39"/>
      <c r="CD3599" s="39"/>
      <c r="CE3599" s="39"/>
      <c r="CF3599" s="39"/>
      <c r="CG3599" s="39"/>
      <c r="CH3599" s="39"/>
      <c r="CI3599" s="39"/>
      <c r="CJ3599" s="39"/>
      <c r="CK3599" s="39"/>
      <c r="CL3599" s="39"/>
      <c r="CM3599" s="39"/>
      <c r="CN3599" s="39"/>
      <c r="CO3599" s="39"/>
      <c r="CP3599" s="39"/>
      <c r="CQ3599" s="39"/>
      <c r="CR3599" s="39"/>
      <c r="CS3599" s="39"/>
      <c r="CT3599" s="39"/>
      <c r="CU3599" s="39"/>
      <c r="CV3599" s="39"/>
      <c r="CW3599" s="39"/>
      <c r="CX3599" s="39"/>
      <c r="CY3599" s="39"/>
      <c r="CZ3599" s="39"/>
      <c r="DA3599" s="39"/>
      <c r="DB3599" s="39"/>
      <c r="DC3599" s="39"/>
      <c r="DD3599" s="39"/>
      <c r="DE3599" s="39"/>
    </row>
    <row r="3600" spans="1:109" s="38" customFormat="1" ht="12">
      <c r="A3600" s="298"/>
      <c r="B3600" s="298"/>
      <c r="C3600" s="298"/>
      <c r="D3600" s="298"/>
      <c r="E3600" s="298"/>
      <c r="F3600" s="298"/>
      <c r="G3600" s="298"/>
      <c r="H3600" s="298"/>
      <c r="I3600" s="298"/>
      <c r="J3600" s="298"/>
      <c r="K3600" s="298"/>
      <c r="L3600" s="299"/>
      <c r="M3600" s="302"/>
      <c r="N3600" s="298"/>
      <c r="O3600" s="238"/>
      <c r="P3600" s="238"/>
      <c r="Q3600" s="238"/>
      <c r="T3600" s="39"/>
      <c r="U3600" s="39"/>
      <c r="V3600" s="39"/>
      <c r="W3600" s="39"/>
      <c r="X3600" s="39"/>
      <c r="Y3600" s="39"/>
      <c r="Z3600" s="39"/>
      <c r="AA3600" s="39"/>
      <c r="AB3600" s="39"/>
      <c r="AC3600" s="39"/>
      <c r="AD3600" s="39"/>
      <c r="AE3600" s="39"/>
      <c r="AF3600" s="39"/>
      <c r="AG3600" s="39"/>
      <c r="AH3600" s="39"/>
      <c r="AI3600" s="39"/>
      <c r="AJ3600" s="39"/>
      <c r="AK3600" s="39"/>
      <c r="AL3600" s="39"/>
      <c r="AM3600" s="39"/>
      <c r="AN3600" s="39"/>
      <c r="AO3600" s="39"/>
      <c r="AP3600" s="39"/>
      <c r="AQ3600" s="39"/>
      <c r="AR3600" s="39"/>
      <c r="AS3600" s="39"/>
      <c r="AT3600" s="39"/>
      <c r="AU3600" s="39"/>
      <c r="AV3600" s="39"/>
      <c r="AW3600" s="39"/>
      <c r="AX3600" s="39"/>
      <c r="AY3600" s="39"/>
      <c r="AZ3600" s="39"/>
      <c r="BA3600" s="39"/>
      <c r="BB3600" s="39"/>
      <c r="BC3600" s="39"/>
      <c r="BD3600" s="39"/>
      <c r="BE3600" s="39"/>
      <c r="BF3600" s="39"/>
      <c r="BG3600" s="39"/>
      <c r="BH3600" s="39"/>
      <c r="BI3600" s="39"/>
      <c r="BJ3600" s="39"/>
      <c r="BK3600" s="39"/>
      <c r="BL3600" s="39"/>
      <c r="BM3600" s="39"/>
      <c r="BN3600" s="39"/>
      <c r="BO3600" s="39"/>
      <c r="BP3600" s="39"/>
      <c r="BQ3600" s="39"/>
      <c r="BR3600" s="39"/>
      <c r="BS3600" s="39"/>
      <c r="BT3600" s="39"/>
      <c r="BU3600" s="39"/>
      <c r="BV3600" s="39"/>
      <c r="BW3600" s="39"/>
      <c r="BX3600" s="39"/>
      <c r="BY3600" s="39"/>
      <c r="BZ3600" s="39"/>
      <c r="CA3600" s="39"/>
      <c r="CB3600" s="39"/>
      <c r="CC3600" s="39"/>
      <c r="CD3600" s="39"/>
      <c r="CE3600" s="39"/>
      <c r="CF3600" s="39"/>
      <c r="CG3600" s="39"/>
      <c r="CH3600" s="39"/>
      <c r="CI3600" s="39"/>
      <c r="CJ3600" s="39"/>
      <c r="CK3600" s="39"/>
      <c r="CL3600" s="39"/>
      <c r="CM3600" s="39"/>
      <c r="CN3600" s="39"/>
      <c r="CO3600" s="39"/>
      <c r="CP3600" s="39"/>
      <c r="CQ3600" s="39"/>
      <c r="CR3600" s="39"/>
      <c r="CS3600" s="39"/>
      <c r="CT3600" s="39"/>
      <c r="CU3600" s="39"/>
      <c r="CV3600" s="39"/>
      <c r="CW3600" s="39"/>
      <c r="CX3600" s="39"/>
      <c r="CY3600" s="39"/>
      <c r="CZ3600" s="39"/>
      <c r="DA3600" s="39"/>
      <c r="DB3600" s="39"/>
      <c r="DC3600" s="39"/>
      <c r="DD3600" s="39"/>
      <c r="DE3600" s="39"/>
    </row>
    <row r="3601" spans="1:109" s="38" customFormat="1" ht="12">
      <c r="A3601" s="298"/>
      <c r="B3601" s="298"/>
      <c r="C3601" s="298"/>
      <c r="D3601" s="298"/>
      <c r="E3601" s="298"/>
      <c r="F3601" s="298"/>
      <c r="G3601" s="298"/>
      <c r="H3601" s="298"/>
      <c r="I3601" s="298"/>
      <c r="J3601" s="298"/>
      <c r="K3601" s="298"/>
      <c r="L3601" s="299"/>
      <c r="M3601" s="302"/>
      <c r="N3601" s="298"/>
      <c r="O3601" s="238"/>
      <c r="P3601" s="238"/>
      <c r="Q3601" s="238"/>
      <c r="T3601" s="39"/>
      <c r="U3601" s="39"/>
      <c r="V3601" s="39"/>
      <c r="W3601" s="39"/>
      <c r="X3601" s="39"/>
      <c r="Y3601" s="39"/>
      <c r="Z3601" s="39"/>
      <c r="AA3601" s="39"/>
      <c r="AB3601" s="39"/>
      <c r="AC3601" s="39"/>
      <c r="AD3601" s="39"/>
      <c r="AE3601" s="39"/>
      <c r="AF3601" s="39"/>
      <c r="AG3601" s="39"/>
      <c r="AH3601" s="39"/>
      <c r="AI3601" s="39"/>
      <c r="AJ3601" s="39"/>
      <c r="AK3601" s="39"/>
      <c r="AL3601" s="39"/>
      <c r="AM3601" s="39"/>
      <c r="AN3601" s="39"/>
      <c r="AO3601" s="39"/>
      <c r="AP3601" s="39"/>
      <c r="AQ3601" s="39"/>
      <c r="AR3601" s="39"/>
      <c r="AS3601" s="39"/>
      <c r="AT3601" s="39"/>
      <c r="AU3601" s="39"/>
      <c r="AV3601" s="39"/>
      <c r="AW3601" s="39"/>
      <c r="AX3601" s="39"/>
      <c r="AY3601" s="39"/>
      <c r="AZ3601" s="39"/>
      <c r="BA3601" s="39"/>
      <c r="BB3601" s="39"/>
      <c r="BC3601" s="39"/>
      <c r="BD3601" s="39"/>
      <c r="BE3601" s="39"/>
      <c r="BF3601" s="39"/>
      <c r="BG3601" s="39"/>
      <c r="BH3601" s="39"/>
      <c r="BI3601" s="39"/>
      <c r="BJ3601" s="39"/>
      <c r="BK3601" s="39"/>
      <c r="BL3601" s="39"/>
      <c r="BM3601" s="39"/>
      <c r="BN3601" s="39"/>
      <c r="BO3601" s="39"/>
      <c r="BP3601" s="39"/>
      <c r="BQ3601" s="39"/>
      <c r="BR3601" s="39"/>
      <c r="BS3601" s="39"/>
      <c r="BT3601" s="39"/>
      <c r="BU3601" s="39"/>
      <c r="BV3601" s="39"/>
      <c r="BW3601" s="39"/>
      <c r="BX3601" s="39"/>
      <c r="BY3601" s="39"/>
      <c r="BZ3601" s="39"/>
      <c r="CA3601" s="39"/>
      <c r="CB3601" s="39"/>
      <c r="CC3601" s="39"/>
      <c r="CD3601" s="39"/>
      <c r="CE3601" s="39"/>
      <c r="CF3601" s="39"/>
      <c r="CG3601" s="39"/>
      <c r="CH3601" s="39"/>
      <c r="CI3601" s="39"/>
      <c r="CJ3601" s="39"/>
      <c r="CK3601" s="39"/>
      <c r="CL3601" s="39"/>
      <c r="CM3601" s="39"/>
      <c r="CN3601" s="39"/>
      <c r="CO3601" s="39"/>
      <c r="CP3601" s="39"/>
      <c r="CQ3601" s="39"/>
      <c r="CR3601" s="39"/>
      <c r="CS3601" s="39"/>
      <c r="CT3601" s="39"/>
      <c r="CU3601" s="39"/>
      <c r="CV3601" s="39"/>
      <c r="CW3601" s="39"/>
      <c r="CX3601" s="39"/>
      <c r="CY3601" s="39"/>
      <c r="CZ3601" s="39"/>
      <c r="DA3601" s="39"/>
      <c r="DB3601" s="39"/>
      <c r="DC3601" s="39"/>
      <c r="DD3601" s="39"/>
      <c r="DE3601" s="39"/>
    </row>
    <row r="3602" spans="1:109" s="38" customFormat="1" ht="12">
      <c r="A3602" s="298"/>
      <c r="B3602" s="298"/>
      <c r="C3602" s="298"/>
      <c r="D3602" s="298"/>
      <c r="E3602" s="298"/>
      <c r="F3602" s="298"/>
      <c r="G3602" s="298"/>
      <c r="H3602" s="298"/>
      <c r="I3602" s="298"/>
      <c r="J3602" s="298"/>
      <c r="K3602" s="298"/>
      <c r="L3602" s="299"/>
      <c r="M3602" s="302"/>
      <c r="N3602" s="298"/>
      <c r="O3602" s="238"/>
      <c r="P3602" s="238"/>
      <c r="Q3602" s="238"/>
      <c r="T3602" s="39"/>
      <c r="U3602" s="39"/>
      <c r="V3602" s="39"/>
      <c r="W3602" s="39"/>
      <c r="X3602" s="39"/>
      <c r="Y3602" s="39"/>
      <c r="Z3602" s="39"/>
      <c r="AA3602" s="39"/>
      <c r="AB3602" s="39"/>
      <c r="AC3602" s="39"/>
      <c r="AD3602" s="39"/>
      <c r="AE3602" s="39"/>
      <c r="AF3602" s="39"/>
      <c r="AG3602" s="39"/>
      <c r="AH3602" s="39"/>
      <c r="AI3602" s="39"/>
      <c r="AJ3602" s="39"/>
      <c r="AK3602" s="39"/>
      <c r="AL3602" s="39"/>
      <c r="AM3602" s="39"/>
      <c r="AN3602" s="39"/>
      <c r="AO3602" s="39"/>
      <c r="AP3602" s="39"/>
      <c r="AQ3602" s="39"/>
      <c r="AR3602" s="39"/>
      <c r="AS3602" s="39"/>
      <c r="AT3602" s="39"/>
      <c r="AU3602" s="39"/>
      <c r="AV3602" s="39"/>
      <c r="AW3602" s="39"/>
      <c r="AX3602" s="39"/>
      <c r="AY3602" s="39"/>
      <c r="AZ3602" s="39"/>
      <c r="BA3602" s="39"/>
      <c r="BB3602" s="39"/>
      <c r="BC3602" s="39"/>
      <c r="BD3602" s="39"/>
      <c r="BE3602" s="39"/>
      <c r="BF3602" s="39"/>
      <c r="BG3602" s="39"/>
      <c r="BH3602" s="39"/>
      <c r="BI3602" s="39"/>
      <c r="BJ3602" s="39"/>
      <c r="BK3602" s="39"/>
      <c r="BL3602" s="39"/>
      <c r="BM3602" s="39"/>
      <c r="BN3602" s="39"/>
      <c r="BO3602" s="39"/>
      <c r="BP3602" s="39"/>
      <c r="BQ3602" s="39"/>
      <c r="BR3602" s="39"/>
      <c r="BS3602" s="39"/>
      <c r="BT3602" s="39"/>
      <c r="BU3602" s="39"/>
      <c r="BV3602" s="39"/>
      <c r="BW3602" s="39"/>
      <c r="BX3602" s="39"/>
      <c r="BY3602" s="39"/>
      <c r="BZ3602" s="39"/>
      <c r="CA3602" s="39"/>
      <c r="CB3602" s="39"/>
      <c r="CC3602" s="39"/>
      <c r="CD3602" s="39"/>
      <c r="CE3602" s="39"/>
      <c r="CF3602" s="39"/>
      <c r="CG3602" s="39"/>
      <c r="CH3602" s="39"/>
      <c r="CI3602" s="39"/>
      <c r="CJ3602" s="39"/>
      <c r="CK3602" s="39"/>
      <c r="CL3602" s="39"/>
      <c r="CM3602" s="39"/>
      <c r="CN3602" s="39"/>
      <c r="CO3602" s="39"/>
      <c r="CP3602" s="39"/>
      <c r="CQ3602" s="39"/>
      <c r="CR3602" s="39"/>
      <c r="CS3602" s="39"/>
      <c r="CT3602" s="39"/>
      <c r="CU3602" s="39"/>
      <c r="CV3602" s="39"/>
      <c r="CW3602" s="39"/>
      <c r="CX3602" s="39"/>
      <c r="CY3602" s="39"/>
      <c r="CZ3602" s="39"/>
      <c r="DA3602" s="39"/>
      <c r="DB3602" s="39"/>
      <c r="DC3602" s="39"/>
      <c r="DD3602" s="39"/>
      <c r="DE3602" s="39"/>
    </row>
    <row r="3603" spans="1:109" s="38" customFormat="1" ht="12">
      <c r="A3603" s="298"/>
      <c r="B3603" s="298"/>
      <c r="C3603" s="298"/>
      <c r="D3603" s="298"/>
      <c r="E3603" s="298"/>
      <c r="F3603" s="298"/>
      <c r="G3603" s="298"/>
      <c r="H3603" s="298"/>
      <c r="I3603" s="298"/>
      <c r="J3603" s="298"/>
      <c r="K3603" s="298"/>
      <c r="L3603" s="299"/>
      <c r="M3603" s="302"/>
      <c r="N3603" s="298"/>
      <c r="O3603" s="238"/>
      <c r="P3603" s="238"/>
      <c r="Q3603" s="238"/>
      <c r="T3603" s="39"/>
      <c r="U3603" s="39"/>
      <c r="V3603" s="39"/>
      <c r="W3603" s="39"/>
      <c r="X3603" s="39"/>
      <c r="Y3603" s="39"/>
      <c r="Z3603" s="39"/>
      <c r="AA3603" s="39"/>
      <c r="AB3603" s="39"/>
      <c r="AC3603" s="39"/>
      <c r="AD3603" s="39"/>
      <c r="AE3603" s="39"/>
      <c r="AF3603" s="39"/>
      <c r="AG3603" s="39"/>
      <c r="AH3603" s="39"/>
      <c r="AI3603" s="39"/>
      <c r="AJ3603" s="39"/>
      <c r="AK3603" s="39"/>
      <c r="AL3603" s="39"/>
      <c r="AM3603" s="39"/>
      <c r="AN3603" s="39"/>
      <c r="AO3603" s="39"/>
      <c r="AP3603" s="39"/>
      <c r="AQ3603" s="39"/>
      <c r="AR3603" s="39"/>
      <c r="AS3603" s="39"/>
      <c r="AT3603" s="39"/>
      <c r="AU3603" s="39"/>
      <c r="AV3603" s="39"/>
      <c r="AW3603" s="39"/>
      <c r="AX3603" s="39"/>
      <c r="AY3603" s="39"/>
      <c r="AZ3603" s="39"/>
      <c r="BA3603" s="39"/>
      <c r="BB3603" s="39"/>
      <c r="BC3603" s="39"/>
      <c r="BD3603" s="39"/>
      <c r="BE3603" s="39"/>
      <c r="BF3603" s="39"/>
      <c r="BG3603" s="39"/>
      <c r="BH3603" s="39"/>
      <c r="BI3603" s="39"/>
      <c r="BJ3603" s="39"/>
      <c r="BK3603" s="39"/>
      <c r="BL3603" s="39"/>
      <c r="BM3603" s="39"/>
      <c r="BN3603" s="39"/>
      <c r="BO3603" s="39"/>
      <c r="BP3603" s="39"/>
      <c r="BQ3603" s="39"/>
      <c r="BR3603" s="39"/>
      <c r="BS3603" s="39"/>
      <c r="BT3603" s="39"/>
      <c r="BU3603" s="39"/>
      <c r="BV3603" s="39"/>
      <c r="BW3603" s="39"/>
      <c r="BX3603" s="39"/>
      <c r="BY3603" s="39"/>
      <c r="BZ3603" s="39"/>
      <c r="CA3603" s="39"/>
      <c r="CB3603" s="39"/>
      <c r="CC3603" s="39"/>
      <c r="CD3603" s="39"/>
      <c r="CE3603" s="39"/>
      <c r="CF3603" s="39"/>
      <c r="CG3603" s="39"/>
      <c r="CH3603" s="39"/>
      <c r="CI3603" s="39"/>
      <c r="CJ3603" s="39"/>
      <c r="CK3603" s="39"/>
      <c r="CL3603" s="39"/>
      <c r="CM3603" s="39"/>
      <c r="CN3603" s="39"/>
      <c r="CO3603" s="39"/>
      <c r="CP3603" s="39"/>
      <c r="CQ3603" s="39"/>
      <c r="CR3603" s="39"/>
      <c r="CS3603" s="39"/>
      <c r="CT3603" s="39"/>
      <c r="CU3603" s="39"/>
      <c r="CV3603" s="39"/>
      <c r="CW3603" s="39"/>
      <c r="CX3603" s="39"/>
      <c r="CY3603" s="39"/>
      <c r="CZ3603" s="39"/>
      <c r="DA3603" s="39"/>
      <c r="DB3603" s="39"/>
      <c r="DC3603" s="39"/>
      <c r="DD3603" s="39"/>
      <c r="DE3603" s="39"/>
    </row>
    <row r="3604" spans="1:109" s="38" customFormat="1" ht="12">
      <c r="A3604" s="298"/>
      <c r="B3604" s="298"/>
      <c r="C3604" s="298"/>
      <c r="D3604" s="298"/>
      <c r="E3604" s="298"/>
      <c r="F3604" s="298"/>
      <c r="G3604" s="298"/>
      <c r="H3604" s="298"/>
      <c r="I3604" s="298"/>
      <c r="J3604" s="298"/>
      <c r="K3604" s="298"/>
      <c r="L3604" s="299"/>
      <c r="M3604" s="302"/>
      <c r="N3604" s="298"/>
      <c r="O3604" s="238"/>
      <c r="P3604" s="238"/>
      <c r="Q3604" s="238"/>
      <c r="T3604" s="39"/>
      <c r="U3604" s="39"/>
      <c r="V3604" s="39"/>
      <c r="W3604" s="39"/>
      <c r="X3604" s="39"/>
      <c r="Y3604" s="39"/>
      <c r="Z3604" s="39"/>
      <c r="AA3604" s="39"/>
      <c r="AB3604" s="39"/>
      <c r="AC3604" s="39"/>
      <c r="AD3604" s="39"/>
      <c r="AE3604" s="39"/>
      <c r="AF3604" s="39"/>
      <c r="AG3604" s="39"/>
      <c r="AH3604" s="39"/>
      <c r="AI3604" s="39"/>
      <c r="AJ3604" s="39"/>
      <c r="AK3604" s="39"/>
      <c r="AL3604" s="39"/>
      <c r="AM3604" s="39"/>
      <c r="AN3604" s="39"/>
      <c r="AO3604" s="39"/>
      <c r="AP3604" s="39"/>
      <c r="AQ3604" s="39"/>
      <c r="AR3604" s="39"/>
      <c r="AS3604" s="39"/>
      <c r="AT3604" s="39"/>
      <c r="AU3604" s="39"/>
      <c r="AV3604" s="39"/>
      <c r="AW3604" s="39"/>
      <c r="AX3604" s="39"/>
      <c r="AY3604" s="39"/>
      <c r="AZ3604" s="39"/>
      <c r="BA3604" s="39"/>
      <c r="BB3604" s="39"/>
      <c r="BC3604" s="39"/>
      <c r="BD3604" s="39"/>
      <c r="BE3604" s="39"/>
      <c r="BF3604" s="39"/>
      <c r="BG3604" s="39"/>
      <c r="BH3604" s="39"/>
      <c r="BI3604" s="39"/>
      <c r="BJ3604" s="39"/>
      <c r="BK3604" s="39"/>
      <c r="BL3604" s="39"/>
      <c r="BM3604" s="39"/>
      <c r="BN3604" s="39"/>
      <c r="BO3604" s="39"/>
      <c r="BP3604" s="39"/>
      <c r="BQ3604" s="39"/>
      <c r="BR3604" s="39"/>
      <c r="BS3604" s="39"/>
      <c r="BT3604" s="39"/>
      <c r="BU3604" s="39"/>
      <c r="BV3604" s="39"/>
      <c r="BW3604" s="39"/>
      <c r="BX3604" s="39"/>
      <c r="BY3604" s="39"/>
      <c r="BZ3604" s="39"/>
      <c r="CA3604" s="39"/>
      <c r="CB3604" s="39"/>
      <c r="CC3604" s="39"/>
      <c r="CD3604" s="39"/>
      <c r="CE3604" s="39"/>
      <c r="CF3604" s="39"/>
      <c r="CG3604" s="39"/>
      <c r="CH3604" s="39"/>
      <c r="CI3604" s="39"/>
      <c r="CJ3604" s="39"/>
      <c r="CK3604" s="39"/>
      <c r="CL3604" s="39"/>
      <c r="CM3604" s="39"/>
      <c r="CN3604" s="39"/>
      <c r="CO3604" s="39"/>
      <c r="CP3604" s="39"/>
      <c r="CQ3604" s="39"/>
      <c r="CR3604" s="39"/>
      <c r="CS3604" s="39"/>
      <c r="CT3604" s="39"/>
      <c r="CU3604" s="39"/>
      <c r="CV3604" s="39"/>
      <c r="CW3604" s="39"/>
      <c r="CX3604" s="39"/>
      <c r="CY3604" s="39"/>
      <c r="CZ3604" s="39"/>
      <c r="DA3604" s="39"/>
      <c r="DB3604" s="39"/>
      <c r="DC3604" s="39"/>
      <c r="DD3604" s="39"/>
      <c r="DE3604" s="39"/>
    </row>
    <row r="3605" spans="1:109" s="38" customFormat="1" ht="12">
      <c r="A3605" s="298"/>
      <c r="B3605" s="298"/>
      <c r="C3605" s="298"/>
      <c r="D3605" s="298"/>
      <c r="E3605" s="298"/>
      <c r="F3605" s="298"/>
      <c r="G3605" s="298"/>
      <c r="H3605" s="298"/>
      <c r="I3605" s="298"/>
      <c r="J3605" s="298"/>
      <c r="K3605" s="298"/>
      <c r="L3605" s="299"/>
      <c r="M3605" s="302"/>
      <c r="N3605" s="298"/>
      <c r="O3605" s="238"/>
      <c r="P3605" s="238"/>
      <c r="Q3605" s="238"/>
      <c r="T3605" s="39"/>
      <c r="U3605" s="39"/>
      <c r="V3605" s="39"/>
      <c r="W3605" s="39"/>
      <c r="X3605" s="39"/>
      <c r="Y3605" s="39"/>
      <c r="Z3605" s="39"/>
      <c r="AA3605" s="39"/>
      <c r="AB3605" s="39"/>
      <c r="AC3605" s="39"/>
      <c r="AD3605" s="39"/>
      <c r="AE3605" s="39"/>
      <c r="AF3605" s="39"/>
      <c r="AG3605" s="39"/>
      <c r="AH3605" s="39"/>
      <c r="AI3605" s="39"/>
      <c r="AJ3605" s="39"/>
      <c r="AK3605" s="39"/>
      <c r="AL3605" s="39"/>
      <c r="AM3605" s="39"/>
      <c r="AN3605" s="39"/>
      <c r="AO3605" s="39"/>
      <c r="AP3605" s="39"/>
      <c r="AQ3605" s="39"/>
      <c r="AR3605" s="39"/>
      <c r="AS3605" s="39"/>
      <c r="AT3605" s="39"/>
      <c r="AU3605" s="39"/>
      <c r="AV3605" s="39"/>
      <c r="AW3605" s="39"/>
      <c r="AX3605" s="39"/>
      <c r="AY3605" s="39"/>
      <c r="AZ3605" s="39"/>
      <c r="BA3605" s="39"/>
      <c r="BB3605" s="39"/>
      <c r="BC3605" s="39"/>
      <c r="BD3605" s="39"/>
      <c r="BE3605" s="39"/>
      <c r="BF3605" s="39"/>
      <c r="BG3605" s="39"/>
      <c r="BH3605" s="39"/>
      <c r="BI3605" s="39"/>
      <c r="BJ3605" s="39"/>
      <c r="BK3605" s="39"/>
      <c r="BL3605" s="39"/>
      <c r="BM3605" s="39"/>
      <c r="BN3605" s="39"/>
      <c r="BO3605" s="39"/>
      <c r="BP3605" s="39"/>
      <c r="BQ3605" s="39"/>
      <c r="BR3605" s="39"/>
      <c r="BS3605" s="39"/>
      <c r="BT3605" s="39"/>
      <c r="BU3605" s="39"/>
      <c r="BV3605" s="39"/>
      <c r="BW3605" s="39"/>
      <c r="BX3605" s="39"/>
      <c r="BY3605" s="39"/>
      <c r="BZ3605" s="39"/>
      <c r="CA3605" s="39"/>
      <c r="CB3605" s="39"/>
      <c r="CC3605" s="39"/>
      <c r="CD3605" s="39"/>
      <c r="CE3605" s="39"/>
      <c r="CF3605" s="39"/>
      <c r="CG3605" s="39"/>
      <c r="CH3605" s="39"/>
      <c r="CI3605" s="39"/>
      <c r="CJ3605" s="39"/>
      <c r="CK3605" s="39"/>
      <c r="CL3605" s="39"/>
      <c r="CM3605" s="39"/>
      <c r="CN3605" s="39"/>
      <c r="CO3605" s="39"/>
      <c r="CP3605" s="39"/>
      <c r="CQ3605" s="39"/>
      <c r="CR3605" s="39"/>
      <c r="CS3605" s="39"/>
      <c r="CT3605" s="39"/>
      <c r="CU3605" s="39"/>
      <c r="CV3605" s="39"/>
      <c r="CW3605" s="39"/>
      <c r="CX3605" s="39"/>
      <c r="CY3605" s="39"/>
      <c r="CZ3605" s="39"/>
      <c r="DA3605" s="39"/>
      <c r="DB3605" s="39"/>
      <c r="DC3605" s="39"/>
      <c r="DD3605" s="39"/>
      <c r="DE3605" s="39"/>
    </row>
    <row r="3606" spans="1:109" s="38" customFormat="1" ht="12">
      <c r="A3606" s="298"/>
      <c r="B3606" s="298"/>
      <c r="C3606" s="298"/>
      <c r="D3606" s="298"/>
      <c r="E3606" s="298"/>
      <c r="F3606" s="298"/>
      <c r="G3606" s="298"/>
      <c r="H3606" s="298"/>
      <c r="I3606" s="298"/>
      <c r="J3606" s="298"/>
      <c r="K3606" s="298"/>
      <c r="L3606" s="299"/>
      <c r="M3606" s="302"/>
      <c r="N3606" s="298"/>
      <c r="O3606" s="238"/>
      <c r="P3606" s="238"/>
      <c r="Q3606" s="238"/>
      <c r="T3606" s="39"/>
      <c r="U3606" s="39"/>
      <c r="V3606" s="39"/>
      <c r="W3606" s="39"/>
      <c r="X3606" s="39"/>
      <c r="Y3606" s="39"/>
      <c r="Z3606" s="39"/>
      <c r="AA3606" s="39"/>
      <c r="AB3606" s="39"/>
      <c r="AC3606" s="39"/>
      <c r="AD3606" s="39"/>
      <c r="AE3606" s="39"/>
      <c r="AF3606" s="39"/>
      <c r="AG3606" s="39"/>
      <c r="AH3606" s="39"/>
      <c r="AI3606" s="39"/>
      <c r="AJ3606" s="39"/>
      <c r="AK3606" s="39"/>
      <c r="AL3606" s="39"/>
      <c r="AM3606" s="39"/>
      <c r="AN3606" s="39"/>
      <c r="AO3606" s="39"/>
      <c r="AP3606" s="39"/>
      <c r="AQ3606" s="39"/>
      <c r="AR3606" s="39"/>
      <c r="AS3606" s="39"/>
      <c r="AT3606" s="39"/>
      <c r="AU3606" s="39"/>
      <c r="AV3606" s="39"/>
      <c r="AW3606" s="39"/>
      <c r="AX3606" s="39"/>
      <c r="AY3606" s="39"/>
      <c r="AZ3606" s="39"/>
      <c r="BA3606" s="39"/>
      <c r="BB3606" s="39"/>
      <c r="BC3606" s="39"/>
      <c r="BD3606" s="39"/>
      <c r="BE3606" s="39"/>
      <c r="BF3606" s="39"/>
      <c r="BG3606" s="39"/>
      <c r="BH3606" s="39"/>
      <c r="BI3606" s="39"/>
      <c r="BJ3606" s="39"/>
      <c r="BK3606" s="39"/>
      <c r="BL3606" s="39"/>
      <c r="BM3606" s="39"/>
      <c r="BN3606" s="39"/>
      <c r="BO3606" s="39"/>
      <c r="BP3606" s="39"/>
      <c r="BQ3606" s="39"/>
      <c r="BR3606" s="39"/>
      <c r="BS3606" s="39"/>
      <c r="BT3606" s="39"/>
      <c r="BU3606" s="39"/>
      <c r="BV3606" s="39"/>
      <c r="BW3606" s="39"/>
      <c r="BX3606" s="39"/>
      <c r="BY3606" s="39"/>
      <c r="BZ3606" s="39"/>
      <c r="CA3606" s="39"/>
      <c r="CB3606" s="39"/>
      <c r="CC3606" s="39"/>
      <c r="CD3606" s="39"/>
      <c r="CE3606" s="39"/>
      <c r="CF3606" s="39"/>
      <c r="CG3606" s="39"/>
      <c r="CH3606" s="39"/>
      <c r="CI3606" s="39"/>
      <c r="CJ3606" s="39"/>
      <c r="CK3606" s="39"/>
      <c r="CL3606" s="39"/>
      <c r="CM3606" s="39"/>
      <c r="CN3606" s="39"/>
      <c r="CO3606" s="39"/>
      <c r="CP3606" s="39"/>
      <c r="CQ3606" s="39"/>
      <c r="CR3606" s="39"/>
      <c r="CS3606" s="39"/>
      <c r="CT3606" s="39"/>
      <c r="CU3606" s="39"/>
      <c r="CV3606" s="39"/>
      <c r="CW3606" s="39"/>
      <c r="CX3606" s="39"/>
      <c r="CY3606" s="39"/>
      <c r="CZ3606" s="39"/>
      <c r="DA3606" s="39"/>
      <c r="DB3606" s="39"/>
      <c r="DC3606" s="39"/>
      <c r="DD3606" s="39"/>
      <c r="DE3606" s="39"/>
    </row>
    <row r="3607" spans="1:109" s="38" customFormat="1" ht="12">
      <c r="A3607" s="298"/>
      <c r="B3607" s="298"/>
      <c r="C3607" s="298"/>
      <c r="D3607" s="298"/>
      <c r="E3607" s="298"/>
      <c r="F3607" s="298"/>
      <c r="G3607" s="298"/>
      <c r="H3607" s="298"/>
      <c r="I3607" s="298"/>
      <c r="J3607" s="298"/>
      <c r="K3607" s="298"/>
      <c r="L3607" s="299"/>
      <c r="M3607" s="302"/>
      <c r="N3607" s="298"/>
      <c r="O3607" s="238"/>
      <c r="P3607" s="238"/>
      <c r="Q3607" s="238"/>
      <c r="T3607" s="39"/>
      <c r="U3607" s="39"/>
      <c r="V3607" s="39"/>
      <c r="W3607" s="39"/>
      <c r="X3607" s="39"/>
      <c r="Y3607" s="39"/>
      <c r="Z3607" s="39"/>
      <c r="AA3607" s="39"/>
      <c r="AB3607" s="39"/>
      <c r="AC3607" s="39"/>
      <c r="AD3607" s="39"/>
      <c r="AE3607" s="39"/>
      <c r="AF3607" s="39"/>
      <c r="AG3607" s="39"/>
      <c r="AH3607" s="39"/>
      <c r="AI3607" s="39"/>
      <c r="AJ3607" s="39"/>
      <c r="AK3607" s="39"/>
      <c r="AL3607" s="39"/>
      <c r="AM3607" s="39"/>
      <c r="AN3607" s="39"/>
      <c r="AO3607" s="39"/>
      <c r="AP3607" s="39"/>
      <c r="AQ3607" s="39"/>
      <c r="AR3607" s="39"/>
      <c r="AS3607" s="39"/>
      <c r="AT3607" s="39"/>
      <c r="AU3607" s="39"/>
      <c r="AV3607" s="39"/>
      <c r="AW3607" s="39"/>
      <c r="AX3607" s="39"/>
      <c r="AY3607" s="39"/>
      <c r="AZ3607" s="39"/>
      <c r="BA3607" s="39"/>
      <c r="BB3607" s="39"/>
      <c r="BC3607" s="39"/>
      <c r="BD3607" s="39"/>
      <c r="BE3607" s="39"/>
      <c r="BF3607" s="39"/>
      <c r="BG3607" s="39"/>
      <c r="BH3607" s="39"/>
      <c r="BI3607" s="39"/>
      <c r="BJ3607" s="39"/>
      <c r="BK3607" s="39"/>
      <c r="BL3607" s="39"/>
      <c r="BM3607" s="39"/>
      <c r="BN3607" s="39"/>
      <c r="BO3607" s="39"/>
      <c r="BP3607" s="39"/>
      <c r="BQ3607" s="39"/>
      <c r="BR3607" s="39"/>
      <c r="BS3607" s="39"/>
      <c r="BT3607" s="39"/>
      <c r="BU3607" s="39"/>
      <c r="BV3607" s="39"/>
      <c r="BW3607" s="39"/>
      <c r="BX3607" s="39"/>
      <c r="BY3607" s="39"/>
      <c r="BZ3607" s="39"/>
      <c r="CA3607" s="39"/>
      <c r="CB3607" s="39"/>
      <c r="CC3607" s="39"/>
      <c r="CD3607" s="39"/>
      <c r="CE3607" s="39"/>
      <c r="CF3607" s="39"/>
      <c r="CG3607" s="39"/>
      <c r="CH3607" s="39"/>
      <c r="CI3607" s="39"/>
      <c r="CJ3607" s="39"/>
      <c r="CK3607" s="39"/>
      <c r="CL3607" s="39"/>
      <c r="CM3607" s="39"/>
      <c r="CN3607" s="39"/>
      <c r="CO3607" s="39"/>
      <c r="CP3607" s="39"/>
      <c r="CQ3607" s="39"/>
      <c r="CR3607" s="39"/>
      <c r="CS3607" s="39"/>
      <c r="CT3607" s="39"/>
      <c r="CU3607" s="39"/>
      <c r="CV3607" s="39"/>
      <c r="CW3607" s="39"/>
      <c r="CX3607" s="39"/>
      <c r="CY3607" s="39"/>
      <c r="CZ3607" s="39"/>
      <c r="DA3607" s="39"/>
      <c r="DB3607" s="39"/>
      <c r="DC3607" s="39"/>
      <c r="DD3607" s="39"/>
      <c r="DE3607" s="39"/>
    </row>
    <row r="3608" spans="1:109" s="38" customFormat="1" ht="12">
      <c r="A3608" s="298"/>
      <c r="B3608" s="298"/>
      <c r="C3608" s="298"/>
      <c r="D3608" s="298"/>
      <c r="E3608" s="298"/>
      <c r="F3608" s="298"/>
      <c r="G3608" s="298"/>
      <c r="H3608" s="298"/>
      <c r="I3608" s="298"/>
      <c r="J3608" s="298"/>
      <c r="K3608" s="298"/>
      <c r="L3608" s="299"/>
      <c r="M3608" s="302"/>
      <c r="N3608" s="298"/>
      <c r="O3608" s="238"/>
      <c r="P3608" s="238"/>
      <c r="Q3608" s="238"/>
      <c r="T3608" s="39"/>
      <c r="U3608" s="39"/>
      <c r="V3608" s="39"/>
      <c r="W3608" s="39"/>
      <c r="X3608" s="39"/>
      <c r="Y3608" s="39"/>
      <c r="Z3608" s="39"/>
      <c r="AA3608" s="39"/>
      <c r="AB3608" s="39"/>
      <c r="AC3608" s="39"/>
      <c r="AD3608" s="39"/>
      <c r="AE3608" s="39"/>
      <c r="AF3608" s="39"/>
      <c r="AG3608" s="39"/>
      <c r="AH3608" s="39"/>
      <c r="AI3608" s="39"/>
      <c r="AJ3608" s="39"/>
      <c r="AK3608" s="39"/>
      <c r="AL3608" s="39"/>
      <c r="AM3608" s="39"/>
      <c r="AN3608" s="39"/>
      <c r="AO3608" s="39"/>
      <c r="AP3608" s="39"/>
      <c r="AQ3608" s="39"/>
      <c r="AR3608" s="39"/>
      <c r="AS3608" s="39"/>
      <c r="AT3608" s="39"/>
      <c r="AU3608" s="39"/>
      <c r="AV3608" s="39"/>
      <c r="AW3608" s="39"/>
      <c r="AX3608" s="39"/>
      <c r="AY3608" s="39"/>
      <c r="AZ3608" s="39"/>
      <c r="BA3608" s="39"/>
      <c r="BB3608" s="39"/>
      <c r="BC3608" s="39"/>
      <c r="BD3608" s="39"/>
      <c r="BE3608" s="39"/>
      <c r="BF3608" s="39"/>
      <c r="BG3608" s="39"/>
      <c r="BH3608" s="39"/>
      <c r="BI3608" s="39"/>
      <c r="BJ3608" s="39"/>
      <c r="BK3608" s="39"/>
      <c r="BL3608" s="39"/>
      <c r="BM3608" s="39"/>
      <c r="BN3608" s="39"/>
      <c r="BO3608" s="39"/>
      <c r="BP3608" s="39"/>
      <c r="BQ3608" s="39"/>
      <c r="BR3608" s="39"/>
      <c r="BS3608" s="39"/>
      <c r="BT3608" s="39"/>
      <c r="BU3608" s="39"/>
      <c r="BV3608" s="39"/>
      <c r="BW3608" s="39"/>
      <c r="BX3608" s="39"/>
      <c r="BY3608" s="39"/>
      <c r="BZ3608" s="39"/>
      <c r="CA3608" s="39"/>
      <c r="CB3608" s="39"/>
      <c r="CC3608" s="39"/>
      <c r="CD3608" s="39"/>
      <c r="CE3608" s="39"/>
      <c r="CF3608" s="39"/>
      <c r="CG3608" s="39"/>
      <c r="CH3608" s="39"/>
      <c r="CI3608" s="39"/>
      <c r="CJ3608" s="39"/>
      <c r="CK3608" s="39"/>
      <c r="CL3608" s="39"/>
      <c r="CM3608" s="39"/>
      <c r="CN3608" s="39"/>
      <c r="CO3608" s="39"/>
      <c r="CP3608" s="39"/>
      <c r="CQ3608" s="39"/>
      <c r="CR3608" s="39"/>
      <c r="CS3608" s="39"/>
      <c r="CT3608" s="39"/>
      <c r="CU3608" s="39"/>
      <c r="CV3608" s="39"/>
      <c r="CW3608" s="39"/>
      <c r="CX3608" s="39"/>
      <c r="CY3608" s="39"/>
      <c r="CZ3608" s="39"/>
      <c r="DA3608" s="39"/>
      <c r="DB3608" s="39"/>
      <c r="DC3608" s="39"/>
      <c r="DD3608" s="39"/>
      <c r="DE3608" s="39"/>
    </row>
    <row r="3609" spans="1:109" s="38" customFormat="1" ht="12">
      <c r="A3609" s="298"/>
      <c r="B3609" s="298"/>
      <c r="C3609" s="298"/>
      <c r="D3609" s="298"/>
      <c r="E3609" s="298"/>
      <c r="F3609" s="298"/>
      <c r="G3609" s="298"/>
      <c r="H3609" s="298"/>
      <c r="I3609" s="298"/>
      <c r="J3609" s="298"/>
      <c r="K3609" s="298"/>
      <c r="L3609" s="299"/>
      <c r="M3609" s="302"/>
      <c r="N3609" s="298"/>
      <c r="O3609" s="238"/>
      <c r="P3609" s="238"/>
      <c r="Q3609" s="238"/>
      <c r="T3609" s="39"/>
      <c r="U3609" s="39"/>
      <c r="V3609" s="39"/>
      <c r="W3609" s="39"/>
      <c r="X3609" s="39"/>
      <c r="Y3609" s="39"/>
      <c r="Z3609" s="39"/>
      <c r="AA3609" s="39"/>
      <c r="AB3609" s="39"/>
      <c r="AC3609" s="39"/>
      <c r="AD3609" s="39"/>
      <c r="AE3609" s="39"/>
      <c r="AF3609" s="39"/>
      <c r="AG3609" s="39"/>
      <c r="AH3609" s="39"/>
      <c r="AI3609" s="39"/>
      <c r="AJ3609" s="39"/>
      <c r="AK3609" s="39"/>
      <c r="AL3609" s="39"/>
      <c r="AM3609" s="39"/>
      <c r="AN3609" s="39"/>
      <c r="AO3609" s="39"/>
      <c r="AP3609" s="39"/>
      <c r="AQ3609" s="39"/>
      <c r="AR3609" s="39"/>
      <c r="AS3609" s="39"/>
      <c r="AT3609" s="39"/>
      <c r="AU3609" s="39"/>
      <c r="AV3609" s="39"/>
      <c r="AW3609" s="39"/>
      <c r="AX3609" s="39"/>
      <c r="AY3609" s="39"/>
      <c r="AZ3609" s="39"/>
      <c r="BA3609" s="39"/>
      <c r="BB3609" s="39"/>
      <c r="BC3609" s="39"/>
      <c r="BD3609" s="39"/>
      <c r="BE3609" s="39"/>
      <c r="BF3609" s="39"/>
      <c r="BG3609" s="39"/>
      <c r="BH3609" s="39"/>
      <c r="BI3609" s="39"/>
      <c r="BJ3609" s="39"/>
      <c r="BK3609" s="39"/>
      <c r="BL3609" s="39"/>
      <c r="BM3609" s="39"/>
      <c r="BN3609" s="39"/>
      <c r="BO3609" s="39"/>
      <c r="BP3609" s="39"/>
      <c r="BQ3609" s="39"/>
      <c r="BR3609" s="39"/>
      <c r="BS3609" s="39"/>
      <c r="BT3609" s="39"/>
      <c r="BU3609" s="39"/>
      <c r="BV3609" s="39"/>
      <c r="BW3609" s="39"/>
      <c r="BX3609" s="39"/>
      <c r="BY3609" s="39"/>
      <c r="BZ3609" s="39"/>
      <c r="CA3609" s="39"/>
      <c r="CB3609" s="39"/>
      <c r="CC3609" s="39"/>
      <c r="CD3609" s="39"/>
      <c r="CE3609" s="39"/>
      <c r="CF3609" s="39"/>
      <c r="CG3609" s="39"/>
      <c r="CH3609" s="39"/>
      <c r="CI3609" s="39"/>
      <c r="CJ3609" s="39"/>
      <c r="CK3609" s="39"/>
      <c r="CL3609" s="39"/>
      <c r="CM3609" s="39"/>
      <c r="CN3609" s="39"/>
      <c r="CO3609" s="39"/>
      <c r="CP3609" s="39"/>
      <c r="CQ3609" s="39"/>
      <c r="CR3609" s="39"/>
      <c r="CS3609" s="39"/>
      <c r="CT3609" s="39"/>
      <c r="CU3609" s="39"/>
      <c r="CV3609" s="39"/>
      <c r="CW3609" s="39"/>
      <c r="CX3609" s="39"/>
      <c r="CY3609" s="39"/>
      <c r="CZ3609" s="39"/>
      <c r="DA3609" s="39"/>
      <c r="DB3609" s="39"/>
      <c r="DC3609" s="39"/>
      <c r="DD3609" s="39"/>
      <c r="DE3609" s="39"/>
    </row>
    <row r="3610" spans="1:109" s="38" customFormat="1" ht="12">
      <c r="A3610" s="298"/>
      <c r="B3610" s="298"/>
      <c r="C3610" s="298"/>
      <c r="D3610" s="298"/>
      <c r="E3610" s="298"/>
      <c r="F3610" s="298"/>
      <c r="G3610" s="298"/>
      <c r="H3610" s="298"/>
      <c r="I3610" s="298"/>
      <c r="J3610" s="298"/>
      <c r="K3610" s="298"/>
      <c r="L3610" s="299"/>
      <c r="M3610" s="302"/>
      <c r="N3610" s="298"/>
      <c r="O3610" s="238"/>
      <c r="P3610" s="238"/>
      <c r="Q3610" s="238"/>
      <c r="T3610" s="39"/>
      <c r="U3610" s="39"/>
      <c r="V3610" s="39"/>
      <c r="W3610" s="39"/>
      <c r="X3610" s="39"/>
      <c r="Y3610" s="39"/>
      <c r="Z3610" s="39"/>
      <c r="AA3610" s="39"/>
      <c r="AB3610" s="39"/>
      <c r="AC3610" s="39"/>
      <c r="AD3610" s="39"/>
      <c r="AE3610" s="39"/>
      <c r="AF3610" s="39"/>
      <c r="AG3610" s="39"/>
      <c r="AH3610" s="39"/>
      <c r="AI3610" s="39"/>
      <c r="AJ3610" s="39"/>
      <c r="AK3610" s="39"/>
      <c r="AL3610" s="39"/>
      <c r="AM3610" s="39"/>
      <c r="AN3610" s="39"/>
      <c r="AO3610" s="39"/>
      <c r="AP3610" s="39"/>
      <c r="AQ3610" s="39"/>
      <c r="AR3610" s="39"/>
      <c r="AS3610" s="39"/>
      <c r="AT3610" s="39"/>
      <c r="AU3610" s="39"/>
      <c r="AV3610" s="39"/>
      <c r="AW3610" s="39"/>
      <c r="AX3610" s="39"/>
      <c r="AY3610" s="39"/>
      <c r="AZ3610" s="39"/>
      <c r="BA3610" s="39"/>
      <c r="BB3610" s="39"/>
      <c r="BC3610" s="39"/>
      <c r="BD3610" s="39"/>
      <c r="BE3610" s="39"/>
      <c r="BF3610" s="39"/>
      <c r="BG3610" s="39"/>
      <c r="BH3610" s="39"/>
      <c r="BI3610" s="39"/>
      <c r="BJ3610" s="39"/>
      <c r="BK3610" s="39"/>
      <c r="BL3610" s="39"/>
      <c r="BM3610" s="39"/>
      <c r="BN3610" s="39"/>
      <c r="BO3610" s="39"/>
      <c r="BP3610" s="39"/>
      <c r="BQ3610" s="39"/>
      <c r="BR3610" s="39"/>
      <c r="BS3610" s="39"/>
      <c r="BT3610" s="39"/>
      <c r="BU3610" s="39"/>
      <c r="BV3610" s="39"/>
      <c r="BW3610" s="39"/>
      <c r="BX3610" s="39"/>
      <c r="BY3610" s="39"/>
      <c r="BZ3610" s="39"/>
      <c r="CA3610" s="39"/>
      <c r="CB3610" s="39"/>
      <c r="CC3610" s="39"/>
      <c r="CD3610" s="39"/>
      <c r="CE3610" s="39"/>
      <c r="CF3610" s="39"/>
      <c r="CG3610" s="39"/>
      <c r="CH3610" s="39"/>
      <c r="CI3610" s="39"/>
      <c r="CJ3610" s="39"/>
      <c r="CK3610" s="39"/>
      <c r="CL3610" s="39"/>
      <c r="CM3610" s="39"/>
      <c r="CN3610" s="39"/>
      <c r="CO3610" s="39"/>
      <c r="CP3610" s="39"/>
      <c r="CQ3610" s="39"/>
      <c r="CR3610" s="39"/>
      <c r="CS3610" s="39"/>
      <c r="CT3610" s="39"/>
      <c r="CU3610" s="39"/>
      <c r="CV3610" s="39"/>
      <c r="CW3610" s="39"/>
      <c r="CX3610" s="39"/>
      <c r="CY3610" s="39"/>
      <c r="CZ3610" s="39"/>
      <c r="DA3610" s="39"/>
      <c r="DB3610" s="39"/>
      <c r="DC3610" s="39"/>
      <c r="DD3610" s="39"/>
      <c r="DE3610" s="39"/>
    </row>
    <row r="3611" spans="1:109" s="38" customFormat="1" ht="12">
      <c r="A3611" s="298"/>
      <c r="B3611" s="298"/>
      <c r="C3611" s="298"/>
      <c r="D3611" s="298"/>
      <c r="E3611" s="298"/>
      <c r="F3611" s="298"/>
      <c r="G3611" s="298"/>
      <c r="H3611" s="298"/>
      <c r="I3611" s="298"/>
      <c r="J3611" s="298"/>
      <c r="K3611" s="298"/>
      <c r="L3611" s="299"/>
      <c r="M3611" s="302"/>
      <c r="N3611" s="298"/>
      <c r="O3611" s="238"/>
      <c r="P3611" s="238"/>
      <c r="Q3611" s="238"/>
      <c r="T3611" s="39"/>
      <c r="U3611" s="39"/>
      <c r="V3611" s="39"/>
      <c r="W3611" s="39"/>
      <c r="X3611" s="39"/>
      <c r="Y3611" s="39"/>
      <c r="Z3611" s="39"/>
      <c r="AA3611" s="39"/>
      <c r="AB3611" s="39"/>
      <c r="AC3611" s="39"/>
      <c r="AD3611" s="39"/>
      <c r="AE3611" s="39"/>
      <c r="AF3611" s="39"/>
      <c r="AG3611" s="39"/>
      <c r="AH3611" s="39"/>
      <c r="AI3611" s="39"/>
      <c r="AJ3611" s="39"/>
      <c r="AK3611" s="39"/>
      <c r="AL3611" s="39"/>
      <c r="AM3611" s="39"/>
      <c r="AN3611" s="39"/>
      <c r="AO3611" s="39"/>
      <c r="AP3611" s="39"/>
      <c r="AQ3611" s="39"/>
      <c r="AR3611" s="39"/>
      <c r="AS3611" s="39"/>
      <c r="AT3611" s="39"/>
      <c r="AU3611" s="39"/>
      <c r="AV3611" s="39"/>
      <c r="AW3611" s="39"/>
      <c r="AX3611" s="39"/>
      <c r="AY3611" s="39"/>
      <c r="AZ3611" s="39"/>
      <c r="BA3611" s="39"/>
      <c r="BB3611" s="39"/>
      <c r="BC3611" s="39"/>
      <c r="BD3611" s="39"/>
      <c r="BE3611" s="39"/>
      <c r="BF3611" s="39"/>
      <c r="BG3611" s="39"/>
      <c r="BH3611" s="39"/>
      <c r="BI3611" s="39"/>
      <c r="BJ3611" s="39"/>
      <c r="BK3611" s="39"/>
      <c r="BL3611" s="39"/>
      <c r="BM3611" s="39"/>
      <c r="BN3611" s="39"/>
      <c r="BO3611" s="39"/>
      <c r="BP3611" s="39"/>
      <c r="BQ3611" s="39"/>
      <c r="BR3611" s="39"/>
      <c r="BS3611" s="39"/>
      <c r="BT3611" s="39"/>
      <c r="BU3611" s="39"/>
      <c r="BV3611" s="39"/>
      <c r="BW3611" s="39"/>
      <c r="BX3611" s="39"/>
      <c r="BY3611" s="39"/>
      <c r="BZ3611" s="39"/>
      <c r="CA3611" s="39"/>
      <c r="CB3611" s="39"/>
      <c r="CC3611" s="39"/>
      <c r="CD3611" s="39"/>
      <c r="CE3611" s="39"/>
      <c r="CF3611" s="39"/>
      <c r="CG3611" s="39"/>
      <c r="CH3611" s="39"/>
      <c r="CI3611" s="39"/>
      <c r="CJ3611" s="39"/>
      <c r="CK3611" s="39"/>
      <c r="CL3611" s="39"/>
      <c r="CM3611" s="39"/>
      <c r="CN3611" s="39"/>
      <c r="CO3611" s="39"/>
      <c r="CP3611" s="39"/>
      <c r="CQ3611" s="39"/>
      <c r="CR3611" s="39"/>
      <c r="CS3611" s="39"/>
      <c r="CT3611" s="39"/>
      <c r="CU3611" s="39"/>
      <c r="CV3611" s="39"/>
      <c r="CW3611" s="39"/>
      <c r="CX3611" s="39"/>
      <c r="CY3611" s="39"/>
      <c r="CZ3611" s="39"/>
      <c r="DA3611" s="39"/>
      <c r="DB3611" s="39"/>
      <c r="DC3611" s="39"/>
      <c r="DD3611" s="39"/>
      <c r="DE3611" s="39"/>
    </row>
    <row r="3612" spans="1:109" s="38" customFormat="1" ht="12">
      <c r="A3612" s="298"/>
      <c r="B3612" s="298"/>
      <c r="C3612" s="298"/>
      <c r="D3612" s="298"/>
      <c r="E3612" s="298"/>
      <c r="F3612" s="298"/>
      <c r="G3612" s="298"/>
      <c r="H3612" s="298"/>
      <c r="I3612" s="298"/>
      <c r="J3612" s="298"/>
      <c r="K3612" s="298"/>
      <c r="L3612" s="299"/>
      <c r="M3612" s="302"/>
      <c r="N3612" s="298"/>
      <c r="O3612" s="238"/>
      <c r="P3612" s="238"/>
      <c r="Q3612" s="238"/>
      <c r="T3612" s="39"/>
      <c r="U3612" s="39"/>
      <c r="V3612" s="39"/>
      <c r="W3612" s="39"/>
      <c r="X3612" s="39"/>
      <c r="Y3612" s="39"/>
      <c r="Z3612" s="39"/>
      <c r="AA3612" s="39"/>
      <c r="AB3612" s="39"/>
      <c r="AC3612" s="39"/>
      <c r="AD3612" s="39"/>
      <c r="AE3612" s="39"/>
      <c r="AF3612" s="39"/>
      <c r="AG3612" s="39"/>
      <c r="AH3612" s="39"/>
      <c r="AI3612" s="39"/>
      <c r="AJ3612" s="39"/>
      <c r="AK3612" s="39"/>
      <c r="AL3612" s="39"/>
      <c r="AM3612" s="39"/>
      <c r="AN3612" s="39"/>
      <c r="AO3612" s="39"/>
      <c r="AP3612" s="39"/>
      <c r="AQ3612" s="39"/>
      <c r="AR3612" s="39"/>
      <c r="AS3612" s="39"/>
      <c r="AT3612" s="39"/>
      <c r="AU3612" s="39"/>
      <c r="AV3612" s="39"/>
      <c r="AW3612" s="39"/>
      <c r="AX3612" s="39"/>
      <c r="AY3612" s="39"/>
      <c r="AZ3612" s="39"/>
      <c r="BA3612" s="39"/>
      <c r="BB3612" s="39"/>
      <c r="BC3612" s="39"/>
      <c r="BD3612" s="39"/>
      <c r="BE3612" s="39"/>
      <c r="BF3612" s="39"/>
      <c r="BG3612" s="39"/>
      <c r="BH3612" s="39"/>
      <c r="BI3612" s="39"/>
      <c r="BJ3612" s="39"/>
      <c r="BK3612" s="39"/>
      <c r="BL3612" s="39"/>
      <c r="BM3612" s="39"/>
      <c r="BN3612" s="39"/>
      <c r="BO3612" s="39"/>
      <c r="BP3612" s="39"/>
      <c r="BQ3612" s="39"/>
      <c r="BR3612" s="39"/>
      <c r="BS3612" s="39"/>
      <c r="BT3612" s="39"/>
      <c r="BU3612" s="39"/>
      <c r="BV3612" s="39"/>
      <c r="BW3612" s="39"/>
      <c r="BX3612" s="39"/>
      <c r="BY3612" s="39"/>
      <c r="BZ3612" s="39"/>
      <c r="CA3612" s="39"/>
      <c r="CB3612" s="39"/>
      <c r="CC3612" s="39"/>
      <c r="CD3612" s="39"/>
      <c r="CE3612" s="39"/>
      <c r="CF3612" s="39"/>
      <c r="CG3612" s="39"/>
      <c r="CH3612" s="39"/>
      <c r="CI3612" s="39"/>
      <c r="CJ3612" s="39"/>
      <c r="CK3612" s="39"/>
      <c r="CL3612" s="39"/>
      <c r="CM3612" s="39"/>
      <c r="CN3612" s="39"/>
      <c r="CO3612" s="39"/>
      <c r="CP3612" s="39"/>
      <c r="CQ3612" s="39"/>
      <c r="CR3612" s="39"/>
      <c r="CS3612" s="39"/>
      <c r="CT3612" s="39"/>
      <c r="CU3612" s="39"/>
      <c r="CV3612" s="39"/>
      <c r="CW3612" s="39"/>
      <c r="CX3612" s="39"/>
      <c r="CY3612" s="39"/>
      <c r="CZ3612" s="39"/>
      <c r="DA3612" s="39"/>
      <c r="DB3612" s="39"/>
      <c r="DC3612" s="39"/>
      <c r="DD3612" s="39"/>
      <c r="DE3612" s="39"/>
    </row>
    <row r="3613" spans="1:109" s="38" customFormat="1" ht="12">
      <c r="A3613" s="298"/>
      <c r="B3613" s="298"/>
      <c r="C3613" s="298"/>
      <c r="D3613" s="298"/>
      <c r="E3613" s="298"/>
      <c r="F3613" s="298"/>
      <c r="G3613" s="298"/>
      <c r="H3613" s="298"/>
      <c r="I3613" s="298"/>
      <c r="J3613" s="298"/>
      <c r="K3613" s="298"/>
      <c r="L3613" s="299"/>
      <c r="M3613" s="302"/>
      <c r="N3613" s="298"/>
      <c r="O3613" s="238"/>
      <c r="P3613" s="238"/>
      <c r="Q3613" s="238"/>
      <c r="T3613" s="39"/>
      <c r="U3613" s="39"/>
      <c r="V3613" s="39"/>
      <c r="W3613" s="39"/>
      <c r="X3613" s="39"/>
      <c r="Y3613" s="39"/>
      <c r="Z3613" s="39"/>
      <c r="AA3613" s="39"/>
      <c r="AB3613" s="39"/>
      <c r="AC3613" s="39"/>
      <c r="AD3613" s="39"/>
      <c r="AE3613" s="39"/>
      <c r="AF3613" s="39"/>
      <c r="AG3613" s="39"/>
      <c r="AH3613" s="39"/>
      <c r="AI3613" s="39"/>
      <c r="AJ3613" s="39"/>
      <c r="AK3613" s="39"/>
      <c r="AL3613" s="39"/>
      <c r="AM3613" s="39"/>
      <c r="AN3613" s="39"/>
      <c r="AO3613" s="39"/>
      <c r="AP3613" s="39"/>
      <c r="AQ3613" s="39"/>
      <c r="AR3613" s="39"/>
      <c r="AS3613" s="39"/>
      <c r="AT3613" s="39"/>
      <c r="AU3613" s="39"/>
      <c r="AV3613" s="39"/>
      <c r="AW3613" s="39"/>
      <c r="AX3613" s="39"/>
      <c r="AY3613" s="39"/>
      <c r="AZ3613" s="39"/>
      <c r="BA3613" s="39"/>
      <c r="BB3613" s="39"/>
      <c r="BC3613" s="39"/>
      <c r="BD3613" s="39"/>
      <c r="BE3613" s="39"/>
      <c r="BF3613" s="39"/>
      <c r="BG3613" s="39"/>
      <c r="BH3613" s="39"/>
      <c r="BI3613" s="39"/>
      <c r="BJ3613" s="39"/>
      <c r="BK3613" s="39"/>
      <c r="BL3613" s="39"/>
      <c r="BM3613" s="39"/>
      <c r="BN3613" s="39"/>
      <c r="BO3613" s="39"/>
      <c r="BP3613" s="39"/>
      <c r="BQ3613" s="39"/>
      <c r="BR3613" s="39"/>
      <c r="BS3613" s="39"/>
      <c r="BT3613" s="39"/>
      <c r="BU3613" s="39"/>
      <c r="BV3613" s="39"/>
      <c r="BW3613" s="39"/>
      <c r="BX3613" s="39"/>
      <c r="BY3613" s="39"/>
      <c r="BZ3613" s="39"/>
      <c r="CA3613" s="39"/>
      <c r="CB3613" s="39"/>
      <c r="CC3613" s="39"/>
      <c r="CD3613" s="39"/>
      <c r="CE3613" s="39"/>
      <c r="CF3613" s="39"/>
      <c r="CG3613" s="39"/>
      <c r="CH3613" s="39"/>
      <c r="CI3613" s="39"/>
      <c r="CJ3613" s="39"/>
      <c r="CK3613" s="39"/>
      <c r="CL3613" s="39"/>
      <c r="CM3613" s="39"/>
      <c r="CN3613" s="39"/>
      <c r="CO3613" s="39"/>
      <c r="CP3613" s="39"/>
      <c r="CQ3613" s="39"/>
      <c r="CR3613" s="39"/>
      <c r="CS3613" s="39"/>
      <c r="CT3613" s="39"/>
      <c r="CU3613" s="39"/>
      <c r="CV3613" s="39"/>
      <c r="CW3613" s="39"/>
      <c r="CX3613" s="39"/>
      <c r="CY3613" s="39"/>
      <c r="CZ3613" s="39"/>
      <c r="DA3613" s="39"/>
      <c r="DB3613" s="39"/>
      <c r="DC3613" s="39"/>
      <c r="DD3613" s="39"/>
      <c r="DE3613" s="39"/>
    </row>
    <row r="3614" spans="1:109" s="38" customFormat="1" ht="12">
      <c r="A3614" s="298"/>
      <c r="B3614" s="298"/>
      <c r="C3614" s="298"/>
      <c r="D3614" s="298"/>
      <c r="E3614" s="298"/>
      <c r="F3614" s="298"/>
      <c r="G3614" s="298"/>
      <c r="H3614" s="298"/>
      <c r="I3614" s="298"/>
      <c r="J3614" s="298"/>
      <c r="K3614" s="298"/>
      <c r="L3614" s="299"/>
      <c r="M3614" s="302"/>
      <c r="N3614" s="298"/>
      <c r="O3614" s="238"/>
      <c r="P3614" s="238"/>
      <c r="Q3614" s="238"/>
      <c r="T3614" s="39"/>
      <c r="U3614" s="39"/>
      <c r="V3614" s="39"/>
      <c r="W3614" s="39"/>
      <c r="X3614" s="39"/>
      <c r="Y3614" s="39"/>
      <c r="Z3614" s="39"/>
      <c r="AA3614" s="39"/>
      <c r="AB3614" s="39"/>
      <c r="AC3614" s="39"/>
      <c r="AD3614" s="39"/>
      <c r="AE3614" s="39"/>
      <c r="AF3614" s="39"/>
      <c r="AG3614" s="39"/>
      <c r="AH3614" s="39"/>
      <c r="AI3614" s="39"/>
      <c r="AJ3614" s="39"/>
      <c r="AK3614" s="39"/>
      <c r="AL3614" s="39"/>
      <c r="AM3614" s="39"/>
      <c r="AN3614" s="39"/>
      <c r="AO3614" s="39"/>
      <c r="AP3614" s="39"/>
      <c r="AQ3614" s="39"/>
      <c r="AR3614" s="39"/>
      <c r="AS3614" s="39"/>
      <c r="AT3614" s="39"/>
      <c r="AU3614" s="39"/>
      <c r="AV3614" s="39"/>
      <c r="AW3614" s="39"/>
      <c r="AX3614" s="39"/>
      <c r="AY3614" s="39"/>
      <c r="AZ3614" s="39"/>
      <c r="BA3614" s="39"/>
      <c r="BB3614" s="39"/>
      <c r="BC3614" s="39"/>
      <c r="BD3614" s="39"/>
      <c r="BE3614" s="39"/>
      <c r="BF3614" s="39"/>
      <c r="BG3614" s="39"/>
      <c r="BH3614" s="39"/>
      <c r="BI3614" s="39"/>
      <c r="BJ3614" s="39"/>
      <c r="BK3614" s="39"/>
      <c r="BL3614" s="39"/>
      <c r="BM3614" s="39"/>
      <c r="BN3614" s="39"/>
      <c r="BO3614" s="39"/>
      <c r="BP3614" s="39"/>
      <c r="BQ3614" s="39"/>
      <c r="BR3614" s="39"/>
      <c r="BS3614" s="39"/>
      <c r="BT3614" s="39"/>
      <c r="BU3614" s="39"/>
      <c r="BV3614" s="39"/>
      <c r="BW3614" s="39"/>
      <c r="BX3614" s="39"/>
      <c r="BY3614" s="39"/>
      <c r="BZ3614" s="39"/>
      <c r="CA3614" s="39"/>
      <c r="CB3614" s="39"/>
      <c r="CC3614" s="39"/>
      <c r="CD3614" s="39"/>
      <c r="CE3614" s="39"/>
      <c r="CF3614" s="39"/>
      <c r="CG3614" s="39"/>
      <c r="CH3614" s="39"/>
      <c r="CI3614" s="39"/>
      <c r="CJ3614" s="39"/>
      <c r="CK3614" s="39"/>
      <c r="CL3614" s="39"/>
      <c r="CM3614" s="39"/>
      <c r="CN3614" s="39"/>
      <c r="CO3614" s="39"/>
      <c r="CP3614" s="39"/>
      <c r="CQ3614" s="39"/>
      <c r="CR3614" s="39"/>
      <c r="CS3614" s="39"/>
      <c r="CT3614" s="39"/>
      <c r="CU3614" s="39"/>
      <c r="CV3614" s="39"/>
      <c r="CW3614" s="39"/>
      <c r="CX3614" s="39"/>
      <c r="CY3614" s="39"/>
      <c r="CZ3614" s="39"/>
      <c r="DA3614" s="39"/>
      <c r="DB3614" s="39"/>
      <c r="DC3614" s="39"/>
      <c r="DD3614" s="39"/>
      <c r="DE3614" s="39"/>
    </row>
    <row r="3615" spans="1:109" s="38" customFormat="1" ht="12">
      <c r="A3615" s="298"/>
      <c r="B3615" s="298"/>
      <c r="C3615" s="298"/>
      <c r="D3615" s="298"/>
      <c r="E3615" s="298"/>
      <c r="F3615" s="298"/>
      <c r="G3615" s="298"/>
      <c r="H3615" s="298"/>
      <c r="I3615" s="298"/>
      <c r="J3615" s="298"/>
      <c r="K3615" s="298"/>
      <c r="L3615" s="299"/>
      <c r="M3615" s="302"/>
      <c r="N3615" s="298"/>
      <c r="O3615" s="238"/>
      <c r="P3615" s="238"/>
      <c r="Q3615" s="238"/>
      <c r="T3615" s="39"/>
      <c r="U3615" s="39"/>
      <c r="V3615" s="39"/>
      <c r="W3615" s="39"/>
      <c r="X3615" s="39"/>
      <c r="Y3615" s="39"/>
      <c r="Z3615" s="39"/>
      <c r="AA3615" s="39"/>
      <c r="AB3615" s="39"/>
      <c r="AC3615" s="39"/>
      <c r="AD3615" s="39"/>
      <c r="AE3615" s="39"/>
      <c r="AF3615" s="39"/>
      <c r="AG3615" s="39"/>
      <c r="AH3615" s="39"/>
      <c r="AI3615" s="39"/>
      <c r="AJ3615" s="39"/>
      <c r="AK3615" s="39"/>
      <c r="AL3615" s="39"/>
      <c r="AM3615" s="39"/>
      <c r="AN3615" s="39"/>
      <c r="AO3615" s="39"/>
      <c r="AP3615" s="39"/>
      <c r="AQ3615" s="39"/>
      <c r="AR3615" s="39"/>
      <c r="AS3615" s="39"/>
      <c r="AT3615" s="39"/>
      <c r="AU3615" s="39"/>
      <c r="AV3615" s="39"/>
      <c r="AW3615" s="39"/>
      <c r="AX3615" s="39"/>
      <c r="AY3615" s="39"/>
      <c r="AZ3615" s="39"/>
      <c r="BA3615" s="39"/>
      <c r="BB3615" s="39"/>
      <c r="BC3615" s="39"/>
      <c r="BD3615" s="39"/>
      <c r="BE3615" s="39"/>
      <c r="BF3615" s="39"/>
      <c r="BG3615" s="39"/>
      <c r="BH3615" s="39"/>
      <c r="BI3615" s="39"/>
      <c r="BJ3615" s="39"/>
      <c r="BK3615" s="39"/>
      <c r="BL3615" s="39"/>
      <c r="BM3615" s="39"/>
      <c r="BN3615" s="39"/>
      <c r="BO3615" s="39"/>
      <c r="BP3615" s="39"/>
      <c r="BQ3615" s="39"/>
      <c r="BR3615" s="39"/>
      <c r="BS3615" s="39"/>
      <c r="BT3615" s="39"/>
      <c r="BU3615" s="39"/>
      <c r="BV3615" s="39"/>
      <c r="BW3615" s="39"/>
      <c r="BX3615" s="39"/>
      <c r="BY3615" s="39"/>
      <c r="BZ3615" s="39"/>
      <c r="CA3615" s="39"/>
      <c r="CB3615" s="39"/>
      <c r="CC3615" s="39"/>
      <c r="CD3615" s="39"/>
      <c r="CE3615" s="39"/>
      <c r="CF3615" s="39"/>
      <c r="CG3615" s="39"/>
      <c r="CH3615" s="39"/>
      <c r="CI3615" s="39"/>
      <c r="CJ3615" s="39"/>
      <c r="CK3615" s="39"/>
      <c r="CL3615" s="39"/>
      <c r="CM3615" s="39"/>
      <c r="CN3615" s="39"/>
      <c r="CO3615" s="39"/>
      <c r="CP3615" s="39"/>
      <c r="CQ3615" s="39"/>
      <c r="CR3615" s="39"/>
      <c r="CS3615" s="39"/>
      <c r="CT3615" s="39"/>
      <c r="CU3615" s="39"/>
      <c r="CV3615" s="39"/>
      <c r="CW3615" s="39"/>
      <c r="CX3615" s="39"/>
      <c r="CY3615" s="39"/>
      <c r="CZ3615" s="39"/>
      <c r="DA3615" s="39"/>
      <c r="DB3615" s="39"/>
      <c r="DC3615" s="39"/>
      <c r="DD3615" s="39"/>
      <c r="DE3615" s="39"/>
    </row>
    <row r="3616" spans="1:109" s="38" customFormat="1" ht="12">
      <c r="A3616" s="298"/>
      <c r="B3616" s="298"/>
      <c r="C3616" s="298"/>
      <c r="D3616" s="298"/>
      <c r="E3616" s="298"/>
      <c r="F3616" s="298"/>
      <c r="G3616" s="298"/>
      <c r="H3616" s="298"/>
      <c r="I3616" s="298"/>
      <c r="J3616" s="298"/>
      <c r="K3616" s="298"/>
      <c r="L3616" s="299"/>
      <c r="M3616" s="302"/>
      <c r="N3616" s="298"/>
      <c r="O3616" s="238"/>
      <c r="P3616" s="238"/>
      <c r="Q3616" s="238"/>
      <c r="T3616" s="39"/>
      <c r="U3616" s="39"/>
      <c r="V3616" s="39"/>
      <c r="W3616" s="39"/>
      <c r="X3616" s="39"/>
      <c r="Y3616" s="39"/>
      <c r="Z3616" s="39"/>
      <c r="AA3616" s="39"/>
      <c r="AB3616" s="39"/>
      <c r="AC3616" s="39"/>
      <c r="AD3616" s="39"/>
      <c r="AE3616" s="39"/>
      <c r="AF3616" s="39"/>
      <c r="AG3616" s="39"/>
      <c r="AH3616" s="39"/>
      <c r="AI3616" s="39"/>
      <c r="AJ3616" s="39"/>
      <c r="AK3616" s="39"/>
      <c r="AL3616" s="39"/>
      <c r="AM3616" s="39"/>
      <c r="AN3616" s="39"/>
      <c r="AO3616" s="39"/>
      <c r="AP3616" s="39"/>
      <c r="AQ3616" s="39"/>
      <c r="AR3616" s="39"/>
      <c r="AS3616" s="39"/>
      <c r="AT3616" s="39"/>
      <c r="AU3616" s="39"/>
      <c r="AV3616" s="39"/>
      <c r="AW3616" s="39"/>
      <c r="AX3616" s="39"/>
      <c r="AY3616" s="39"/>
      <c r="AZ3616" s="39"/>
      <c r="BA3616" s="39"/>
      <c r="BB3616" s="39"/>
      <c r="BC3616" s="39"/>
      <c r="BD3616" s="39"/>
      <c r="BE3616" s="39"/>
      <c r="BF3616" s="39"/>
      <c r="BG3616" s="39"/>
      <c r="BH3616" s="39"/>
      <c r="BI3616" s="39"/>
      <c r="BJ3616" s="39"/>
      <c r="BK3616" s="39"/>
      <c r="BL3616" s="39"/>
      <c r="BM3616" s="39"/>
      <c r="BN3616" s="39"/>
      <c r="BO3616" s="39"/>
      <c r="BP3616" s="39"/>
      <c r="BQ3616" s="39"/>
      <c r="BR3616" s="39"/>
      <c r="BS3616" s="39"/>
      <c r="BT3616" s="39"/>
      <c r="BU3616" s="39"/>
      <c r="BV3616" s="39"/>
      <c r="BW3616" s="39"/>
      <c r="BX3616" s="39"/>
      <c r="BY3616" s="39"/>
      <c r="BZ3616" s="39"/>
      <c r="CA3616" s="39"/>
      <c r="CB3616" s="39"/>
      <c r="CC3616" s="39"/>
      <c r="CD3616" s="39"/>
      <c r="CE3616" s="39"/>
      <c r="CF3616" s="39"/>
      <c r="CG3616" s="39"/>
      <c r="CH3616" s="39"/>
      <c r="CI3616" s="39"/>
      <c r="CJ3616" s="39"/>
      <c r="CK3616" s="39"/>
      <c r="CL3616" s="39"/>
      <c r="CM3616" s="39"/>
      <c r="CN3616" s="39"/>
      <c r="CO3616" s="39"/>
      <c r="CP3616" s="39"/>
      <c r="CQ3616" s="39"/>
      <c r="CR3616" s="39"/>
      <c r="CS3616" s="39"/>
      <c r="CT3616" s="39"/>
      <c r="CU3616" s="39"/>
      <c r="CV3616" s="39"/>
      <c r="CW3616" s="39"/>
      <c r="CX3616" s="39"/>
      <c r="CY3616" s="39"/>
      <c r="CZ3616" s="39"/>
      <c r="DA3616" s="39"/>
      <c r="DB3616" s="39"/>
      <c r="DC3616" s="39"/>
      <c r="DD3616" s="39"/>
      <c r="DE3616" s="39"/>
    </row>
    <row r="3617" spans="1:109" s="38" customFormat="1" ht="12">
      <c r="A3617" s="298"/>
      <c r="B3617" s="298"/>
      <c r="C3617" s="298"/>
      <c r="D3617" s="298"/>
      <c r="E3617" s="298"/>
      <c r="F3617" s="298"/>
      <c r="G3617" s="298"/>
      <c r="H3617" s="298"/>
      <c r="I3617" s="298"/>
      <c r="J3617" s="298"/>
      <c r="K3617" s="298"/>
      <c r="L3617" s="299"/>
      <c r="M3617" s="302"/>
      <c r="N3617" s="298"/>
      <c r="O3617" s="238"/>
      <c r="P3617" s="238"/>
      <c r="Q3617" s="238"/>
      <c r="T3617" s="39"/>
      <c r="U3617" s="39"/>
      <c r="V3617" s="39"/>
      <c r="W3617" s="39"/>
      <c r="X3617" s="39"/>
      <c r="Y3617" s="39"/>
      <c r="Z3617" s="39"/>
      <c r="AA3617" s="39"/>
      <c r="AB3617" s="39"/>
      <c r="AC3617" s="39"/>
      <c r="AD3617" s="39"/>
      <c r="AE3617" s="39"/>
      <c r="AF3617" s="39"/>
      <c r="AG3617" s="39"/>
      <c r="AH3617" s="39"/>
      <c r="AI3617" s="39"/>
      <c r="AJ3617" s="39"/>
      <c r="AK3617" s="39"/>
      <c r="AL3617" s="39"/>
      <c r="AM3617" s="39"/>
      <c r="AN3617" s="39"/>
      <c r="AO3617" s="39"/>
      <c r="AP3617" s="39"/>
      <c r="AQ3617" s="39"/>
      <c r="AR3617" s="39"/>
      <c r="AS3617" s="39"/>
      <c r="AT3617" s="39"/>
      <c r="AU3617" s="39"/>
      <c r="AV3617" s="39"/>
      <c r="AW3617" s="39"/>
      <c r="AX3617" s="39"/>
      <c r="AY3617" s="39"/>
      <c r="AZ3617" s="39"/>
      <c r="BA3617" s="39"/>
      <c r="BB3617" s="39"/>
      <c r="BC3617" s="39"/>
      <c r="BD3617" s="39"/>
      <c r="BE3617" s="39"/>
      <c r="BF3617" s="39"/>
      <c r="BG3617" s="39"/>
      <c r="BH3617" s="39"/>
      <c r="BI3617" s="39"/>
      <c r="BJ3617" s="39"/>
      <c r="BK3617" s="39"/>
      <c r="BL3617" s="39"/>
      <c r="BM3617" s="39"/>
      <c r="BN3617" s="39"/>
      <c r="BO3617" s="39"/>
      <c r="BP3617" s="39"/>
      <c r="BQ3617" s="39"/>
      <c r="BR3617" s="39"/>
      <c r="BS3617" s="39"/>
      <c r="BT3617" s="39"/>
      <c r="BU3617" s="39"/>
      <c r="BV3617" s="39"/>
      <c r="BW3617" s="39"/>
      <c r="BX3617" s="39"/>
      <c r="BY3617" s="39"/>
      <c r="BZ3617" s="39"/>
      <c r="CA3617" s="39"/>
      <c r="CB3617" s="39"/>
      <c r="CC3617" s="39"/>
      <c r="CD3617" s="39"/>
      <c r="CE3617" s="39"/>
      <c r="CF3617" s="39"/>
      <c r="CG3617" s="39"/>
      <c r="CH3617" s="39"/>
      <c r="CI3617" s="39"/>
      <c r="CJ3617" s="39"/>
      <c r="CK3617" s="39"/>
      <c r="CL3617" s="39"/>
      <c r="CM3617" s="39"/>
      <c r="CN3617" s="39"/>
      <c r="CO3617" s="39"/>
      <c r="CP3617" s="39"/>
      <c r="CQ3617" s="39"/>
      <c r="CR3617" s="39"/>
      <c r="CS3617" s="39"/>
      <c r="CT3617" s="39"/>
      <c r="CU3617" s="39"/>
      <c r="CV3617" s="39"/>
      <c r="CW3617" s="39"/>
      <c r="CX3617" s="39"/>
      <c r="CY3617" s="39"/>
      <c r="CZ3617" s="39"/>
      <c r="DA3617" s="39"/>
      <c r="DB3617" s="39"/>
      <c r="DC3617" s="39"/>
      <c r="DD3617" s="39"/>
      <c r="DE3617" s="39"/>
    </row>
    <row r="3618" spans="1:109" s="38" customFormat="1" ht="12">
      <c r="A3618" s="298"/>
      <c r="B3618" s="298"/>
      <c r="C3618" s="298"/>
      <c r="D3618" s="298"/>
      <c r="E3618" s="298"/>
      <c r="F3618" s="298"/>
      <c r="G3618" s="298"/>
      <c r="H3618" s="298"/>
      <c r="I3618" s="298"/>
      <c r="J3618" s="298"/>
      <c r="K3618" s="298"/>
      <c r="L3618" s="299"/>
      <c r="M3618" s="302"/>
      <c r="N3618" s="298"/>
      <c r="O3618" s="238"/>
      <c r="P3618" s="238"/>
      <c r="Q3618" s="238"/>
      <c r="T3618" s="39"/>
      <c r="U3618" s="39"/>
      <c r="V3618" s="39"/>
      <c r="W3618" s="39"/>
      <c r="X3618" s="39"/>
      <c r="Y3618" s="39"/>
      <c r="Z3618" s="39"/>
      <c r="AA3618" s="39"/>
      <c r="AB3618" s="39"/>
      <c r="AC3618" s="39"/>
      <c r="AD3618" s="39"/>
      <c r="AE3618" s="39"/>
      <c r="AF3618" s="39"/>
      <c r="AG3618" s="39"/>
      <c r="AH3618" s="39"/>
      <c r="AI3618" s="39"/>
      <c r="AJ3618" s="39"/>
      <c r="AK3618" s="39"/>
      <c r="AL3618" s="39"/>
      <c r="AM3618" s="39"/>
      <c r="AN3618" s="39"/>
      <c r="AO3618" s="39"/>
      <c r="AP3618" s="39"/>
      <c r="AQ3618" s="39"/>
      <c r="AR3618" s="39"/>
      <c r="AS3618" s="39"/>
      <c r="AT3618" s="39"/>
      <c r="AU3618" s="39"/>
      <c r="AV3618" s="39"/>
      <c r="AW3618" s="39"/>
      <c r="AX3618" s="39"/>
      <c r="AY3618" s="39"/>
      <c r="AZ3618" s="39"/>
      <c r="BA3618" s="39"/>
      <c r="BB3618" s="39"/>
      <c r="BC3618" s="39"/>
      <c r="BD3618" s="39"/>
      <c r="BE3618" s="39"/>
      <c r="BF3618" s="39"/>
      <c r="BG3618" s="39"/>
      <c r="BH3618" s="39"/>
      <c r="BI3618" s="39"/>
      <c r="BJ3618" s="39"/>
      <c r="BK3618" s="39"/>
      <c r="BL3618" s="39"/>
      <c r="BM3618" s="39"/>
      <c r="BN3618" s="39"/>
      <c r="BO3618" s="39"/>
      <c r="BP3618" s="39"/>
      <c r="BQ3618" s="39"/>
      <c r="BR3618" s="39"/>
      <c r="BS3618" s="39"/>
      <c r="BT3618" s="39"/>
      <c r="BU3618" s="39"/>
      <c r="BV3618" s="39"/>
      <c r="BW3618" s="39"/>
      <c r="BX3618" s="39"/>
      <c r="BY3618" s="39"/>
      <c r="BZ3618" s="39"/>
      <c r="CA3618" s="39"/>
      <c r="CB3618" s="39"/>
      <c r="CC3618" s="39"/>
      <c r="CD3618" s="39"/>
      <c r="CE3618" s="39"/>
      <c r="CF3618" s="39"/>
      <c r="CG3618" s="39"/>
      <c r="CH3618" s="39"/>
      <c r="CI3618" s="39"/>
      <c r="CJ3618" s="39"/>
      <c r="CK3618" s="39"/>
      <c r="CL3618" s="39"/>
      <c r="CM3618" s="39"/>
      <c r="CN3618" s="39"/>
      <c r="CO3618" s="39"/>
      <c r="CP3618" s="39"/>
      <c r="CQ3618" s="39"/>
      <c r="CR3618" s="39"/>
      <c r="CS3618" s="39"/>
      <c r="CT3618" s="39"/>
      <c r="CU3618" s="39"/>
      <c r="CV3618" s="39"/>
      <c r="CW3618" s="39"/>
      <c r="CX3618" s="39"/>
      <c r="CY3618" s="39"/>
      <c r="CZ3618" s="39"/>
      <c r="DA3618" s="39"/>
      <c r="DB3618" s="39"/>
      <c r="DC3618" s="39"/>
      <c r="DD3618" s="39"/>
      <c r="DE3618" s="39"/>
    </row>
    <row r="3619" spans="1:109" s="38" customFormat="1" ht="12">
      <c r="A3619" s="298"/>
      <c r="B3619" s="298"/>
      <c r="C3619" s="298"/>
      <c r="D3619" s="298"/>
      <c r="E3619" s="298"/>
      <c r="F3619" s="298"/>
      <c r="G3619" s="298"/>
      <c r="H3619" s="298"/>
      <c r="I3619" s="298"/>
      <c r="J3619" s="298"/>
      <c r="K3619" s="298"/>
      <c r="L3619" s="299"/>
      <c r="M3619" s="302"/>
      <c r="N3619" s="298"/>
      <c r="O3619" s="238"/>
      <c r="P3619" s="238"/>
      <c r="Q3619" s="238"/>
      <c r="T3619" s="39"/>
      <c r="U3619" s="39"/>
      <c r="V3619" s="39"/>
      <c r="W3619" s="39"/>
      <c r="X3619" s="39"/>
      <c r="Y3619" s="39"/>
      <c r="Z3619" s="39"/>
      <c r="AA3619" s="39"/>
      <c r="AB3619" s="39"/>
      <c r="AC3619" s="39"/>
      <c r="AD3619" s="39"/>
      <c r="AE3619" s="39"/>
      <c r="AF3619" s="39"/>
      <c r="AG3619" s="39"/>
      <c r="AH3619" s="39"/>
      <c r="AI3619" s="39"/>
      <c r="AJ3619" s="39"/>
      <c r="AK3619" s="39"/>
      <c r="AL3619" s="39"/>
      <c r="AM3619" s="39"/>
      <c r="AN3619" s="39"/>
      <c r="AO3619" s="39"/>
      <c r="AP3619" s="39"/>
      <c r="AQ3619" s="39"/>
      <c r="AR3619" s="39"/>
      <c r="AS3619" s="39"/>
      <c r="AT3619" s="39"/>
      <c r="AU3619" s="39"/>
      <c r="AV3619" s="39"/>
      <c r="AW3619" s="39"/>
      <c r="AX3619" s="39"/>
      <c r="AY3619" s="39"/>
      <c r="AZ3619" s="39"/>
      <c r="BA3619" s="39"/>
      <c r="BB3619" s="39"/>
      <c r="BC3619" s="39"/>
      <c r="BD3619" s="39"/>
      <c r="BE3619" s="39"/>
      <c r="BF3619" s="39"/>
      <c r="BG3619" s="39"/>
      <c r="BH3619" s="39"/>
      <c r="BI3619" s="39"/>
      <c r="BJ3619" s="39"/>
      <c r="BK3619" s="39"/>
      <c r="BL3619" s="39"/>
      <c r="BM3619" s="39"/>
      <c r="BN3619" s="39"/>
      <c r="BO3619" s="39"/>
      <c r="BP3619" s="39"/>
      <c r="BQ3619" s="39"/>
      <c r="BR3619" s="39"/>
      <c r="BS3619" s="39"/>
      <c r="BT3619" s="39"/>
      <c r="BU3619" s="39"/>
      <c r="BV3619" s="39"/>
      <c r="BW3619" s="39"/>
      <c r="BX3619" s="39"/>
      <c r="BY3619" s="39"/>
      <c r="BZ3619" s="39"/>
      <c r="CA3619" s="39"/>
      <c r="CB3619" s="39"/>
      <c r="CC3619" s="39"/>
      <c r="CD3619" s="39"/>
      <c r="CE3619" s="39"/>
      <c r="CF3619" s="39"/>
      <c r="CG3619" s="39"/>
      <c r="CH3619" s="39"/>
      <c r="CI3619" s="39"/>
      <c r="CJ3619" s="39"/>
      <c r="CK3619" s="39"/>
      <c r="CL3619" s="39"/>
      <c r="CM3619" s="39"/>
      <c r="CN3619" s="39"/>
      <c r="CO3619" s="39"/>
      <c r="CP3619" s="39"/>
      <c r="CQ3619" s="39"/>
      <c r="CR3619" s="39"/>
      <c r="CS3619" s="39"/>
      <c r="CT3619" s="39"/>
      <c r="CU3619" s="39"/>
      <c r="CV3619" s="39"/>
      <c r="CW3619" s="39"/>
      <c r="CX3619" s="39"/>
      <c r="CY3619" s="39"/>
      <c r="CZ3619" s="39"/>
      <c r="DA3619" s="39"/>
      <c r="DB3619" s="39"/>
      <c r="DC3619" s="39"/>
      <c r="DD3619" s="39"/>
      <c r="DE3619" s="39"/>
    </row>
    <row r="3620" spans="1:109" s="38" customFormat="1" ht="12">
      <c r="A3620" s="298"/>
      <c r="B3620" s="298"/>
      <c r="C3620" s="298"/>
      <c r="D3620" s="298"/>
      <c r="E3620" s="298"/>
      <c r="F3620" s="298"/>
      <c r="G3620" s="298"/>
      <c r="H3620" s="298"/>
      <c r="I3620" s="298"/>
      <c r="J3620" s="298"/>
      <c r="K3620" s="298"/>
      <c r="L3620" s="299"/>
      <c r="M3620" s="302"/>
      <c r="N3620" s="298"/>
      <c r="O3620" s="238"/>
      <c r="P3620" s="238"/>
      <c r="Q3620" s="238"/>
      <c r="T3620" s="39"/>
      <c r="U3620" s="39"/>
      <c r="V3620" s="39"/>
      <c r="W3620" s="39"/>
      <c r="X3620" s="39"/>
      <c r="Y3620" s="39"/>
      <c r="Z3620" s="39"/>
      <c r="AA3620" s="39"/>
      <c r="AB3620" s="39"/>
      <c r="AC3620" s="39"/>
      <c r="AD3620" s="39"/>
      <c r="AE3620" s="39"/>
      <c r="AF3620" s="39"/>
      <c r="AG3620" s="39"/>
      <c r="AH3620" s="39"/>
      <c r="AI3620" s="39"/>
      <c r="AJ3620" s="39"/>
      <c r="AK3620" s="39"/>
      <c r="AL3620" s="39"/>
      <c r="AM3620" s="39"/>
      <c r="AN3620" s="39"/>
      <c r="AO3620" s="39"/>
      <c r="AP3620" s="39"/>
      <c r="AQ3620" s="39"/>
      <c r="AR3620" s="39"/>
      <c r="AS3620" s="39"/>
      <c r="AT3620" s="39"/>
      <c r="AU3620" s="39"/>
      <c r="AV3620" s="39"/>
      <c r="AW3620" s="39"/>
      <c r="AX3620" s="39"/>
      <c r="AY3620" s="39"/>
      <c r="AZ3620" s="39"/>
      <c r="BA3620" s="39"/>
      <c r="BB3620" s="39"/>
      <c r="BC3620" s="39"/>
      <c r="BD3620" s="39"/>
      <c r="BE3620" s="39"/>
      <c r="BF3620" s="39"/>
      <c r="BG3620" s="39"/>
      <c r="BH3620" s="39"/>
      <c r="BI3620" s="39"/>
      <c r="BJ3620" s="39"/>
      <c r="BK3620" s="39"/>
      <c r="BL3620" s="39"/>
      <c r="BM3620" s="39"/>
      <c r="BN3620" s="39"/>
      <c r="BO3620" s="39"/>
      <c r="BP3620" s="39"/>
      <c r="BQ3620" s="39"/>
      <c r="BR3620" s="39"/>
      <c r="BS3620" s="39"/>
      <c r="BT3620" s="39"/>
      <c r="BU3620" s="39"/>
      <c r="BV3620" s="39"/>
      <c r="BW3620" s="39"/>
      <c r="BX3620" s="39"/>
      <c r="BY3620" s="39"/>
      <c r="BZ3620" s="39"/>
      <c r="CA3620" s="39"/>
      <c r="CB3620" s="39"/>
      <c r="CC3620" s="39"/>
      <c r="CD3620" s="39"/>
      <c r="CE3620" s="39"/>
      <c r="CF3620" s="39"/>
      <c r="CG3620" s="39"/>
      <c r="CH3620" s="39"/>
      <c r="CI3620" s="39"/>
      <c r="CJ3620" s="39"/>
      <c r="CK3620" s="39"/>
      <c r="CL3620" s="39"/>
      <c r="CM3620" s="39"/>
      <c r="CN3620" s="39"/>
      <c r="CO3620" s="39"/>
      <c r="CP3620" s="39"/>
      <c r="CQ3620" s="39"/>
      <c r="CR3620" s="39"/>
      <c r="CS3620" s="39"/>
      <c r="CT3620" s="39"/>
      <c r="CU3620" s="39"/>
      <c r="CV3620" s="39"/>
      <c r="CW3620" s="39"/>
      <c r="CX3620" s="39"/>
      <c r="CY3620" s="39"/>
      <c r="CZ3620" s="39"/>
      <c r="DA3620" s="39"/>
      <c r="DB3620" s="39"/>
      <c r="DC3620" s="39"/>
      <c r="DD3620" s="39"/>
      <c r="DE3620" s="39"/>
    </row>
    <row r="3621" spans="1:109" s="38" customFormat="1" ht="12">
      <c r="A3621" s="298"/>
      <c r="B3621" s="298"/>
      <c r="C3621" s="298"/>
      <c r="D3621" s="298"/>
      <c r="E3621" s="298"/>
      <c r="F3621" s="298"/>
      <c r="G3621" s="298"/>
      <c r="H3621" s="298"/>
      <c r="I3621" s="298"/>
      <c r="J3621" s="298"/>
      <c r="K3621" s="298"/>
      <c r="L3621" s="299"/>
      <c r="M3621" s="302"/>
      <c r="N3621" s="298"/>
      <c r="O3621" s="238"/>
      <c r="P3621" s="238"/>
      <c r="Q3621" s="238"/>
      <c r="T3621" s="39"/>
      <c r="U3621" s="39"/>
      <c r="V3621" s="39"/>
      <c r="W3621" s="39"/>
      <c r="X3621" s="39"/>
      <c r="Y3621" s="39"/>
      <c r="Z3621" s="39"/>
      <c r="AA3621" s="39"/>
      <c r="AB3621" s="39"/>
      <c r="AC3621" s="39"/>
      <c r="AD3621" s="39"/>
      <c r="AE3621" s="39"/>
      <c r="AF3621" s="39"/>
      <c r="AG3621" s="39"/>
      <c r="AH3621" s="39"/>
      <c r="AI3621" s="39"/>
      <c r="AJ3621" s="39"/>
      <c r="AK3621" s="39"/>
      <c r="AL3621" s="39"/>
      <c r="AM3621" s="39"/>
      <c r="AN3621" s="39"/>
      <c r="AO3621" s="39"/>
      <c r="AP3621" s="39"/>
      <c r="AQ3621" s="39"/>
      <c r="AR3621" s="39"/>
      <c r="AS3621" s="39"/>
      <c r="AT3621" s="39"/>
      <c r="AU3621" s="39"/>
      <c r="AV3621" s="39"/>
      <c r="AW3621" s="39"/>
      <c r="AX3621" s="39"/>
      <c r="AY3621" s="39"/>
      <c r="AZ3621" s="39"/>
      <c r="BA3621" s="39"/>
      <c r="BB3621" s="39"/>
      <c r="BC3621" s="39"/>
      <c r="BD3621" s="39"/>
      <c r="BE3621" s="39"/>
      <c r="BF3621" s="39"/>
      <c r="BG3621" s="39"/>
      <c r="BH3621" s="39"/>
      <c r="BI3621" s="39"/>
      <c r="BJ3621" s="39"/>
      <c r="BK3621" s="39"/>
      <c r="BL3621" s="39"/>
      <c r="BM3621" s="39"/>
      <c r="BN3621" s="39"/>
      <c r="BO3621" s="39"/>
      <c r="BP3621" s="39"/>
      <c r="BQ3621" s="39"/>
      <c r="BR3621" s="39"/>
      <c r="BS3621" s="39"/>
      <c r="BT3621" s="39"/>
      <c r="BU3621" s="39"/>
      <c r="BV3621" s="39"/>
      <c r="BW3621" s="39"/>
      <c r="BX3621" s="39"/>
      <c r="BY3621" s="39"/>
      <c r="BZ3621" s="39"/>
      <c r="CA3621" s="39"/>
      <c r="CB3621" s="39"/>
      <c r="CC3621" s="39"/>
      <c r="CD3621" s="39"/>
      <c r="CE3621" s="39"/>
      <c r="CF3621" s="39"/>
      <c r="CG3621" s="39"/>
      <c r="CH3621" s="39"/>
      <c r="CI3621" s="39"/>
      <c r="CJ3621" s="39"/>
      <c r="CK3621" s="39"/>
      <c r="CL3621" s="39"/>
      <c r="CM3621" s="39"/>
      <c r="CN3621" s="39"/>
      <c r="CO3621" s="39"/>
      <c r="CP3621" s="39"/>
      <c r="CQ3621" s="39"/>
      <c r="CR3621" s="39"/>
      <c r="CS3621" s="39"/>
      <c r="CT3621" s="39"/>
      <c r="CU3621" s="39"/>
      <c r="CV3621" s="39"/>
      <c r="CW3621" s="39"/>
      <c r="CX3621" s="39"/>
      <c r="CY3621" s="39"/>
      <c r="CZ3621" s="39"/>
      <c r="DA3621" s="39"/>
      <c r="DB3621" s="39"/>
      <c r="DC3621" s="39"/>
      <c r="DD3621" s="39"/>
      <c r="DE3621" s="39"/>
    </row>
    <row r="3622" spans="1:109" s="38" customFormat="1" ht="12">
      <c r="A3622" s="298"/>
      <c r="B3622" s="298"/>
      <c r="C3622" s="298"/>
      <c r="D3622" s="298"/>
      <c r="E3622" s="298"/>
      <c r="F3622" s="298"/>
      <c r="G3622" s="298"/>
      <c r="H3622" s="298"/>
      <c r="I3622" s="298"/>
      <c r="J3622" s="298"/>
      <c r="K3622" s="298"/>
      <c r="L3622" s="299"/>
      <c r="M3622" s="302"/>
      <c r="N3622" s="298"/>
      <c r="O3622" s="238"/>
      <c r="P3622" s="238"/>
      <c r="Q3622" s="238"/>
      <c r="T3622" s="39"/>
      <c r="U3622" s="39"/>
      <c r="V3622" s="39"/>
      <c r="W3622" s="39"/>
      <c r="X3622" s="39"/>
      <c r="Y3622" s="39"/>
      <c r="Z3622" s="39"/>
      <c r="AA3622" s="39"/>
      <c r="AB3622" s="39"/>
      <c r="AC3622" s="39"/>
      <c r="AD3622" s="39"/>
      <c r="AE3622" s="39"/>
      <c r="AF3622" s="39"/>
      <c r="AG3622" s="39"/>
      <c r="AH3622" s="39"/>
      <c r="AI3622" s="39"/>
      <c r="AJ3622" s="39"/>
      <c r="AK3622" s="39"/>
      <c r="AL3622" s="39"/>
      <c r="AM3622" s="39"/>
      <c r="AN3622" s="39"/>
      <c r="AO3622" s="39"/>
      <c r="AP3622" s="39"/>
      <c r="AQ3622" s="39"/>
      <c r="AR3622" s="39"/>
      <c r="AS3622" s="39"/>
      <c r="AT3622" s="39"/>
      <c r="AU3622" s="39"/>
      <c r="AV3622" s="39"/>
      <c r="AW3622" s="39"/>
      <c r="AX3622" s="39"/>
      <c r="AY3622" s="39"/>
      <c r="AZ3622" s="39"/>
      <c r="BA3622" s="39"/>
      <c r="BB3622" s="39"/>
      <c r="BC3622" s="39"/>
      <c r="BD3622" s="39"/>
      <c r="BE3622" s="39"/>
      <c r="BF3622" s="39"/>
      <c r="BG3622" s="39"/>
      <c r="BH3622" s="39"/>
      <c r="BI3622" s="39"/>
      <c r="BJ3622" s="39"/>
      <c r="BK3622" s="39"/>
      <c r="BL3622" s="39"/>
      <c r="BM3622" s="39"/>
      <c r="BN3622" s="39"/>
      <c r="BO3622" s="39"/>
      <c r="BP3622" s="39"/>
      <c r="BQ3622" s="39"/>
      <c r="BR3622" s="39"/>
      <c r="BS3622" s="39"/>
      <c r="BT3622" s="39"/>
      <c r="BU3622" s="39"/>
      <c r="BV3622" s="39"/>
      <c r="BW3622" s="39"/>
      <c r="BX3622" s="39"/>
      <c r="BY3622" s="39"/>
      <c r="BZ3622" s="39"/>
      <c r="CA3622" s="39"/>
      <c r="CB3622" s="39"/>
      <c r="CC3622" s="39"/>
      <c r="CD3622" s="39"/>
      <c r="CE3622" s="39"/>
      <c r="CF3622" s="39"/>
      <c r="CG3622" s="39"/>
      <c r="CH3622" s="39"/>
      <c r="CI3622" s="39"/>
      <c r="CJ3622" s="39"/>
      <c r="CK3622" s="39"/>
      <c r="CL3622" s="39"/>
      <c r="CM3622" s="39"/>
      <c r="CN3622" s="39"/>
      <c r="CO3622" s="39"/>
      <c r="CP3622" s="39"/>
      <c r="CQ3622" s="39"/>
      <c r="CR3622" s="39"/>
      <c r="CS3622" s="39"/>
      <c r="CT3622" s="39"/>
      <c r="CU3622" s="39"/>
      <c r="CV3622" s="39"/>
      <c r="CW3622" s="39"/>
      <c r="CX3622" s="39"/>
      <c r="CY3622" s="39"/>
      <c r="CZ3622" s="39"/>
      <c r="DA3622" s="39"/>
      <c r="DB3622" s="39"/>
      <c r="DC3622" s="39"/>
      <c r="DD3622" s="39"/>
      <c r="DE3622" s="39"/>
    </row>
    <row r="3623" spans="1:109" s="38" customFormat="1" ht="12">
      <c r="A3623" s="298"/>
      <c r="B3623" s="298"/>
      <c r="C3623" s="298"/>
      <c r="D3623" s="298"/>
      <c r="E3623" s="298"/>
      <c r="F3623" s="298"/>
      <c r="G3623" s="298"/>
      <c r="H3623" s="298"/>
      <c r="I3623" s="298"/>
      <c r="J3623" s="298"/>
      <c r="K3623" s="298"/>
      <c r="L3623" s="299"/>
      <c r="M3623" s="302"/>
      <c r="N3623" s="298"/>
      <c r="O3623" s="238"/>
      <c r="P3623" s="238"/>
      <c r="Q3623" s="238"/>
      <c r="T3623" s="39"/>
      <c r="U3623" s="39"/>
      <c r="V3623" s="39"/>
      <c r="W3623" s="39"/>
      <c r="X3623" s="39"/>
      <c r="Y3623" s="39"/>
      <c r="Z3623" s="39"/>
      <c r="AA3623" s="39"/>
      <c r="AB3623" s="39"/>
      <c r="AC3623" s="39"/>
      <c r="AD3623" s="39"/>
      <c r="AE3623" s="39"/>
      <c r="AF3623" s="39"/>
      <c r="AG3623" s="39"/>
      <c r="AH3623" s="39"/>
      <c r="AI3623" s="39"/>
      <c r="AJ3623" s="39"/>
      <c r="AK3623" s="39"/>
      <c r="AL3623" s="39"/>
      <c r="AM3623" s="39"/>
      <c r="AN3623" s="39"/>
      <c r="AO3623" s="39"/>
      <c r="AP3623" s="39"/>
      <c r="AQ3623" s="39"/>
      <c r="AR3623" s="39"/>
      <c r="AS3623" s="39"/>
      <c r="AT3623" s="39"/>
      <c r="AU3623" s="39"/>
      <c r="AV3623" s="39"/>
      <c r="AW3623" s="39"/>
      <c r="AX3623" s="39"/>
      <c r="AY3623" s="39"/>
      <c r="AZ3623" s="39"/>
      <c r="BA3623" s="39"/>
      <c r="BB3623" s="39"/>
      <c r="BC3623" s="39"/>
      <c r="BD3623" s="39"/>
      <c r="BE3623" s="39"/>
      <c r="BF3623" s="39"/>
      <c r="BG3623" s="39"/>
      <c r="BH3623" s="39"/>
      <c r="BI3623" s="39"/>
      <c r="BJ3623" s="39"/>
      <c r="BK3623" s="39"/>
      <c r="BL3623" s="39"/>
      <c r="BM3623" s="39"/>
      <c r="BN3623" s="39"/>
      <c r="BO3623" s="39"/>
      <c r="BP3623" s="39"/>
      <c r="BQ3623" s="39"/>
      <c r="BR3623" s="39"/>
      <c r="BS3623" s="39"/>
      <c r="BT3623" s="39"/>
      <c r="BU3623" s="39"/>
      <c r="BV3623" s="39"/>
      <c r="BW3623" s="39"/>
      <c r="BX3623" s="39"/>
      <c r="BY3623" s="39"/>
      <c r="BZ3623" s="39"/>
      <c r="CA3623" s="39"/>
      <c r="CB3623" s="39"/>
      <c r="CC3623" s="39"/>
      <c r="CD3623" s="39"/>
      <c r="CE3623" s="39"/>
      <c r="CF3623" s="39"/>
      <c r="CG3623" s="39"/>
      <c r="CH3623" s="39"/>
      <c r="CI3623" s="39"/>
      <c r="CJ3623" s="39"/>
      <c r="CK3623" s="39"/>
      <c r="CL3623" s="39"/>
      <c r="CM3623" s="39"/>
      <c r="CN3623" s="39"/>
      <c r="CO3623" s="39"/>
      <c r="CP3623" s="39"/>
      <c r="CQ3623" s="39"/>
      <c r="CR3623" s="39"/>
      <c r="CS3623" s="39"/>
      <c r="CT3623" s="39"/>
      <c r="CU3623" s="39"/>
      <c r="CV3623" s="39"/>
      <c r="CW3623" s="39"/>
      <c r="CX3623" s="39"/>
      <c r="CY3623" s="39"/>
      <c r="CZ3623" s="39"/>
      <c r="DA3623" s="39"/>
      <c r="DB3623" s="39"/>
      <c r="DC3623" s="39"/>
      <c r="DD3623" s="39"/>
      <c r="DE3623" s="39"/>
    </row>
    <row r="3624" spans="1:109" s="38" customFormat="1" ht="12">
      <c r="A3624" s="298"/>
      <c r="B3624" s="298"/>
      <c r="C3624" s="298"/>
      <c r="D3624" s="298"/>
      <c r="E3624" s="298"/>
      <c r="F3624" s="298"/>
      <c r="G3624" s="298"/>
      <c r="H3624" s="298"/>
      <c r="I3624" s="298"/>
      <c r="J3624" s="298"/>
      <c r="K3624" s="298"/>
      <c r="L3624" s="299"/>
      <c r="M3624" s="302"/>
      <c r="N3624" s="298"/>
      <c r="O3624" s="238"/>
      <c r="P3624" s="238"/>
      <c r="Q3624" s="238"/>
      <c r="T3624" s="39"/>
      <c r="U3624" s="39"/>
      <c r="V3624" s="39"/>
      <c r="W3624" s="39"/>
      <c r="X3624" s="39"/>
      <c r="Y3624" s="39"/>
      <c r="Z3624" s="39"/>
      <c r="AA3624" s="39"/>
      <c r="AB3624" s="39"/>
      <c r="AC3624" s="39"/>
      <c r="AD3624" s="39"/>
      <c r="AE3624" s="39"/>
      <c r="AF3624" s="39"/>
      <c r="AG3624" s="39"/>
      <c r="AH3624" s="39"/>
      <c r="AI3624" s="39"/>
      <c r="AJ3624" s="39"/>
      <c r="AK3624" s="39"/>
      <c r="AL3624" s="39"/>
      <c r="AM3624" s="39"/>
      <c r="AN3624" s="39"/>
      <c r="AO3624" s="39"/>
      <c r="AP3624" s="39"/>
      <c r="AQ3624" s="39"/>
      <c r="AR3624" s="39"/>
      <c r="AS3624" s="39"/>
      <c r="AT3624" s="39"/>
      <c r="AU3624" s="39"/>
      <c r="AV3624" s="39"/>
      <c r="AW3624" s="39"/>
      <c r="AX3624" s="39"/>
      <c r="AY3624" s="39"/>
      <c r="AZ3624" s="39"/>
      <c r="BA3624" s="39"/>
      <c r="BB3624" s="39"/>
      <c r="BC3624" s="39"/>
      <c r="BD3624" s="39"/>
      <c r="BE3624" s="39"/>
      <c r="BF3624" s="39"/>
      <c r="BG3624" s="39"/>
      <c r="BH3624" s="39"/>
      <c r="BI3624" s="39"/>
      <c r="BJ3624" s="39"/>
      <c r="BK3624" s="39"/>
      <c r="BL3624" s="39"/>
      <c r="BM3624" s="39"/>
      <c r="BN3624" s="39"/>
      <c r="BO3624" s="39"/>
      <c r="BP3624" s="39"/>
      <c r="BQ3624" s="39"/>
      <c r="BR3624" s="39"/>
      <c r="BS3624" s="39"/>
      <c r="BT3624" s="39"/>
      <c r="BU3624" s="39"/>
      <c r="BV3624" s="39"/>
      <c r="BW3624" s="39"/>
      <c r="BX3624" s="39"/>
      <c r="BY3624" s="39"/>
      <c r="BZ3624" s="39"/>
      <c r="CA3624" s="39"/>
      <c r="CB3624" s="39"/>
      <c r="CC3624" s="39"/>
      <c r="CD3624" s="39"/>
      <c r="CE3624" s="39"/>
      <c r="CF3624" s="39"/>
      <c r="CG3624" s="39"/>
      <c r="CH3624" s="39"/>
      <c r="CI3624" s="39"/>
      <c r="CJ3624" s="39"/>
      <c r="CK3624" s="39"/>
      <c r="CL3624" s="39"/>
      <c r="CM3624" s="39"/>
      <c r="CN3624" s="39"/>
      <c r="CO3624" s="39"/>
      <c r="CP3624" s="39"/>
      <c r="CQ3624" s="39"/>
      <c r="CR3624" s="39"/>
      <c r="CS3624" s="39"/>
      <c r="CT3624" s="39"/>
      <c r="CU3624" s="39"/>
      <c r="CV3624" s="39"/>
      <c r="CW3624" s="39"/>
      <c r="CX3624" s="39"/>
      <c r="CY3624" s="39"/>
      <c r="CZ3624" s="39"/>
      <c r="DA3624" s="39"/>
      <c r="DB3624" s="39"/>
      <c r="DC3624" s="39"/>
      <c r="DD3624" s="39"/>
      <c r="DE3624" s="39"/>
    </row>
    <row r="3625" spans="1:109" s="38" customFormat="1" ht="12">
      <c r="A3625" s="298"/>
      <c r="B3625" s="298"/>
      <c r="C3625" s="298"/>
      <c r="D3625" s="298"/>
      <c r="E3625" s="298"/>
      <c r="F3625" s="298"/>
      <c r="G3625" s="298"/>
      <c r="H3625" s="298"/>
      <c r="I3625" s="298"/>
      <c r="J3625" s="298"/>
      <c r="K3625" s="298"/>
      <c r="L3625" s="299"/>
      <c r="M3625" s="302"/>
      <c r="N3625" s="298"/>
      <c r="O3625" s="238"/>
      <c r="P3625" s="238"/>
      <c r="Q3625" s="238"/>
      <c r="T3625" s="39"/>
      <c r="U3625" s="39"/>
      <c r="V3625" s="39"/>
      <c r="W3625" s="39"/>
      <c r="X3625" s="39"/>
      <c r="Y3625" s="39"/>
      <c r="Z3625" s="39"/>
      <c r="AA3625" s="39"/>
      <c r="AB3625" s="39"/>
      <c r="AC3625" s="39"/>
      <c r="AD3625" s="39"/>
      <c r="AE3625" s="39"/>
      <c r="AF3625" s="39"/>
      <c r="AG3625" s="39"/>
      <c r="AH3625" s="39"/>
      <c r="AI3625" s="39"/>
      <c r="AJ3625" s="39"/>
      <c r="AK3625" s="39"/>
      <c r="AL3625" s="39"/>
      <c r="AM3625" s="39"/>
      <c r="AN3625" s="39"/>
      <c r="AO3625" s="39"/>
      <c r="AP3625" s="39"/>
      <c r="AQ3625" s="39"/>
      <c r="AR3625" s="39"/>
      <c r="AS3625" s="39"/>
      <c r="AT3625" s="39"/>
      <c r="AU3625" s="39"/>
      <c r="AV3625" s="39"/>
      <c r="AW3625" s="39"/>
      <c r="AX3625" s="39"/>
      <c r="AY3625" s="39"/>
      <c r="AZ3625" s="39"/>
      <c r="BA3625" s="39"/>
      <c r="BB3625" s="39"/>
      <c r="BC3625" s="39"/>
      <c r="BD3625" s="39"/>
      <c r="BE3625" s="39"/>
      <c r="BF3625" s="39"/>
      <c r="BG3625" s="39"/>
      <c r="BH3625" s="39"/>
      <c r="BI3625" s="39"/>
      <c r="BJ3625" s="39"/>
      <c r="BK3625" s="39"/>
      <c r="BL3625" s="39"/>
      <c r="BM3625" s="39"/>
      <c r="BN3625" s="39"/>
      <c r="BO3625" s="39"/>
      <c r="BP3625" s="39"/>
      <c r="BQ3625" s="39"/>
      <c r="BR3625" s="39"/>
      <c r="BS3625" s="39"/>
      <c r="BT3625" s="39"/>
      <c r="BU3625" s="39"/>
      <c r="BV3625" s="39"/>
      <c r="BW3625" s="39"/>
      <c r="BX3625" s="39"/>
      <c r="BY3625" s="39"/>
      <c r="BZ3625" s="39"/>
      <c r="CA3625" s="39"/>
      <c r="CB3625" s="39"/>
      <c r="CC3625" s="39"/>
      <c r="CD3625" s="39"/>
      <c r="CE3625" s="39"/>
      <c r="CF3625" s="39"/>
      <c r="CG3625" s="39"/>
      <c r="CH3625" s="39"/>
      <c r="CI3625" s="39"/>
      <c r="CJ3625" s="39"/>
      <c r="CK3625" s="39"/>
      <c r="CL3625" s="39"/>
      <c r="CM3625" s="39"/>
      <c r="CN3625" s="39"/>
      <c r="CO3625" s="39"/>
      <c r="CP3625" s="39"/>
      <c r="CQ3625" s="39"/>
      <c r="CR3625" s="39"/>
      <c r="CS3625" s="39"/>
      <c r="CT3625" s="39"/>
      <c r="CU3625" s="39"/>
      <c r="CV3625" s="39"/>
      <c r="CW3625" s="39"/>
      <c r="CX3625" s="39"/>
      <c r="CY3625" s="39"/>
      <c r="CZ3625" s="39"/>
      <c r="DA3625" s="39"/>
      <c r="DB3625" s="39"/>
      <c r="DC3625" s="39"/>
      <c r="DD3625" s="39"/>
      <c r="DE3625" s="39"/>
    </row>
    <row r="3626" spans="1:109" s="38" customFormat="1" ht="12">
      <c r="A3626" s="298"/>
      <c r="B3626" s="298"/>
      <c r="C3626" s="298"/>
      <c r="D3626" s="298"/>
      <c r="E3626" s="298"/>
      <c r="F3626" s="298"/>
      <c r="G3626" s="298"/>
      <c r="H3626" s="298"/>
      <c r="I3626" s="298"/>
      <c r="J3626" s="298"/>
      <c r="K3626" s="298"/>
      <c r="L3626" s="299"/>
      <c r="M3626" s="302"/>
      <c r="N3626" s="298"/>
      <c r="O3626" s="238"/>
      <c r="P3626" s="238"/>
      <c r="Q3626" s="238"/>
      <c r="T3626" s="39"/>
      <c r="U3626" s="39"/>
      <c r="V3626" s="39"/>
      <c r="W3626" s="39"/>
      <c r="X3626" s="39"/>
      <c r="Y3626" s="39"/>
      <c r="Z3626" s="39"/>
      <c r="AA3626" s="39"/>
      <c r="AB3626" s="39"/>
      <c r="AC3626" s="39"/>
      <c r="AD3626" s="39"/>
      <c r="AE3626" s="39"/>
      <c r="AF3626" s="39"/>
      <c r="AG3626" s="39"/>
      <c r="AH3626" s="39"/>
      <c r="AI3626" s="39"/>
      <c r="AJ3626" s="39"/>
      <c r="AK3626" s="39"/>
      <c r="AL3626" s="39"/>
      <c r="AM3626" s="39"/>
      <c r="AN3626" s="39"/>
      <c r="AO3626" s="39"/>
      <c r="AP3626" s="39"/>
      <c r="AQ3626" s="39"/>
      <c r="AR3626" s="39"/>
      <c r="AS3626" s="39"/>
      <c r="AT3626" s="39"/>
      <c r="AU3626" s="39"/>
      <c r="AV3626" s="39"/>
      <c r="AW3626" s="39"/>
      <c r="AX3626" s="39"/>
      <c r="AY3626" s="39"/>
      <c r="AZ3626" s="39"/>
      <c r="BA3626" s="39"/>
      <c r="BB3626" s="39"/>
      <c r="BC3626" s="39"/>
      <c r="BD3626" s="39"/>
      <c r="BE3626" s="39"/>
      <c r="BF3626" s="39"/>
      <c r="BG3626" s="39"/>
      <c r="BH3626" s="39"/>
      <c r="BI3626" s="39"/>
      <c r="BJ3626" s="39"/>
      <c r="BK3626" s="39"/>
      <c r="BL3626" s="39"/>
      <c r="BM3626" s="39"/>
      <c r="BN3626" s="39"/>
      <c r="BO3626" s="39"/>
      <c r="BP3626" s="39"/>
      <c r="BQ3626" s="39"/>
      <c r="BR3626" s="39"/>
      <c r="BS3626" s="39"/>
      <c r="BT3626" s="39"/>
      <c r="BU3626" s="39"/>
      <c r="BV3626" s="39"/>
      <c r="BW3626" s="39"/>
      <c r="BX3626" s="39"/>
      <c r="BY3626" s="39"/>
      <c r="BZ3626" s="39"/>
      <c r="CA3626" s="39"/>
      <c r="CB3626" s="39"/>
      <c r="CC3626" s="39"/>
      <c r="CD3626" s="39"/>
      <c r="CE3626" s="39"/>
      <c r="CF3626" s="39"/>
      <c r="CG3626" s="39"/>
      <c r="CH3626" s="39"/>
      <c r="CI3626" s="39"/>
      <c r="CJ3626" s="39"/>
      <c r="CK3626" s="39"/>
      <c r="CL3626" s="39"/>
      <c r="CM3626" s="39"/>
      <c r="CN3626" s="39"/>
      <c r="CO3626" s="39"/>
      <c r="CP3626" s="39"/>
      <c r="CQ3626" s="39"/>
      <c r="CR3626" s="39"/>
      <c r="CS3626" s="39"/>
      <c r="CT3626" s="39"/>
      <c r="CU3626" s="39"/>
      <c r="CV3626" s="39"/>
      <c r="CW3626" s="39"/>
      <c r="CX3626" s="39"/>
      <c r="CY3626" s="39"/>
      <c r="CZ3626" s="39"/>
      <c r="DA3626" s="39"/>
      <c r="DB3626" s="39"/>
      <c r="DC3626" s="39"/>
      <c r="DD3626" s="39"/>
      <c r="DE3626" s="39"/>
    </row>
    <row r="3627" spans="1:109" s="38" customFormat="1" ht="12">
      <c r="A3627" s="298"/>
      <c r="B3627" s="298"/>
      <c r="C3627" s="298"/>
      <c r="D3627" s="298"/>
      <c r="E3627" s="298"/>
      <c r="F3627" s="298"/>
      <c r="G3627" s="298"/>
      <c r="H3627" s="298"/>
      <c r="I3627" s="298"/>
      <c r="J3627" s="298"/>
      <c r="K3627" s="298"/>
      <c r="L3627" s="299"/>
      <c r="M3627" s="302"/>
      <c r="N3627" s="298"/>
      <c r="O3627" s="238"/>
      <c r="P3627" s="238"/>
      <c r="Q3627" s="238"/>
      <c r="T3627" s="39"/>
      <c r="U3627" s="39"/>
      <c r="V3627" s="39"/>
      <c r="W3627" s="39"/>
      <c r="X3627" s="39"/>
      <c r="Y3627" s="39"/>
      <c r="Z3627" s="39"/>
      <c r="AA3627" s="39"/>
      <c r="AB3627" s="39"/>
      <c r="AC3627" s="39"/>
      <c r="AD3627" s="39"/>
      <c r="AE3627" s="39"/>
      <c r="AF3627" s="39"/>
      <c r="AG3627" s="39"/>
      <c r="AH3627" s="39"/>
      <c r="AI3627" s="39"/>
      <c r="AJ3627" s="39"/>
      <c r="AK3627" s="39"/>
      <c r="AL3627" s="39"/>
      <c r="AM3627" s="39"/>
      <c r="AN3627" s="39"/>
      <c r="AO3627" s="39"/>
      <c r="AP3627" s="39"/>
      <c r="AQ3627" s="39"/>
      <c r="AR3627" s="39"/>
      <c r="AS3627" s="39"/>
      <c r="AT3627" s="39"/>
      <c r="AU3627" s="39"/>
      <c r="AV3627" s="39"/>
      <c r="AW3627" s="39"/>
      <c r="AX3627" s="39"/>
      <c r="AY3627" s="39"/>
      <c r="AZ3627" s="39"/>
      <c r="BA3627" s="39"/>
      <c r="BB3627" s="39"/>
      <c r="BC3627" s="39"/>
      <c r="BD3627" s="39"/>
      <c r="BE3627" s="39"/>
      <c r="BF3627" s="39"/>
      <c r="BG3627" s="39"/>
      <c r="BH3627" s="39"/>
      <c r="BI3627" s="39"/>
      <c r="BJ3627" s="39"/>
      <c r="BK3627" s="39"/>
      <c r="BL3627" s="39"/>
      <c r="BM3627" s="39"/>
      <c r="BN3627" s="39"/>
      <c r="BO3627" s="39"/>
      <c r="BP3627" s="39"/>
      <c r="BQ3627" s="39"/>
      <c r="BR3627" s="39"/>
      <c r="BS3627" s="39"/>
      <c r="BT3627" s="39"/>
      <c r="BU3627" s="39"/>
      <c r="BV3627" s="39"/>
      <c r="BW3627" s="39"/>
      <c r="BX3627" s="39"/>
      <c r="BY3627" s="39"/>
      <c r="BZ3627" s="39"/>
      <c r="CA3627" s="39"/>
      <c r="CB3627" s="39"/>
      <c r="CC3627" s="39"/>
      <c r="CD3627" s="39"/>
      <c r="CE3627" s="39"/>
      <c r="CF3627" s="39"/>
      <c r="CG3627" s="39"/>
      <c r="CH3627" s="39"/>
      <c r="CI3627" s="39"/>
      <c r="CJ3627" s="39"/>
      <c r="CK3627" s="39"/>
      <c r="CL3627" s="39"/>
      <c r="CM3627" s="39"/>
      <c r="CN3627" s="39"/>
      <c r="CO3627" s="39"/>
      <c r="CP3627" s="39"/>
      <c r="CQ3627" s="39"/>
      <c r="CR3627" s="39"/>
      <c r="CS3627" s="39"/>
      <c r="CT3627" s="39"/>
      <c r="CU3627" s="39"/>
      <c r="CV3627" s="39"/>
      <c r="CW3627" s="39"/>
      <c r="CX3627" s="39"/>
      <c r="CY3627" s="39"/>
      <c r="CZ3627" s="39"/>
      <c r="DA3627" s="39"/>
      <c r="DB3627" s="39"/>
      <c r="DC3627" s="39"/>
      <c r="DD3627" s="39"/>
      <c r="DE3627" s="39"/>
    </row>
    <row r="3628" spans="1:109" s="38" customFormat="1" ht="12">
      <c r="A3628" s="298"/>
      <c r="B3628" s="298"/>
      <c r="C3628" s="298"/>
      <c r="D3628" s="298"/>
      <c r="E3628" s="298"/>
      <c r="F3628" s="298"/>
      <c r="G3628" s="298"/>
      <c r="H3628" s="298"/>
      <c r="I3628" s="298"/>
      <c r="J3628" s="298"/>
      <c r="K3628" s="298"/>
      <c r="L3628" s="299"/>
      <c r="M3628" s="302"/>
      <c r="N3628" s="298"/>
      <c r="O3628" s="238"/>
      <c r="P3628" s="238"/>
      <c r="Q3628" s="238"/>
      <c r="T3628" s="39"/>
      <c r="U3628" s="39"/>
      <c r="V3628" s="39"/>
      <c r="W3628" s="39"/>
      <c r="X3628" s="39"/>
      <c r="Y3628" s="39"/>
      <c r="Z3628" s="39"/>
      <c r="AA3628" s="39"/>
      <c r="AB3628" s="39"/>
      <c r="AC3628" s="39"/>
      <c r="AD3628" s="39"/>
      <c r="AE3628" s="39"/>
      <c r="AF3628" s="39"/>
      <c r="AG3628" s="39"/>
      <c r="AH3628" s="39"/>
      <c r="AI3628" s="39"/>
      <c r="AJ3628" s="39"/>
      <c r="AK3628" s="39"/>
      <c r="AL3628" s="39"/>
      <c r="AM3628" s="39"/>
      <c r="AN3628" s="39"/>
      <c r="AO3628" s="39"/>
      <c r="AP3628" s="39"/>
      <c r="AQ3628" s="39"/>
      <c r="AR3628" s="39"/>
      <c r="AS3628" s="39"/>
      <c r="AT3628" s="39"/>
      <c r="AU3628" s="39"/>
      <c r="AV3628" s="39"/>
      <c r="AW3628" s="39"/>
      <c r="AX3628" s="39"/>
      <c r="AY3628" s="39"/>
      <c r="AZ3628" s="39"/>
      <c r="BA3628" s="39"/>
      <c r="BB3628" s="39"/>
      <c r="BC3628" s="39"/>
      <c r="BD3628" s="39"/>
      <c r="BE3628" s="39"/>
      <c r="BF3628" s="39"/>
      <c r="BG3628" s="39"/>
      <c r="BH3628" s="39"/>
      <c r="BI3628" s="39"/>
      <c r="BJ3628" s="39"/>
      <c r="BK3628" s="39"/>
      <c r="BL3628" s="39"/>
      <c r="BM3628" s="39"/>
      <c r="BN3628" s="39"/>
      <c r="BO3628" s="39"/>
      <c r="BP3628" s="39"/>
      <c r="BQ3628" s="39"/>
      <c r="BR3628" s="39"/>
      <c r="BS3628" s="39"/>
      <c r="BT3628" s="39"/>
      <c r="BU3628" s="39"/>
      <c r="BV3628" s="39"/>
      <c r="BW3628" s="39"/>
      <c r="BX3628" s="39"/>
      <c r="BY3628" s="39"/>
      <c r="BZ3628" s="39"/>
      <c r="CA3628" s="39"/>
      <c r="CB3628" s="39"/>
      <c r="CC3628" s="39"/>
      <c r="CD3628" s="39"/>
      <c r="CE3628" s="39"/>
      <c r="CF3628" s="39"/>
      <c r="CG3628" s="39"/>
      <c r="CH3628" s="39"/>
      <c r="CI3628" s="39"/>
      <c r="CJ3628" s="39"/>
      <c r="CK3628" s="39"/>
      <c r="CL3628" s="39"/>
      <c r="CM3628" s="39"/>
      <c r="CN3628" s="39"/>
      <c r="CO3628" s="39"/>
      <c r="CP3628" s="39"/>
      <c r="CQ3628" s="39"/>
      <c r="CR3628" s="39"/>
      <c r="CS3628" s="39"/>
      <c r="CT3628" s="39"/>
      <c r="CU3628" s="39"/>
      <c r="CV3628" s="39"/>
      <c r="CW3628" s="39"/>
      <c r="CX3628" s="39"/>
      <c r="CY3628" s="39"/>
      <c r="CZ3628" s="39"/>
      <c r="DA3628" s="39"/>
      <c r="DB3628" s="39"/>
      <c r="DC3628" s="39"/>
      <c r="DD3628" s="39"/>
      <c r="DE3628" s="39"/>
    </row>
    <row r="3629" spans="1:109" s="38" customFormat="1" ht="12">
      <c r="A3629" s="298"/>
      <c r="B3629" s="298"/>
      <c r="C3629" s="298"/>
      <c r="D3629" s="298"/>
      <c r="E3629" s="298"/>
      <c r="F3629" s="298"/>
      <c r="G3629" s="298"/>
      <c r="H3629" s="298"/>
      <c r="I3629" s="298"/>
      <c r="J3629" s="298"/>
      <c r="K3629" s="298"/>
      <c r="L3629" s="299"/>
      <c r="M3629" s="302"/>
      <c r="N3629" s="298"/>
      <c r="O3629" s="238"/>
      <c r="P3629" s="238"/>
      <c r="Q3629" s="238"/>
      <c r="T3629" s="39"/>
      <c r="U3629" s="39"/>
      <c r="V3629" s="39"/>
      <c r="W3629" s="39"/>
      <c r="X3629" s="39"/>
      <c r="Y3629" s="39"/>
      <c r="Z3629" s="39"/>
      <c r="AA3629" s="39"/>
      <c r="AB3629" s="39"/>
      <c r="AC3629" s="39"/>
      <c r="AD3629" s="39"/>
      <c r="AE3629" s="39"/>
      <c r="AF3629" s="39"/>
      <c r="AG3629" s="39"/>
      <c r="AH3629" s="39"/>
      <c r="AI3629" s="39"/>
      <c r="AJ3629" s="39"/>
      <c r="AK3629" s="39"/>
      <c r="AL3629" s="39"/>
      <c r="AM3629" s="39"/>
      <c r="AN3629" s="39"/>
      <c r="AO3629" s="39"/>
      <c r="AP3629" s="39"/>
      <c r="AQ3629" s="39"/>
      <c r="AR3629" s="39"/>
      <c r="AS3629" s="39"/>
      <c r="AT3629" s="39"/>
      <c r="AU3629" s="39"/>
      <c r="AV3629" s="39"/>
      <c r="AW3629" s="39"/>
      <c r="AX3629" s="39"/>
      <c r="AY3629" s="39"/>
      <c r="AZ3629" s="39"/>
      <c r="BA3629" s="39"/>
      <c r="BB3629" s="39"/>
      <c r="BC3629" s="39"/>
      <c r="BD3629" s="39"/>
      <c r="BE3629" s="39"/>
      <c r="BF3629" s="39"/>
      <c r="BG3629" s="39"/>
      <c r="BH3629" s="39"/>
      <c r="BI3629" s="39"/>
      <c r="BJ3629" s="39"/>
      <c r="BK3629" s="39"/>
      <c r="BL3629" s="39"/>
      <c r="BM3629" s="39"/>
      <c r="BN3629" s="39"/>
      <c r="BO3629" s="39"/>
      <c r="BP3629" s="39"/>
      <c r="BQ3629" s="39"/>
      <c r="BR3629" s="39"/>
      <c r="BS3629" s="39"/>
      <c r="BT3629" s="39"/>
      <c r="BU3629" s="39"/>
      <c r="BV3629" s="39"/>
      <c r="BW3629" s="39"/>
      <c r="BX3629" s="39"/>
      <c r="BY3629" s="39"/>
      <c r="BZ3629" s="39"/>
      <c r="CA3629" s="39"/>
      <c r="CB3629" s="39"/>
      <c r="CC3629" s="39"/>
      <c r="CD3629" s="39"/>
      <c r="CE3629" s="39"/>
      <c r="CF3629" s="39"/>
      <c r="CG3629" s="39"/>
      <c r="CH3629" s="39"/>
      <c r="CI3629" s="39"/>
      <c r="CJ3629" s="39"/>
      <c r="CK3629" s="39"/>
      <c r="CL3629" s="39"/>
      <c r="CM3629" s="39"/>
      <c r="CN3629" s="39"/>
      <c r="CO3629" s="39"/>
      <c r="CP3629" s="39"/>
      <c r="CQ3629" s="39"/>
      <c r="CR3629" s="39"/>
      <c r="CS3629" s="39"/>
      <c r="CT3629" s="39"/>
      <c r="CU3629" s="39"/>
      <c r="CV3629" s="39"/>
      <c r="CW3629" s="39"/>
      <c r="CX3629" s="39"/>
      <c r="CY3629" s="39"/>
      <c r="CZ3629" s="39"/>
      <c r="DA3629" s="39"/>
      <c r="DB3629" s="39"/>
      <c r="DC3629" s="39"/>
      <c r="DD3629" s="39"/>
      <c r="DE3629" s="39"/>
    </row>
    <row r="3630" spans="1:109" s="38" customFormat="1" ht="12">
      <c r="A3630" s="298"/>
      <c r="B3630" s="298"/>
      <c r="C3630" s="298"/>
      <c r="D3630" s="298"/>
      <c r="E3630" s="298"/>
      <c r="F3630" s="298"/>
      <c r="G3630" s="298"/>
      <c r="H3630" s="298"/>
      <c r="I3630" s="298"/>
      <c r="J3630" s="298"/>
      <c r="K3630" s="298"/>
      <c r="L3630" s="299"/>
      <c r="M3630" s="302"/>
      <c r="N3630" s="298"/>
      <c r="O3630" s="238"/>
      <c r="P3630" s="238"/>
      <c r="Q3630" s="238"/>
      <c r="T3630" s="39"/>
      <c r="U3630" s="39"/>
      <c r="V3630" s="39"/>
      <c r="W3630" s="39"/>
      <c r="X3630" s="39"/>
      <c r="Y3630" s="39"/>
      <c r="Z3630" s="39"/>
      <c r="AA3630" s="39"/>
      <c r="AB3630" s="39"/>
      <c r="AC3630" s="39"/>
      <c r="AD3630" s="39"/>
      <c r="AE3630" s="39"/>
      <c r="AF3630" s="39"/>
      <c r="AG3630" s="39"/>
      <c r="AH3630" s="39"/>
      <c r="AI3630" s="39"/>
      <c r="AJ3630" s="39"/>
      <c r="AK3630" s="39"/>
      <c r="AL3630" s="39"/>
      <c r="AM3630" s="39"/>
      <c r="AN3630" s="39"/>
      <c r="AO3630" s="39"/>
      <c r="AP3630" s="39"/>
      <c r="AQ3630" s="39"/>
      <c r="AR3630" s="39"/>
      <c r="AS3630" s="39"/>
      <c r="AT3630" s="39"/>
      <c r="AU3630" s="39"/>
      <c r="AV3630" s="39"/>
      <c r="AW3630" s="39"/>
      <c r="AX3630" s="39"/>
      <c r="AY3630" s="39"/>
      <c r="AZ3630" s="39"/>
      <c r="BA3630" s="39"/>
      <c r="BB3630" s="39"/>
      <c r="BC3630" s="39"/>
      <c r="BD3630" s="39"/>
      <c r="BE3630" s="39"/>
      <c r="BF3630" s="39"/>
      <c r="BG3630" s="39"/>
      <c r="BH3630" s="39"/>
      <c r="BI3630" s="39"/>
      <c r="BJ3630" s="39"/>
      <c r="BK3630" s="39"/>
      <c r="BL3630" s="39"/>
      <c r="BM3630" s="39"/>
      <c r="BN3630" s="39"/>
      <c r="BO3630" s="39"/>
      <c r="BP3630" s="39"/>
      <c r="BQ3630" s="39"/>
      <c r="BR3630" s="39"/>
      <c r="BS3630" s="39"/>
      <c r="BT3630" s="39"/>
      <c r="BU3630" s="39"/>
      <c r="BV3630" s="39"/>
      <c r="BW3630" s="39"/>
      <c r="BX3630" s="39"/>
      <c r="BY3630" s="39"/>
      <c r="BZ3630" s="39"/>
      <c r="CA3630" s="39"/>
      <c r="CB3630" s="39"/>
      <c r="CC3630" s="39"/>
      <c r="CD3630" s="39"/>
      <c r="CE3630" s="39"/>
      <c r="CF3630" s="39"/>
      <c r="CG3630" s="39"/>
      <c r="CH3630" s="39"/>
      <c r="CI3630" s="39"/>
      <c r="CJ3630" s="39"/>
      <c r="CK3630" s="39"/>
      <c r="CL3630" s="39"/>
      <c r="CM3630" s="39"/>
      <c r="CN3630" s="39"/>
      <c r="CO3630" s="39"/>
      <c r="CP3630" s="39"/>
      <c r="CQ3630" s="39"/>
      <c r="CR3630" s="39"/>
      <c r="CS3630" s="39"/>
      <c r="CT3630" s="39"/>
      <c r="CU3630" s="39"/>
      <c r="CV3630" s="39"/>
      <c r="CW3630" s="39"/>
      <c r="CX3630" s="39"/>
      <c r="CY3630" s="39"/>
      <c r="CZ3630" s="39"/>
      <c r="DA3630" s="39"/>
      <c r="DB3630" s="39"/>
      <c r="DC3630" s="39"/>
      <c r="DD3630" s="39"/>
      <c r="DE3630" s="39"/>
    </row>
    <row r="3631" spans="1:109" s="38" customFormat="1" ht="12">
      <c r="A3631" s="298"/>
      <c r="B3631" s="298"/>
      <c r="C3631" s="298"/>
      <c r="D3631" s="298"/>
      <c r="E3631" s="298"/>
      <c r="F3631" s="298"/>
      <c r="G3631" s="298"/>
      <c r="H3631" s="298"/>
      <c r="I3631" s="298"/>
      <c r="J3631" s="298"/>
      <c r="K3631" s="298"/>
      <c r="L3631" s="299"/>
      <c r="M3631" s="302"/>
      <c r="N3631" s="298"/>
      <c r="O3631" s="238"/>
      <c r="P3631" s="238"/>
      <c r="Q3631" s="238"/>
      <c r="T3631" s="39"/>
      <c r="U3631" s="39"/>
      <c r="V3631" s="39"/>
      <c r="W3631" s="39"/>
      <c r="X3631" s="39"/>
      <c r="Y3631" s="39"/>
      <c r="Z3631" s="39"/>
      <c r="AA3631" s="39"/>
      <c r="AB3631" s="39"/>
      <c r="AC3631" s="39"/>
      <c r="AD3631" s="39"/>
      <c r="AE3631" s="39"/>
      <c r="AF3631" s="39"/>
      <c r="AG3631" s="39"/>
      <c r="AH3631" s="39"/>
      <c r="AI3631" s="39"/>
      <c r="AJ3631" s="39"/>
      <c r="AK3631" s="39"/>
      <c r="AL3631" s="39"/>
      <c r="AM3631" s="39"/>
      <c r="AN3631" s="39"/>
      <c r="AO3631" s="39"/>
      <c r="AP3631" s="39"/>
      <c r="AQ3631" s="39"/>
      <c r="AR3631" s="39"/>
      <c r="AS3631" s="39"/>
      <c r="AT3631" s="39"/>
      <c r="AU3631" s="39"/>
      <c r="AV3631" s="39"/>
      <c r="AW3631" s="39"/>
      <c r="AX3631" s="39"/>
      <c r="AY3631" s="39"/>
      <c r="AZ3631" s="39"/>
      <c r="BA3631" s="39"/>
      <c r="BB3631" s="39"/>
      <c r="BC3631" s="39"/>
      <c r="BD3631" s="39"/>
      <c r="BE3631" s="39"/>
      <c r="BF3631" s="39"/>
      <c r="BG3631" s="39"/>
      <c r="BH3631" s="39"/>
      <c r="BI3631" s="39"/>
      <c r="BJ3631" s="39"/>
      <c r="BK3631" s="39"/>
      <c r="BL3631" s="39"/>
      <c r="BM3631" s="39"/>
      <c r="BN3631" s="39"/>
      <c r="BO3631" s="39"/>
      <c r="BP3631" s="39"/>
      <c r="BQ3631" s="39"/>
      <c r="BR3631" s="39"/>
      <c r="BS3631" s="39"/>
      <c r="BT3631" s="39"/>
      <c r="BU3631" s="39"/>
      <c r="BV3631" s="39"/>
      <c r="BW3631" s="39"/>
      <c r="BX3631" s="39"/>
      <c r="BY3631" s="39"/>
      <c r="BZ3631" s="39"/>
      <c r="CA3631" s="39"/>
      <c r="CB3631" s="39"/>
      <c r="CC3631" s="39"/>
      <c r="CD3631" s="39"/>
      <c r="CE3631" s="39"/>
      <c r="CF3631" s="39"/>
      <c r="CG3631" s="39"/>
      <c r="CH3631" s="39"/>
      <c r="CI3631" s="39"/>
      <c r="CJ3631" s="39"/>
      <c r="CK3631" s="39"/>
      <c r="CL3631" s="39"/>
      <c r="CM3631" s="39"/>
      <c r="CN3631" s="39"/>
      <c r="CO3631" s="39"/>
      <c r="CP3631" s="39"/>
      <c r="CQ3631" s="39"/>
      <c r="CR3631" s="39"/>
      <c r="CS3631" s="39"/>
      <c r="CT3631" s="39"/>
      <c r="CU3631" s="39"/>
      <c r="CV3631" s="39"/>
      <c r="CW3631" s="39"/>
      <c r="CX3631" s="39"/>
      <c r="CY3631" s="39"/>
      <c r="CZ3631" s="39"/>
      <c r="DA3631" s="39"/>
      <c r="DB3631" s="39"/>
      <c r="DC3631" s="39"/>
      <c r="DD3631" s="39"/>
      <c r="DE3631" s="39"/>
    </row>
    <row r="3632" spans="1:109" s="38" customFormat="1" ht="12">
      <c r="A3632" s="298"/>
      <c r="B3632" s="298"/>
      <c r="C3632" s="298"/>
      <c r="D3632" s="298"/>
      <c r="E3632" s="298"/>
      <c r="F3632" s="298"/>
      <c r="G3632" s="298"/>
      <c r="H3632" s="298"/>
      <c r="I3632" s="298"/>
      <c r="J3632" s="298"/>
      <c r="K3632" s="298"/>
      <c r="L3632" s="299"/>
      <c r="M3632" s="302"/>
      <c r="N3632" s="298"/>
      <c r="O3632" s="238"/>
      <c r="P3632" s="238"/>
      <c r="Q3632" s="238"/>
      <c r="T3632" s="39"/>
      <c r="U3632" s="39"/>
      <c r="V3632" s="39"/>
      <c r="W3632" s="39"/>
      <c r="X3632" s="39"/>
      <c r="Y3632" s="39"/>
      <c r="Z3632" s="39"/>
      <c r="AA3632" s="39"/>
      <c r="AB3632" s="39"/>
      <c r="AC3632" s="39"/>
      <c r="AD3632" s="39"/>
      <c r="AE3632" s="39"/>
      <c r="AF3632" s="39"/>
      <c r="AG3632" s="39"/>
      <c r="AH3632" s="39"/>
      <c r="AI3632" s="39"/>
      <c r="AJ3632" s="39"/>
      <c r="AK3632" s="39"/>
      <c r="AL3632" s="39"/>
      <c r="AM3632" s="39"/>
      <c r="AN3632" s="39"/>
      <c r="AO3632" s="39"/>
      <c r="AP3632" s="39"/>
      <c r="AQ3632" s="39"/>
      <c r="AR3632" s="39"/>
      <c r="AS3632" s="39"/>
      <c r="AT3632" s="39"/>
      <c r="AU3632" s="39"/>
      <c r="AV3632" s="39"/>
      <c r="AW3632" s="39"/>
      <c r="AX3632" s="39"/>
      <c r="AY3632" s="39"/>
      <c r="AZ3632" s="39"/>
      <c r="BA3632" s="39"/>
      <c r="BB3632" s="39"/>
      <c r="BC3632" s="39"/>
      <c r="BD3632" s="39"/>
      <c r="BE3632" s="39"/>
      <c r="BF3632" s="39"/>
      <c r="BG3632" s="39"/>
      <c r="BH3632" s="39"/>
      <c r="BI3632" s="39"/>
      <c r="BJ3632" s="39"/>
      <c r="BK3632" s="39"/>
      <c r="BL3632" s="39"/>
      <c r="BM3632" s="39"/>
      <c r="BN3632" s="39"/>
      <c r="BO3632" s="39"/>
      <c r="BP3632" s="39"/>
      <c r="BQ3632" s="39"/>
      <c r="BR3632" s="39"/>
      <c r="BS3632" s="39"/>
      <c r="BT3632" s="39"/>
      <c r="BU3632" s="39"/>
      <c r="BV3632" s="39"/>
      <c r="BW3632" s="39"/>
      <c r="BX3632" s="39"/>
      <c r="BY3632" s="39"/>
      <c r="BZ3632" s="39"/>
      <c r="CA3632" s="39"/>
      <c r="CB3632" s="39"/>
      <c r="CC3632" s="39"/>
      <c r="CD3632" s="39"/>
      <c r="CE3632" s="39"/>
      <c r="CF3632" s="39"/>
      <c r="CG3632" s="39"/>
      <c r="CH3632" s="39"/>
      <c r="CI3632" s="39"/>
      <c r="CJ3632" s="39"/>
      <c r="CK3632" s="39"/>
      <c r="CL3632" s="39"/>
      <c r="CM3632" s="39"/>
      <c r="CN3632" s="39"/>
      <c r="CO3632" s="39"/>
      <c r="CP3632" s="39"/>
      <c r="CQ3632" s="39"/>
      <c r="CR3632" s="39"/>
      <c r="CS3632" s="39"/>
      <c r="CT3632" s="39"/>
      <c r="CU3632" s="39"/>
      <c r="CV3632" s="39"/>
      <c r="CW3632" s="39"/>
      <c r="CX3632" s="39"/>
      <c r="CY3632" s="39"/>
      <c r="CZ3632" s="39"/>
      <c r="DA3632" s="39"/>
      <c r="DB3632" s="39"/>
      <c r="DC3632" s="39"/>
      <c r="DD3632" s="39"/>
      <c r="DE3632" s="39"/>
    </row>
    <row r="3633" spans="1:109" s="38" customFormat="1" ht="12">
      <c r="A3633" s="298"/>
      <c r="B3633" s="298"/>
      <c r="C3633" s="298"/>
      <c r="D3633" s="298"/>
      <c r="E3633" s="298"/>
      <c r="F3633" s="298"/>
      <c r="G3633" s="298"/>
      <c r="H3633" s="298"/>
      <c r="I3633" s="298"/>
      <c r="J3633" s="298"/>
      <c r="K3633" s="298"/>
      <c r="L3633" s="299"/>
      <c r="M3633" s="302"/>
      <c r="N3633" s="298"/>
      <c r="O3633" s="238"/>
      <c r="P3633" s="238"/>
      <c r="Q3633" s="238"/>
      <c r="T3633" s="39"/>
      <c r="U3633" s="39"/>
      <c r="V3633" s="39"/>
      <c r="W3633" s="39"/>
      <c r="X3633" s="39"/>
      <c r="Y3633" s="39"/>
      <c r="Z3633" s="39"/>
      <c r="AA3633" s="39"/>
      <c r="AB3633" s="39"/>
      <c r="AC3633" s="39"/>
      <c r="AD3633" s="39"/>
      <c r="AE3633" s="39"/>
      <c r="AF3633" s="39"/>
      <c r="AG3633" s="39"/>
      <c r="AH3633" s="39"/>
      <c r="AI3633" s="39"/>
      <c r="AJ3633" s="39"/>
      <c r="AK3633" s="39"/>
      <c r="AL3633" s="39"/>
      <c r="AM3633" s="39"/>
      <c r="AN3633" s="39"/>
      <c r="AO3633" s="39"/>
      <c r="AP3633" s="39"/>
      <c r="AQ3633" s="39"/>
      <c r="AR3633" s="39"/>
      <c r="AS3633" s="39"/>
      <c r="AT3633" s="39"/>
      <c r="AU3633" s="39"/>
      <c r="AV3633" s="39"/>
      <c r="AW3633" s="39"/>
      <c r="AX3633" s="39"/>
      <c r="AY3633" s="39"/>
      <c r="AZ3633" s="39"/>
      <c r="BA3633" s="39"/>
      <c r="BB3633" s="39"/>
      <c r="BC3633" s="39"/>
      <c r="BD3633" s="39"/>
      <c r="BE3633" s="39"/>
      <c r="BF3633" s="39"/>
      <c r="BG3633" s="39"/>
      <c r="BH3633" s="39"/>
      <c r="BI3633" s="39"/>
      <c r="BJ3633" s="39"/>
      <c r="BK3633" s="39"/>
      <c r="BL3633" s="39"/>
      <c r="BM3633" s="39"/>
      <c r="BN3633" s="39"/>
      <c r="BO3633" s="39"/>
      <c r="BP3633" s="39"/>
      <c r="BQ3633" s="39"/>
      <c r="BR3633" s="39"/>
      <c r="BS3633" s="39"/>
      <c r="BT3633" s="39"/>
      <c r="BU3633" s="39"/>
      <c r="BV3633" s="39"/>
      <c r="BW3633" s="39"/>
      <c r="BX3633" s="39"/>
      <c r="BY3633" s="39"/>
      <c r="BZ3633" s="39"/>
      <c r="CA3633" s="39"/>
      <c r="CB3633" s="39"/>
      <c r="CC3633" s="39"/>
      <c r="CD3633" s="39"/>
      <c r="CE3633" s="39"/>
      <c r="CF3633" s="39"/>
      <c r="CG3633" s="39"/>
      <c r="CH3633" s="39"/>
      <c r="CI3633" s="39"/>
      <c r="CJ3633" s="39"/>
      <c r="CK3633" s="39"/>
      <c r="CL3633" s="39"/>
      <c r="CM3633" s="39"/>
      <c r="CN3633" s="39"/>
      <c r="CO3633" s="39"/>
      <c r="CP3633" s="39"/>
      <c r="CQ3633" s="39"/>
      <c r="CR3633" s="39"/>
      <c r="CS3633" s="39"/>
      <c r="CT3633" s="39"/>
      <c r="CU3633" s="39"/>
      <c r="CV3633" s="39"/>
      <c r="CW3633" s="39"/>
      <c r="CX3633" s="39"/>
      <c r="CY3633" s="39"/>
      <c r="CZ3633" s="39"/>
      <c r="DA3633" s="39"/>
      <c r="DB3633" s="39"/>
      <c r="DC3633" s="39"/>
      <c r="DD3633" s="39"/>
      <c r="DE3633" s="39"/>
    </row>
    <row r="3634" spans="1:109" s="38" customFormat="1" ht="12">
      <c r="A3634" s="298"/>
      <c r="B3634" s="298"/>
      <c r="C3634" s="298"/>
      <c r="D3634" s="298"/>
      <c r="E3634" s="298"/>
      <c r="F3634" s="298"/>
      <c r="G3634" s="298"/>
      <c r="H3634" s="298"/>
      <c r="I3634" s="298"/>
      <c r="J3634" s="298"/>
      <c r="K3634" s="298"/>
      <c r="L3634" s="299"/>
      <c r="M3634" s="302"/>
      <c r="N3634" s="298"/>
      <c r="O3634" s="238"/>
      <c r="P3634" s="238"/>
      <c r="Q3634" s="238"/>
      <c r="T3634" s="39"/>
      <c r="U3634" s="39"/>
      <c r="V3634" s="39"/>
      <c r="W3634" s="39"/>
      <c r="X3634" s="39"/>
      <c r="Y3634" s="39"/>
      <c r="Z3634" s="39"/>
      <c r="AA3634" s="39"/>
      <c r="AB3634" s="39"/>
      <c r="AC3634" s="39"/>
      <c r="AD3634" s="39"/>
      <c r="AE3634" s="39"/>
      <c r="AF3634" s="39"/>
      <c r="AG3634" s="39"/>
      <c r="AH3634" s="39"/>
      <c r="AI3634" s="39"/>
      <c r="AJ3634" s="39"/>
      <c r="AK3634" s="39"/>
      <c r="AL3634" s="39"/>
      <c r="AM3634" s="39"/>
      <c r="AN3634" s="39"/>
      <c r="AO3634" s="39"/>
      <c r="AP3634" s="39"/>
      <c r="AQ3634" s="39"/>
      <c r="AR3634" s="39"/>
      <c r="AS3634" s="39"/>
      <c r="AT3634" s="39"/>
      <c r="AU3634" s="39"/>
      <c r="AV3634" s="39"/>
      <c r="AW3634" s="39"/>
      <c r="AX3634" s="39"/>
      <c r="AY3634" s="39"/>
      <c r="AZ3634" s="39"/>
      <c r="BA3634" s="39"/>
      <c r="BB3634" s="39"/>
      <c r="BC3634" s="39"/>
      <c r="BD3634" s="39"/>
      <c r="BE3634" s="39"/>
      <c r="BF3634" s="39"/>
      <c r="BG3634" s="39"/>
      <c r="BH3634" s="39"/>
      <c r="BI3634" s="39"/>
      <c r="BJ3634" s="39"/>
      <c r="BK3634" s="39"/>
      <c r="BL3634" s="39"/>
      <c r="BM3634" s="39"/>
      <c r="BN3634" s="39"/>
      <c r="BO3634" s="39"/>
      <c r="BP3634" s="39"/>
      <c r="BQ3634" s="39"/>
      <c r="BR3634" s="39"/>
      <c r="BS3634" s="39"/>
      <c r="BT3634" s="39"/>
      <c r="BU3634" s="39"/>
      <c r="BV3634" s="39"/>
      <c r="BW3634" s="39"/>
      <c r="BX3634" s="39"/>
      <c r="BY3634" s="39"/>
      <c r="BZ3634" s="39"/>
      <c r="CA3634" s="39"/>
      <c r="CB3634" s="39"/>
      <c r="CC3634" s="39"/>
      <c r="CD3634" s="39"/>
      <c r="CE3634" s="39"/>
      <c r="CF3634" s="39"/>
      <c r="CG3634" s="39"/>
      <c r="CH3634" s="39"/>
      <c r="CI3634" s="39"/>
      <c r="CJ3634" s="39"/>
      <c r="CK3634" s="39"/>
      <c r="CL3634" s="39"/>
      <c r="CM3634" s="39"/>
      <c r="CN3634" s="39"/>
      <c r="CO3634" s="39"/>
      <c r="CP3634" s="39"/>
      <c r="CQ3634" s="39"/>
      <c r="CR3634" s="39"/>
      <c r="CS3634" s="39"/>
      <c r="CT3634" s="39"/>
      <c r="CU3634" s="39"/>
      <c r="CV3634" s="39"/>
      <c r="CW3634" s="39"/>
      <c r="CX3634" s="39"/>
      <c r="CY3634" s="39"/>
      <c r="CZ3634" s="39"/>
      <c r="DA3634" s="39"/>
      <c r="DB3634" s="39"/>
      <c r="DC3634" s="39"/>
      <c r="DD3634" s="39"/>
      <c r="DE3634" s="39"/>
    </row>
    <row r="3635" spans="1:109" s="38" customFormat="1" ht="12">
      <c r="A3635" s="298"/>
      <c r="B3635" s="298"/>
      <c r="C3635" s="298"/>
      <c r="D3635" s="298"/>
      <c r="E3635" s="298"/>
      <c r="F3635" s="298"/>
      <c r="G3635" s="298"/>
      <c r="H3635" s="298"/>
      <c r="I3635" s="298"/>
      <c r="J3635" s="298"/>
      <c r="K3635" s="298"/>
      <c r="L3635" s="299"/>
      <c r="M3635" s="302"/>
      <c r="N3635" s="298"/>
      <c r="O3635" s="238"/>
      <c r="P3635" s="238"/>
      <c r="Q3635" s="238"/>
      <c r="T3635" s="39"/>
      <c r="U3635" s="39"/>
      <c r="V3635" s="39"/>
      <c r="W3635" s="39"/>
      <c r="X3635" s="39"/>
      <c r="Y3635" s="39"/>
      <c r="Z3635" s="39"/>
      <c r="AA3635" s="39"/>
      <c r="AB3635" s="39"/>
      <c r="AC3635" s="39"/>
      <c r="AD3635" s="39"/>
      <c r="AE3635" s="39"/>
      <c r="AF3635" s="39"/>
      <c r="AG3635" s="39"/>
      <c r="AH3635" s="39"/>
      <c r="AI3635" s="39"/>
      <c r="AJ3635" s="39"/>
      <c r="AK3635" s="39"/>
      <c r="AL3635" s="39"/>
      <c r="AM3635" s="39"/>
      <c r="AN3635" s="39"/>
      <c r="AO3635" s="39"/>
      <c r="AP3635" s="39"/>
      <c r="AQ3635" s="39"/>
      <c r="AR3635" s="39"/>
      <c r="AS3635" s="39"/>
      <c r="AT3635" s="39"/>
      <c r="AU3635" s="39"/>
      <c r="AV3635" s="39"/>
      <c r="AW3635" s="39"/>
      <c r="AX3635" s="39"/>
      <c r="AY3635" s="39"/>
      <c r="AZ3635" s="39"/>
      <c r="BA3635" s="39"/>
      <c r="BB3635" s="39"/>
      <c r="BC3635" s="39"/>
      <c r="BD3635" s="39"/>
      <c r="BE3635" s="39"/>
      <c r="BF3635" s="39"/>
      <c r="BG3635" s="39"/>
      <c r="BH3635" s="39"/>
      <c r="BI3635" s="39"/>
      <c r="BJ3635" s="39"/>
      <c r="BK3635" s="39"/>
      <c r="BL3635" s="39"/>
      <c r="BM3635" s="39"/>
      <c r="BN3635" s="39"/>
      <c r="BO3635" s="39"/>
      <c r="BP3635" s="39"/>
      <c r="BQ3635" s="39"/>
      <c r="BR3635" s="39"/>
      <c r="BS3635" s="39"/>
      <c r="BT3635" s="39"/>
      <c r="BU3635" s="39"/>
      <c r="BV3635" s="39"/>
      <c r="BW3635" s="39"/>
      <c r="BX3635" s="39"/>
      <c r="BY3635" s="39"/>
      <c r="BZ3635" s="39"/>
      <c r="CA3635" s="39"/>
      <c r="CB3635" s="39"/>
      <c r="CC3635" s="39"/>
      <c r="CD3635" s="39"/>
      <c r="CE3635" s="39"/>
      <c r="CF3635" s="39"/>
      <c r="CG3635" s="39"/>
      <c r="CH3635" s="39"/>
      <c r="CI3635" s="39"/>
      <c r="CJ3635" s="39"/>
      <c r="CK3635" s="39"/>
      <c r="CL3635" s="39"/>
      <c r="CM3635" s="39"/>
      <c r="CN3635" s="39"/>
      <c r="CO3635" s="39"/>
      <c r="CP3635" s="39"/>
      <c r="CQ3635" s="39"/>
      <c r="CR3635" s="39"/>
      <c r="CS3635" s="39"/>
      <c r="CT3635" s="39"/>
      <c r="CU3635" s="39"/>
      <c r="CV3635" s="39"/>
      <c r="CW3635" s="39"/>
      <c r="CX3635" s="39"/>
      <c r="CY3635" s="39"/>
      <c r="CZ3635" s="39"/>
      <c r="DA3635" s="39"/>
      <c r="DB3635" s="39"/>
      <c r="DC3635" s="39"/>
      <c r="DD3635" s="39"/>
      <c r="DE3635" s="39"/>
    </row>
    <row r="3636" spans="1:109" s="38" customFormat="1" ht="12">
      <c r="A3636" s="298"/>
      <c r="B3636" s="298"/>
      <c r="C3636" s="298"/>
      <c r="D3636" s="298"/>
      <c r="E3636" s="298"/>
      <c r="F3636" s="298"/>
      <c r="G3636" s="298"/>
      <c r="H3636" s="298"/>
      <c r="I3636" s="298"/>
      <c r="J3636" s="298"/>
      <c r="K3636" s="298"/>
      <c r="L3636" s="299"/>
      <c r="M3636" s="302"/>
      <c r="N3636" s="298"/>
      <c r="O3636" s="238"/>
      <c r="P3636" s="238"/>
      <c r="Q3636" s="238"/>
      <c r="T3636" s="39"/>
      <c r="U3636" s="39"/>
      <c r="V3636" s="39"/>
      <c r="W3636" s="39"/>
      <c r="X3636" s="39"/>
      <c r="Y3636" s="39"/>
      <c r="Z3636" s="39"/>
      <c r="AA3636" s="39"/>
      <c r="AB3636" s="39"/>
      <c r="AC3636" s="39"/>
      <c r="AD3636" s="39"/>
      <c r="AE3636" s="39"/>
      <c r="AF3636" s="39"/>
      <c r="AG3636" s="39"/>
      <c r="AH3636" s="39"/>
      <c r="AI3636" s="39"/>
      <c r="AJ3636" s="39"/>
      <c r="AK3636" s="39"/>
      <c r="AL3636" s="39"/>
      <c r="AM3636" s="39"/>
      <c r="AN3636" s="39"/>
      <c r="AO3636" s="39"/>
      <c r="AP3636" s="39"/>
      <c r="AQ3636" s="39"/>
      <c r="AR3636" s="39"/>
      <c r="AS3636" s="39"/>
      <c r="AT3636" s="39"/>
      <c r="AU3636" s="39"/>
      <c r="AV3636" s="39"/>
      <c r="AW3636" s="39"/>
      <c r="AX3636" s="39"/>
      <c r="AY3636" s="39"/>
      <c r="AZ3636" s="39"/>
      <c r="BA3636" s="39"/>
      <c r="BB3636" s="39"/>
      <c r="BC3636" s="39"/>
      <c r="BD3636" s="39"/>
      <c r="BE3636" s="39"/>
      <c r="BF3636" s="39"/>
      <c r="BG3636" s="39"/>
      <c r="BH3636" s="39"/>
      <c r="BI3636" s="39"/>
      <c r="BJ3636" s="39"/>
      <c r="BK3636" s="39"/>
      <c r="BL3636" s="39"/>
      <c r="BM3636" s="39"/>
      <c r="BN3636" s="39"/>
      <c r="BO3636" s="39"/>
      <c r="BP3636" s="39"/>
      <c r="BQ3636" s="39"/>
      <c r="BR3636" s="39"/>
      <c r="BS3636" s="39"/>
      <c r="BT3636" s="39"/>
      <c r="BU3636" s="39"/>
      <c r="BV3636" s="39"/>
      <c r="BW3636" s="39"/>
      <c r="BX3636" s="39"/>
      <c r="BY3636" s="39"/>
      <c r="BZ3636" s="39"/>
      <c r="CA3636" s="39"/>
      <c r="CB3636" s="39"/>
      <c r="CC3636" s="39"/>
      <c r="CD3636" s="39"/>
      <c r="CE3636" s="39"/>
      <c r="CF3636" s="39"/>
      <c r="CG3636" s="39"/>
      <c r="CH3636" s="39"/>
      <c r="CI3636" s="39"/>
      <c r="CJ3636" s="39"/>
      <c r="CK3636" s="39"/>
      <c r="CL3636" s="39"/>
      <c r="CM3636" s="39"/>
      <c r="CN3636" s="39"/>
      <c r="CO3636" s="39"/>
      <c r="CP3636" s="39"/>
      <c r="CQ3636" s="39"/>
      <c r="CR3636" s="39"/>
      <c r="CS3636" s="39"/>
      <c r="CT3636" s="39"/>
      <c r="CU3636" s="39"/>
      <c r="CV3636" s="39"/>
      <c r="CW3636" s="39"/>
      <c r="CX3636" s="39"/>
      <c r="CY3636" s="39"/>
      <c r="CZ3636" s="39"/>
      <c r="DA3636" s="39"/>
      <c r="DB3636" s="39"/>
      <c r="DC3636" s="39"/>
      <c r="DD3636" s="39"/>
      <c r="DE3636" s="39"/>
    </row>
    <row r="3637" spans="1:109" s="38" customFormat="1" ht="12">
      <c r="A3637" s="298"/>
      <c r="B3637" s="298"/>
      <c r="C3637" s="298"/>
      <c r="D3637" s="298"/>
      <c r="E3637" s="298"/>
      <c r="F3637" s="298"/>
      <c r="G3637" s="298"/>
      <c r="H3637" s="298"/>
      <c r="I3637" s="298"/>
      <c r="J3637" s="298"/>
      <c r="K3637" s="298"/>
      <c r="L3637" s="299"/>
      <c r="M3637" s="302"/>
      <c r="N3637" s="298"/>
      <c r="O3637" s="238"/>
      <c r="P3637" s="238"/>
      <c r="Q3637" s="238"/>
      <c r="T3637" s="39"/>
      <c r="U3637" s="39"/>
      <c r="V3637" s="39"/>
      <c r="W3637" s="39"/>
      <c r="X3637" s="39"/>
      <c r="Y3637" s="39"/>
      <c r="Z3637" s="39"/>
      <c r="AA3637" s="39"/>
      <c r="AB3637" s="39"/>
      <c r="AC3637" s="39"/>
      <c r="AD3637" s="39"/>
      <c r="AE3637" s="39"/>
      <c r="AF3637" s="39"/>
      <c r="AG3637" s="39"/>
      <c r="AH3637" s="39"/>
      <c r="AI3637" s="39"/>
      <c r="AJ3637" s="39"/>
      <c r="AK3637" s="39"/>
      <c r="AL3637" s="39"/>
      <c r="AM3637" s="39"/>
      <c r="AN3637" s="39"/>
      <c r="AO3637" s="39"/>
      <c r="AP3637" s="39"/>
      <c r="AQ3637" s="39"/>
      <c r="AR3637" s="39"/>
      <c r="AS3637" s="39"/>
      <c r="AT3637" s="39"/>
      <c r="AU3637" s="39"/>
      <c r="AV3637" s="39"/>
      <c r="AW3637" s="39"/>
      <c r="AX3637" s="39"/>
      <c r="AY3637" s="39"/>
      <c r="AZ3637" s="39"/>
      <c r="BA3637" s="39"/>
      <c r="BB3637" s="39"/>
      <c r="BC3637" s="39"/>
      <c r="BD3637" s="39"/>
      <c r="BE3637" s="39"/>
      <c r="BF3637" s="39"/>
      <c r="BG3637" s="39"/>
      <c r="BH3637" s="39"/>
      <c r="BI3637" s="39"/>
      <c r="BJ3637" s="39"/>
      <c r="BK3637" s="39"/>
      <c r="BL3637" s="39"/>
      <c r="BM3637" s="39"/>
      <c r="BN3637" s="39"/>
      <c r="BO3637" s="39"/>
      <c r="BP3637" s="39"/>
      <c r="BQ3637" s="39"/>
      <c r="BR3637" s="39"/>
      <c r="BS3637" s="39"/>
      <c r="BT3637" s="39"/>
      <c r="BU3637" s="39"/>
      <c r="BV3637" s="39"/>
      <c r="BW3637" s="39"/>
      <c r="BX3637" s="39"/>
      <c r="BY3637" s="39"/>
      <c r="BZ3637" s="39"/>
      <c r="CA3637" s="39"/>
      <c r="CB3637" s="39"/>
      <c r="CC3637" s="39"/>
      <c r="CD3637" s="39"/>
      <c r="CE3637" s="39"/>
      <c r="CF3637" s="39"/>
      <c r="CG3637" s="39"/>
      <c r="CH3637" s="39"/>
      <c r="CI3637" s="39"/>
      <c r="CJ3637" s="39"/>
      <c r="CK3637" s="39"/>
      <c r="CL3637" s="39"/>
      <c r="CM3637" s="39"/>
      <c r="CN3637" s="39"/>
      <c r="CO3637" s="39"/>
      <c r="CP3637" s="39"/>
      <c r="CQ3637" s="39"/>
      <c r="CR3637" s="39"/>
      <c r="CS3637" s="39"/>
      <c r="CT3637" s="39"/>
      <c r="CU3637" s="39"/>
      <c r="CV3637" s="39"/>
      <c r="CW3637" s="39"/>
      <c r="CX3637" s="39"/>
      <c r="CY3637" s="39"/>
      <c r="CZ3637" s="39"/>
      <c r="DA3637" s="39"/>
      <c r="DB3637" s="39"/>
      <c r="DC3637" s="39"/>
      <c r="DD3637" s="39"/>
      <c r="DE3637" s="39"/>
    </row>
    <row r="3638" spans="1:109" s="38" customFormat="1" ht="12">
      <c r="A3638" s="298"/>
      <c r="B3638" s="298"/>
      <c r="C3638" s="298"/>
      <c r="D3638" s="298"/>
      <c r="E3638" s="298"/>
      <c r="F3638" s="298"/>
      <c r="G3638" s="298"/>
      <c r="H3638" s="298"/>
      <c r="I3638" s="298"/>
      <c r="J3638" s="298"/>
      <c r="K3638" s="298"/>
      <c r="L3638" s="299"/>
      <c r="M3638" s="302"/>
      <c r="N3638" s="298"/>
      <c r="O3638" s="238"/>
      <c r="P3638" s="238"/>
      <c r="Q3638" s="238"/>
      <c r="T3638" s="39"/>
      <c r="U3638" s="39"/>
      <c r="V3638" s="39"/>
      <c r="W3638" s="39"/>
      <c r="X3638" s="39"/>
      <c r="Y3638" s="39"/>
      <c r="Z3638" s="39"/>
      <c r="AA3638" s="39"/>
      <c r="AB3638" s="39"/>
      <c r="AC3638" s="39"/>
      <c r="AD3638" s="39"/>
      <c r="AE3638" s="39"/>
      <c r="AF3638" s="39"/>
      <c r="AG3638" s="39"/>
      <c r="AH3638" s="39"/>
      <c r="AI3638" s="39"/>
      <c r="AJ3638" s="39"/>
      <c r="AK3638" s="39"/>
      <c r="AL3638" s="39"/>
      <c r="AM3638" s="39"/>
      <c r="AN3638" s="39"/>
      <c r="AO3638" s="39"/>
      <c r="AP3638" s="39"/>
      <c r="AQ3638" s="39"/>
      <c r="AR3638" s="39"/>
      <c r="AS3638" s="39"/>
      <c r="AT3638" s="39"/>
      <c r="AU3638" s="39"/>
      <c r="AV3638" s="39"/>
      <c r="AW3638" s="39"/>
      <c r="AX3638" s="39"/>
      <c r="AY3638" s="39"/>
      <c r="AZ3638" s="39"/>
      <c r="BA3638" s="39"/>
      <c r="BB3638" s="39"/>
      <c r="BC3638" s="39"/>
      <c r="BD3638" s="39"/>
      <c r="BE3638" s="39"/>
      <c r="BF3638" s="39"/>
      <c r="BG3638" s="39"/>
      <c r="BH3638" s="39"/>
      <c r="BI3638" s="39"/>
      <c r="BJ3638" s="39"/>
      <c r="BK3638" s="39"/>
      <c r="BL3638" s="39"/>
      <c r="BM3638" s="39"/>
      <c r="BN3638" s="39"/>
      <c r="BO3638" s="39"/>
      <c r="BP3638" s="39"/>
      <c r="BQ3638" s="39"/>
      <c r="BR3638" s="39"/>
      <c r="BS3638" s="39"/>
      <c r="BT3638" s="39"/>
      <c r="BU3638" s="39"/>
      <c r="BV3638" s="39"/>
      <c r="BW3638" s="39"/>
      <c r="BX3638" s="39"/>
      <c r="BY3638" s="39"/>
      <c r="BZ3638" s="39"/>
      <c r="CA3638" s="39"/>
      <c r="CB3638" s="39"/>
      <c r="CC3638" s="39"/>
      <c r="CD3638" s="39"/>
      <c r="CE3638" s="39"/>
      <c r="CF3638" s="39"/>
      <c r="CG3638" s="39"/>
      <c r="CH3638" s="39"/>
      <c r="CI3638" s="39"/>
      <c r="CJ3638" s="39"/>
      <c r="CK3638" s="39"/>
      <c r="CL3638" s="39"/>
      <c r="CM3638" s="39"/>
      <c r="CN3638" s="39"/>
      <c r="CO3638" s="39"/>
      <c r="CP3638" s="39"/>
      <c r="CQ3638" s="39"/>
      <c r="CR3638" s="39"/>
      <c r="CS3638" s="39"/>
      <c r="CT3638" s="39"/>
      <c r="CU3638" s="39"/>
      <c r="CV3638" s="39"/>
      <c r="CW3638" s="39"/>
      <c r="CX3638" s="39"/>
      <c r="CY3638" s="39"/>
      <c r="CZ3638" s="39"/>
      <c r="DA3638" s="39"/>
      <c r="DB3638" s="39"/>
      <c r="DC3638" s="39"/>
      <c r="DD3638" s="39"/>
      <c r="DE3638" s="39"/>
    </row>
    <row r="3639" spans="1:109" s="38" customFormat="1" ht="12">
      <c r="A3639" s="298"/>
      <c r="B3639" s="298"/>
      <c r="C3639" s="298"/>
      <c r="D3639" s="298"/>
      <c r="E3639" s="298"/>
      <c r="F3639" s="298"/>
      <c r="G3639" s="298"/>
      <c r="H3639" s="298"/>
      <c r="I3639" s="298"/>
      <c r="J3639" s="298"/>
      <c r="K3639" s="298"/>
      <c r="L3639" s="299"/>
      <c r="M3639" s="302"/>
      <c r="N3639" s="298"/>
      <c r="O3639" s="238"/>
      <c r="P3639" s="238"/>
      <c r="Q3639" s="238"/>
      <c r="T3639" s="39"/>
      <c r="U3639" s="39"/>
      <c r="V3639" s="39"/>
      <c r="W3639" s="39"/>
      <c r="X3639" s="39"/>
      <c r="Y3639" s="39"/>
      <c r="Z3639" s="39"/>
      <c r="AA3639" s="39"/>
      <c r="AB3639" s="39"/>
      <c r="AC3639" s="39"/>
      <c r="AD3639" s="39"/>
      <c r="AE3639" s="39"/>
      <c r="AF3639" s="39"/>
      <c r="AG3639" s="39"/>
      <c r="AH3639" s="39"/>
      <c r="AI3639" s="39"/>
      <c r="AJ3639" s="39"/>
      <c r="AK3639" s="39"/>
      <c r="AL3639" s="39"/>
      <c r="AM3639" s="39"/>
      <c r="AN3639" s="39"/>
      <c r="AO3639" s="39"/>
      <c r="AP3639" s="39"/>
      <c r="AQ3639" s="39"/>
      <c r="AR3639" s="39"/>
      <c r="AS3639" s="39"/>
      <c r="AT3639" s="39"/>
      <c r="AU3639" s="39"/>
      <c r="AV3639" s="39"/>
      <c r="AW3639" s="39"/>
      <c r="AX3639" s="39"/>
      <c r="AY3639" s="39"/>
      <c r="AZ3639" s="39"/>
      <c r="BA3639" s="39"/>
      <c r="BB3639" s="39"/>
      <c r="BC3639" s="39"/>
      <c r="BD3639" s="39"/>
      <c r="BE3639" s="39"/>
      <c r="BF3639" s="39"/>
      <c r="BG3639" s="39"/>
      <c r="BH3639" s="39"/>
      <c r="BI3639" s="39"/>
      <c r="BJ3639" s="39"/>
      <c r="BK3639" s="39"/>
      <c r="BL3639" s="39"/>
      <c r="BM3639" s="39"/>
      <c r="BN3639" s="39"/>
      <c r="BO3639" s="39"/>
      <c r="BP3639" s="39"/>
      <c r="BQ3639" s="39"/>
      <c r="BR3639" s="39"/>
      <c r="BS3639" s="39"/>
      <c r="BT3639" s="39"/>
      <c r="BU3639" s="39"/>
      <c r="BV3639" s="39"/>
      <c r="BW3639" s="39"/>
      <c r="BX3639" s="39"/>
      <c r="BY3639" s="39"/>
      <c r="BZ3639" s="39"/>
      <c r="CA3639" s="39"/>
      <c r="CB3639" s="39"/>
      <c r="CC3639" s="39"/>
      <c r="CD3639" s="39"/>
      <c r="CE3639" s="39"/>
      <c r="CF3639" s="39"/>
      <c r="CG3639" s="39"/>
      <c r="CH3639" s="39"/>
      <c r="CI3639" s="39"/>
      <c r="CJ3639" s="39"/>
      <c r="CK3639" s="39"/>
      <c r="CL3639" s="39"/>
      <c r="CM3639" s="39"/>
      <c r="CN3639" s="39"/>
      <c r="CO3639" s="39"/>
      <c r="CP3639" s="39"/>
      <c r="CQ3639" s="39"/>
      <c r="CR3639" s="39"/>
      <c r="CS3639" s="39"/>
      <c r="CT3639" s="39"/>
      <c r="CU3639" s="39"/>
      <c r="CV3639" s="39"/>
      <c r="CW3639" s="39"/>
      <c r="CX3639" s="39"/>
      <c r="CY3639" s="39"/>
      <c r="CZ3639" s="39"/>
      <c r="DA3639" s="39"/>
      <c r="DB3639" s="39"/>
      <c r="DC3639" s="39"/>
      <c r="DD3639" s="39"/>
      <c r="DE3639" s="39"/>
    </row>
    <row r="3640" spans="1:109" s="38" customFormat="1" ht="12">
      <c r="A3640" s="298"/>
      <c r="B3640" s="298"/>
      <c r="C3640" s="298"/>
      <c r="D3640" s="298"/>
      <c r="E3640" s="298"/>
      <c r="F3640" s="298"/>
      <c r="G3640" s="298"/>
      <c r="H3640" s="298"/>
      <c r="I3640" s="298"/>
      <c r="J3640" s="298"/>
      <c r="K3640" s="298"/>
      <c r="L3640" s="299"/>
      <c r="M3640" s="302"/>
      <c r="N3640" s="298"/>
      <c r="O3640" s="238"/>
      <c r="P3640" s="238"/>
      <c r="Q3640" s="238"/>
      <c r="T3640" s="39"/>
      <c r="U3640" s="39"/>
      <c r="V3640" s="39"/>
      <c r="W3640" s="39"/>
      <c r="X3640" s="39"/>
      <c r="Y3640" s="39"/>
      <c r="Z3640" s="39"/>
      <c r="AA3640" s="39"/>
      <c r="AB3640" s="39"/>
      <c r="AC3640" s="39"/>
      <c r="AD3640" s="39"/>
      <c r="AE3640" s="39"/>
      <c r="AF3640" s="39"/>
      <c r="AG3640" s="39"/>
      <c r="AH3640" s="39"/>
      <c r="AI3640" s="39"/>
      <c r="AJ3640" s="39"/>
      <c r="AK3640" s="39"/>
      <c r="AL3640" s="39"/>
      <c r="AM3640" s="39"/>
      <c r="AN3640" s="39"/>
      <c r="AO3640" s="39"/>
      <c r="AP3640" s="39"/>
      <c r="AQ3640" s="39"/>
      <c r="AR3640" s="39"/>
      <c r="AS3640" s="39"/>
      <c r="AT3640" s="39"/>
      <c r="AU3640" s="39"/>
      <c r="AV3640" s="39"/>
      <c r="AW3640" s="39"/>
      <c r="AX3640" s="39"/>
      <c r="AY3640" s="39"/>
      <c r="AZ3640" s="39"/>
      <c r="BA3640" s="39"/>
      <c r="BB3640" s="39"/>
      <c r="BC3640" s="39"/>
      <c r="BD3640" s="39"/>
      <c r="BE3640" s="39"/>
      <c r="BF3640" s="39"/>
      <c r="BG3640" s="39"/>
      <c r="BH3640" s="39"/>
      <c r="BI3640" s="39"/>
      <c r="BJ3640" s="39"/>
      <c r="BK3640" s="39"/>
      <c r="BL3640" s="39"/>
      <c r="BM3640" s="39"/>
      <c r="BN3640" s="39"/>
      <c r="BO3640" s="39"/>
      <c r="BP3640" s="39"/>
      <c r="BQ3640" s="39"/>
      <c r="BR3640" s="39"/>
      <c r="BS3640" s="39"/>
      <c r="BT3640" s="39"/>
      <c r="BU3640" s="39"/>
      <c r="BV3640" s="39"/>
      <c r="BW3640" s="39"/>
      <c r="BX3640" s="39"/>
      <c r="BY3640" s="39"/>
      <c r="BZ3640" s="39"/>
      <c r="CA3640" s="39"/>
      <c r="CB3640" s="39"/>
      <c r="CC3640" s="39"/>
      <c r="CD3640" s="39"/>
      <c r="CE3640" s="39"/>
      <c r="CF3640" s="39"/>
      <c r="CG3640" s="39"/>
      <c r="CH3640" s="39"/>
      <c r="CI3640" s="39"/>
      <c r="CJ3640" s="39"/>
      <c r="CK3640" s="39"/>
      <c r="CL3640" s="39"/>
      <c r="CM3640" s="39"/>
      <c r="CN3640" s="39"/>
      <c r="CO3640" s="39"/>
      <c r="CP3640" s="39"/>
      <c r="CQ3640" s="39"/>
      <c r="CR3640" s="39"/>
      <c r="CS3640" s="39"/>
      <c r="CT3640" s="39"/>
      <c r="CU3640" s="39"/>
      <c r="CV3640" s="39"/>
      <c r="CW3640" s="39"/>
      <c r="CX3640" s="39"/>
      <c r="CY3640" s="39"/>
      <c r="CZ3640" s="39"/>
      <c r="DA3640" s="39"/>
      <c r="DB3640" s="39"/>
      <c r="DC3640" s="39"/>
      <c r="DD3640" s="39"/>
      <c r="DE3640" s="39"/>
    </row>
    <row r="3641" spans="1:109" s="38" customFormat="1" ht="12">
      <c r="A3641" s="298"/>
      <c r="B3641" s="298"/>
      <c r="C3641" s="298"/>
      <c r="D3641" s="298"/>
      <c r="E3641" s="298"/>
      <c r="F3641" s="298"/>
      <c r="G3641" s="298"/>
      <c r="H3641" s="298"/>
      <c r="I3641" s="298"/>
      <c r="J3641" s="298"/>
      <c r="K3641" s="298"/>
      <c r="L3641" s="299"/>
      <c r="M3641" s="302"/>
      <c r="N3641" s="298"/>
      <c r="O3641" s="238"/>
      <c r="P3641" s="238"/>
      <c r="Q3641" s="238"/>
      <c r="T3641" s="39"/>
      <c r="U3641" s="39"/>
      <c r="V3641" s="39"/>
      <c r="W3641" s="39"/>
      <c r="X3641" s="39"/>
      <c r="Y3641" s="39"/>
      <c r="Z3641" s="39"/>
      <c r="AA3641" s="39"/>
      <c r="AB3641" s="39"/>
      <c r="AC3641" s="39"/>
      <c r="AD3641" s="39"/>
      <c r="AE3641" s="39"/>
      <c r="AF3641" s="39"/>
      <c r="AG3641" s="39"/>
      <c r="AH3641" s="39"/>
      <c r="AI3641" s="39"/>
      <c r="AJ3641" s="39"/>
      <c r="AK3641" s="39"/>
      <c r="AL3641" s="39"/>
      <c r="AM3641" s="39"/>
      <c r="AN3641" s="39"/>
      <c r="AO3641" s="39"/>
      <c r="AP3641" s="39"/>
      <c r="AQ3641" s="39"/>
      <c r="AR3641" s="39"/>
      <c r="AS3641" s="39"/>
      <c r="AT3641" s="39"/>
      <c r="AU3641" s="39"/>
      <c r="AV3641" s="39"/>
      <c r="AW3641" s="39"/>
      <c r="AX3641" s="39"/>
      <c r="AY3641" s="39"/>
      <c r="AZ3641" s="39"/>
      <c r="BA3641" s="39"/>
      <c r="BB3641" s="39"/>
      <c r="BC3641" s="39"/>
      <c r="BD3641" s="39"/>
      <c r="BE3641" s="39"/>
      <c r="BF3641" s="39"/>
      <c r="BG3641" s="39"/>
      <c r="BH3641" s="39"/>
      <c r="BI3641" s="39"/>
      <c r="BJ3641" s="39"/>
      <c r="BK3641" s="39"/>
      <c r="BL3641" s="39"/>
      <c r="BM3641" s="39"/>
      <c r="BN3641" s="39"/>
      <c r="BO3641" s="39"/>
      <c r="BP3641" s="39"/>
      <c r="BQ3641" s="39"/>
      <c r="BR3641" s="39"/>
      <c r="BS3641" s="39"/>
      <c r="BT3641" s="39"/>
      <c r="BU3641" s="39"/>
      <c r="BV3641" s="39"/>
      <c r="BW3641" s="39"/>
      <c r="BX3641" s="39"/>
      <c r="BY3641" s="39"/>
      <c r="BZ3641" s="39"/>
      <c r="CA3641" s="39"/>
      <c r="CB3641" s="39"/>
      <c r="CC3641" s="39"/>
      <c r="CD3641" s="39"/>
      <c r="CE3641" s="39"/>
      <c r="CF3641" s="39"/>
      <c r="CG3641" s="39"/>
      <c r="CH3641" s="39"/>
      <c r="CI3641" s="39"/>
      <c r="CJ3641" s="39"/>
      <c r="CK3641" s="39"/>
      <c r="CL3641" s="39"/>
      <c r="CM3641" s="39"/>
      <c r="CN3641" s="39"/>
      <c r="CO3641" s="39"/>
      <c r="CP3641" s="39"/>
      <c r="CQ3641" s="39"/>
      <c r="CR3641" s="39"/>
      <c r="CS3641" s="39"/>
      <c r="CT3641" s="39"/>
      <c r="CU3641" s="39"/>
      <c r="CV3641" s="39"/>
      <c r="CW3641" s="39"/>
      <c r="CX3641" s="39"/>
      <c r="CY3641" s="39"/>
      <c r="CZ3641" s="39"/>
      <c r="DA3641" s="39"/>
      <c r="DB3641" s="39"/>
      <c r="DC3641" s="39"/>
      <c r="DD3641" s="39"/>
      <c r="DE3641" s="39"/>
    </row>
    <row r="3642" spans="1:109" s="38" customFormat="1" ht="12">
      <c r="A3642" s="298"/>
      <c r="B3642" s="298"/>
      <c r="C3642" s="298"/>
      <c r="D3642" s="298"/>
      <c r="E3642" s="298"/>
      <c r="F3642" s="298"/>
      <c r="G3642" s="298"/>
      <c r="H3642" s="298"/>
      <c r="I3642" s="298"/>
      <c r="J3642" s="298"/>
      <c r="K3642" s="298"/>
      <c r="L3642" s="299"/>
      <c r="M3642" s="302"/>
      <c r="N3642" s="298"/>
      <c r="O3642" s="238"/>
      <c r="P3642" s="238"/>
      <c r="Q3642" s="238"/>
      <c r="T3642" s="39"/>
      <c r="U3642" s="39"/>
      <c r="V3642" s="39"/>
      <c r="W3642" s="39"/>
      <c r="X3642" s="39"/>
      <c r="Y3642" s="39"/>
      <c r="Z3642" s="39"/>
      <c r="AA3642" s="39"/>
      <c r="AB3642" s="39"/>
      <c r="AC3642" s="39"/>
      <c r="AD3642" s="39"/>
      <c r="AE3642" s="39"/>
      <c r="AF3642" s="39"/>
      <c r="AG3642" s="39"/>
      <c r="AH3642" s="39"/>
      <c r="AI3642" s="39"/>
      <c r="AJ3642" s="39"/>
      <c r="AK3642" s="39"/>
      <c r="AL3642" s="39"/>
      <c r="AM3642" s="39"/>
      <c r="AN3642" s="39"/>
      <c r="AO3642" s="39"/>
      <c r="AP3642" s="39"/>
      <c r="AQ3642" s="39"/>
      <c r="AR3642" s="39"/>
      <c r="AS3642" s="39"/>
      <c r="AT3642" s="39"/>
      <c r="AU3642" s="39"/>
      <c r="AV3642" s="39"/>
      <c r="AW3642" s="39"/>
      <c r="AX3642" s="39"/>
      <c r="AY3642" s="39"/>
      <c r="AZ3642" s="39"/>
      <c r="BA3642" s="39"/>
      <c r="BB3642" s="39"/>
      <c r="BC3642" s="39"/>
      <c r="BD3642" s="39"/>
      <c r="BE3642" s="39"/>
      <c r="BF3642" s="39"/>
      <c r="BG3642" s="39"/>
      <c r="BH3642" s="39"/>
      <c r="BI3642" s="39"/>
      <c r="BJ3642" s="39"/>
      <c r="BK3642" s="39"/>
      <c r="BL3642" s="39"/>
      <c r="BM3642" s="39"/>
      <c r="BN3642" s="39"/>
      <c r="BO3642" s="39"/>
      <c r="BP3642" s="39"/>
      <c r="BQ3642" s="39"/>
      <c r="BR3642" s="39"/>
      <c r="BS3642" s="39"/>
      <c r="BT3642" s="39"/>
      <c r="BU3642" s="39"/>
      <c r="BV3642" s="39"/>
      <c r="BW3642" s="39"/>
      <c r="BX3642" s="39"/>
      <c r="BY3642" s="39"/>
      <c r="BZ3642" s="39"/>
      <c r="CA3642" s="39"/>
      <c r="CB3642" s="39"/>
      <c r="CC3642" s="39"/>
      <c r="CD3642" s="39"/>
      <c r="CE3642" s="39"/>
      <c r="CF3642" s="39"/>
      <c r="CG3642" s="39"/>
      <c r="CH3642" s="39"/>
      <c r="CI3642" s="39"/>
      <c r="CJ3642" s="39"/>
      <c r="CK3642" s="39"/>
      <c r="CL3642" s="39"/>
      <c r="CM3642" s="39"/>
      <c r="CN3642" s="39"/>
      <c r="CO3642" s="39"/>
      <c r="CP3642" s="39"/>
      <c r="CQ3642" s="39"/>
      <c r="CR3642" s="39"/>
      <c r="CS3642" s="39"/>
      <c r="CT3642" s="39"/>
      <c r="CU3642" s="39"/>
      <c r="CV3642" s="39"/>
      <c r="CW3642" s="39"/>
      <c r="CX3642" s="39"/>
      <c r="CY3642" s="39"/>
      <c r="CZ3642" s="39"/>
      <c r="DA3642" s="39"/>
      <c r="DB3642" s="39"/>
      <c r="DC3642" s="39"/>
      <c r="DD3642" s="39"/>
      <c r="DE3642" s="39"/>
    </row>
    <row r="3643" spans="1:109" s="38" customFormat="1" ht="12">
      <c r="A3643" s="298"/>
      <c r="B3643" s="298"/>
      <c r="C3643" s="298"/>
      <c r="D3643" s="298"/>
      <c r="E3643" s="298"/>
      <c r="F3643" s="298"/>
      <c r="G3643" s="298"/>
      <c r="H3643" s="298"/>
      <c r="I3643" s="298"/>
      <c r="J3643" s="298"/>
      <c r="K3643" s="298"/>
      <c r="L3643" s="299"/>
      <c r="M3643" s="302"/>
      <c r="N3643" s="298"/>
      <c r="O3643" s="238"/>
      <c r="P3643" s="238"/>
      <c r="Q3643" s="238"/>
      <c r="T3643" s="39"/>
      <c r="U3643" s="39"/>
      <c r="V3643" s="39"/>
      <c r="W3643" s="39"/>
      <c r="X3643" s="39"/>
      <c r="Y3643" s="39"/>
      <c r="Z3643" s="39"/>
      <c r="AA3643" s="39"/>
      <c r="AB3643" s="39"/>
      <c r="AC3643" s="39"/>
      <c r="AD3643" s="39"/>
      <c r="AE3643" s="39"/>
      <c r="AF3643" s="39"/>
      <c r="AG3643" s="39"/>
      <c r="AH3643" s="39"/>
      <c r="AI3643" s="39"/>
      <c r="AJ3643" s="39"/>
      <c r="AK3643" s="39"/>
      <c r="AL3643" s="39"/>
      <c r="AM3643" s="39"/>
      <c r="AN3643" s="39"/>
      <c r="AO3643" s="39"/>
      <c r="AP3643" s="39"/>
      <c r="AQ3643" s="39"/>
      <c r="AR3643" s="39"/>
      <c r="AS3643" s="39"/>
      <c r="AT3643" s="39"/>
      <c r="AU3643" s="39"/>
      <c r="AV3643" s="39"/>
      <c r="AW3643" s="39"/>
      <c r="AX3643" s="39"/>
      <c r="AY3643" s="39"/>
      <c r="AZ3643" s="39"/>
      <c r="BA3643" s="39"/>
      <c r="BB3643" s="39"/>
      <c r="BC3643" s="39"/>
      <c r="BD3643" s="39"/>
      <c r="BE3643" s="39"/>
      <c r="BF3643" s="39"/>
      <c r="BG3643" s="39"/>
      <c r="BH3643" s="39"/>
      <c r="BI3643" s="39"/>
      <c r="BJ3643" s="39"/>
      <c r="BK3643" s="39"/>
      <c r="BL3643" s="39"/>
      <c r="BM3643" s="39"/>
      <c r="BN3643" s="39"/>
      <c r="BO3643" s="39"/>
      <c r="BP3643" s="39"/>
      <c r="BQ3643" s="39"/>
      <c r="BR3643" s="39"/>
      <c r="BS3643" s="39"/>
      <c r="BT3643" s="39"/>
      <c r="BU3643" s="39"/>
      <c r="BV3643" s="39"/>
      <c r="BW3643" s="39"/>
      <c r="BX3643" s="39"/>
      <c r="BY3643" s="39"/>
      <c r="BZ3643" s="39"/>
      <c r="CA3643" s="39"/>
      <c r="CB3643" s="39"/>
      <c r="CC3643" s="39"/>
      <c r="CD3643" s="39"/>
      <c r="CE3643" s="39"/>
      <c r="CF3643" s="39"/>
      <c r="CG3643" s="39"/>
      <c r="CH3643" s="39"/>
      <c r="CI3643" s="39"/>
      <c r="CJ3643" s="39"/>
      <c r="CK3643" s="39"/>
      <c r="CL3643" s="39"/>
      <c r="CM3643" s="39"/>
      <c r="CN3643" s="39"/>
      <c r="CO3643" s="39"/>
      <c r="CP3643" s="39"/>
      <c r="CQ3643" s="39"/>
      <c r="CR3643" s="39"/>
      <c r="CS3643" s="39"/>
      <c r="CT3643" s="39"/>
      <c r="CU3643" s="39"/>
      <c r="CV3643" s="39"/>
      <c r="CW3643" s="39"/>
      <c r="CX3643" s="39"/>
      <c r="CY3643" s="39"/>
      <c r="CZ3643" s="39"/>
      <c r="DA3643" s="39"/>
      <c r="DB3643" s="39"/>
      <c r="DC3643" s="39"/>
      <c r="DD3643" s="39"/>
      <c r="DE3643" s="39"/>
    </row>
    <row r="3644" spans="1:109" s="38" customFormat="1" ht="12">
      <c r="A3644" s="298"/>
      <c r="B3644" s="298"/>
      <c r="C3644" s="298"/>
      <c r="D3644" s="298"/>
      <c r="E3644" s="298"/>
      <c r="F3644" s="298"/>
      <c r="G3644" s="298"/>
      <c r="H3644" s="298"/>
      <c r="I3644" s="298"/>
      <c r="J3644" s="298"/>
      <c r="K3644" s="298"/>
      <c r="L3644" s="299"/>
      <c r="M3644" s="302"/>
      <c r="N3644" s="298"/>
      <c r="O3644" s="238"/>
      <c r="P3644" s="238"/>
      <c r="Q3644" s="238"/>
      <c r="T3644" s="39"/>
      <c r="U3644" s="39"/>
      <c r="V3644" s="39"/>
      <c r="W3644" s="39"/>
      <c r="X3644" s="39"/>
      <c r="Y3644" s="39"/>
      <c r="Z3644" s="39"/>
      <c r="AA3644" s="39"/>
      <c r="AB3644" s="39"/>
      <c r="AC3644" s="39"/>
      <c r="AD3644" s="39"/>
      <c r="AE3644" s="39"/>
      <c r="AF3644" s="39"/>
      <c r="AG3644" s="39"/>
      <c r="AH3644" s="39"/>
      <c r="AI3644" s="39"/>
      <c r="AJ3644" s="39"/>
      <c r="AK3644" s="39"/>
      <c r="AL3644" s="39"/>
      <c r="AM3644" s="39"/>
      <c r="AN3644" s="39"/>
      <c r="AO3644" s="39"/>
      <c r="AP3644" s="39"/>
      <c r="AQ3644" s="39"/>
      <c r="AR3644" s="39"/>
      <c r="AS3644" s="39"/>
      <c r="AT3644" s="39"/>
      <c r="AU3644" s="39"/>
      <c r="AV3644" s="39"/>
      <c r="AW3644" s="39"/>
      <c r="AX3644" s="39"/>
      <c r="AY3644" s="39"/>
      <c r="AZ3644" s="39"/>
      <c r="BA3644" s="39"/>
      <c r="BB3644" s="39"/>
      <c r="BC3644" s="39"/>
      <c r="BD3644" s="39"/>
      <c r="BE3644" s="39"/>
      <c r="BF3644" s="39"/>
      <c r="BG3644" s="39"/>
      <c r="BH3644" s="39"/>
      <c r="BI3644" s="39"/>
      <c r="BJ3644" s="39"/>
      <c r="BK3644" s="39"/>
      <c r="BL3644" s="39"/>
      <c r="BM3644" s="39"/>
      <c r="BN3644" s="39"/>
      <c r="BO3644" s="39"/>
      <c r="BP3644" s="39"/>
      <c r="BQ3644" s="39"/>
      <c r="BR3644" s="39"/>
      <c r="BS3644" s="39"/>
      <c r="BT3644" s="39"/>
      <c r="BU3644" s="39"/>
      <c r="BV3644" s="39"/>
      <c r="BW3644" s="39"/>
      <c r="BX3644" s="39"/>
      <c r="BY3644" s="39"/>
      <c r="BZ3644" s="39"/>
      <c r="CA3644" s="39"/>
      <c r="CB3644" s="39"/>
      <c r="CC3644" s="39"/>
      <c r="CD3644" s="39"/>
      <c r="CE3644" s="39"/>
      <c r="CF3644" s="39"/>
      <c r="CG3644" s="39"/>
      <c r="CH3644" s="39"/>
      <c r="CI3644" s="39"/>
      <c r="CJ3644" s="39"/>
      <c r="CK3644" s="39"/>
      <c r="CL3644" s="39"/>
      <c r="CM3644" s="39"/>
      <c r="CN3644" s="39"/>
      <c r="CO3644" s="39"/>
      <c r="CP3644" s="39"/>
      <c r="CQ3644" s="39"/>
      <c r="CR3644" s="39"/>
      <c r="CS3644" s="39"/>
      <c r="CT3644" s="39"/>
      <c r="CU3644" s="39"/>
      <c r="CV3644" s="39"/>
      <c r="CW3644" s="39"/>
      <c r="CX3644" s="39"/>
      <c r="CY3644" s="39"/>
      <c r="CZ3644" s="39"/>
      <c r="DA3644" s="39"/>
      <c r="DB3644" s="39"/>
      <c r="DC3644" s="39"/>
      <c r="DD3644" s="39"/>
      <c r="DE3644" s="39"/>
    </row>
    <row r="3645" spans="1:109" s="38" customFormat="1" ht="12">
      <c r="A3645" s="298"/>
      <c r="B3645" s="298"/>
      <c r="C3645" s="298"/>
      <c r="D3645" s="298"/>
      <c r="E3645" s="298"/>
      <c r="F3645" s="298"/>
      <c r="G3645" s="298"/>
      <c r="H3645" s="298"/>
      <c r="I3645" s="298"/>
      <c r="J3645" s="298"/>
      <c r="K3645" s="298"/>
      <c r="L3645" s="299"/>
      <c r="M3645" s="302"/>
      <c r="N3645" s="298"/>
      <c r="O3645" s="238"/>
      <c r="P3645" s="238"/>
      <c r="Q3645" s="238"/>
      <c r="T3645" s="39"/>
      <c r="U3645" s="39"/>
      <c r="V3645" s="39"/>
      <c r="W3645" s="39"/>
      <c r="X3645" s="39"/>
      <c r="Y3645" s="39"/>
      <c r="Z3645" s="39"/>
      <c r="AA3645" s="39"/>
      <c r="AB3645" s="39"/>
      <c r="AC3645" s="39"/>
      <c r="AD3645" s="39"/>
      <c r="AE3645" s="39"/>
      <c r="AF3645" s="39"/>
      <c r="AG3645" s="39"/>
      <c r="AH3645" s="39"/>
      <c r="AI3645" s="39"/>
      <c r="AJ3645" s="39"/>
      <c r="AK3645" s="39"/>
      <c r="AL3645" s="39"/>
      <c r="AM3645" s="39"/>
      <c r="AN3645" s="39"/>
      <c r="AO3645" s="39"/>
      <c r="AP3645" s="39"/>
      <c r="AQ3645" s="39"/>
      <c r="AR3645" s="39"/>
      <c r="AS3645" s="39"/>
      <c r="AT3645" s="39"/>
      <c r="AU3645" s="39"/>
      <c r="AV3645" s="39"/>
      <c r="AW3645" s="39"/>
      <c r="AX3645" s="39"/>
      <c r="AY3645" s="39"/>
      <c r="AZ3645" s="39"/>
      <c r="BA3645" s="39"/>
      <c r="BB3645" s="39"/>
      <c r="BC3645" s="39"/>
      <c r="BD3645" s="39"/>
      <c r="BE3645" s="39"/>
      <c r="BF3645" s="39"/>
      <c r="BG3645" s="39"/>
      <c r="BH3645" s="39"/>
      <c r="BI3645" s="39"/>
      <c r="BJ3645" s="39"/>
      <c r="BK3645" s="39"/>
      <c r="BL3645" s="39"/>
      <c r="BM3645" s="39"/>
      <c r="BN3645" s="39"/>
      <c r="BO3645" s="39"/>
      <c r="BP3645" s="39"/>
      <c r="BQ3645" s="39"/>
      <c r="BR3645" s="39"/>
      <c r="BS3645" s="39"/>
      <c r="BT3645" s="39"/>
      <c r="BU3645" s="39"/>
      <c r="BV3645" s="39"/>
      <c r="BW3645" s="39"/>
      <c r="BX3645" s="39"/>
      <c r="BY3645" s="39"/>
      <c r="BZ3645" s="39"/>
      <c r="CA3645" s="39"/>
      <c r="CB3645" s="39"/>
      <c r="CC3645" s="39"/>
      <c r="CD3645" s="39"/>
      <c r="CE3645" s="39"/>
      <c r="CF3645" s="39"/>
      <c r="CG3645" s="39"/>
      <c r="CH3645" s="39"/>
      <c r="CI3645" s="39"/>
      <c r="CJ3645" s="39"/>
      <c r="CK3645" s="39"/>
      <c r="CL3645" s="39"/>
      <c r="CM3645" s="39"/>
      <c r="CN3645" s="39"/>
      <c r="CO3645" s="39"/>
      <c r="CP3645" s="39"/>
      <c r="CQ3645" s="39"/>
      <c r="CR3645" s="39"/>
      <c r="CS3645" s="39"/>
      <c r="CT3645" s="39"/>
      <c r="CU3645" s="39"/>
      <c r="CV3645" s="39"/>
      <c r="CW3645" s="39"/>
      <c r="CX3645" s="39"/>
      <c r="CY3645" s="39"/>
      <c r="CZ3645" s="39"/>
      <c r="DA3645" s="39"/>
      <c r="DB3645" s="39"/>
      <c r="DC3645" s="39"/>
      <c r="DD3645" s="39"/>
      <c r="DE3645" s="39"/>
    </row>
    <row r="3646" spans="1:109" s="38" customFormat="1" ht="12">
      <c r="A3646" s="298"/>
      <c r="B3646" s="298"/>
      <c r="C3646" s="298"/>
      <c r="D3646" s="298"/>
      <c r="E3646" s="298"/>
      <c r="F3646" s="298"/>
      <c r="G3646" s="298"/>
      <c r="H3646" s="298"/>
      <c r="I3646" s="298"/>
      <c r="J3646" s="298"/>
      <c r="K3646" s="298"/>
      <c r="L3646" s="299"/>
      <c r="M3646" s="302"/>
      <c r="N3646" s="298"/>
      <c r="O3646" s="238"/>
      <c r="P3646" s="238"/>
      <c r="Q3646" s="238"/>
      <c r="T3646" s="39"/>
      <c r="U3646" s="39"/>
      <c r="V3646" s="39"/>
      <c r="W3646" s="39"/>
      <c r="X3646" s="39"/>
      <c r="Y3646" s="39"/>
      <c r="Z3646" s="39"/>
      <c r="AA3646" s="39"/>
      <c r="AB3646" s="39"/>
      <c r="AC3646" s="39"/>
      <c r="AD3646" s="39"/>
      <c r="AE3646" s="39"/>
      <c r="AF3646" s="39"/>
      <c r="AG3646" s="39"/>
      <c r="AH3646" s="39"/>
      <c r="AI3646" s="39"/>
      <c r="AJ3646" s="39"/>
      <c r="AK3646" s="39"/>
      <c r="AL3646" s="39"/>
      <c r="AM3646" s="39"/>
      <c r="AN3646" s="39"/>
      <c r="AO3646" s="39"/>
      <c r="AP3646" s="39"/>
      <c r="AQ3646" s="39"/>
      <c r="AR3646" s="39"/>
      <c r="AS3646" s="39"/>
      <c r="AT3646" s="39"/>
      <c r="AU3646" s="39"/>
      <c r="AV3646" s="39"/>
      <c r="AW3646" s="39"/>
      <c r="AX3646" s="39"/>
      <c r="AY3646" s="39"/>
      <c r="AZ3646" s="39"/>
      <c r="BA3646" s="39"/>
      <c r="BB3646" s="39"/>
      <c r="BC3646" s="39"/>
      <c r="BD3646" s="39"/>
      <c r="BE3646" s="39"/>
      <c r="BF3646" s="39"/>
      <c r="BG3646" s="39"/>
      <c r="BH3646" s="39"/>
      <c r="BI3646" s="39"/>
      <c r="BJ3646" s="39"/>
      <c r="BK3646" s="39"/>
      <c r="BL3646" s="39"/>
      <c r="BM3646" s="39"/>
      <c r="BN3646" s="39"/>
      <c r="BO3646" s="39"/>
      <c r="BP3646" s="39"/>
      <c r="BQ3646" s="39"/>
      <c r="BR3646" s="39"/>
      <c r="BS3646" s="39"/>
      <c r="BT3646" s="39"/>
      <c r="BU3646" s="39"/>
      <c r="BV3646" s="39"/>
      <c r="BW3646" s="39"/>
      <c r="BX3646" s="39"/>
      <c r="BY3646" s="39"/>
      <c r="BZ3646" s="39"/>
      <c r="CA3646" s="39"/>
      <c r="CB3646" s="39"/>
      <c r="CC3646" s="39"/>
      <c r="CD3646" s="39"/>
      <c r="CE3646" s="39"/>
      <c r="CF3646" s="39"/>
      <c r="CG3646" s="39"/>
      <c r="CH3646" s="39"/>
      <c r="CI3646" s="39"/>
      <c r="CJ3646" s="39"/>
      <c r="CK3646" s="39"/>
      <c r="CL3646" s="39"/>
      <c r="CM3646" s="39"/>
      <c r="CN3646" s="39"/>
      <c r="CO3646" s="39"/>
      <c r="CP3646" s="39"/>
      <c r="CQ3646" s="39"/>
      <c r="CR3646" s="39"/>
      <c r="CS3646" s="39"/>
      <c r="CT3646" s="39"/>
      <c r="CU3646" s="39"/>
      <c r="CV3646" s="39"/>
      <c r="CW3646" s="39"/>
      <c r="CX3646" s="39"/>
      <c r="CY3646" s="39"/>
      <c r="CZ3646" s="39"/>
      <c r="DA3646" s="39"/>
      <c r="DB3646" s="39"/>
      <c r="DC3646" s="39"/>
      <c r="DD3646" s="39"/>
      <c r="DE3646" s="39"/>
    </row>
    <row r="3647" spans="1:109" s="38" customFormat="1" ht="12">
      <c r="A3647" s="298"/>
      <c r="B3647" s="298"/>
      <c r="C3647" s="298"/>
      <c r="D3647" s="298"/>
      <c r="E3647" s="298"/>
      <c r="F3647" s="298"/>
      <c r="G3647" s="298"/>
      <c r="H3647" s="298"/>
      <c r="I3647" s="298"/>
      <c r="J3647" s="298"/>
      <c r="K3647" s="298"/>
      <c r="L3647" s="299"/>
      <c r="M3647" s="302"/>
      <c r="N3647" s="298"/>
      <c r="O3647" s="238"/>
      <c r="P3647" s="238"/>
      <c r="Q3647" s="238"/>
      <c r="T3647" s="39"/>
      <c r="U3647" s="39"/>
      <c r="V3647" s="39"/>
      <c r="W3647" s="39"/>
      <c r="X3647" s="39"/>
      <c r="Y3647" s="39"/>
      <c r="Z3647" s="39"/>
      <c r="AA3647" s="39"/>
      <c r="AB3647" s="39"/>
      <c r="AC3647" s="39"/>
      <c r="AD3647" s="39"/>
      <c r="AE3647" s="39"/>
      <c r="AF3647" s="39"/>
      <c r="AG3647" s="39"/>
      <c r="AH3647" s="39"/>
      <c r="AI3647" s="39"/>
      <c r="AJ3647" s="39"/>
      <c r="AK3647" s="39"/>
      <c r="AL3647" s="39"/>
      <c r="AM3647" s="39"/>
      <c r="AN3647" s="39"/>
      <c r="AO3647" s="39"/>
      <c r="AP3647" s="39"/>
      <c r="AQ3647" s="39"/>
      <c r="AR3647" s="39"/>
      <c r="AS3647" s="39"/>
      <c r="AT3647" s="39"/>
      <c r="AU3647" s="39"/>
      <c r="AV3647" s="39"/>
      <c r="AW3647" s="39"/>
      <c r="AX3647" s="39"/>
      <c r="AY3647" s="39"/>
      <c r="AZ3647" s="39"/>
      <c r="BA3647" s="39"/>
      <c r="BB3647" s="39"/>
      <c r="BC3647" s="39"/>
      <c r="BD3647" s="39"/>
      <c r="BE3647" s="39"/>
      <c r="BF3647" s="39"/>
      <c r="BG3647" s="39"/>
      <c r="BH3647" s="39"/>
      <c r="BI3647" s="39"/>
      <c r="BJ3647" s="39"/>
      <c r="BK3647" s="39"/>
      <c r="BL3647" s="39"/>
      <c r="BM3647" s="39"/>
      <c r="BN3647" s="39"/>
      <c r="BO3647" s="39"/>
      <c r="BP3647" s="39"/>
      <c r="BQ3647" s="39"/>
      <c r="BR3647" s="39"/>
      <c r="BS3647" s="39"/>
      <c r="BT3647" s="39"/>
      <c r="BU3647" s="39"/>
      <c r="BV3647" s="39"/>
      <c r="BW3647" s="39"/>
      <c r="BX3647" s="39"/>
      <c r="BY3647" s="39"/>
      <c r="BZ3647" s="39"/>
      <c r="CA3647" s="39"/>
      <c r="CB3647" s="39"/>
      <c r="CC3647" s="39"/>
      <c r="CD3647" s="39"/>
      <c r="CE3647" s="39"/>
      <c r="CF3647" s="39"/>
      <c r="CG3647" s="39"/>
      <c r="CH3647" s="39"/>
      <c r="CI3647" s="39"/>
      <c r="CJ3647" s="39"/>
      <c r="CK3647" s="39"/>
      <c r="CL3647" s="39"/>
      <c r="CM3647" s="39"/>
      <c r="CN3647" s="39"/>
      <c r="CO3647" s="39"/>
      <c r="CP3647" s="39"/>
      <c r="CQ3647" s="39"/>
      <c r="CR3647" s="39"/>
      <c r="CS3647" s="39"/>
      <c r="CT3647" s="39"/>
      <c r="CU3647" s="39"/>
      <c r="CV3647" s="39"/>
      <c r="CW3647" s="39"/>
      <c r="CX3647" s="39"/>
      <c r="CY3647" s="39"/>
      <c r="CZ3647" s="39"/>
      <c r="DA3647" s="39"/>
      <c r="DB3647" s="39"/>
      <c r="DC3647" s="39"/>
      <c r="DD3647" s="39"/>
      <c r="DE3647" s="39"/>
    </row>
    <row r="3648" spans="1:109" s="38" customFormat="1" ht="12">
      <c r="A3648" s="298"/>
      <c r="B3648" s="298"/>
      <c r="C3648" s="298"/>
      <c r="D3648" s="298"/>
      <c r="E3648" s="298"/>
      <c r="F3648" s="298"/>
      <c r="G3648" s="298"/>
      <c r="H3648" s="298"/>
      <c r="I3648" s="298"/>
      <c r="J3648" s="298"/>
      <c r="K3648" s="298"/>
      <c r="L3648" s="299"/>
      <c r="M3648" s="302"/>
      <c r="N3648" s="298"/>
      <c r="O3648" s="238"/>
      <c r="P3648" s="238"/>
      <c r="Q3648" s="238"/>
      <c r="T3648" s="39"/>
      <c r="U3648" s="39"/>
      <c r="V3648" s="39"/>
      <c r="W3648" s="39"/>
      <c r="X3648" s="39"/>
      <c r="Y3648" s="39"/>
      <c r="Z3648" s="39"/>
      <c r="AA3648" s="39"/>
      <c r="AB3648" s="39"/>
      <c r="AC3648" s="39"/>
      <c r="AD3648" s="39"/>
      <c r="AE3648" s="39"/>
      <c r="AF3648" s="39"/>
      <c r="AG3648" s="39"/>
      <c r="AH3648" s="39"/>
      <c r="AI3648" s="39"/>
      <c r="AJ3648" s="39"/>
      <c r="AK3648" s="39"/>
      <c r="AL3648" s="39"/>
      <c r="AM3648" s="39"/>
      <c r="AN3648" s="39"/>
      <c r="AO3648" s="39"/>
      <c r="AP3648" s="39"/>
      <c r="AQ3648" s="39"/>
      <c r="AR3648" s="39"/>
      <c r="AS3648" s="39"/>
      <c r="AT3648" s="39"/>
      <c r="AU3648" s="39"/>
      <c r="AV3648" s="39"/>
      <c r="AW3648" s="39"/>
      <c r="AX3648" s="39"/>
      <c r="AY3648" s="39"/>
      <c r="AZ3648" s="39"/>
      <c r="BA3648" s="39"/>
      <c r="BB3648" s="39"/>
      <c r="BC3648" s="39"/>
      <c r="BD3648" s="39"/>
      <c r="BE3648" s="39"/>
      <c r="BF3648" s="39"/>
      <c r="BG3648" s="39"/>
      <c r="BH3648" s="39"/>
      <c r="BI3648" s="39"/>
      <c r="BJ3648" s="39"/>
      <c r="BK3648" s="39"/>
      <c r="BL3648" s="39"/>
      <c r="BM3648" s="39"/>
      <c r="BN3648" s="39"/>
      <c r="BO3648" s="39"/>
      <c r="BP3648" s="39"/>
      <c r="BQ3648" s="39"/>
      <c r="BR3648" s="39"/>
      <c r="BS3648" s="39"/>
      <c r="BT3648" s="39"/>
      <c r="BU3648" s="39"/>
      <c r="BV3648" s="39"/>
      <c r="BW3648" s="39"/>
      <c r="BX3648" s="39"/>
      <c r="BY3648" s="39"/>
      <c r="BZ3648" s="39"/>
      <c r="CA3648" s="39"/>
      <c r="CB3648" s="39"/>
      <c r="CC3648" s="39"/>
      <c r="CD3648" s="39"/>
      <c r="CE3648" s="39"/>
      <c r="CF3648" s="39"/>
      <c r="CG3648" s="39"/>
      <c r="CH3648" s="39"/>
      <c r="CI3648" s="39"/>
      <c r="CJ3648" s="39"/>
      <c r="CK3648" s="39"/>
      <c r="CL3648" s="39"/>
      <c r="CM3648" s="39"/>
      <c r="CN3648" s="39"/>
      <c r="CO3648" s="39"/>
      <c r="CP3648" s="39"/>
      <c r="CQ3648" s="39"/>
      <c r="CR3648" s="39"/>
      <c r="CS3648" s="39"/>
      <c r="CT3648" s="39"/>
      <c r="CU3648" s="39"/>
      <c r="CV3648" s="39"/>
      <c r="CW3648" s="39"/>
      <c r="CX3648" s="39"/>
      <c r="CY3648" s="39"/>
      <c r="CZ3648" s="39"/>
      <c r="DA3648" s="39"/>
      <c r="DB3648" s="39"/>
      <c r="DC3648" s="39"/>
      <c r="DD3648" s="39"/>
      <c r="DE3648" s="39"/>
    </row>
    <row r="3649" spans="1:109" s="38" customFormat="1" ht="12">
      <c r="A3649" s="298"/>
      <c r="B3649" s="298"/>
      <c r="C3649" s="298"/>
      <c r="D3649" s="298"/>
      <c r="E3649" s="298"/>
      <c r="F3649" s="298"/>
      <c r="G3649" s="298"/>
      <c r="H3649" s="298"/>
      <c r="I3649" s="298"/>
      <c r="J3649" s="298"/>
      <c r="K3649" s="298"/>
      <c r="L3649" s="299"/>
      <c r="M3649" s="302"/>
      <c r="N3649" s="298"/>
      <c r="O3649" s="238"/>
      <c r="P3649" s="238"/>
      <c r="Q3649" s="238"/>
      <c r="T3649" s="39"/>
      <c r="U3649" s="39"/>
      <c r="V3649" s="39"/>
      <c r="W3649" s="39"/>
      <c r="X3649" s="39"/>
      <c r="Y3649" s="39"/>
      <c r="Z3649" s="39"/>
      <c r="AA3649" s="39"/>
      <c r="AB3649" s="39"/>
      <c r="AC3649" s="39"/>
      <c r="AD3649" s="39"/>
      <c r="AE3649" s="39"/>
      <c r="AF3649" s="39"/>
      <c r="AG3649" s="39"/>
      <c r="AH3649" s="39"/>
      <c r="AI3649" s="39"/>
      <c r="AJ3649" s="39"/>
      <c r="AK3649" s="39"/>
      <c r="AL3649" s="39"/>
      <c r="AM3649" s="39"/>
      <c r="AN3649" s="39"/>
      <c r="AO3649" s="39"/>
      <c r="AP3649" s="39"/>
      <c r="AQ3649" s="39"/>
      <c r="AR3649" s="39"/>
      <c r="AS3649" s="39"/>
      <c r="AT3649" s="39"/>
      <c r="AU3649" s="39"/>
      <c r="AV3649" s="39"/>
      <c r="AW3649" s="39"/>
      <c r="AX3649" s="39"/>
      <c r="AY3649" s="39"/>
      <c r="AZ3649" s="39"/>
      <c r="BA3649" s="39"/>
      <c r="BB3649" s="39"/>
      <c r="BC3649" s="39"/>
      <c r="BD3649" s="39"/>
      <c r="BE3649" s="39"/>
      <c r="BF3649" s="39"/>
      <c r="BG3649" s="39"/>
      <c r="BH3649" s="39"/>
      <c r="BI3649" s="39"/>
      <c r="BJ3649" s="39"/>
      <c r="BK3649" s="39"/>
      <c r="BL3649" s="39"/>
      <c r="BM3649" s="39"/>
      <c r="BN3649" s="39"/>
      <c r="BO3649" s="39"/>
      <c r="BP3649" s="39"/>
      <c r="BQ3649" s="39"/>
      <c r="BR3649" s="39"/>
      <c r="BS3649" s="39"/>
      <c r="BT3649" s="39"/>
      <c r="BU3649" s="39"/>
      <c r="BV3649" s="39"/>
      <c r="BW3649" s="39"/>
      <c r="BX3649" s="39"/>
      <c r="BY3649" s="39"/>
      <c r="BZ3649" s="39"/>
      <c r="CA3649" s="39"/>
      <c r="CB3649" s="39"/>
      <c r="CC3649" s="39"/>
      <c r="CD3649" s="39"/>
      <c r="CE3649" s="39"/>
      <c r="CF3649" s="39"/>
      <c r="CG3649" s="39"/>
      <c r="CH3649" s="39"/>
      <c r="CI3649" s="39"/>
      <c r="CJ3649" s="39"/>
      <c r="CK3649" s="39"/>
      <c r="CL3649" s="39"/>
      <c r="CM3649" s="39"/>
      <c r="CN3649" s="39"/>
      <c r="CO3649" s="39"/>
      <c r="CP3649" s="39"/>
      <c r="CQ3649" s="39"/>
      <c r="CR3649" s="39"/>
      <c r="CS3649" s="39"/>
      <c r="CT3649" s="39"/>
      <c r="CU3649" s="39"/>
      <c r="CV3649" s="39"/>
      <c r="CW3649" s="39"/>
      <c r="CX3649" s="39"/>
      <c r="CY3649" s="39"/>
      <c r="CZ3649" s="39"/>
      <c r="DA3649" s="39"/>
      <c r="DB3649" s="39"/>
      <c r="DC3649" s="39"/>
      <c r="DD3649" s="39"/>
      <c r="DE3649" s="39"/>
    </row>
    <row r="3650" spans="1:109" s="38" customFormat="1" ht="12">
      <c r="A3650" s="298"/>
      <c r="B3650" s="298"/>
      <c r="C3650" s="298"/>
      <c r="D3650" s="298"/>
      <c r="E3650" s="298"/>
      <c r="F3650" s="298"/>
      <c r="G3650" s="298"/>
      <c r="H3650" s="298"/>
      <c r="I3650" s="298"/>
      <c r="J3650" s="298"/>
      <c r="K3650" s="298"/>
      <c r="L3650" s="299"/>
      <c r="M3650" s="302"/>
      <c r="N3650" s="298"/>
      <c r="O3650" s="238"/>
      <c r="P3650" s="238"/>
      <c r="Q3650" s="238"/>
      <c r="T3650" s="39"/>
      <c r="U3650" s="39"/>
      <c r="V3650" s="39"/>
      <c r="W3650" s="39"/>
      <c r="X3650" s="39"/>
      <c r="Y3650" s="39"/>
      <c r="Z3650" s="39"/>
      <c r="AA3650" s="39"/>
      <c r="AB3650" s="39"/>
      <c r="AC3650" s="39"/>
      <c r="AD3650" s="39"/>
      <c r="AE3650" s="39"/>
      <c r="AF3650" s="39"/>
      <c r="AG3650" s="39"/>
      <c r="AH3650" s="39"/>
      <c r="AI3650" s="39"/>
      <c r="AJ3650" s="39"/>
      <c r="AK3650" s="39"/>
      <c r="AL3650" s="39"/>
      <c r="AM3650" s="39"/>
      <c r="AN3650" s="39"/>
      <c r="AO3650" s="39"/>
      <c r="AP3650" s="39"/>
      <c r="AQ3650" s="39"/>
      <c r="AR3650" s="39"/>
      <c r="AS3650" s="39"/>
      <c r="AT3650" s="39"/>
      <c r="AU3650" s="39"/>
      <c r="AV3650" s="39"/>
      <c r="AW3650" s="39"/>
      <c r="AX3650" s="39"/>
      <c r="AY3650" s="39"/>
      <c r="AZ3650" s="39"/>
      <c r="BA3650" s="39"/>
      <c r="BB3650" s="39"/>
      <c r="BC3650" s="39"/>
      <c r="BD3650" s="39"/>
      <c r="BE3650" s="39"/>
      <c r="BF3650" s="39"/>
      <c r="BG3650" s="39"/>
      <c r="BH3650" s="39"/>
      <c r="BI3650" s="39"/>
      <c r="BJ3650" s="39"/>
      <c r="BK3650" s="39"/>
      <c r="BL3650" s="39"/>
      <c r="BM3650" s="39"/>
      <c r="BN3650" s="39"/>
      <c r="BO3650" s="39"/>
      <c r="BP3650" s="39"/>
      <c r="BQ3650" s="39"/>
      <c r="BR3650" s="39"/>
      <c r="BS3650" s="39"/>
      <c r="BT3650" s="39"/>
      <c r="BU3650" s="39"/>
      <c r="BV3650" s="39"/>
      <c r="BW3650" s="39"/>
      <c r="BX3650" s="39"/>
      <c r="BY3650" s="39"/>
      <c r="BZ3650" s="39"/>
      <c r="CA3650" s="39"/>
      <c r="CB3650" s="39"/>
      <c r="CC3650" s="39"/>
      <c r="CD3650" s="39"/>
      <c r="CE3650" s="39"/>
      <c r="CF3650" s="39"/>
      <c r="CG3650" s="39"/>
      <c r="CH3650" s="39"/>
      <c r="CI3650" s="39"/>
      <c r="CJ3650" s="39"/>
      <c r="CK3650" s="39"/>
      <c r="CL3650" s="39"/>
      <c r="CM3650" s="39"/>
      <c r="CN3650" s="39"/>
      <c r="CO3650" s="39"/>
      <c r="CP3650" s="39"/>
      <c r="CQ3650" s="39"/>
      <c r="CR3650" s="39"/>
      <c r="CS3650" s="39"/>
      <c r="CT3650" s="39"/>
      <c r="CU3650" s="39"/>
      <c r="CV3650" s="39"/>
      <c r="CW3650" s="39"/>
      <c r="CX3650" s="39"/>
      <c r="CY3650" s="39"/>
      <c r="CZ3650" s="39"/>
      <c r="DA3650" s="39"/>
      <c r="DB3650" s="39"/>
      <c r="DC3650" s="39"/>
      <c r="DD3650" s="39"/>
      <c r="DE3650" s="39"/>
    </row>
    <row r="3651" spans="1:109" s="38" customFormat="1" ht="12">
      <c r="A3651" s="298"/>
      <c r="B3651" s="298"/>
      <c r="C3651" s="298"/>
      <c r="D3651" s="298"/>
      <c r="E3651" s="298"/>
      <c r="F3651" s="298"/>
      <c r="G3651" s="298"/>
      <c r="H3651" s="298"/>
      <c r="I3651" s="298"/>
      <c r="J3651" s="298"/>
      <c r="K3651" s="298"/>
      <c r="L3651" s="299"/>
      <c r="M3651" s="302"/>
      <c r="N3651" s="298"/>
      <c r="O3651" s="238"/>
      <c r="P3651" s="238"/>
      <c r="Q3651" s="238"/>
      <c r="T3651" s="39"/>
      <c r="U3651" s="39"/>
      <c r="V3651" s="39"/>
      <c r="W3651" s="39"/>
      <c r="X3651" s="39"/>
      <c r="Y3651" s="39"/>
      <c r="Z3651" s="39"/>
      <c r="AA3651" s="39"/>
      <c r="AB3651" s="39"/>
      <c r="AC3651" s="39"/>
      <c r="AD3651" s="39"/>
      <c r="AE3651" s="39"/>
      <c r="AF3651" s="39"/>
      <c r="AG3651" s="39"/>
      <c r="AH3651" s="39"/>
      <c r="AI3651" s="39"/>
      <c r="AJ3651" s="39"/>
      <c r="AK3651" s="39"/>
      <c r="AL3651" s="39"/>
      <c r="AM3651" s="39"/>
      <c r="AN3651" s="39"/>
      <c r="AO3651" s="39"/>
      <c r="AP3651" s="39"/>
      <c r="AQ3651" s="39"/>
      <c r="AR3651" s="39"/>
      <c r="AS3651" s="39"/>
      <c r="AT3651" s="39"/>
      <c r="AU3651" s="39"/>
      <c r="AV3651" s="39"/>
      <c r="AW3651" s="39"/>
      <c r="AX3651" s="39"/>
      <c r="AY3651" s="39"/>
      <c r="AZ3651" s="39"/>
      <c r="BA3651" s="39"/>
      <c r="BB3651" s="39"/>
      <c r="BC3651" s="39"/>
      <c r="BD3651" s="39"/>
      <c r="BE3651" s="39"/>
      <c r="BF3651" s="39"/>
      <c r="BG3651" s="39"/>
      <c r="BH3651" s="39"/>
      <c r="BI3651" s="39"/>
      <c r="BJ3651" s="39"/>
      <c r="BK3651" s="39"/>
      <c r="BL3651" s="39"/>
      <c r="BM3651" s="39"/>
      <c r="BN3651" s="39"/>
      <c r="BO3651" s="39"/>
      <c r="BP3651" s="39"/>
      <c r="BQ3651" s="39"/>
      <c r="BR3651" s="39"/>
      <c r="BS3651" s="39"/>
      <c r="BT3651" s="39"/>
      <c r="BU3651" s="39"/>
      <c r="BV3651" s="39"/>
      <c r="BW3651" s="39"/>
      <c r="BX3651" s="39"/>
      <c r="BY3651" s="39"/>
      <c r="BZ3651" s="39"/>
      <c r="CA3651" s="39"/>
      <c r="CB3651" s="39"/>
      <c r="CC3651" s="39"/>
      <c r="CD3651" s="39"/>
      <c r="CE3651" s="39"/>
      <c r="CF3651" s="39"/>
      <c r="CG3651" s="39"/>
      <c r="CH3651" s="39"/>
      <c r="CI3651" s="39"/>
      <c r="CJ3651" s="39"/>
      <c r="CK3651" s="39"/>
      <c r="CL3651" s="39"/>
      <c r="CM3651" s="39"/>
      <c r="CN3651" s="39"/>
      <c r="CO3651" s="39"/>
      <c r="CP3651" s="39"/>
      <c r="CQ3651" s="39"/>
      <c r="CR3651" s="39"/>
      <c r="CS3651" s="39"/>
      <c r="CT3651" s="39"/>
      <c r="CU3651" s="39"/>
      <c r="CV3651" s="39"/>
      <c r="CW3651" s="39"/>
      <c r="CX3651" s="39"/>
      <c r="CY3651" s="39"/>
      <c r="CZ3651" s="39"/>
      <c r="DA3651" s="39"/>
      <c r="DB3651" s="39"/>
      <c r="DC3651" s="39"/>
      <c r="DD3651" s="39"/>
      <c r="DE3651" s="39"/>
    </row>
    <row r="3652" spans="1:109" s="38" customFormat="1" ht="12">
      <c r="A3652" s="298"/>
      <c r="B3652" s="298"/>
      <c r="C3652" s="298"/>
      <c r="D3652" s="298"/>
      <c r="E3652" s="298"/>
      <c r="F3652" s="298"/>
      <c r="G3652" s="298"/>
      <c r="H3652" s="298"/>
      <c r="I3652" s="298"/>
      <c r="J3652" s="298"/>
      <c r="K3652" s="298"/>
      <c r="L3652" s="299"/>
      <c r="M3652" s="302"/>
      <c r="N3652" s="298"/>
      <c r="O3652" s="238"/>
      <c r="P3652" s="238"/>
      <c r="Q3652" s="238"/>
      <c r="T3652" s="39"/>
      <c r="U3652" s="39"/>
      <c r="V3652" s="39"/>
      <c r="W3652" s="39"/>
      <c r="X3652" s="39"/>
      <c r="Y3652" s="39"/>
      <c r="Z3652" s="39"/>
      <c r="AA3652" s="39"/>
      <c r="AB3652" s="39"/>
      <c r="AC3652" s="39"/>
      <c r="AD3652" s="39"/>
      <c r="AE3652" s="39"/>
      <c r="AF3652" s="39"/>
      <c r="AG3652" s="39"/>
      <c r="AH3652" s="39"/>
      <c r="AI3652" s="39"/>
      <c r="AJ3652" s="39"/>
      <c r="AK3652" s="39"/>
      <c r="AL3652" s="39"/>
      <c r="AM3652" s="39"/>
      <c r="AN3652" s="39"/>
      <c r="AO3652" s="39"/>
      <c r="AP3652" s="39"/>
      <c r="AQ3652" s="39"/>
      <c r="AR3652" s="39"/>
      <c r="AS3652" s="39"/>
      <c r="AT3652" s="39"/>
      <c r="AU3652" s="39"/>
      <c r="AV3652" s="39"/>
      <c r="AW3652" s="39"/>
      <c r="AX3652" s="39"/>
      <c r="AY3652" s="39"/>
      <c r="AZ3652" s="39"/>
      <c r="BA3652" s="39"/>
      <c r="BB3652" s="39"/>
      <c r="BC3652" s="39"/>
      <c r="BD3652" s="39"/>
      <c r="BE3652" s="39"/>
      <c r="BF3652" s="39"/>
      <c r="BG3652" s="39"/>
      <c r="BH3652" s="39"/>
      <c r="BI3652" s="39"/>
      <c r="BJ3652" s="39"/>
      <c r="BK3652" s="39"/>
      <c r="BL3652" s="39"/>
      <c r="BM3652" s="39"/>
      <c r="BN3652" s="39"/>
      <c r="BO3652" s="39"/>
      <c r="BP3652" s="39"/>
      <c r="BQ3652" s="39"/>
      <c r="BR3652" s="39"/>
      <c r="BS3652" s="39"/>
      <c r="BT3652" s="39"/>
      <c r="BU3652" s="39"/>
      <c r="BV3652" s="39"/>
      <c r="BW3652" s="39"/>
      <c r="BX3652" s="39"/>
      <c r="BY3652" s="39"/>
      <c r="BZ3652" s="39"/>
      <c r="CA3652" s="39"/>
      <c r="CB3652" s="39"/>
      <c r="CC3652" s="39"/>
      <c r="CD3652" s="39"/>
      <c r="CE3652" s="39"/>
      <c r="CF3652" s="39"/>
      <c r="CG3652" s="39"/>
      <c r="CH3652" s="39"/>
      <c r="CI3652" s="39"/>
      <c r="CJ3652" s="39"/>
      <c r="CK3652" s="39"/>
      <c r="CL3652" s="39"/>
      <c r="CM3652" s="39"/>
      <c r="CN3652" s="39"/>
      <c r="CO3652" s="39"/>
      <c r="CP3652" s="39"/>
      <c r="CQ3652" s="39"/>
      <c r="CR3652" s="39"/>
      <c r="CS3652" s="39"/>
      <c r="CT3652" s="39"/>
      <c r="CU3652" s="39"/>
      <c r="CV3652" s="39"/>
      <c r="CW3652" s="39"/>
      <c r="CX3652" s="39"/>
      <c r="CY3652" s="39"/>
      <c r="CZ3652" s="39"/>
      <c r="DA3652" s="39"/>
      <c r="DB3652" s="39"/>
      <c r="DC3652" s="39"/>
      <c r="DD3652" s="39"/>
      <c r="DE3652" s="39"/>
    </row>
    <row r="3653" spans="1:109" s="38" customFormat="1" ht="12">
      <c r="A3653" s="298"/>
      <c r="B3653" s="298"/>
      <c r="C3653" s="298"/>
      <c r="D3653" s="298"/>
      <c r="E3653" s="298"/>
      <c r="F3653" s="298"/>
      <c r="G3653" s="298"/>
      <c r="H3653" s="298"/>
      <c r="I3653" s="298"/>
      <c r="J3653" s="298"/>
      <c r="K3653" s="298"/>
      <c r="L3653" s="299"/>
      <c r="M3653" s="302"/>
      <c r="N3653" s="298"/>
      <c r="O3653" s="238"/>
      <c r="P3653" s="238"/>
      <c r="Q3653" s="238"/>
      <c r="T3653" s="39"/>
      <c r="U3653" s="39"/>
      <c r="V3653" s="39"/>
      <c r="W3653" s="39"/>
      <c r="X3653" s="39"/>
      <c r="Y3653" s="39"/>
      <c r="Z3653" s="39"/>
      <c r="AA3653" s="39"/>
      <c r="AB3653" s="39"/>
      <c r="AC3653" s="39"/>
      <c r="AD3653" s="39"/>
      <c r="AE3653" s="39"/>
      <c r="AF3653" s="39"/>
      <c r="AG3653" s="39"/>
      <c r="AH3653" s="39"/>
      <c r="AI3653" s="39"/>
      <c r="AJ3653" s="39"/>
      <c r="AK3653" s="39"/>
      <c r="AL3653" s="39"/>
      <c r="AM3653" s="39"/>
      <c r="AN3653" s="39"/>
      <c r="AO3653" s="39"/>
      <c r="AP3653" s="39"/>
      <c r="AQ3653" s="39"/>
      <c r="AR3653" s="39"/>
      <c r="AS3653" s="39"/>
      <c r="AT3653" s="39"/>
      <c r="AU3653" s="39"/>
      <c r="AV3653" s="39"/>
      <c r="AW3653" s="39"/>
      <c r="AX3653" s="39"/>
      <c r="AY3653" s="39"/>
      <c r="AZ3653" s="39"/>
      <c r="BA3653" s="39"/>
      <c r="BB3653" s="39"/>
      <c r="BC3653" s="39"/>
      <c r="BD3653" s="39"/>
      <c r="BE3653" s="39"/>
      <c r="BF3653" s="39"/>
      <c r="BG3653" s="39"/>
      <c r="BH3653" s="39"/>
      <c r="BI3653" s="39"/>
      <c r="BJ3653" s="39"/>
      <c r="BK3653" s="39"/>
      <c r="BL3653" s="39"/>
      <c r="BM3653" s="39"/>
      <c r="BN3653" s="39"/>
      <c r="BO3653" s="39"/>
      <c r="BP3653" s="39"/>
      <c r="BQ3653" s="39"/>
      <c r="BR3653" s="39"/>
      <c r="BS3653" s="39"/>
      <c r="BT3653" s="39"/>
      <c r="BU3653" s="39"/>
      <c r="BV3653" s="39"/>
      <c r="BW3653" s="39"/>
      <c r="BX3653" s="39"/>
      <c r="BY3653" s="39"/>
      <c r="BZ3653" s="39"/>
      <c r="CA3653" s="39"/>
      <c r="CB3653" s="39"/>
      <c r="CC3653" s="39"/>
      <c r="CD3653" s="39"/>
      <c r="CE3653" s="39"/>
      <c r="CF3653" s="39"/>
      <c r="CG3653" s="39"/>
      <c r="CH3653" s="39"/>
      <c r="CI3653" s="39"/>
      <c r="CJ3653" s="39"/>
      <c r="CK3653" s="39"/>
      <c r="CL3653" s="39"/>
      <c r="CM3653" s="39"/>
      <c r="CN3653" s="39"/>
      <c r="CO3653" s="39"/>
      <c r="CP3653" s="39"/>
      <c r="CQ3653" s="39"/>
      <c r="CR3653" s="39"/>
      <c r="CS3653" s="39"/>
      <c r="CT3653" s="39"/>
      <c r="CU3653" s="39"/>
      <c r="CV3653" s="39"/>
      <c r="CW3653" s="39"/>
      <c r="CX3653" s="39"/>
      <c r="CY3653" s="39"/>
      <c r="CZ3653" s="39"/>
      <c r="DA3653" s="39"/>
      <c r="DB3653" s="39"/>
      <c r="DC3653" s="39"/>
      <c r="DD3653" s="39"/>
      <c r="DE3653" s="39"/>
    </row>
    <row r="3654" spans="1:109" s="38" customFormat="1" ht="12">
      <c r="A3654" s="298"/>
      <c r="B3654" s="298"/>
      <c r="C3654" s="298"/>
      <c r="D3654" s="298"/>
      <c r="E3654" s="298"/>
      <c r="F3654" s="298"/>
      <c r="G3654" s="298"/>
      <c r="H3654" s="298"/>
      <c r="I3654" s="298"/>
      <c r="J3654" s="298"/>
      <c r="K3654" s="298"/>
      <c r="L3654" s="299"/>
      <c r="M3654" s="302"/>
      <c r="N3654" s="298"/>
      <c r="O3654" s="238"/>
      <c r="P3654" s="238"/>
      <c r="Q3654" s="238"/>
      <c r="T3654" s="39"/>
      <c r="U3654" s="39"/>
      <c r="V3654" s="39"/>
      <c r="W3654" s="39"/>
      <c r="X3654" s="39"/>
      <c r="Y3654" s="39"/>
      <c r="Z3654" s="39"/>
      <c r="AA3654" s="39"/>
      <c r="AB3654" s="39"/>
      <c r="AC3654" s="39"/>
      <c r="AD3654" s="39"/>
      <c r="AE3654" s="39"/>
      <c r="AF3654" s="39"/>
      <c r="AG3654" s="39"/>
      <c r="AH3654" s="39"/>
      <c r="AI3654" s="39"/>
      <c r="AJ3654" s="39"/>
      <c r="AK3654" s="39"/>
      <c r="AL3654" s="39"/>
      <c r="AM3654" s="39"/>
      <c r="AN3654" s="39"/>
      <c r="AO3654" s="39"/>
      <c r="AP3654" s="39"/>
      <c r="AQ3654" s="39"/>
      <c r="AR3654" s="39"/>
      <c r="AS3654" s="39"/>
      <c r="AT3654" s="39"/>
      <c r="AU3654" s="39"/>
      <c r="AV3654" s="39"/>
      <c r="AW3654" s="39"/>
      <c r="AX3654" s="39"/>
      <c r="AY3654" s="39"/>
      <c r="AZ3654" s="39"/>
      <c r="BA3654" s="39"/>
      <c r="BB3654" s="39"/>
      <c r="BC3654" s="39"/>
      <c r="BD3654" s="39"/>
      <c r="BE3654" s="39"/>
      <c r="BF3654" s="39"/>
      <c r="BG3654" s="39"/>
      <c r="BH3654" s="39"/>
      <c r="BI3654" s="39"/>
      <c r="BJ3654" s="39"/>
      <c r="BK3654" s="39"/>
      <c r="BL3654" s="39"/>
      <c r="BM3654" s="39"/>
      <c r="BN3654" s="39"/>
      <c r="BO3654" s="39"/>
      <c r="BP3654" s="39"/>
      <c r="BQ3654" s="39"/>
      <c r="BR3654" s="39"/>
      <c r="BS3654" s="39"/>
      <c r="BT3654" s="39"/>
      <c r="BU3654" s="39"/>
      <c r="BV3654" s="39"/>
      <c r="BW3654" s="39"/>
      <c r="BX3654" s="39"/>
      <c r="BY3654" s="39"/>
      <c r="BZ3654" s="39"/>
      <c r="CA3654" s="39"/>
      <c r="CB3654" s="39"/>
      <c r="CC3654" s="39"/>
      <c r="CD3654" s="39"/>
      <c r="CE3654" s="39"/>
      <c r="CF3654" s="39"/>
      <c r="CG3654" s="39"/>
      <c r="CH3654" s="39"/>
      <c r="CI3654" s="39"/>
      <c r="CJ3654" s="39"/>
      <c r="CK3654" s="39"/>
      <c r="CL3654" s="39"/>
      <c r="CM3654" s="39"/>
      <c r="CN3654" s="39"/>
      <c r="CO3654" s="39"/>
      <c r="CP3654" s="39"/>
      <c r="CQ3654" s="39"/>
      <c r="CR3654" s="39"/>
      <c r="CS3654" s="39"/>
      <c r="CT3654" s="39"/>
      <c r="CU3654" s="39"/>
      <c r="CV3654" s="39"/>
      <c r="CW3654" s="39"/>
      <c r="CX3654" s="39"/>
      <c r="CY3654" s="39"/>
      <c r="CZ3654" s="39"/>
      <c r="DA3654" s="39"/>
      <c r="DB3654" s="39"/>
      <c r="DC3654" s="39"/>
      <c r="DD3654" s="39"/>
      <c r="DE3654" s="39"/>
    </row>
    <row r="3655" spans="1:109" s="38" customFormat="1" ht="12">
      <c r="A3655" s="298"/>
      <c r="B3655" s="298"/>
      <c r="C3655" s="298"/>
      <c r="D3655" s="298"/>
      <c r="E3655" s="298"/>
      <c r="F3655" s="298"/>
      <c r="G3655" s="298"/>
      <c r="H3655" s="298"/>
      <c r="I3655" s="298"/>
      <c r="J3655" s="298"/>
      <c r="K3655" s="298"/>
      <c r="L3655" s="299"/>
      <c r="M3655" s="302"/>
      <c r="N3655" s="298"/>
      <c r="O3655" s="238"/>
      <c r="P3655" s="238"/>
      <c r="Q3655" s="238"/>
      <c r="T3655" s="39"/>
      <c r="U3655" s="39"/>
      <c r="V3655" s="39"/>
      <c r="W3655" s="39"/>
      <c r="X3655" s="39"/>
      <c r="Y3655" s="39"/>
      <c r="Z3655" s="39"/>
      <c r="AA3655" s="39"/>
      <c r="AB3655" s="39"/>
      <c r="AC3655" s="39"/>
      <c r="AD3655" s="39"/>
      <c r="AE3655" s="39"/>
      <c r="AF3655" s="39"/>
      <c r="AG3655" s="39"/>
      <c r="AH3655" s="39"/>
      <c r="AI3655" s="39"/>
      <c r="AJ3655" s="39"/>
      <c r="AK3655" s="39"/>
      <c r="AL3655" s="39"/>
      <c r="AM3655" s="39"/>
      <c r="AN3655" s="39"/>
      <c r="AO3655" s="39"/>
      <c r="AP3655" s="39"/>
      <c r="AQ3655" s="39"/>
      <c r="AR3655" s="39"/>
      <c r="AS3655" s="39"/>
      <c r="AT3655" s="39"/>
      <c r="AU3655" s="39"/>
      <c r="AV3655" s="39"/>
      <c r="AW3655" s="39"/>
      <c r="AX3655" s="39"/>
      <c r="AY3655" s="39"/>
      <c r="AZ3655" s="39"/>
      <c r="BA3655" s="39"/>
      <c r="BB3655" s="39"/>
      <c r="BC3655" s="39"/>
      <c r="BD3655" s="39"/>
      <c r="BE3655" s="39"/>
      <c r="BF3655" s="39"/>
      <c r="BG3655" s="39"/>
      <c r="BH3655" s="39"/>
      <c r="BI3655" s="39"/>
      <c r="BJ3655" s="39"/>
      <c r="BK3655" s="39"/>
      <c r="BL3655" s="39"/>
      <c r="BM3655" s="39"/>
      <c r="BN3655" s="39"/>
      <c r="BO3655" s="39"/>
      <c r="BP3655" s="39"/>
      <c r="BQ3655" s="39"/>
      <c r="BR3655" s="39"/>
      <c r="BS3655" s="39"/>
      <c r="BT3655" s="39"/>
      <c r="BU3655" s="39"/>
      <c r="BV3655" s="39"/>
      <c r="BW3655" s="39"/>
      <c r="BX3655" s="39"/>
      <c r="BY3655" s="39"/>
      <c r="BZ3655" s="39"/>
      <c r="CA3655" s="39"/>
      <c r="CB3655" s="39"/>
      <c r="CC3655" s="39"/>
      <c r="CD3655" s="39"/>
      <c r="CE3655" s="39"/>
      <c r="CF3655" s="39"/>
      <c r="CG3655" s="39"/>
      <c r="CH3655" s="39"/>
      <c r="CI3655" s="39"/>
      <c r="CJ3655" s="39"/>
      <c r="CK3655" s="39"/>
      <c r="CL3655" s="39"/>
      <c r="CM3655" s="39"/>
      <c r="CN3655" s="39"/>
      <c r="CO3655" s="39"/>
      <c r="CP3655" s="39"/>
      <c r="CQ3655" s="39"/>
      <c r="CR3655" s="39"/>
      <c r="CS3655" s="39"/>
      <c r="CT3655" s="39"/>
      <c r="CU3655" s="39"/>
      <c r="CV3655" s="39"/>
      <c r="CW3655" s="39"/>
      <c r="CX3655" s="39"/>
      <c r="CY3655" s="39"/>
      <c r="CZ3655" s="39"/>
      <c r="DA3655" s="39"/>
      <c r="DB3655" s="39"/>
      <c r="DC3655" s="39"/>
      <c r="DD3655" s="39"/>
      <c r="DE3655" s="39"/>
    </row>
    <row r="3656" spans="1:109" s="38" customFormat="1" ht="12">
      <c r="A3656" s="298"/>
      <c r="B3656" s="298"/>
      <c r="C3656" s="298"/>
      <c r="D3656" s="298"/>
      <c r="E3656" s="298"/>
      <c r="F3656" s="298"/>
      <c r="G3656" s="298"/>
      <c r="H3656" s="298"/>
      <c r="I3656" s="298"/>
      <c r="J3656" s="298"/>
      <c r="K3656" s="298"/>
      <c r="L3656" s="299"/>
      <c r="M3656" s="302"/>
      <c r="N3656" s="298"/>
      <c r="O3656" s="238"/>
      <c r="P3656" s="238"/>
      <c r="Q3656" s="238"/>
      <c r="T3656" s="39"/>
      <c r="U3656" s="39"/>
      <c r="V3656" s="39"/>
      <c r="W3656" s="39"/>
      <c r="X3656" s="39"/>
      <c r="Y3656" s="39"/>
      <c r="Z3656" s="39"/>
      <c r="AA3656" s="39"/>
      <c r="AB3656" s="39"/>
      <c r="AC3656" s="39"/>
      <c r="AD3656" s="39"/>
      <c r="AE3656" s="39"/>
      <c r="AF3656" s="39"/>
      <c r="AG3656" s="39"/>
      <c r="AH3656" s="39"/>
      <c r="AI3656" s="39"/>
      <c r="AJ3656" s="39"/>
      <c r="AK3656" s="39"/>
      <c r="AL3656" s="39"/>
      <c r="AM3656" s="39"/>
      <c r="AN3656" s="39"/>
      <c r="AO3656" s="39"/>
      <c r="AP3656" s="39"/>
      <c r="AQ3656" s="39"/>
      <c r="AR3656" s="39"/>
      <c r="AS3656" s="39"/>
      <c r="AT3656" s="39"/>
      <c r="AU3656" s="39"/>
      <c r="AV3656" s="39"/>
      <c r="AW3656" s="39"/>
      <c r="AX3656" s="39"/>
      <c r="AY3656" s="39"/>
      <c r="AZ3656" s="39"/>
      <c r="BA3656" s="39"/>
      <c r="BB3656" s="39"/>
      <c r="BC3656" s="39"/>
      <c r="BD3656" s="39"/>
      <c r="BE3656" s="39"/>
      <c r="BF3656" s="39"/>
      <c r="BG3656" s="39"/>
      <c r="BH3656" s="39"/>
      <c r="BI3656" s="39"/>
      <c r="BJ3656" s="39"/>
      <c r="BK3656" s="39"/>
      <c r="BL3656" s="39"/>
      <c r="BM3656" s="39"/>
      <c r="BN3656" s="39"/>
      <c r="BO3656" s="39"/>
      <c r="BP3656" s="39"/>
      <c r="BQ3656" s="39"/>
      <c r="BR3656" s="39"/>
      <c r="BS3656" s="39"/>
      <c r="BT3656" s="39"/>
      <c r="BU3656" s="39"/>
      <c r="BV3656" s="39"/>
      <c r="BW3656" s="39"/>
      <c r="BX3656" s="39"/>
      <c r="BY3656" s="39"/>
      <c r="BZ3656" s="39"/>
      <c r="CA3656" s="39"/>
      <c r="CB3656" s="39"/>
      <c r="CC3656" s="39"/>
      <c r="CD3656" s="39"/>
      <c r="CE3656" s="39"/>
      <c r="CF3656" s="39"/>
      <c r="CG3656" s="39"/>
      <c r="CH3656" s="39"/>
      <c r="CI3656" s="39"/>
      <c r="CJ3656" s="39"/>
      <c r="CK3656" s="39"/>
      <c r="CL3656" s="39"/>
      <c r="CM3656" s="39"/>
      <c r="CN3656" s="39"/>
      <c r="CO3656" s="39"/>
      <c r="CP3656" s="39"/>
      <c r="CQ3656" s="39"/>
      <c r="CR3656" s="39"/>
      <c r="CS3656" s="39"/>
      <c r="CT3656" s="39"/>
      <c r="CU3656" s="39"/>
      <c r="CV3656" s="39"/>
      <c r="CW3656" s="39"/>
      <c r="CX3656" s="39"/>
      <c r="CY3656" s="39"/>
      <c r="CZ3656" s="39"/>
      <c r="DA3656" s="39"/>
      <c r="DB3656" s="39"/>
      <c r="DC3656" s="39"/>
      <c r="DD3656" s="39"/>
      <c r="DE3656" s="39"/>
    </row>
    <row r="3657" spans="1:109" s="38" customFormat="1" ht="12">
      <c r="A3657" s="298"/>
      <c r="B3657" s="298"/>
      <c r="C3657" s="298"/>
      <c r="D3657" s="298"/>
      <c r="E3657" s="298"/>
      <c r="F3657" s="298"/>
      <c r="G3657" s="298"/>
      <c r="H3657" s="298"/>
      <c r="I3657" s="298"/>
      <c r="J3657" s="298"/>
      <c r="K3657" s="298"/>
      <c r="L3657" s="299"/>
      <c r="M3657" s="302"/>
      <c r="N3657" s="298"/>
      <c r="O3657" s="238"/>
      <c r="P3657" s="238"/>
      <c r="Q3657" s="238"/>
      <c r="T3657" s="39"/>
      <c r="U3657" s="39"/>
      <c r="V3657" s="39"/>
      <c r="W3657" s="39"/>
      <c r="X3657" s="39"/>
      <c r="Y3657" s="39"/>
      <c r="Z3657" s="39"/>
      <c r="AA3657" s="39"/>
      <c r="AB3657" s="39"/>
      <c r="AC3657" s="39"/>
      <c r="AD3657" s="39"/>
      <c r="AE3657" s="39"/>
      <c r="AF3657" s="39"/>
      <c r="AG3657" s="39"/>
      <c r="AH3657" s="39"/>
      <c r="AI3657" s="39"/>
      <c r="AJ3657" s="39"/>
      <c r="AK3657" s="39"/>
      <c r="AL3657" s="39"/>
      <c r="AM3657" s="39"/>
      <c r="AN3657" s="39"/>
      <c r="AO3657" s="39"/>
      <c r="AP3657" s="39"/>
      <c r="AQ3657" s="39"/>
      <c r="AR3657" s="39"/>
      <c r="AS3657" s="39"/>
      <c r="AT3657" s="39"/>
      <c r="AU3657" s="39"/>
      <c r="AV3657" s="39"/>
      <c r="AW3657" s="39"/>
      <c r="AX3657" s="39"/>
      <c r="AY3657" s="39"/>
      <c r="AZ3657" s="39"/>
      <c r="BA3657" s="39"/>
      <c r="BB3657" s="39"/>
      <c r="BC3657" s="39"/>
      <c r="BD3657" s="39"/>
      <c r="BE3657" s="39"/>
      <c r="BF3657" s="39"/>
      <c r="BG3657" s="39"/>
      <c r="BH3657" s="39"/>
      <c r="BI3657" s="39"/>
      <c r="BJ3657" s="39"/>
      <c r="BK3657" s="39"/>
      <c r="BL3657" s="39"/>
      <c r="BM3657" s="39"/>
      <c r="BN3657" s="39"/>
      <c r="BO3657" s="39"/>
      <c r="BP3657" s="39"/>
      <c r="BQ3657" s="39"/>
      <c r="BR3657" s="39"/>
      <c r="BS3657" s="39"/>
      <c r="BT3657" s="39"/>
      <c r="BU3657" s="39"/>
      <c r="BV3657" s="39"/>
      <c r="BW3657" s="39"/>
      <c r="BX3657" s="39"/>
      <c r="BY3657" s="39"/>
      <c r="BZ3657" s="39"/>
      <c r="CA3657" s="39"/>
      <c r="CB3657" s="39"/>
      <c r="CC3657" s="39"/>
      <c r="CD3657" s="39"/>
      <c r="CE3657" s="39"/>
      <c r="CF3657" s="39"/>
      <c r="CG3657" s="39"/>
      <c r="CH3657" s="39"/>
      <c r="CI3657" s="39"/>
      <c r="CJ3657" s="39"/>
      <c r="CK3657" s="39"/>
      <c r="CL3657" s="39"/>
      <c r="CM3657" s="39"/>
      <c r="CN3657" s="39"/>
      <c r="CO3657" s="39"/>
      <c r="CP3657" s="39"/>
      <c r="CQ3657" s="39"/>
      <c r="CR3657" s="39"/>
      <c r="CS3657" s="39"/>
      <c r="CT3657" s="39"/>
      <c r="CU3657" s="39"/>
      <c r="CV3657" s="39"/>
      <c r="CW3657" s="39"/>
      <c r="CX3657" s="39"/>
      <c r="CY3657" s="39"/>
      <c r="CZ3657" s="39"/>
      <c r="DA3657" s="39"/>
      <c r="DB3657" s="39"/>
      <c r="DC3657" s="39"/>
      <c r="DD3657" s="39"/>
      <c r="DE3657" s="39"/>
    </row>
    <row r="3658" spans="1:109" s="38" customFormat="1" ht="12">
      <c r="A3658" s="298"/>
      <c r="B3658" s="298"/>
      <c r="C3658" s="298"/>
      <c r="D3658" s="298"/>
      <c r="E3658" s="298"/>
      <c r="F3658" s="298"/>
      <c r="G3658" s="298"/>
      <c r="H3658" s="298"/>
      <c r="I3658" s="298"/>
      <c r="J3658" s="298"/>
      <c r="K3658" s="298"/>
      <c r="L3658" s="299"/>
      <c r="M3658" s="302"/>
      <c r="N3658" s="298"/>
      <c r="O3658" s="238"/>
      <c r="P3658" s="238"/>
      <c r="Q3658" s="238"/>
      <c r="T3658" s="39"/>
      <c r="U3658" s="39"/>
      <c r="V3658" s="39"/>
      <c r="W3658" s="39"/>
      <c r="X3658" s="39"/>
      <c r="Y3658" s="39"/>
      <c r="Z3658" s="39"/>
      <c r="AA3658" s="39"/>
      <c r="AB3658" s="39"/>
      <c r="AC3658" s="39"/>
      <c r="AD3658" s="39"/>
      <c r="AE3658" s="39"/>
      <c r="AF3658" s="39"/>
      <c r="AG3658" s="39"/>
      <c r="AH3658" s="39"/>
      <c r="AI3658" s="39"/>
      <c r="AJ3658" s="39"/>
      <c r="AK3658" s="39"/>
      <c r="AL3658" s="39"/>
      <c r="AM3658" s="39"/>
      <c r="AN3658" s="39"/>
      <c r="AO3658" s="39"/>
      <c r="AP3658" s="39"/>
      <c r="AQ3658" s="39"/>
      <c r="AR3658" s="39"/>
      <c r="AS3658" s="39"/>
      <c r="AT3658" s="39"/>
      <c r="AU3658" s="39"/>
      <c r="AV3658" s="39"/>
      <c r="AW3658" s="39"/>
      <c r="AX3658" s="39"/>
      <c r="AY3658" s="39"/>
      <c r="AZ3658" s="39"/>
      <c r="BA3658" s="39"/>
      <c r="BB3658" s="39"/>
      <c r="BC3658" s="39"/>
      <c r="BD3658" s="39"/>
      <c r="BE3658" s="39"/>
      <c r="BF3658" s="39"/>
      <c r="BG3658" s="39"/>
      <c r="BH3658" s="39"/>
      <c r="BI3658" s="39"/>
      <c r="BJ3658" s="39"/>
      <c r="BK3658" s="39"/>
      <c r="BL3658" s="39"/>
      <c r="BM3658" s="39"/>
      <c r="BN3658" s="39"/>
      <c r="BO3658" s="39"/>
      <c r="BP3658" s="39"/>
      <c r="BQ3658" s="39"/>
      <c r="BR3658" s="39"/>
      <c r="BS3658" s="39"/>
      <c r="BT3658" s="39"/>
      <c r="BU3658" s="39"/>
      <c r="BV3658" s="39"/>
      <c r="BW3658" s="39"/>
      <c r="BX3658" s="39"/>
      <c r="BY3658" s="39"/>
      <c r="BZ3658" s="39"/>
      <c r="CA3658" s="39"/>
      <c r="CB3658" s="39"/>
      <c r="CC3658" s="39"/>
      <c r="CD3658" s="39"/>
      <c r="CE3658" s="39"/>
      <c r="CF3658" s="39"/>
      <c r="CG3658" s="39"/>
      <c r="CH3658" s="39"/>
      <c r="CI3658" s="39"/>
      <c r="CJ3658" s="39"/>
      <c r="CK3658" s="39"/>
      <c r="CL3658" s="39"/>
      <c r="CM3658" s="39"/>
      <c r="CN3658" s="39"/>
      <c r="CO3658" s="39"/>
      <c r="CP3658" s="39"/>
      <c r="CQ3658" s="39"/>
      <c r="CR3658" s="39"/>
      <c r="CS3658" s="39"/>
      <c r="CT3658" s="39"/>
      <c r="CU3658" s="39"/>
      <c r="CV3658" s="39"/>
      <c r="CW3658" s="39"/>
      <c r="CX3658" s="39"/>
      <c r="CY3658" s="39"/>
      <c r="CZ3658" s="39"/>
      <c r="DA3658" s="39"/>
      <c r="DB3658" s="39"/>
      <c r="DC3658" s="39"/>
      <c r="DD3658" s="39"/>
      <c r="DE3658" s="39"/>
    </row>
    <row r="3659" spans="1:109" s="38" customFormat="1" ht="12">
      <c r="A3659" s="298"/>
      <c r="B3659" s="298"/>
      <c r="C3659" s="298"/>
      <c r="D3659" s="298"/>
      <c r="E3659" s="298"/>
      <c r="F3659" s="298"/>
      <c r="G3659" s="298"/>
      <c r="H3659" s="298"/>
      <c r="I3659" s="298"/>
      <c r="J3659" s="298"/>
      <c r="K3659" s="298"/>
      <c r="L3659" s="299"/>
      <c r="M3659" s="302"/>
      <c r="N3659" s="298"/>
      <c r="O3659" s="238"/>
      <c r="P3659" s="238"/>
      <c r="Q3659" s="238"/>
      <c r="T3659" s="39"/>
      <c r="U3659" s="39"/>
      <c r="V3659" s="39"/>
      <c r="W3659" s="39"/>
      <c r="X3659" s="39"/>
      <c r="Y3659" s="39"/>
      <c r="Z3659" s="39"/>
      <c r="AA3659" s="39"/>
      <c r="AB3659" s="39"/>
      <c r="AC3659" s="39"/>
      <c r="AD3659" s="39"/>
      <c r="AE3659" s="39"/>
      <c r="AF3659" s="39"/>
      <c r="AG3659" s="39"/>
      <c r="AH3659" s="39"/>
      <c r="AI3659" s="39"/>
      <c r="AJ3659" s="39"/>
      <c r="AK3659" s="39"/>
      <c r="AL3659" s="39"/>
      <c r="AM3659" s="39"/>
      <c r="AN3659" s="39"/>
      <c r="AO3659" s="39"/>
      <c r="AP3659" s="39"/>
      <c r="AQ3659" s="39"/>
      <c r="AR3659" s="39"/>
      <c r="AS3659" s="39"/>
      <c r="AT3659" s="39"/>
      <c r="AU3659" s="39"/>
      <c r="AV3659" s="39"/>
      <c r="AW3659" s="39"/>
      <c r="AX3659" s="39"/>
      <c r="AY3659" s="39"/>
      <c r="AZ3659" s="39"/>
      <c r="BA3659" s="39"/>
      <c r="BB3659" s="39"/>
      <c r="BC3659" s="39"/>
      <c r="BD3659" s="39"/>
      <c r="BE3659" s="39"/>
      <c r="BF3659" s="39"/>
      <c r="BG3659" s="39"/>
      <c r="BH3659" s="39"/>
      <c r="BI3659" s="39"/>
      <c r="BJ3659" s="39"/>
      <c r="BK3659" s="39"/>
      <c r="BL3659" s="39"/>
      <c r="BM3659" s="39"/>
      <c r="BN3659" s="39"/>
      <c r="BO3659" s="39"/>
      <c r="BP3659" s="39"/>
      <c r="BQ3659" s="39"/>
      <c r="BR3659" s="39"/>
      <c r="BS3659" s="39"/>
      <c r="BT3659" s="39"/>
      <c r="BU3659" s="39"/>
      <c r="BV3659" s="39"/>
      <c r="BW3659" s="39"/>
      <c r="BX3659" s="39"/>
      <c r="BY3659" s="39"/>
      <c r="BZ3659" s="39"/>
      <c r="CA3659" s="39"/>
      <c r="CB3659" s="39"/>
      <c r="CC3659" s="39"/>
      <c r="CD3659" s="39"/>
      <c r="CE3659" s="39"/>
      <c r="CF3659" s="39"/>
      <c r="CG3659" s="39"/>
      <c r="CH3659" s="39"/>
      <c r="CI3659" s="39"/>
      <c r="CJ3659" s="39"/>
      <c r="CK3659" s="39"/>
      <c r="CL3659" s="39"/>
      <c r="CM3659" s="39"/>
      <c r="CN3659" s="39"/>
      <c r="CO3659" s="39"/>
      <c r="CP3659" s="39"/>
      <c r="CQ3659" s="39"/>
      <c r="CR3659" s="39"/>
      <c r="CS3659" s="39"/>
      <c r="CT3659" s="39"/>
      <c r="CU3659" s="39"/>
      <c r="CV3659" s="39"/>
      <c r="CW3659" s="39"/>
      <c r="CX3659" s="39"/>
      <c r="CY3659" s="39"/>
      <c r="CZ3659" s="39"/>
      <c r="DA3659" s="39"/>
      <c r="DB3659" s="39"/>
      <c r="DC3659" s="39"/>
      <c r="DD3659" s="39"/>
      <c r="DE3659" s="39"/>
    </row>
    <row r="3660" spans="1:109" s="38" customFormat="1" ht="12">
      <c r="A3660" s="298"/>
      <c r="B3660" s="298"/>
      <c r="C3660" s="298"/>
      <c r="D3660" s="298"/>
      <c r="E3660" s="298"/>
      <c r="F3660" s="298"/>
      <c r="G3660" s="298"/>
      <c r="H3660" s="298"/>
      <c r="I3660" s="298"/>
      <c r="J3660" s="298"/>
      <c r="K3660" s="298"/>
      <c r="L3660" s="299"/>
      <c r="M3660" s="302"/>
      <c r="N3660" s="298"/>
      <c r="O3660" s="238"/>
      <c r="P3660" s="238"/>
      <c r="Q3660" s="238"/>
      <c r="T3660" s="39"/>
      <c r="U3660" s="39"/>
      <c r="V3660" s="39"/>
      <c r="W3660" s="39"/>
      <c r="X3660" s="39"/>
      <c r="Y3660" s="39"/>
      <c r="Z3660" s="39"/>
      <c r="AA3660" s="39"/>
      <c r="AB3660" s="39"/>
      <c r="AC3660" s="39"/>
      <c r="AD3660" s="39"/>
      <c r="AE3660" s="39"/>
      <c r="AF3660" s="39"/>
      <c r="AG3660" s="39"/>
      <c r="AH3660" s="39"/>
      <c r="AI3660" s="39"/>
      <c r="AJ3660" s="39"/>
      <c r="AK3660" s="39"/>
      <c r="AL3660" s="39"/>
      <c r="AM3660" s="39"/>
      <c r="AN3660" s="39"/>
      <c r="AO3660" s="39"/>
      <c r="AP3660" s="39"/>
      <c r="AQ3660" s="39"/>
      <c r="AR3660" s="39"/>
      <c r="AS3660" s="39"/>
      <c r="AT3660" s="39"/>
      <c r="AU3660" s="39"/>
      <c r="AV3660" s="39"/>
      <c r="AW3660" s="39"/>
      <c r="AX3660" s="39"/>
      <c r="AY3660" s="39"/>
      <c r="AZ3660" s="39"/>
      <c r="BA3660" s="39"/>
      <c r="BB3660" s="39"/>
      <c r="BC3660" s="39"/>
      <c r="BD3660" s="39"/>
      <c r="BE3660" s="39"/>
      <c r="BF3660" s="39"/>
      <c r="BG3660" s="39"/>
      <c r="BH3660" s="39"/>
      <c r="BI3660" s="39"/>
      <c r="BJ3660" s="39"/>
      <c r="BK3660" s="39"/>
      <c r="BL3660" s="39"/>
      <c r="BM3660" s="39"/>
      <c r="BN3660" s="39"/>
      <c r="BO3660" s="39"/>
      <c r="BP3660" s="39"/>
      <c r="BQ3660" s="39"/>
      <c r="BR3660" s="39"/>
      <c r="BS3660" s="39"/>
      <c r="BT3660" s="39"/>
      <c r="BU3660" s="39"/>
      <c r="BV3660" s="39"/>
      <c r="BW3660" s="39"/>
      <c r="BX3660" s="39"/>
      <c r="BY3660" s="39"/>
      <c r="BZ3660" s="39"/>
      <c r="CA3660" s="39"/>
      <c r="CB3660" s="39"/>
      <c r="CC3660" s="39"/>
      <c r="CD3660" s="39"/>
      <c r="CE3660" s="39"/>
      <c r="CF3660" s="39"/>
      <c r="CG3660" s="39"/>
      <c r="CH3660" s="39"/>
      <c r="CI3660" s="39"/>
      <c r="CJ3660" s="39"/>
      <c r="CK3660" s="39"/>
      <c r="CL3660" s="39"/>
      <c r="CM3660" s="39"/>
      <c r="CN3660" s="39"/>
      <c r="CO3660" s="39"/>
      <c r="CP3660" s="39"/>
      <c r="CQ3660" s="39"/>
      <c r="CR3660" s="39"/>
      <c r="CS3660" s="39"/>
      <c r="CT3660" s="39"/>
      <c r="CU3660" s="39"/>
      <c r="CV3660" s="39"/>
      <c r="CW3660" s="39"/>
      <c r="CX3660" s="39"/>
      <c r="CY3660" s="39"/>
      <c r="CZ3660" s="39"/>
      <c r="DA3660" s="39"/>
      <c r="DB3660" s="39"/>
      <c r="DC3660" s="39"/>
      <c r="DD3660" s="39"/>
      <c r="DE3660" s="39"/>
    </row>
    <row r="3661" spans="1:109" s="38" customFormat="1" ht="12">
      <c r="A3661" s="298"/>
      <c r="B3661" s="298"/>
      <c r="C3661" s="298"/>
      <c r="D3661" s="298"/>
      <c r="E3661" s="298"/>
      <c r="F3661" s="298"/>
      <c r="G3661" s="298"/>
      <c r="H3661" s="298"/>
      <c r="I3661" s="298"/>
      <c r="J3661" s="298"/>
      <c r="K3661" s="298"/>
      <c r="L3661" s="299"/>
      <c r="M3661" s="302"/>
      <c r="N3661" s="298"/>
      <c r="O3661" s="238"/>
      <c r="P3661" s="238"/>
      <c r="Q3661" s="238"/>
      <c r="T3661" s="39"/>
      <c r="U3661" s="39"/>
      <c r="V3661" s="39"/>
      <c r="W3661" s="39"/>
      <c r="X3661" s="39"/>
      <c r="Y3661" s="39"/>
      <c r="Z3661" s="39"/>
      <c r="AA3661" s="39"/>
      <c r="AB3661" s="39"/>
      <c r="AC3661" s="39"/>
      <c r="AD3661" s="39"/>
      <c r="AE3661" s="39"/>
      <c r="AF3661" s="39"/>
      <c r="AG3661" s="39"/>
      <c r="AH3661" s="39"/>
      <c r="AI3661" s="39"/>
      <c r="AJ3661" s="39"/>
      <c r="AK3661" s="39"/>
      <c r="AL3661" s="39"/>
      <c r="AM3661" s="39"/>
      <c r="AN3661" s="39"/>
      <c r="AO3661" s="39"/>
      <c r="AP3661" s="39"/>
      <c r="AQ3661" s="39"/>
      <c r="AR3661" s="39"/>
      <c r="AS3661" s="39"/>
      <c r="AT3661" s="39"/>
      <c r="AU3661" s="39"/>
      <c r="AV3661" s="39"/>
      <c r="AW3661" s="39"/>
      <c r="AX3661" s="39"/>
      <c r="AY3661" s="39"/>
      <c r="AZ3661" s="39"/>
      <c r="BA3661" s="39"/>
      <c r="BB3661" s="39"/>
      <c r="BC3661" s="39"/>
      <c r="BD3661" s="39"/>
      <c r="BE3661" s="39"/>
      <c r="BF3661" s="39"/>
      <c r="BG3661" s="39"/>
      <c r="BH3661" s="39"/>
      <c r="BI3661" s="39"/>
      <c r="BJ3661" s="39"/>
      <c r="BK3661" s="39"/>
      <c r="BL3661" s="39"/>
      <c r="BM3661" s="39"/>
      <c r="BN3661" s="39"/>
      <c r="BO3661" s="39"/>
      <c r="BP3661" s="39"/>
      <c r="BQ3661" s="39"/>
      <c r="BR3661" s="39"/>
      <c r="BS3661" s="39"/>
      <c r="BT3661" s="39"/>
      <c r="BU3661" s="39"/>
      <c r="BV3661" s="39"/>
      <c r="BW3661" s="39"/>
      <c r="BX3661" s="39"/>
      <c r="BY3661" s="39"/>
      <c r="BZ3661" s="39"/>
      <c r="CA3661" s="39"/>
      <c r="CB3661" s="39"/>
      <c r="CC3661" s="39"/>
      <c r="CD3661" s="39"/>
      <c r="CE3661" s="39"/>
      <c r="CF3661" s="39"/>
      <c r="CG3661" s="39"/>
      <c r="CH3661" s="39"/>
      <c r="CI3661" s="39"/>
      <c r="CJ3661" s="39"/>
      <c r="CK3661" s="39"/>
      <c r="CL3661" s="39"/>
      <c r="CM3661" s="39"/>
      <c r="CN3661" s="39"/>
      <c r="CO3661" s="39"/>
      <c r="CP3661" s="39"/>
      <c r="CQ3661" s="39"/>
      <c r="CR3661" s="39"/>
      <c r="CS3661" s="39"/>
      <c r="CT3661" s="39"/>
      <c r="CU3661" s="39"/>
      <c r="CV3661" s="39"/>
      <c r="CW3661" s="39"/>
      <c r="CX3661" s="39"/>
      <c r="CY3661" s="39"/>
      <c r="CZ3661" s="39"/>
      <c r="DA3661" s="39"/>
      <c r="DB3661" s="39"/>
      <c r="DC3661" s="39"/>
      <c r="DD3661" s="39"/>
      <c r="DE3661" s="39"/>
    </row>
    <row r="3662" spans="1:109" s="38" customFormat="1" ht="12">
      <c r="A3662" s="298"/>
      <c r="B3662" s="298"/>
      <c r="C3662" s="298"/>
      <c r="D3662" s="298"/>
      <c r="E3662" s="298"/>
      <c r="F3662" s="298"/>
      <c r="G3662" s="298"/>
      <c r="H3662" s="298"/>
      <c r="I3662" s="298"/>
      <c r="J3662" s="298"/>
      <c r="K3662" s="298"/>
      <c r="L3662" s="299"/>
      <c r="M3662" s="302"/>
      <c r="N3662" s="298"/>
      <c r="O3662" s="238"/>
      <c r="P3662" s="238"/>
      <c r="Q3662" s="238"/>
      <c r="T3662" s="39"/>
      <c r="U3662" s="39"/>
      <c r="V3662" s="39"/>
      <c r="W3662" s="39"/>
      <c r="X3662" s="39"/>
      <c r="Y3662" s="39"/>
      <c r="Z3662" s="39"/>
      <c r="AA3662" s="39"/>
      <c r="AB3662" s="39"/>
      <c r="AC3662" s="39"/>
      <c r="AD3662" s="39"/>
      <c r="AE3662" s="39"/>
      <c r="AF3662" s="39"/>
      <c r="AG3662" s="39"/>
      <c r="AH3662" s="39"/>
      <c r="AI3662" s="39"/>
      <c r="AJ3662" s="39"/>
      <c r="AK3662" s="39"/>
      <c r="AL3662" s="39"/>
      <c r="AM3662" s="39"/>
      <c r="AN3662" s="39"/>
      <c r="AO3662" s="39"/>
      <c r="AP3662" s="39"/>
      <c r="AQ3662" s="39"/>
      <c r="AR3662" s="39"/>
      <c r="AS3662" s="39"/>
      <c r="AT3662" s="39"/>
      <c r="AU3662" s="39"/>
      <c r="AV3662" s="39"/>
      <c r="AW3662" s="39"/>
      <c r="AX3662" s="39"/>
      <c r="AY3662" s="39"/>
      <c r="AZ3662" s="39"/>
      <c r="BA3662" s="39"/>
      <c r="BB3662" s="39"/>
      <c r="BC3662" s="39"/>
      <c r="BD3662" s="39"/>
      <c r="BE3662" s="39"/>
      <c r="BF3662" s="39"/>
      <c r="BG3662" s="39"/>
      <c r="BH3662" s="39"/>
      <c r="BI3662" s="39"/>
      <c r="BJ3662" s="39"/>
      <c r="BK3662" s="39"/>
      <c r="BL3662" s="39"/>
      <c r="BM3662" s="39"/>
      <c r="BN3662" s="39"/>
      <c r="BO3662" s="39"/>
      <c r="BP3662" s="39"/>
      <c r="BQ3662" s="39"/>
      <c r="BR3662" s="39"/>
      <c r="BS3662" s="39"/>
      <c r="BT3662" s="39"/>
      <c r="BU3662" s="39"/>
      <c r="BV3662" s="39"/>
      <c r="BW3662" s="39"/>
      <c r="BX3662" s="39"/>
      <c r="BY3662" s="39"/>
      <c r="BZ3662" s="39"/>
      <c r="CA3662" s="39"/>
      <c r="CB3662" s="39"/>
      <c r="CC3662" s="39"/>
      <c r="CD3662" s="39"/>
      <c r="CE3662" s="39"/>
      <c r="CF3662" s="39"/>
      <c r="CG3662" s="39"/>
      <c r="CH3662" s="39"/>
      <c r="CI3662" s="39"/>
      <c r="CJ3662" s="39"/>
      <c r="CK3662" s="39"/>
      <c r="CL3662" s="39"/>
      <c r="CM3662" s="39"/>
      <c r="CN3662" s="39"/>
      <c r="CO3662" s="39"/>
      <c r="CP3662" s="39"/>
      <c r="CQ3662" s="39"/>
      <c r="CR3662" s="39"/>
      <c r="CS3662" s="39"/>
      <c r="CT3662" s="39"/>
      <c r="CU3662" s="39"/>
      <c r="CV3662" s="39"/>
      <c r="CW3662" s="39"/>
      <c r="CX3662" s="39"/>
      <c r="CY3662" s="39"/>
      <c r="CZ3662" s="39"/>
      <c r="DA3662" s="39"/>
      <c r="DB3662" s="39"/>
      <c r="DC3662" s="39"/>
      <c r="DD3662" s="39"/>
      <c r="DE3662" s="39"/>
    </row>
    <row r="3663" spans="1:109" s="38" customFormat="1" ht="12">
      <c r="A3663" s="298"/>
      <c r="B3663" s="298"/>
      <c r="C3663" s="298"/>
      <c r="D3663" s="298"/>
      <c r="E3663" s="298"/>
      <c r="F3663" s="298"/>
      <c r="G3663" s="298"/>
      <c r="H3663" s="298"/>
      <c r="I3663" s="298"/>
      <c r="J3663" s="298"/>
      <c r="K3663" s="298"/>
      <c r="L3663" s="299"/>
      <c r="M3663" s="302"/>
      <c r="N3663" s="298"/>
      <c r="O3663" s="238"/>
      <c r="P3663" s="238"/>
      <c r="Q3663" s="238"/>
      <c r="T3663" s="39"/>
      <c r="U3663" s="39"/>
      <c r="V3663" s="39"/>
      <c r="W3663" s="39"/>
      <c r="X3663" s="39"/>
      <c r="Y3663" s="39"/>
      <c r="Z3663" s="39"/>
      <c r="AA3663" s="39"/>
      <c r="AB3663" s="39"/>
      <c r="AC3663" s="39"/>
      <c r="AD3663" s="39"/>
      <c r="AE3663" s="39"/>
      <c r="AF3663" s="39"/>
      <c r="AG3663" s="39"/>
      <c r="AH3663" s="39"/>
      <c r="AI3663" s="39"/>
      <c r="AJ3663" s="39"/>
      <c r="AK3663" s="39"/>
      <c r="AL3663" s="39"/>
      <c r="AM3663" s="39"/>
      <c r="AN3663" s="39"/>
      <c r="AO3663" s="39"/>
      <c r="AP3663" s="39"/>
      <c r="AQ3663" s="39"/>
      <c r="AR3663" s="39"/>
      <c r="AS3663" s="39"/>
      <c r="AT3663" s="39"/>
      <c r="AU3663" s="39"/>
      <c r="AV3663" s="39"/>
      <c r="AW3663" s="39"/>
      <c r="AX3663" s="39"/>
      <c r="AY3663" s="39"/>
      <c r="AZ3663" s="39"/>
      <c r="BA3663" s="39"/>
      <c r="BB3663" s="39"/>
      <c r="BC3663" s="39"/>
      <c r="BD3663" s="39"/>
      <c r="BE3663" s="39"/>
      <c r="BF3663" s="39"/>
      <c r="BG3663" s="39"/>
      <c r="BH3663" s="39"/>
      <c r="BI3663" s="39"/>
      <c r="BJ3663" s="39"/>
      <c r="BK3663" s="39"/>
      <c r="BL3663" s="39"/>
      <c r="BM3663" s="39"/>
      <c r="BN3663" s="39"/>
      <c r="BO3663" s="39"/>
      <c r="BP3663" s="39"/>
      <c r="BQ3663" s="39"/>
      <c r="BR3663" s="39"/>
      <c r="BS3663" s="39"/>
      <c r="BT3663" s="39"/>
      <c r="BU3663" s="39"/>
      <c r="BV3663" s="39"/>
      <c r="BW3663" s="39"/>
      <c r="BX3663" s="39"/>
      <c r="BY3663" s="39"/>
      <c r="BZ3663" s="39"/>
      <c r="CA3663" s="39"/>
      <c r="CB3663" s="39"/>
      <c r="CC3663" s="39"/>
      <c r="CD3663" s="39"/>
      <c r="CE3663" s="39"/>
      <c r="CF3663" s="39"/>
      <c r="CG3663" s="39"/>
      <c r="CH3663" s="39"/>
      <c r="CI3663" s="39"/>
      <c r="CJ3663" s="39"/>
      <c r="CK3663" s="39"/>
      <c r="CL3663" s="39"/>
      <c r="CM3663" s="39"/>
      <c r="CN3663" s="39"/>
      <c r="CO3663" s="39"/>
      <c r="CP3663" s="39"/>
      <c r="CQ3663" s="39"/>
      <c r="CR3663" s="39"/>
      <c r="CS3663" s="39"/>
      <c r="CT3663" s="39"/>
      <c r="CU3663" s="39"/>
      <c r="CV3663" s="39"/>
      <c r="CW3663" s="39"/>
      <c r="CX3663" s="39"/>
      <c r="CY3663" s="39"/>
      <c r="CZ3663" s="39"/>
      <c r="DA3663" s="39"/>
      <c r="DB3663" s="39"/>
      <c r="DC3663" s="39"/>
      <c r="DD3663" s="39"/>
      <c r="DE3663" s="39"/>
    </row>
    <row r="3664" spans="1:109" s="38" customFormat="1" ht="12">
      <c r="A3664" s="298"/>
      <c r="B3664" s="298"/>
      <c r="C3664" s="298"/>
      <c r="D3664" s="298"/>
      <c r="E3664" s="298"/>
      <c r="F3664" s="298"/>
      <c r="G3664" s="298"/>
      <c r="H3664" s="298"/>
      <c r="I3664" s="298"/>
      <c r="J3664" s="298"/>
      <c r="K3664" s="298"/>
      <c r="L3664" s="299"/>
      <c r="M3664" s="302"/>
      <c r="N3664" s="298"/>
      <c r="O3664" s="238"/>
      <c r="P3664" s="238"/>
      <c r="Q3664" s="238"/>
      <c r="T3664" s="39"/>
      <c r="U3664" s="39"/>
      <c r="V3664" s="39"/>
      <c r="W3664" s="39"/>
      <c r="X3664" s="39"/>
      <c r="Y3664" s="39"/>
      <c r="Z3664" s="39"/>
      <c r="AA3664" s="39"/>
      <c r="AB3664" s="39"/>
      <c r="AC3664" s="39"/>
      <c r="AD3664" s="39"/>
      <c r="AE3664" s="39"/>
      <c r="AF3664" s="39"/>
      <c r="AG3664" s="39"/>
      <c r="AH3664" s="39"/>
      <c r="AI3664" s="39"/>
      <c r="AJ3664" s="39"/>
      <c r="AK3664" s="39"/>
      <c r="AL3664" s="39"/>
      <c r="AM3664" s="39"/>
      <c r="AN3664" s="39"/>
      <c r="AO3664" s="39"/>
      <c r="AP3664" s="39"/>
      <c r="AQ3664" s="39"/>
      <c r="AR3664" s="39"/>
      <c r="AS3664" s="39"/>
      <c r="AT3664" s="39"/>
      <c r="AU3664" s="39"/>
      <c r="AV3664" s="39"/>
      <c r="AW3664" s="39"/>
      <c r="AX3664" s="39"/>
      <c r="AY3664" s="39"/>
      <c r="AZ3664" s="39"/>
      <c r="BA3664" s="39"/>
      <c r="BB3664" s="39"/>
      <c r="BC3664" s="39"/>
      <c r="BD3664" s="39"/>
      <c r="BE3664" s="39"/>
      <c r="BF3664" s="39"/>
      <c r="BG3664" s="39"/>
      <c r="BH3664" s="39"/>
      <c r="BI3664" s="39"/>
      <c r="BJ3664" s="39"/>
      <c r="BK3664" s="39"/>
      <c r="BL3664" s="39"/>
      <c r="BM3664" s="39"/>
      <c r="BN3664" s="39"/>
      <c r="BO3664" s="39"/>
      <c r="BP3664" s="39"/>
      <c r="BQ3664" s="39"/>
      <c r="BR3664" s="39"/>
      <c r="BS3664" s="39"/>
      <c r="BT3664" s="39"/>
      <c r="BU3664" s="39"/>
      <c r="BV3664" s="39"/>
      <c r="BW3664" s="39"/>
      <c r="BX3664" s="39"/>
      <c r="BY3664" s="39"/>
      <c r="BZ3664" s="39"/>
      <c r="CA3664" s="39"/>
      <c r="CB3664" s="39"/>
      <c r="CC3664" s="39"/>
      <c r="CD3664" s="39"/>
      <c r="CE3664" s="39"/>
      <c r="CF3664" s="39"/>
      <c r="CG3664" s="39"/>
      <c r="CH3664" s="39"/>
      <c r="CI3664" s="39"/>
      <c r="CJ3664" s="39"/>
      <c r="CK3664" s="39"/>
      <c r="CL3664" s="39"/>
      <c r="CM3664" s="39"/>
      <c r="CN3664" s="39"/>
      <c r="CO3664" s="39"/>
      <c r="CP3664" s="39"/>
      <c r="CQ3664" s="39"/>
      <c r="CR3664" s="39"/>
      <c r="CS3664" s="39"/>
      <c r="CT3664" s="39"/>
      <c r="CU3664" s="39"/>
      <c r="CV3664" s="39"/>
      <c r="CW3664" s="39"/>
      <c r="CX3664" s="39"/>
      <c r="CY3664" s="39"/>
      <c r="CZ3664" s="39"/>
      <c r="DA3664" s="39"/>
      <c r="DB3664" s="39"/>
      <c r="DC3664" s="39"/>
      <c r="DD3664" s="39"/>
      <c r="DE3664" s="39"/>
    </row>
  </sheetData>
  <sheetProtection password="CAB2" sheet="1"/>
  <mergeCells count="57">
    <mergeCell ref="A1:K1"/>
    <mergeCell ref="M1:N1"/>
    <mergeCell ref="O1:Q8"/>
    <mergeCell ref="A2:B2"/>
    <mergeCell ref="C2:K2"/>
    <mergeCell ref="A3:B3"/>
    <mergeCell ref="C3:E3"/>
    <mergeCell ref="F3:H3"/>
    <mergeCell ref="I3:K3"/>
    <mergeCell ref="A4:B4"/>
    <mergeCell ref="C4:E4"/>
    <mergeCell ref="F4:H4"/>
    <mergeCell ref="I4:K4"/>
    <mergeCell ref="A6:E6"/>
    <mergeCell ref="G6:K6"/>
    <mergeCell ref="G7:K7"/>
    <mergeCell ref="H8:J8"/>
    <mergeCell ref="G9:K9"/>
    <mergeCell ref="O9:Q10"/>
    <mergeCell ref="G11:K11"/>
    <mergeCell ref="G19:I19"/>
    <mergeCell ref="G21:I21"/>
    <mergeCell ref="G22:I22"/>
    <mergeCell ref="G23:K23"/>
    <mergeCell ref="G24:K24"/>
    <mergeCell ref="A25:C25"/>
    <mergeCell ref="G25:I25"/>
    <mergeCell ref="J25:K25"/>
    <mergeCell ref="A26:C26"/>
    <mergeCell ref="G26:I26"/>
    <mergeCell ref="A27:C27"/>
    <mergeCell ref="G27:I27"/>
    <mergeCell ref="A28:C28"/>
    <mergeCell ref="G28:I28"/>
    <mergeCell ref="A29:C29"/>
    <mergeCell ref="G29:I29"/>
    <mergeCell ref="D31:E31"/>
    <mergeCell ref="D32:E32"/>
    <mergeCell ref="D34:E34"/>
    <mergeCell ref="B35:E35"/>
    <mergeCell ref="F35:G35"/>
    <mergeCell ref="H35:K35"/>
    <mergeCell ref="F36:G36"/>
    <mergeCell ref="H36:K36"/>
    <mergeCell ref="A38:B38"/>
    <mergeCell ref="A39:B39"/>
    <mergeCell ref="C39:K39"/>
    <mergeCell ref="A41:K41"/>
    <mergeCell ref="A52:K52"/>
    <mergeCell ref="A53:K53"/>
    <mergeCell ref="A54:K54"/>
    <mergeCell ref="A42:K42"/>
    <mergeCell ref="A43:K44"/>
    <mergeCell ref="A45:K45"/>
    <mergeCell ref="A46:K47"/>
    <mergeCell ref="A48:K49"/>
    <mergeCell ref="A50:K51"/>
  </mergeCells>
  <conditionalFormatting sqref="C39:K39">
    <cfRule type="expression" priority="4" dxfId="4">
      <formula>$C$38="No"</formula>
    </cfRule>
    <cfRule type="expression" priority="5" dxfId="3">
      <formula>$C$38="Yes"</formula>
    </cfRule>
  </conditionalFormatting>
  <conditionalFormatting sqref="F36:G36">
    <cfRule type="containsText" priority="3" dxfId="2" operator="containsText" stopIfTrue="1" text="No">
      <formula>NOT(ISERROR(SEARCH("No",F36)))</formula>
    </cfRule>
  </conditionalFormatting>
  <conditionalFormatting sqref="F35:G35">
    <cfRule type="containsText" priority="2" dxfId="1" operator="containsText" stopIfTrue="1" text="NO">
      <formula>NOT(ISERROR(SEARCH("NO",F35)))</formula>
    </cfRule>
  </conditionalFormatting>
  <conditionalFormatting sqref="H35">
    <cfRule type="containsText" priority="1" dxfId="0" operator="containsText" stopIfTrue="1" text="Use the new calculated">
      <formula>NOT(ISERROR(SEARCH("Use the new calculated",H35)))</formula>
    </cfRule>
  </conditionalFormatting>
  <dataValidations count="3">
    <dataValidation type="list" allowBlank="1" showInputMessage="1" showErrorMessage="1" sqref="H8:J8">
      <formula1>$O$13:$O$20</formula1>
    </dataValidation>
    <dataValidation type="list" allowBlank="1" showInputMessage="1" showErrorMessage="1" sqref="C38">
      <formula1>$L$1:$L$2</formula1>
    </dataValidation>
    <dataValidation type="list" allowBlank="1" showInputMessage="1" showErrorMessage="1" sqref="J25:K25">
      <formula1>$L$5:$L$6</formula1>
    </dataValidation>
  </dataValidations>
  <printOptions/>
  <pageMargins left="0.447530864197531" right="0.367063492063492" top="0.408950617283951" bottom="0.270061728395062" header="0.3" footer="0.3"/>
  <pageSetup horizontalDpi="600" verticalDpi="600" orientation="landscape" scale="90" r:id="rId1"/>
  <headerFooter differentFirst="1" alignWithMargins="0">
    <oddHeader>&amp;L&amp;8Wisconsin Department of Natural Resources Supplied Form.  This spreadsheet is only a guide, and it is the responsibility of the user to ensure that accurate results are reported.</oddHeader>
    <firstHeader>&amp;L&amp;7Wisconsin Department of Natural Resources Supplied Form.  This spreadsheet is only a guide, and it is the responsibility of the user to ensure that accurate results are reported.</firstHeader>
  </headerFooter>
</worksheet>
</file>

<file path=xl/worksheets/sheet3.xml><?xml version="1.0" encoding="utf-8"?>
<worksheet xmlns="http://schemas.openxmlformats.org/spreadsheetml/2006/main" xmlns:r="http://schemas.openxmlformats.org/officeDocument/2006/relationships">
  <sheetPr>
    <tabColor rgb="FFFFFF99"/>
  </sheetPr>
  <dimension ref="A1:DE3664"/>
  <sheetViews>
    <sheetView showGridLines="0" zoomScale="90" zoomScaleNormal="90" workbookViewId="0" topLeftCell="A1">
      <selection activeCell="A6" sqref="A6:E6"/>
    </sheetView>
  </sheetViews>
  <sheetFormatPr defaultColWidth="9.140625" defaultRowHeight="12.75"/>
  <cols>
    <col min="1" max="1" width="8.7109375" style="117" customWidth="1"/>
    <col min="2" max="2" width="13.57421875" style="117" customWidth="1"/>
    <col min="3" max="3" width="14.28125" style="117" customWidth="1"/>
    <col min="4" max="4" width="11.7109375" style="117" customWidth="1"/>
    <col min="5" max="5" width="15.28125" style="117" bestFit="1" customWidth="1"/>
    <col min="6" max="6" width="8.7109375" style="117" customWidth="1"/>
    <col min="7" max="7" width="7.57421875" style="117" customWidth="1"/>
    <col min="8" max="8" width="14.28125" style="117" customWidth="1"/>
    <col min="9" max="9" width="10.28125" style="117" customWidth="1"/>
    <col min="10" max="10" width="13.140625" style="117" customWidth="1"/>
    <col min="11" max="11" width="13.57421875" style="117" customWidth="1"/>
    <col min="12" max="12" width="3.7109375" style="14" customWidth="1"/>
    <col min="13" max="13" width="10.140625" style="127" customWidth="1"/>
    <col min="14" max="14" width="10.7109375" style="117" customWidth="1"/>
    <col min="15" max="15" width="8.7109375" style="12" customWidth="1"/>
    <col min="16" max="17" width="9.140625" style="248" customWidth="1"/>
    <col min="20" max="109" width="8.7109375" style="3" customWidth="1"/>
  </cols>
  <sheetData>
    <row r="1" spans="1:19" s="3" customFormat="1" ht="16.5" customHeight="1" thickBot="1" thickTop="1">
      <c r="A1" s="525" t="s">
        <v>145</v>
      </c>
      <c r="B1" s="526"/>
      <c r="C1" s="526"/>
      <c r="D1" s="526"/>
      <c r="E1" s="526"/>
      <c r="F1" s="526"/>
      <c r="G1" s="526"/>
      <c r="H1" s="526"/>
      <c r="I1" s="526"/>
      <c r="J1" s="526"/>
      <c r="K1" s="527"/>
      <c r="L1" s="23" t="s">
        <v>20</v>
      </c>
      <c r="M1" s="403" t="s">
        <v>23</v>
      </c>
      <c r="N1" s="404"/>
      <c r="O1" s="528" t="s">
        <v>147</v>
      </c>
      <c r="P1" s="529"/>
      <c r="Q1" s="530"/>
      <c r="R1" s="329"/>
      <c r="S1" s="330"/>
    </row>
    <row r="2" spans="1:19" s="39" customFormat="1" ht="15.75" customHeight="1" thickBot="1" thickTop="1">
      <c r="A2" s="537" t="s">
        <v>124</v>
      </c>
      <c r="B2" s="538"/>
      <c r="C2" s="539"/>
      <c r="D2" s="540"/>
      <c r="E2" s="540"/>
      <c r="F2" s="540"/>
      <c r="G2" s="540"/>
      <c r="H2" s="540"/>
      <c r="I2" s="540"/>
      <c r="J2" s="540"/>
      <c r="K2" s="541"/>
      <c r="L2" s="23" t="s">
        <v>21</v>
      </c>
      <c r="M2" s="244" t="s">
        <v>24</v>
      </c>
      <c r="N2" s="332" t="s">
        <v>0</v>
      </c>
      <c r="O2" s="531"/>
      <c r="P2" s="532"/>
      <c r="Q2" s="533"/>
      <c r="R2" s="329"/>
      <c r="S2" s="330"/>
    </row>
    <row r="3" spans="1:19" s="3" customFormat="1" ht="13.5" customHeight="1" thickTop="1">
      <c r="A3" s="542" t="s">
        <v>115</v>
      </c>
      <c r="B3" s="543"/>
      <c r="C3" s="544"/>
      <c r="D3" s="545"/>
      <c r="E3" s="546"/>
      <c r="F3" s="547" t="s">
        <v>146</v>
      </c>
      <c r="G3" s="548"/>
      <c r="H3" s="549"/>
      <c r="I3" s="550"/>
      <c r="J3" s="545"/>
      <c r="K3" s="551"/>
      <c r="L3" s="23" t="s">
        <v>21</v>
      </c>
      <c r="M3" s="118"/>
      <c r="N3" s="333"/>
      <c r="O3" s="531"/>
      <c r="P3" s="532"/>
      <c r="Q3" s="533"/>
      <c r="R3" s="329"/>
      <c r="S3" s="330"/>
    </row>
    <row r="4" spans="1:19" s="3" customFormat="1" ht="13.5" customHeight="1" thickBot="1">
      <c r="A4" s="552" t="s">
        <v>53</v>
      </c>
      <c r="B4" s="553"/>
      <c r="C4" s="511" t="str">
        <f>'Initial LOD'!C8:E8</f>
        <v>Wastewater</v>
      </c>
      <c r="D4" s="424"/>
      <c r="E4" s="512"/>
      <c r="F4" s="513" t="s">
        <v>54</v>
      </c>
      <c r="G4" s="514"/>
      <c r="H4" s="515"/>
      <c r="I4" s="511"/>
      <c r="J4" s="424"/>
      <c r="K4" s="425"/>
      <c r="L4" s="23" t="s">
        <v>21</v>
      </c>
      <c r="M4" s="118"/>
      <c r="N4" s="333"/>
      <c r="O4" s="531"/>
      <c r="P4" s="532"/>
      <c r="Q4" s="533"/>
      <c r="R4" s="329"/>
      <c r="S4" s="330"/>
    </row>
    <row r="5" spans="1:19" s="3" customFormat="1" ht="12" customHeight="1" thickBot="1" thickTop="1">
      <c r="A5" s="45"/>
      <c r="B5" s="132">
        <f>SUM(IF(FREQUENCY(B8:B23,B8:B23)&gt;0,1))</f>
        <v>0</v>
      </c>
      <c r="C5" s="133">
        <f>SUM(IF(FREQUENCY(C8:C23,C8:C23)&gt;0,1))</f>
        <v>0</v>
      </c>
      <c r="D5" s="46"/>
      <c r="E5" s="46"/>
      <c r="F5" s="45"/>
      <c r="G5" s="45"/>
      <c r="H5" s="45"/>
      <c r="I5" s="46"/>
      <c r="J5" s="46"/>
      <c r="K5" s="46"/>
      <c r="L5" s="24">
        <f>IF(J19&gt;99,"99th Percentile","")</f>
      </c>
      <c r="M5" s="118"/>
      <c r="N5" s="333"/>
      <c r="O5" s="531"/>
      <c r="P5" s="532"/>
      <c r="Q5" s="533"/>
      <c r="R5" s="331"/>
      <c r="S5" s="331"/>
    </row>
    <row r="6" spans="1:19" s="3" customFormat="1" ht="12" customHeight="1" thickBot="1" thickTop="1">
      <c r="A6" s="516" t="s">
        <v>150</v>
      </c>
      <c r="B6" s="517"/>
      <c r="C6" s="517"/>
      <c r="D6" s="517"/>
      <c r="E6" s="518"/>
      <c r="F6" s="47"/>
      <c r="G6" s="519" t="s">
        <v>40</v>
      </c>
      <c r="H6" s="520"/>
      <c r="I6" s="520"/>
      <c r="J6" s="520"/>
      <c r="K6" s="521"/>
      <c r="L6" s="24" t="s">
        <v>33</v>
      </c>
      <c r="M6" s="118"/>
      <c r="N6" s="333"/>
      <c r="O6" s="531"/>
      <c r="P6" s="532"/>
      <c r="Q6" s="533"/>
      <c r="R6" s="331"/>
      <c r="S6" s="331"/>
    </row>
    <row r="7" spans="1:19" s="3" customFormat="1" ht="12" customHeight="1" thickBot="1">
      <c r="A7" s="48"/>
      <c r="B7" s="40" t="s">
        <v>13</v>
      </c>
      <c r="C7" s="297" t="s">
        <v>14</v>
      </c>
      <c r="D7" s="42" t="s">
        <v>0</v>
      </c>
      <c r="E7" s="43" t="s">
        <v>4</v>
      </c>
      <c r="F7" s="49"/>
      <c r="G7" s="522" t="s">
        <v>114</v>
      </c>
      <c r="H7" s="523"/>
      <c r="I7" s="523"/>
      <c r="J7" s="523"/>
      <c r="K7" s="524"/>
      <c r="L7" s="23"/>
      <c r="M7" s="118"/>
      <c r="N7" s="333"/>
      <c r="O7" s="531"/>
      <c r="P7" s="532"/>
      <c r="Q7" s="533"/>
      <c r="R7" s="331"/>
      <c r="S7" s="331"/>
    </row>
    <row r="8" spans="1:19" s="3" customFormat="1" ht="12" customHeight="1" thickBot="1">
      <c r="A8" s="291" t="s">
        <v>25</v>
      </c>
      <c r="B8" s="50"/>
      <c r="C8" s="295"/>
      <c r="D8" s="588"/>
      <c r="E8" s="51">
        <f aca="true" t="shared" si="0" ref="E8:E23">IF(D8="","",SUM(D8/$D$25))</f>
      </c>
      <c r="F8" s="52"/>
      <c r="G8" s="319" t="s">
        <v>112</v>
      </c>
      <c r="H8" s="493"/>
      <c r="I8" s="495"/>
      <c r="J8" s="496"/>
      <c r="K8" s="53"/>
      <c r="L8" s="15"/>
      <c r="M8" s="118"/>
      <c r="N8" s="333"/>
      <c r="O8" s="534"/>
      <c r="P8" s="535"/>
      <c r="Q8" s="536"/>
      <c r="R8" s="331"/>
      <c r="S8" s="331"/>
    </row>
    <row r="9" spans="1:19" s="3" customFormat="1" ht="12" customHeight="1">
      <c r="A9" s="56" t="s">
        <v>26</v>
      </c>
      <c r="B9" s="54"/>
      <c r="C9" s="295"/>
      <c r="D9" s="589"/>
      <c r="E9" s="51">
        <f t="shared" si="0"/>
      </c>
      <c r="F9" s="52"/>
      <c r="G9" s="497">
        <f>IF(H8="","",(IF(OR(H8="&lt;1/month",H8="1/month",H8="2/month"),"Use all method blanks from the last two years.",IF(H8="1/week","Use at least the 50 most recent method blanks.","Use at least the last 6 months of method blanks."))))</f>
      </c>
      <c r="H9" s="498"/>
      <c r="I9" s="498"/>
      <c r="J9" s="498"/>
      <c r="K9" s="499"/>
      <c r="L9" s="15"/>
      <c r="M9" s="118"/>
      <c r="N9" s="333"/>
      <c r="O9" s="500" t="s">
        <v>126</v>
      </c>
      <c r="P9" s="501"/>
      <c r="Q9" s="502"/>
      <c r="R9" s="331"/>
      <c r="S9" s="331"/>
    </row>
    <row r="10" spans="1:19" s="3" customFormat="1" ht="12" customHeight="1" thickBot="1">
      <c r="A10" s="56" t="s">
        <v>27</v>
      </c>
      <c r="B10" s="54"/>
      <c r="C10" s="295"/>
      <c r="D10" s="589"/>
      <c r="E10" s="51">
        <f t="shared" si="0"/>
      </c>
      <c r="F10" s="52"/>
      <c r="G10" s="303">
        <f>IF(K10&gt;730,"Use only the last 2 years of data.","")</f>
      </c>
      <c r="H10" s="320"/>
      <c r="I10" s="320"/>
      <c r="J10" s="320"/>
      <c r="K10" s="323">
        <f>(MAX(M3:M222))-(MIN(M3:M222))</f>
        <v>0</v>
      </c>
      <c r="L10" s="15"/>
      <c r="M10" s="118"/>
      <c r="N10" s="333"/>
      <c r="O10" s="503"/>
      <c r="P10" s="504"/>
      <c r="Q10" s="505"/>
      <c r="R10" s="331"/>
      <c r="S10" s="331"/>
    </row>
    <row r="11" spans="1:19" s="3" customFormat="1" ht="12" customHeight="1">
      <c r="A11" s="56" t="s">
        <v>28</v>
      </c>
      <c r="B11" s="54"/>
      <c r="C11" s="295"/>
      <c r="D11" s="589"/>
      <c r="E11" s="51">
        <f t="shared" si="0"/>
      </c>
      <c r="F11" s="52"/>
      <c r="G11" s="506" t="s">
        <v>108</v>
      </c>
      <c r="H11" s="507"/>
      <c r="I11" s="507"/>
      <c r="J11" s="507"/>
      <c r="K11" s="508"/>
      <c r="L11" s="15"/>
      <c r="M11" s="118"/>
      <c r="N11" s="120"/>
      <c r="O11" s="23" t="s">
        <v>95</v>
      </c>
      <c r="P11" s="12"/>
      <c r="Q11" s="12"/>
      <c r="R11" s="331"/>
      <c r="S11" s="331"/>
    </row>
    <row r="12" spans="1:19" s="3" customFormat="1" ht="12" customHeight="1">
      <c r="A12" s="56" t="s">
        <v>29</v>
      </c>
      <c r="B12" s="54"/>
      <c r="C12" s="295"/>
      <c r="D12" s="589"/>
      <c r="E12" s="51">
        <f t="shared" si="0"/>
      </c>
      <c r="F12" s="52"/>
      <c r="G12" s="128" t="s">
        <v>77</v>
      </c>
      <c r="H12" s="129" t="s">
        <v>73</v>
      </c>
      <c r="I12" s="129" t="s">
        <v>71</v>
      </c>
      <c r="J12" s="129" t="s">
        <v>75</v>
      </c>
      <c r="K12" s="130" t="s">
        <v>103</v>
      </c>
      <c r="L12" s="13"/>
      <c r="M12" s="118"/>
      <c r="N12" s="120"/>
      <c r="O12" s="23"/>
      <c r="P12" s="12"/>
      <c r="Q12" s="12"/>
      <c r="R12" s="331"/>
      <c r="S12" s="331"/>
    </row>
    <row r="13" spans="1:19" s="3" customFormat="1" ht="12" customHeight="1">
      <c r="A13" s="56" t="s">
        <v>30</v>
      </c>
      <c r="B13" s="54"/>
      <c r="C13" s="295"/>
      <c r="D13" s="589"/>
      <c r="E13" s="51">
        <f t="shared" si="0"/>
      </c>
      <c r="F13" s="52"/>
      <c r="G13" s="128" t="s">
        <v>70</v>
      </c>
      <c r="H13" s="129" t="s">
        <v>74</v>
      </c>
      <c r="I13" s="129" t="s">
        <v>72</v>
      </c>
      <c r="J13" s="129" t="s">
        <v>76</v>
      </c>
      <c r="K13" s="130" t="s">
        <v>103</v>
      </c>
      <c r="L13" s="13"/>
      <c r="M13" s="118"/>
      <c r="N13" s="120"/>
      <c r="O13" s="334" t="s">
        <v>96</v>
      </c>
      <c r="P13" s="12"/>
      <c r="Q13" s="12"/>
      <c r="R13" s="331"/>
      <c r="S13" s="331"/>
    </row>
    <row r="14" spans="1:19" s="3" customFormat="1" ht="12" customHeight="1">
      <c r="A14" s="56" t="s">
        <v>31</v>
      </c>
      <c r="B14" s="54"/>
      <c r="C14" s="321"/>
      <c r="D14" s="596"/>
      <c r="E14" s="51">
        <f t="shared" si="0"/>
      </c>
      <c r="F14" s="52"/>
      <c r="G14" s="128" t="s">
        <v>78</v>
      </c>
      <c r="H14" s="129" t="s">
        <v>80</v>
      </c>
      <c r="I14" s="129" t="s">
        <v>79</v>
      </c>
      <c r="J14" s="129" t="s">
        <v>81</v>
      </c>
      <c r="K14" s="130" t="s">
        <v>104</v>
      </c>
      <c r="L14" s="13"/>
      <c r="M14" s="118"/>
      <c r="N14" s="120"/>
      <c r="O14" s="334" t="s">
        <v>91</v>
      </c>
      <c r="P14" s="12"/>
      <c r="Q14" s="12"/>
      <c r="R14" s="331"/>
      <c r="S14" s="331"/>
    </row>
    <row r="15" spans="1:19" s="3" customFormat="1" ht="12" customHeight="1" thickBot="1">
      <c r="A15" s="67" t="s">
        <v>32</v>
      </c>
      <c r="B15" s="68"/>
      <c r="C15" s="322"/>
      <c r="D15" s="590"/>
      <c r="E15" s="51">
        <f t="shared" si="0"/>
      </c>
      <c r="F15" s="52"/>
      <c r="G15" s="128" t="s">
        <v>82</v>
      </c>
      <c r="H15" s="129" t="s">
        <v>84</v>
      </c>
      <c r="I15" s="129" t="s">
        <v>83</v>
      </c>
      <c r="J15" s="129" t="s">
        <v>97</v>
      </c>
      <c r="K15" s="130" t="s">
        <v>105</v>
      </c>
      <c r="L15" s="13"/>
      <c r="M15" s="118"/>
      <c r="N15" s="120"/>
      <c r="O15" s="334" t="s">
        <v>92</v>
      </c>
      <c r="P15" s="12"/>
      <c r="Q15" s="12"/>
      <c r="R15" s="331"/>
      <c r="S15" s="331"/>
    </row>
    <row r="16" spans="1:19" s="3" customFormat="1" ht="12" customHeight="1">
      <c r="A16" s="289" t="s">
        <v>25</v>
      </c>
      <c r="B16" s="290"/>
      <c r="C16" s="295"/>
      <c r="D16" s="591"/>
      <c r="E16" s="51">
        <f t="shared" si="0"/>
      </c>
      <c r="F16" s="52"/>
      <c r="G16" s="128" t="s">
        <v>86</v>
      </c>
      <c r="H16" s="129" t="s">
        <v>88</v>
      </c>
      <c r="I16" s="129" t="s">
        <v>87</v>
      </c>
      <c r="J16" s="129" t="s">
        <v>98</v>
      </c>
      <c r="K16" s="130" t="s">
        <v>105</v>
      </c>
      <c r="L16" s="13"/>
      <c r="M16" s="118"/>
      <c r="N16" s="120"/>
      <c r="O16" s="334" t="s">
        <v>90</v>
      </c>
      <c r="P16" s="12"/>
      <c r="Q16" s="12"/>
      <c r="R16" s="331"/>
      <c r="S16" s="331"/>
    </row>
    <row r="17" spans="1:19" s="3" customFormat="1" ht="12" customHeight="1">
      <c r="A17" s="56" t="s">
        <v>26</v>
      </c>
      <c r="B17" s="57"/>
      <c r="C17" s="296"/>
      <c r="D17" s="592"/>
      <c r="E17" s="51">
        <f t="shared" si="0"/>
      </c>
      <c r="F17" s="52"/>
      <c r="G17" s="128" t="s">
        <v>89</v>
      </c>
      <c r="H17" s="131" t="s">
        <v>99</v>
      </c>
      <c r="I17" s="131" t="s">
        <v>85</v>
      </c>
      <c r="J17" s="131" t="s">
        <v>100</v>
      </c>
      <c r="K17" s="130" t="s">
        <v>105</v>
      </c>
      <c r="L17" s="13"/>
      <c r="M17" s="118"/>
      <c r="N17" s="120"/>
      <c r="O17" s="334" t="s">
        <v>93</v>
      </c>
      <c r="P17" s="12"/>
      <c r="Q17" s="12"/>
      <c r="R17" s="331"/>
      <c r="S17" s="331"/>
    </row>
    <row r="18" spans="1:19" s="3" customFormat="1" ht="12" customHeight="1">
      <c r="A18" s="56" t="s">
        <v>27</v>
      </c>
      <c r="B18" s="57"/>
      <c r="C18" s="295"/>
      <c r="D18" s="592"/>
      <c r="E18" s="51">
        <f t="shared" si="0"/>
      </c>
      <c r="F18" s="52"/>
      <c r="G18" s="128" t="s">
        <v>116</v>
      </c>
      <c r="H18" s="129" t="s">
        <v>117</v>
      </c>
      <c r="I18" s="129" t="s">
        <v>118</v>
      </c>
      <c r="J18" s="129" t="s">
        <v>119</v>
      </c>
      <c r="K18" s="130" t="s">
        <v>105</v>
      </c>
      <c r="L18" s="13"/>
      <c r="M18" s="118"/>
      <c r="N18" s="120"/>
      <c r="O18" s="334" t="s">
        <v>94</v>
      </c>
      <c r="P18" s="12"/>
      <c r="Q18" s="12"/>
      <c r="R18" s="331"/>
      <c r="S18" s="331"/>
    </row>
    <row r="19" spans="1:19" s="3" customFormat="1" ht="12" customHeight="1">
      <c r="A19" s="56" t="s">
        <v>28</v>
      </c>
      <c r="B19" s="57"/>
      <c r="C19" s="57"/>
      <c r="D19" s="592"/>
      <c r="E19" s="51">
        <f t="shared" si="0"/>
      </c>
      <c r="F19" s="52"/>
      <c r="G19" s="509" t="s">
        <v>109</v>
      </c>
      <c r="H19" s="510"/>
      <c r="I19" s="510"/>
      <c r="J19" s="63">
        <f>COUNT(N3:N222)</f>
        <v>0</v>
      </c>
      <c r="K19" s="64"/>
      <c r="L19" s="13"/>
      <c r="M19" s="118"/>
      <c r="N19" s="119"/>
      <c r="O19" s="334" t="s">
        <v>95</v>
      </c>
      <c r="P19" s="12"/>
      <c r="Q19" s="12"/>
      <c r="R19" s="331"/>
      <c r="S19" s="331"/>
    </row>
    <row r="20" spans="1:19" s="3" customFormat="1" ht="12" customHeight="1">
      <c r="A20" s="56" t="s">
        <v>29</v>
      </c>
      <c r="B20" s="57"/>
      <c r="C20" s="57"/>
      <c r="D20" s="592"/>
      <c r="E20" s="51">
        <f t="shared" si="0"/>
      </c>
      <c r="F20" s="52"/>
      <c r="G20" s="59"/>
      <c r="H20" s="60"/>
      <c r="I20" s="60"/>
      <c r="J20" s="60"/>
      <c r="K20" s="61"/>
      <c r="L20" s="13"/>
      <c r="M20" s="118"/>
      <c r="N20" s="119"/>
      <c r="O20" s="334" t="s">
        <v>101</v>
      </c>
      <c r="P20" s="12"/>
      <c r="Q20" s="12"/>
      <c r="R20" s="331"/>
      <c r="S20" s="331"/>
    </row>
    <row r="21" spans="1:19" s="3" customFormat="1" ht="13.5" customHeight="1">
      <c r="A21" s="56" t="s">
        <v>30</v>
      </c>
      <c r="B21" s="57"/>
      <c r="C21" s="57"/>
      <c r="D21" s="592"/>
      <c r="E21" s="51">
        <f t="shared" si="0"/>
      </c>
      <c r="F21" s="52"/>
      <c r="G21" s="483" t="s">
        <v>56</v>
      </c>
      <c r="H21" s="484"/>
      <c r="I21" s="484"/>
      <c r="J21" s="65" t="e">
        <f>IF(J26&gt;0,(J26+(J27*J28)),(J27*J28))</f>
        <v>#DIV/0!</v>
      </c>
      <c r="K21" s="66" t="s">
        <v>3</v>
      </c>
      <c r="L21" s="13"/>
      <c r="M21" s="118"/>
      <c r="N21" s="119"/>
      <c r="O21" s="12"/>
      <c r="P21" s="12"/>
      <c r="Q21" s="12"/>
      <c r="R21" s="331"/>
      <c r="S21" s="331"/>
    </row>
    <row r="22" spans="1:19" s="3" customFormat="1" ht="13.5" customHeight="1">
      <c r="A22" s="56" t="s">
        <v>31</v>
      </c>
      <c r="B22" s="57"/>
      <c r="C22" s="57"/>
      <c r="D22" s="592"/>
      <c r="E22" s="51">
        <f t="shared" si="0"/>
      </c>
      <c r="F22" s="52"/>
      <c r="G22" s="483" t="s">
        <v>55</v>
      </c>
      <c r="H22" s="484"/>
      <c r="I22" s="484"/>
      <c r="J22" s="241" t="str">
        <f>IF(J19&gt;99,_xlfn.PERCENTILE.EXC(N3:N222,0.99),"NA")</f>
        <v>NA</v>
      </c>
      <c r="K22" s="242" t="s">
        <v>3</v>
      </c>
      <c r="L22" s="243"/>
      <c r="M22" s="118"/>
      <c r="N22" s="119"/>
      <c r="O22" s="12"/>
      <c r="P22" s="12"/>
      <c r="Q22" s="12"/>
      <c r="R22" s="331"/>
      <c r="S22" s="331"/>
    </row>
    <row r="23" spans="1:19" s="3" customFormat="1" ht="12.75" thickBot="1">
      <c r="A23" s="67" t="s">
        <v>32</v>
      </c>
      <c r="B23" s="68"/>
      <c r="C23" s="68"/>
      <c r="D23" s="590"/>
      <c r="E23" s="51">
        <f t="shared" si="0"/>
      </c>
      <c r="F23" s="52"/>
      <c r="G23" s="485" t="s">
        <v>113</v>
      </c>
      <c r="H23" s="486"/>
      <c r="I23" s="486"/>
      <c r="J23" s="486"/>
      <c r="K23" s="487"/>
      <c r="L23" s="13"/>
      <c r="M23" s="118"/>
      <c r="N23" s="119"/>
      <c r="O23" s="12"/>
      <c r="P23" s="12"/>
      <c r="Q23" s="12"/>
      <c r="R23" s="331"/>
      <c r="S23" s="331"/>
    </row>
    <row r="24" spans="1:19" s="3" customFormat="1" ht="12" customHeight="1" thickBot="1">
      <c r="A24" s="69">
        <f>IF(D8="","",(IF(OR(B5&lt;3,C5&lt;3),"Need at least 3 separate Prepped and 3 separate Analyzed dates","")))</f>
      </c>
      <c r="B24" s="70"/>
      <c r="C24" s="71"/>
      <c r="D24" s="58"/>
      <c r="E24" s="72"/>
      <c r="F24" s="52"/>
      <c r="G24" s="488"/>
      <c r="H24" s="489"/>
      <c r="I24" s="489"/>
      <c r="J24" s="486"/>
      <c r="K24" s="487"/>
      <c r="L24" s="13"/>
      <c r="M24" s="118"/>
      <c r="N24" s="119"/>
      <c r="O24" s="12"/>
      <c r="P24" s="12"/>
      <c r="Q24" s="12"/>
      <c r="R24" s="331"/>
      <c r="S24" s="331"/>
    </row>
    <row r="25" spans="1:19" s="3" customFormat="1" ht="12" customHeight="1" thickBot="1">
      <c r="A25" s="490" t="s">
        <v>41</v>
      </c>
      <c r="B25" s="491"/>
      <c r="C25" s="491"/>
      <c r="D25" s="593">
        <f>'Initial LOD'!D21</f>
        <v>0</v>
      </c>
      <c r="E25" s="335" t="str">
        <f>'Initial LOD'!E21</f>
        <v>mg/L</v>
      </c>
      <c r="F25" s="52"/>
      <c r="G25" s="492" t="s">
        <v>110</v>
      </c>
      <c r="H25" s="476"/>
      <c r="I25" s="476"/>
      <c r="J25" s="493" t="s">
        <v>33</v>
      </c>
      <c r="K25" s="494"/>
      <c r="L25" s="13"/>
      <c r="M25" s="118"/>
      <c r="N25" s="119"/>
      <c r="O25" s="12"/>
      <c r="P25" s="12"/>
      <c r="Q25" s="12"/>
      <c r="R25" s="331"/>
      <c r="S25" s="331"/>
    </row>
    <row r="26" spans="1:19" s="3" customFormat="1" ht="12" customHeight="1">
      <c r="A26" s="482" t="s">
        <v>1</v>
      </c>
      <c r="B26" s="472"/>
      <c r="C26" s="472"/>
      <c r="D26" s="594" t="e">
        <f>AVERAGE(D8:D23)</f>
        <v>#DIV/0!</v>
      </c>
      <c r="E26" s="76" t="e">
        <f>AVERAGE(E8:E23)</f>
        <v>#DIV/0!</v>
      </c>
      <c r="F26" s="52"/>
      <c r="G26" s="482" t="s">
        <v>1</v>
      </c>
      <c r="H26" s="472"/>
      <c r="I26" s="472"/>
      <c r="J26" s="77" t="e">
        <f>AVERAGE(N3:N222)</f>
        <v>#DIV/0!</v>
      </c>
      <c r="K26" s="78"/>
      <c r="L26" s="13"/>
      <c r="M26" s="118"/>
      <c r="N26" s="120"/>
      <c r="O26" s="12"/>
      <c r="P26" s="12"/>
      <c r="Q26" s="12"/>
      <c r="R26" s="331"/>
      <c r="S26" s="331"/>
    </row>
    <row r="27" spans="1:19" s="3" customFormat="1" ht="12" customHeight="1">
      <c r="A27" s="482" t="s">
        <v>2</v>
      </c>
      <c r="B27" s="472"/>
      <c r="C27" s="472"/>
      <c r="D27" s="595" t="e">
        <f>STDEV(D8:D23)</f>
        <v>#DIV/0!</v>
      </c>
      <c r="E27" s="80"/>
      <c r="F27" s="55"/>
      <c r="G27" s="482" t="s">
        <v>2</v>
      </c>
      <c r="H27" s="472"/>
      <c r="I27" s="472"/>
      <c r="J27" s="81" t="e">
        <f>STDEV(N3:N222)</f>
        <v>#DIV/0!</v>
      </c>
      <c r="K27" s="80"/>
      <c r="L27" s="13"/>
      <c r="M27" s="118"/>
      <c r="N27" s="120"/>
      <c r="O27" s="12"/>
      <c r="P27" s="12"/>
      <c r="Q27" s="12"/>
      <c r="R27" s="331"/>
      <c r="S27" s="331"/>
    </row>
    <row r="28" spans="1:19" s="3" customFormat="1" ht="12" customHeight="1">
      <c r="A28" s="482" t="s">
        <v>7</v>
      </c>
      <c r="B28" s="472"/>
      <c r="C28" s="472"/>
      <c r="D28" s="79" t="e">
        <f>ROUND((TINV(0.02,(E28-1))),3)</f>
        <v>#NUM!</v>
      </c>
      <c r="E28" s="22">
        <f>COUNT(D8:D23)</f>
        <v>0</v>
      </c>
      <c r="F28" s="46"/>
      <c r="G28" s="482" t="s">
        <v>111</v>
      </c>
      <c r="H28" s="472"/>
      <c r="I28" s="472"/>
      <c r="J28" s="82" t="e">
        <f>ROUND((TINV(0.02,(J19-1))),3)</f>
        <v>#NUM!</v>
      </c>
      <c r="K28" s="20"/>
      <c r="L28" s="13"/>
      <c r="M28" s="118"/>
      <c r="N28" s="120"/>
      <c r="O28" s="12"/>
      <c r="P28" s="12"/>
      <c r="Q28" s="12"/>
      <c r="R28" s="331"/>
      <c r="S28" s="331"/>
    </row>
    <row r="29" spans="1:19" s="3" customFormat="1" ht="14.25" customHeight="1" thickBot="1">
      <c r="A29" s="459" t="s">
        <v>16</v>
      </c>
      <c r="B29" s="467"/>
      <c r="C29" s="467"/>
      <c r="D29" s="587" t="str">
        <f>IF(E28&lt;7,"&lt;7 Spk Blks",(SUM(D28*D27)))</f>
        <v>&lt;7 Spk Blks</v>
      </c>
      <c r="E29" s="226" t="str">
        <f>E25</f>
        <v>mg/L</v>
      </c>
      <c r="F29" s="46"/>
      <c r="G29" s="468" t="s">
        <v>19</v>
      </c>
      <c r="H29" s="469"/>
      <c r="I29" s="470"/>
      <c r="J29" s="587" t="str">
        <f>IF(J19&lt;7,"&lt;7 MBs",(IF(J25="","Select option",(IF(J25="Standard Deviation",J21,J22)))))</f>
        <v>&lt;7 MBs</v>
      </c>
      <c r="K29" s="227" t="str">
        <f>E25</f>
        <v>mg/L</v>
      </c>
      <c r="L29" s="13"/>
      <c r="M29" s="118"/>
      <c r="N29" s="120"/>
      <c r="O29" s="12"/>
      <c r="P29" s="12"/>
      <c r="Q29" s="12"/>
      <c r="R29" s="331"/>
      <c r="S29" s="331"/>
    </row>
    <row r="30" spans="1:19" s="3" customFormat="1" ht="12" customHeight="1" thickBot="1" thickTop="1">
      <c r="A30" s="83"/>
      <c r="B30" s="239">
        <f>IF(OR(B32&gt;730,C32&gt;730),"Use only the last 2 years of data.","")</f>
      </c>
      <c r="C30" s="83"/>
      <c r="D30" s="58"/>
      <c r="E30" s="46"/>
      <c r="F30" s="46"/>
      <c r="G30" s="240">
        <f>COUNTIF(N11:N200,"*")</f>
        <v>0</v>
      </c>
      <c r="H30" s="239">
        <f>IF(G30&gt;0,"Only numeric values can be used in this spreadsheet","")</f>
      </c>
      <c r="I30" s="84"/>
      <c r="J30" s="46"/>
      <c r="K30" s="55"/>
      <c r="L30" s="21"/>
      <c r="M30" s="118"/>
      <c r="N30" s="120"/>
      <c r="O30" s="12"/>
      <c r="P30" s="12"/>
      <c r="Q30" s="12"/>
      <c r="R30" s="331"/>
      <c r="S30" s="331"/>
    </row>
    <row r="31" spans="1:19" s="3" customFormat="1" ht="13.5" customHeight="1" thickTop="1">
      <c r="A31" s="325"/>
      <c r="B31" s="326"/>
      <c r="C31" s="327"/>
      <c r="D31" s="471" t="s">
        <v>5</v>
      </c>
      <c r="E31" s="471"/>
      <c r="F31" s="87" t="str">
        <f>IF(OR(D29="&lt;7 Spk Blks",J29="&lt;7 MBs"),"NA",(MAX(D29,J29)))</f>
        <v>NA</v>
      </c>
      <c r="G31" s="87" t="str">
        <f>E25</f>
        <v>mg/L</v>
      </c>
      <c r="H31" s="88" t="s">
        <v>106</v>
      </c>
      <c r="I31" s="89"/>
      <c r="J31" s="90"/>
      <c r="K31" s="91"/>
      <c r="L31" s="17"/>
      <c r="M31" s="118"/>
      <c r="N31" s="120"/>
      <c r="O31" s="12"/>
      <c r="P31" s="12"/>
      <c r="Q31" s="12"/>
      <c r="R31" s="331"/>
      <c r="S31" s="331"/>
    </row>
    <row r="32" spans="1:19" s="3" customFormat="1" ht="13.5" customHeight="1">
      <c r="A32" s="328"/>
      <c r="B32" s="292">
        <f>(MAX(B8:B23))-(MIN(B8:B23))</f>
        <v>0</v>
      </c>
      <c r="C32" s="292">
        <f>(MAX(C8:C23))-(MIN(C8:C23))</f>
        <v>0</v>
      </c>
      <c r="D32" s="472" t="s">
        <v>120</v>
      </c>
      <c r="E32" s="472"/>
      <c r="F32" s="94" t="str">
        <f>IF(F31="NA","NA",(10/3)*F31)</f>
        <v>NA</v>
      </c>
      <c r="G32" s="94" t="str">
        <f>E25</f>
        <v>mg/L</v>
      </c>
      <c r="H32" s="95" t="s">
        <v>37</v>
      </c>
      <c r="I32" s="96"/>
      <c r="J32" s="97"/>
      <c r="K32" s="98"/>
      <c r="L32" s="13"/>
      <c r="M32" s="118"/>
      <c r="N32" s="120"/>
      <c r="O32" s="12"/>
      <c r="P32" s="12"/>
      <c r="Q32" s="12"/>
      <c r="R32" s="331"/>
      <c r="S32" s="331"/>
    </row>
    <row r="33" spans="1:19" s="3" customFormat="1" ht="12" customHeight="1" thickBot="1">
      <c r="A33" s="328"/>
      <c r="B33" s="293"/>
      <c r="C33" s="294"/>
      <c r="D33" s="99"/>
      <c r="E33" s="99"/>
      <c r="F33" s="58"/>
      <c r="G33" s="58"/>
      <c r="H33" s="137">
        <f>0.5*F34</f>
        <v>0</v>
      </c>
      <c r="I33" s="138">
        <f>2*F34</f>
        <v>0</v>
      </c>
      <c r="J33" s="139" t="str">
        <f>IF(AND(F31&gt;=H33,F31&lt;=I33),"YES","NO")</f>
        <v>NO</v>
      </c>
      <c r="K33" s="140"/>
      <c r="L33" s="13"/>
      <c r="M33" s="118"/>
      <c r="N33" s="120"/>
      <c r="O33" s="12"/>
      <c r="P33" s="12"/>
      <c r="Q33" s="12"/>
      <c r="R33" s="331"/>
      <c r="S33" s="331"/>
    </row>
    <row r="34" spans="1:19" s="3" customFormat="1" ht="13.5" customHeight="1" thickBot="1">
      <c r="A34" s="134">
        <f>COUNT(D8:D23)</f>
        <v>0</v>
      </c>
      <c r="B34" s="135">
        <f>COUNTIF(D8:D23,"&lt;0")</f>
        <v>0</v>
      </c>
      <c r="C34" s="136" t="str">
        <f>IF(A34=0,"NA",B34/A34)</f>
        <v>NA</v>
      </c>
      <c r="D34" s="473" t="s">
        <v>38</v>
      </c>
      <c r="E34" s="474"/>
      <c r="F34" s="73"/>
      <c r="G34" s="100" t="str">
        <f>E25</f>
        <v>mg/L</v>
      </c>
      <c r="H34" s="137">
        <f>COUNT(N3:N222)</f>
        <v>0</v>
      </c>
      <c r="I34" s="135">
        <f>COUNTIF(N3:N222,"&gt;"&amp;F34)</f>
        <v>0</v>
      </c>
      <c r="J34" s="141" t="e">
        <f>I34/H34</f>
        <v>#DIV/0!</v>
      </c>
      <c r="K34" s="142" t="e">
        <f>IF(J34&lt;3%,"YES","NO")</f>
        <v>#DIV/0!</v>
      </c>
      <c r="L34" s="13"/>
      <c r="M34" s="118"/>
      <c r="N34" s="119"/>
      <c r="O34" s="12"/>
      <c r="P34" s="12"/>
      <c r="Q34" s="12"/>
      <c r="R34" s="331"/>
      <c r="S34" s="331"/>
    </row>
    <row r="35" spans="1:19" s="3" customFormat="1" ht="13.5" customHeight="1">
      <c r="A35" s="101"/>
      <c r="B35" s="475" t="s">
        <v>58</v>
      </c>
      <c r="C35" s="476"/>
      <c r="D35" s="476"/>
      <c r="E35" s="476"/>
      <c r="F35" s="477">
        <f>IF(OR(F31="NA",F34=""),"",(IF(AND(J33="Yes",K34="Yes"),"YES","NO")))</f>
      </c>
      <c r="G35" s="478"/>
      <c r="H35" s="479" t="str">
        <f>IF(F34="","Enter exisiting LOD.",(IF(OR(F35="YES",F35=""),"","Use the new calculated LOD.")))</f>
        <v>Enter exisiting LOD.</v>
      </c>
      <c r="I35" s="480"/>
      <c r="J35" s="480"/>
      <c r="K35" s="481"/>
      <c r="L35" s="13"/>
      <c r="M35" s="118"/>
      <c r="N35" s="119"/>
      <c r="O35" s="12"/>
      <c r="P35" s="12"/>
      <c r="Q35" s="12"/>
      <c r="R35" s="331"/>
      <c r="S35" s="331"/>
    </row>
    <row r="36" spans="1:19" s="3" customFormat="1" ht="13.5" customHeight="1" thickBot="1">
      <c r="A36" s="102"/>
      <c r="B36" s="103"/>
      <c r="C36" s="104"/>
      <c r="D36" s="104"/>
      <c r="E36" s="104" t="s">
        <v>65</v>
      </c>
      <c r="F36" s="453">
        <f>IF(C34="NA","",(IF(C34&gt;5%,"NO","YES")))</f>
      </c>
      <c r="G36" s="454"/>
      <c r="H36" s="455">
        <f>IF(F36="NO","If no, increase spike level and re-determine initial LOD","")</f>
      </c>
      <c r="I36" s="455"/>
      <c r="J36" s="455"/>
      <c r="K36" s="456"/>
      <c r="L36" s="13"/>
      <c r="M36" s="118"/>
      <c r="N36" s="119"/>
      <c r="O36" s="12"/>
      <c r="P36" s="12"/>
      <c r="Q36" s="12"/>
      <c r="R36" s="331"/>
      <c r="S36" s="331"/>
    </row>
    <row r="37" spans="1:19" s="3" customFormat="1" ht="12" customHeight="1" thickBot="1" thickTop="1">
      <c r="A37" s="105"/>
      <c r="B37" s="83"/>
      <c r="C37" s="83"/>
      <c r="D37" s="58"/>
      <c r="E37" s="46"/>
      <c r="F37" s="46"/>
      <c r="G37" s="55"/>
      <c r="H37" s="106"/>
      <c r="I37" s="106"/>
      <c r="J37" s="107"/>
      <c r="K37" s="55"/>
      <c r="L37" s="13"/>
      <c r="M37" s="118"/>
      <c r="N37" s="119"/>
      <c r="O37" s="12"/>
      <c r="P37" s="12"/>
      <c r="Q37" s="12"/>
      <c r="R37" s="331"/>
      <c r="S37" s="331"/>
    </row>
    <row r="38" spans="1:19" s="3" customFormat="1" ht="13.5" customHeight="1" thickBot="1" thickTop="1">
      <c r="A38" s="457" t="s">
        <v>17</v>
      </c>
      <c r="B38" s="458"/>
      <c r="C38" s="108"/>
      <c r="D38" s="109" t="s">
        <v>35</v>
      </c>
      <c r="E38" s="110"/>
      <c r="F38" s="110"/>
      <c r="G38" s="111"/>
      <c r="H38" s="112"/>
      <c r="I38" s="113"/>
      <c r="J38" s="110"/>
      <c r="K38" s="114"/>
      <c r="L38" s="17"/>
      <c r="M38" s="118"/>
      <c r="N38" s="119"/>
      <c r="O38" s="12"/>
      <c r="P38" s="12"/>
      <c r="Q38" s="12"/>
      <c r="R38" s="331"/>
      <c r="S38" s="331"/>
    </row>
    <row r="39" spans="1:19" s="3" customFormat="1" ht="13.5" customHeight="1" thickBot="1">
      <c r="A39" s="459" t="s">
        <v>18</v>
      </c>
      <c r="B39" s="460"/>
      <c r="C39" s="461"/>
      <c r="D39" s="462"/>
      <c r="E39" s="462"/>
      <c r="F39" s="462"/>
      <c r="G39" s="462"/>
      <c r="H39" s="462"/>
      <c r="I39" s="462"/>
      <c r="J39" s="462"/>
      <c r="K39" s="463"/>
      <c r="L39" s="13"/>
      <c r="M39" s="118"/>
      <c r="N39" s="119"/>
      <c r="O39" s="12"/>
      <c r="P39" s="12"/>
      <c r="Q39" s="12"/>
      <c r="R39" s="331"/>
      <c r="S39" s="331"/>
    </row>
    <row r="40" spans="1:19" s="3" customFormat="1" ht="12" customHeight="1" thickBot="1" thickTop="1">
      <c r="A40" s="115"/>
      <c r="B40" s="115"/>
      <c r="C40" s="115"/>
      <c r="D40" s="115"/>
      <c r="E40" s="115"/>
      <c r="F40" s="115"/>
      <c r="G40" s="115"/>
      <c r="H40" s="115"/>
      <c r="I40" s="115"/>
      <c r="J40" s="115"/>
      <c r="K40" s="115"/>
      <c r="L40" s="13"/>
      <c r="M40" s="118"/>
      <c r="N40" s="119"/>
      <c r="O40" s="12"/>
      <c r="P40" s="12"/>
      <c r="Q40" s="12"/>
      <c r="R40" s="331"/>
      <c r="S40" s="331"/>
    </row>
    <row r="41" spans="1:19" s="3" customFormat="1" ht="12" customHeight="1" thickBot="1">
      <c r="A41" s="464" t="s">
        <v>39</v>
      </c>
      <c r="B41" s="465"/>
      <c r="C41" s="465"/>
      <c r="D41" s="465"/>
      <c r="E41" s="465"/>
      <c r="F41" s="465"/>
      <c r="G41" s="465"/>
      <c r="H41" s="465"/>
      <c r="I41" s="465"/>
      <c r="J41" s="465"/>
      <c r="K41" s="466"/>
      <c r="L41" s="13"/>
      <c r="M41" s="118"/>
      <c r="N41" s="120"/>
      <c r="O41" s="12"/>
      <c r="P41" s="12"/>
      <c r="Q41" s="12"/>
      <c r="R41" s="331"/>
      <c r="S41" s="331"/>
    </row>
    <row r="42" spans="1:19" s="3" customFormat="1" ht="12" customHeight="1">
      <c r="A42" s="447" t="s">
        <v>57</v>
      </c>
      <c r="B42" s="448"/>
      <c r="C42" s="448"/>
      <c r="D42" s="448"/>
      <c r="E42" s="448"/>
      <c r="F42" s="448"/>
      <c r="G42" s="448"/>
      <c r="H42" s="448"/>
      <c r="I42" s="448"/>
      <c r="J42" s="448"/>
      <c r="K42" s="449"/>
      <c r="L42" s="13"/>
      <c r="M42" s="118"/>
      <c r="N42" s="120"/>
      <c r="O42" s="12"/>
      <c r="P42" s="12"/>
      <c r="Q42" s="12"/>
      <c r="R42" s="331"/>
      <c r="S42" s="331"/>
    </row>
    <row r="43" spans="1:19" s="3" customFormat="1" ht="12" customHeight="1">
      <c r="A43" s="450" t="s">
        <v>149</v>
      </c>
      <c r="B43" s="451"/>
      <c r="C43" s="451"/>
      <c r="D43" s="451"/>
      <c r="E43" s="451"/>
      <c r="F43" s="451"/>
      <c r="G43" s="451"/>
      <c r="H43" s="451"/>
      <c r="I43" s="451"/>
      <c r="J43" s="451"/>
      <c r="K43" s="452"/>
      <c r="L43" s="13"/>
      <c r="M43" s="118"/>
      <c r="N43" s="120"/>
      <c r="O43" s="12"/>
      <c r="P43" s="12"/>
      <c r="Q43" s="12"/>
      <c r="R43" s="331"/>
      <c r="S43" s="331"/>
    </row>
    <row r="44" spans="1:19" s="3" customFormat="1" ht="12" customHeight="1">
      <c r="A44" s="450"/>
      <c r="B44" s="451"/>
      <c r="C44" s="451"/>
      <c r="D44" s="451"/>
      <c r="E44" s="451"/>
      <c r="F44" s="451"/>
      <c r="G44" s="451"/>
      <c r="H44" s="451"/>
      <c r="I44" s="451"/>
      <c r="J44" s="451"/>
      <c r="K44" s="452"/>
      <c r="L44" s="13"/>
      <c r="M44" s="118"/>
      <c r="N44" s="120"/>
      <c r="O44" s="12"/>
      <c r="P44" s="12"/>
      <c r="Q44" s="12"/>
      <c r="R44" s="331"/>
      <c r="S44" s="331"/>
    </row>
    <row r="45" spans="1:19" s="3" customFormat="1" ht="12" customHeight="1">
      <c r="A45" s="441" t="s">
        <v>52</v>
      </c>
      <c r="B45" s="442"/>
      <c r="C45" s="442"/>
      <c r="D45" s="442"/>
      <c r="E45" s="442"/>
      <c r="F45" s="442"/>
      <c r="G45" s="442"/>
      <c r="H45" s="442"/>
      <c r="I45" s="442"/>
      <c r="J45" s="442"/>
      <c r="K45" s="443"/>
      <c r="L45" s="13"/>
      <c r="M45" s="118"/>
      <c r="N45" s="120"/>
      <c r="O45" s="12"/>
      <c r="P45" s="12"/>
      <c r="Q45" s="12"/>
      <c r="R45" s="331"/>
      <c r="S45" s="331"/>
    </row>
    <row r="46" spans="1:19" s="3" customFormat="1" ht="12" customHeight="1">
      <c r="A46" s="450" t="s">
        <v>148</v>
      </c>
      <c r="B46" s="451"/>
      <c r="C46" s="451"/>
      <c r="D46" s="451"/>
      <c r="E46" s="451"/>
      <c r="F46" s="451"/>
      <c r="G46" s="451"/>
      <c r="H46" s="451"/>
      <c r="I46" s="451"/>
      <c r="J46" s="451"/>
      <c r="K46" s="452"/>
      <c r="L46" s="13"/>
      <c r="M46" s="118"/>
      <c r="N46" s="120"/>
      <c r="O46" s="12"/>
      <c r="P46" s="12"/>
      <c r="Q46" s="12"/>
      <c r="R46" s="331"/>
      <c r="S46" s="331"/>
    </row>
    <row r="47" spans="1:19" s="3" customFormat="1" ht="12" customHeight="1">
      <c r="A47" s="450"/>
      <c r="B47" s="451"/>
      <c r="C47" s="451"/>
      <c r="D47" s="451"/>
      <c r="E47" s="451"/>
      <c r="F47" s="451"/>
      <c r="G47" s="451"/>
      <c r="H47" s="451"/>
      <c r="I47" s="451"/>
      <c r="J47" s="451"/>
      <c r="K47" s="452"/>
      <c r="L47" s="13"/>
      <c r="M47" s="118"/>
      <c r="N47" s="120"/>
      <c r="O47" s="12"/>
      <c r="P47" s="12"/>
      <c r="Q47" s="12"/>
      <c r="R47" s="331"/>
      <c r="S47" s="331"/>
    </row>
    <row r="48" spans="1:19" s="3" customFormat="1" ht="12" customHeight="1">
      <c r="A48" s="450" t="s">
        <v>60</v>
      </c>
      <c r="B48" s="451"/>
      <c r="C48" s="451"/>
      <c r="D48" s="451"/>
      <c r="E48" s="451"/>
      <c r="F48" s="451"/>
      <c r="G48" s="451"/>
      <c r="H48" s="451"/>
      <c r="I48" s="451"/>
      <c r="J48" s="451"/>
      <c r="K48" s="452"/>
      <c r="L48" s="13"/>
      <c r="M48" s="118"/>
      <c r="N48" s="120"/>
      <c r="O48" s="12"/>
      <c r="P48" s="12"/>
      <c r="Q48" s="12"/>
      <c r="R48" s="331"/>
      <c r="S48" s="331"/>
    </row>
    <row r="49" spans="1:19" s="3" customFormat="1" ht="12" customHeight="1">
      <c r="A49" s="450"/>
      <c r="B49" s="451"/>
      <c r="C49" s="451"/>
      <c r="D49" s="451"/>
      <c r="E49" s="451"/>
      <c r="F49" s="451"/>
      <c r="G49" s="451"/>
      <c r="H49" s="451"/>
      <c r="I49" s="451"/>
      <c r="J49" s="451"/>
      <c r="K49" s="452"/>
      <c r="L49" s="13"/>
      <c r="M49" s="118"/>
      <c r="N49" s="119"/>
      <c r="O49" s="12"/>
      <c r="P49" s="12"/>
      <c r="Q49" s="12"/>
      <c r="R49" s="331"/>
      <c r="S49" s="331"/>
    </row>
    <row r="50" spans="1:19" s="3" customFormat="1" ht="12" customHeight="1">
      <c r="A50" s="450" t="s">
        <v>63</v>
      </c>
      <c r="B50" s="451"/>
      <c r="C50" s="451"/>
      <c r="D50" s="451"/>
      <c r="E50" s="451"/>
      <c r="F50" s="451"/>
      <c r="G50" s="451"/>
      <c r="H50" s="451"/>
      <c r="I50" s="451"/>
      <c r="J50" s="451"/>
      <c r="K50" s="452"/>
      <c r="L50" s="13"/>
      <c r="M50" s="118"/>
      <c r="N50" s="119"/>
      <c r="O50" s="12"/>
      <c r="P50" s="12"/>
      <c r="Q50" s="12"/>
      <c r="R50" s="331"/>
      <c r="S50" s="331"/>
    </row>
    <row r="51" spans="1:19" s="3" customFormat="1" ht="12" customHeight="1">
      <c r="A51" s="450"/>
      <c r="B51" s="451"/>
      <c r="C51" s="451"/>
      <c r="D51" s="451"/>
      <c r="E51" s="451"/>
      <c r="F51" s="451"/>
      <c r="G51" s="451"/>
      <c r="H51" s="451"/>
      <c r="I51" s="451"/>
      <c r="J51" s="451"/>
      <c r="K51" s="452"/>
      <c r="L51" s="14"/>
      <c r="M51" s="118"/>
      <c r="N51" s="119"/>
      <c r="O51" s="12"/>
      <c r="P51" s="12"/>
      <c r="Q51" s="12"/>
      <c r="R51" s="331"/>
      <c r="S51" s="331"/>
    </row>
    <row r="52" spans="1:19" s="3" customFormat="1" ht="12" customHeight="1">
      <c r="A52" s="441" t="s">
        <v>64</v>
      </c>
      <c r="B52" s="442"/>
      <c r="C52" s="442"/>
      <c r="D52" s="442"/>
      <c r="E52" s="442"/>
      <c r="F52" s="442"/>
      <c r="G52" s="442"/>
      <c r="H52" s="442"/>
      <c r="I52" s="442"/>
      <c r="J52" s="442"/>
      <c r="K52" s="443"/>
      <c r="L52" s="14"/>
      <c r="M52" s="118"/>
      <c r="N52" s="119"/>
      <c r="O52" s="12"/>
      <c r="P52" s="12"/>
      <c r="Q52" s="12"/>
      <c r="R52" s="331"/>
      <c r="S52" s="331"/>
    </row>
    <row r="53" spans="1:19" s="3" customFormat="1" ht="12" customHeight="1">
      <c r="A53" s="441" t="s">
        <v>36</v>
      </c>
      <c r="B53" s="442"/>
      <c r="C53" s="442"/>
      <c r="D53" s="442"/>
      <c r="E53" s="442"/>
      <c r="F53" s="442"/>
      <c r="G53" s="442"/>
      <c r="H53" s="442"/>
      <c r="I53" s="442"/>
      <c r="J53" s="442"/>
      <c r="K53" s="443"/>
      <c r="L53" s="13"/>
      <c r="M53" s="118"/>
      <c r="N53" s="119"/>
      <c r="O53" s="12"/>
      <c r="P53" s="12"/>
      <c r="Q53" s="12"/>
      <c r="R53" s="331"/>
      <c r="S53" s="331"/>
    </row>
    <row r="54" spans="1:19" s="3" customFormat="1" ht="12.75" thickBot="1">
      <c r="A54" s="444" t="s">
        <v>121</v>
      </c>
      <c r="B54" s="445"/>
      <c r="C54" s="445"/>
      <c r="D54" s="445"/>
      <c r="E54" s="445"/>
      <c r="F54" s="445"/>
      <c r="G54" s="445"/>
      <c r="H54" s="445"/>
      <c r="I54" s="445"/>
      <c r="J54" s="445"/>
      <c r="K54" s="446"/>
      <c r="L54" s="14"/>
      <c r="M54" s="118"/>
      <c r="N54" s="119"/>
      <c r="O54" s="12"/>
      <c r="P54" s="12"/>
      <c r="Q54" s="12"/>
      <c r="R54" s="331"/>
      <c r="S54" s="331"/>
    </row>
    <row r="55" spans="1:19" s="3" customFormat="1" ht="12">
      <c r="A55" s="116"/>
      <c r="B55" s="116"/>
      <c r="C55" s="116"/>
      <c r="D55" s="116"/>
      <c r="E55" s="116"/>
      <c r="F55" s="116"/>
      <c r="G55" s="116"/>
      <c r="H55" s="116"/>
      <c r="I55" s="116"/>
      <c r="J55" s="116"/>
      <c r="K55" s="116"/>
      <c r="L55" s="14"/>
      <c r="M55" s="118"/>
      <c r="N55" s="119"/>
      <c r="O55" s="12"/>
      <c r="P55" s="12"/>
      <c r="Q55" s="12"/>
      <c r="R55" s="331"/>
      <c r="S55" s="331"/>
    </row>
    <row r="56" spans="1:19" s="3" customFormat="1" ht="12">
      <c r="A56" s="116"/>
      <c r="B56" s="116"/>
      <c r="C56" s="116"/>
      <c r="D56" s="116"/>
      <c r="E56" s="116"/>
      <c r="F56" s="116"/>
      <c r="G56" s="116"/>
      <c r="H56" s="116"/>
      <c r="I56" s="116"/>
      <c r="J56" s="116"/>
      <c r="K56" s="116"/>
      <c r="L56" s="14"/>
      <c r="M56" s="118"/>
      <c r="N56" s="120"/>
      <c r="O56" s="12"/>
      <c r="P56" s="12"/>
      <c r="Q56" s="12"/>
      <c r="R56" s="331"/>
      <c r="S56" s="331"/>
    </row>
    <row r="57" spans="1:19" s="3" customFormat="1" ht="12">
      <c r="A57" s="116"/>
      <c r="B57" s="116"/>
      <c r="C57" s="116"/>
      <c r="D57" s="116"/>
      <c r="E57" s="116"/>
      <c r="F57" s="116"/>
      <c r="G57" s="116"/>
      <c r="H57" s="116"/>
      <c r="I57" s="116"/>
      <c r="J57" s="116"/>
      <c r="K57" s="116"/>
      <c r="L57" s="14"/>
      <c r="M57" s="118"/>
      <c r="N57" s="120"/>
      <c r="O57" s="12"/>
      <c r="P57" s="12"/>
      <c r="Q57" s="12"/>
      <c r="R57" s="331"/>
      <c r="S57" s="331"/>
    </row>
    <row r="58" spans="1:19" s="3" customFormat="1" ht="12">
      <c r="A58" s="116"/>
      <c r="B58" s="116"/>
      <c r="C58" s="116"/>
      <c r="D58" s="116"/>
      <c r="E58" s="116"/>
      <c r="F58" s="116"/>
      <c r="G58" s="116"/>
      <c r="H58" s="116"/>
      <c r="I58" s="116"/>
      <c r="J58" s="116"/>
      <c r="K58" s="116"/>
      <c r="L58" s="14"/>
      <c r="M58" s="118"/>
      <c r="N58" s="120"/>
      <c r="O58" s="12"/>
      <c r="P58" s="12"/>
      <c r="Q58" s="12"/>
      <c r="R58" s="331"/>
      <c r="S58" s="331"/>
    </row>
    <row r="59" spans="1:19" s="3" customFormat="1" ht="12">
      <c r="A59" s="116"/>
      <c r="B59" s="116"/>
      <c r="C59" s="116"/>
      <c r="D59" s="116"/>
      <c r="E59" s="116"/>
      <c r="F59" s="116"/>
      <c r="G59" s="116"/>
      <c r="H59" s="116"/>
      <c r="I59" s="116"/>
      <c r="J59" s="116"/>
      <c r="K59" s="116"/>
      <c r="L59" s="14"/>
      <c r="M59" s="118"/>
      <c r="N59" s="120"/>
      <c r="O59" s="12"/>
      <c r="P59" s="12"/>
      <c r="Q59" s="12"/>
      <c r="R59" s="331"/>
      <c r="S59" s="331"/>
    </row>
    <row r="60" spans="1:19" s="3" customFormat="1" ht="12">
      <c r="A60" s="116"/>
      <c r="B60" s="116"/>
      <c r="C60" s="116"/>
      <c r="D60" s="116"/>
      <c r="E60" s="116"/>
      <c r="F60" s="116"/>
      <c r="G60" s="116"/>
      <c r="H60" s="116"/>
      <c r="I60" s="116"/>
      <c r="J60" s="116"/>
      <c r="K60" s="116"/>
      <c r="L60" s="14"/>
      <c r="M60" s="118"/>
      <c r="N60" s="120"/>
      <c r="O60" s="12"/>
      <c r="P60" s="12"/>
      <c r="Q60" s="12"/>
      <c r="R60" s="331"/>
      <c r="S60" s="331"/>
    </row>
    <row r="61" spans="1:19" s="3" customFormat="1" ht="12">
      <c r="A61" s="116"/>
      <c r="B61" s="116"/>
      <c r="C61" s="116"/>
      <c r="D61" s="116"/>
      <c r="E61" s="116"/>
      <c r="F61" s="116"/>
      <c r="G61" s="116"/>
      <c r="H61" s="116"/>
      <c r="I61" s="116"/>
      <c r="J61" s="116"/>
      <c r="K61" s="116"/>
      <c r="L61" s="14"/>
      <c r="M61" s="118"/>
      <c r="N61" s="120"/>
      <c r="O61" s="12"/>
      <c r="P61" s="12"/>
      <c r="Q61" s="12"/>
      <c r="R61" s="331"/>
      <c r="S61" s="331"/>
    </row>
    <row r="62" spans="1:19" s="3" customFormat="1" ht="12">
      <c r="A62" s="116"/>
      <c r="B62" s="116"/>
      <c r="C62" s="116"/>
      <c r="D62" s="116"/>
      <c r="E62" s="116"/>
      <c r="F62" s="116"/>
      <c r="G62" s="116"/>
      <c r="H62" s="116"/>
      <c r="I62" s="116"/>
      <c r="J62" s="116"/>
      <c r="K62" s="116"/>
      <c r="L62" s="14"/>
      <c r="M62" s="118"/>
      <c r="N62" s="120"/>
      <c r="O62" s="12"/>
      <c r="P62" s="12"/>
      <c r="Q62" s="12"/>
      <c r="R62" s="331"/>
      <c r="S62" s="331"/>
    </row>
    <row r="63" spans="1:19" s="3" customFormat="1" ht="12">
      <c r="A63" s="116"/>
      <c r="B63" s="116"/>
      <c r="C63" s="116"/>
      <c r="D63" s="116"/>
      <c r="E63" s="116"/>
      <c r="F63" s="116"/>
      <c r="G63" s="116"/>
      <c r="H63" s="116"/>
      <c r="I63" s="116"/>
      <c r="J63" s="116"/>
      <c r="K63" s="116"/>
      <c r="L63" s="14"/>
      <c r="M63" s="118"/>
      <c r="N63" s="120"/>
      <c r="O63" s="12"/>
      <c r="P63" s="12"/>
      <c r="Q63" s="12"/>
      <c r="R63" s="331"/>
      <c r="S63" s="331"/>
    </row>
    <row r="64" spans="1:19" s="3" customFormat="1" ht="12">
      <c r="A64" s="116"/>
      <c r="B64" s="116"/>
      <c r="C64" s="116"/>
      <c r="D64" s="116"/>
      <c r="E64" s="116"/>
      <c r="F64" s="116"/>
      <c r="G64" s="116"/>
      <c r="H64" s="116"/>
      <c r="I64" s="116"/>
      <c r="J64" s="116"/>
      <c r="K64" s="116"/>
      <c r="L64" s="14"/>
      <c r="M64" s="118"/>
      <c r="N64" s="119"/>
      <c r="O64" s="12"/>
      <c r="P64" s="12"/>
      <c r="Q64" s="12"/>
      <c r="R64" s="331"/>
      <c r="S64" s="331"/>
    </row>
    <row r="65" spans="1:19" s="3" customFormat="1" ht="12">
      <c r="A65" s="116"/>
      <c r="B65" s="116"/>
      <c r="C65" s="116"/>
      <c r="D65" s="116"/>
      <c r="E65" s="116"/>
      <c r="F65" s="116"/>
      <c r="G65" s="116"/>
      <c r="H65" s="116"/>
      <c r="I65" s="116"/>
      <c r="J65" s="116"/>
      <c r="K65" s="116"/>
      <c r="L65" s="14"/>
      <c r="M65" s="118"/>
      <c r="N65" s="119"/>
      <c r="O65" s="12"/>
      <c r="P65" s="12"/>
      <c r="Q65" s="12"/>
      <c r="R65" s="331"/>
      <c r="S65" s="331"/>
    </row>
    <row r="66" spans="1:19" s="3" customFormat="1" ht="12">
      <c r="A66" s="116"/>
      <c r="B66" s="116"/>
      <c r="C66" s="116"/>
      <c r="D66" s="116"/>
      <c r="E66" s="116"/>
      <c r="F66" s="116"/>
      <c r="G66" s="116"/>
      <c r="H66" s="116"/>
      <c r="I66" s="116"/>
      <c r="J66" s="116"/>
      <c r="K66" s="116"/>
      <c r="L66" s="14"/>
      <c r="M66" s="118"/>
      <c r="N66" s="119"/>
      <c r="O66" s="12"/>
      <c r="P66" s="12"/>
      <c r="Q66" s="12"/>
      <c r="R66" s="331"/>
      <c r="S66" s="331"/>
    </row>
    <row r="67" spans="1:19" s="3" customFormat="1" ht="12">
      <c r="A67" s="116"/>
      <c r="B67" s="116"/>
      <c r="C67" s="116"/>
      <c r="D67" s="116"/>
      <c r="E67" s="116"/>
      <c r="F67" s="116"/>
      <c r="G67" s="116"/>
      <c r="H67" s="116"/>
      <c r="I67" s="116"/>
      <c r="J67" s="116"/>
      <c r="K67" s="116"/>
      <c r="L67" s="14"/>
      <c r="M67" s="118"/>
      <c r="N67" s="119"/>
      <c r="O67" s="12"/>
      <c r="P67" s="12"/>
      <c r="Q67" s="12"/>
      <c r="R67" s="331"/>
      <c r="S67" s="331"/>
    </row>
    <row r="68" spans="1:19" s="3" customFormat="1" ht="12">
      <c r="A68" s="116"/>
      <c r="B68" s="116"/>
      <c r="C68" s="116"/>
      <c r="D68" s="116"/>
      <c r="E68" s="116"/>
      <c r="F68" s="116"/>
      <c r="G68" s="116"/>
      <c r="H68" s="116"/>
      <c r="I68" s="116"/>
      <c r="J68" s="116"/>
      <c r="K68" s="116"/>
      <c r="L68" s="14"/>
      <c r="M68" s="118"/>
      <c r="N68" s="119"/>
      <c r="O68" s="12"/>
      <c r="P68" s="12"/>
      <c r="Q68" s="12"/>
      <c r="R68" s="331"/>
      <c r="S68" s="331"/>
    </row>
    <row r="69" spans="1:19" s="3" customFormat="1" ht="12">
      <c r="A69" s="116"/>
      <c r="B69" s="116"/>
      <c r="C69" s="116"/>
      <c r="D69" s="116"/>
      <c r="E69" s="116"/>
      <c r="F69" s="116"/>
      <c r="G69" s="116"/>
      <c r="H69" s="116"/>
      <c r="I69" s="116"/>
      <c r="J69" s="116"/>
      <c r="K69" s="116"/>
      <c r="L69" s="14"/>
      <c r="M69" s="118"/>
      <c r="N69" s="119"/>
      <c r="O69" s="12"/>
      <c r="P69" s="12"/>
      <c r="Q69" s="12"/>
      <c r="R69" s="331"/>
      <c r="S69" s="331"/>
    </row>
    <row r="70" spans="1:19" s="3" customFormat="1" ht="12">
      <c r="A70" s="116"/>
      <c r="B70" s="116"/>
      <c r="C70" s="116"/>
      <c r="D70" s="116"/>
      <c r="E70" s="116"/>
      <c r="F70" s="116"/>
      <c r="G70" s="116"/>
      <c r="H70" s="116"/>
      <c r="I70" s="116"/>
      <c r="J70" s="116"/>
      <c r="K70" s="116"/>
      <c r="L70" s="14"/>
      <c r="M70" s="118"/>
      <c r="N70" s="119"/>
      <c r="O70" s="12"/>
      <c r="P70" s="12"/>
      <c r="Q70" s="12"/>
      <c r="R70" s="331"/>
      <c r="S70" s="331"/>
    </row>
    <row r="71" spans="1:19" s="3" customFormat="1" ht="12">
      <c r="A71" s="116"/>
      <c r="B71" s="116"/>
      <c r="C71" s="116"/>
      <c r="D71" s="116"/>
      <c r="E71" s="116"/>
      <c r="F71" s="116"/>
      <c r="G71" s="116"/>
      <c r="H71" s="116"/>
      <c r="I71" s="116"/>
      <c r="J71" s="116"/>
      <c r="K71" s="116"/>
      <c r="L71" s="14"/>
      <c r="M71" s="118"/>
      <c r="N71" s="120"/>
      <c r="O71" s="12"/>
      <c r="P71" s="12"/>
      <c r="Q71" s="12"/>
      <c r="R71" s="331"/>
      <c r="S71" s="331"/>
    </row>
    <row r="72" spans="1:19" s="3" customFormat="1" ht="12">
      <c r="A72" s="116"/>
      <c r="B72" s="116"/>
      <c r="C72" s="116"/>
      <c r="D72" s="116"/>
      <c r="E72" s="116"/>
      <c r="F72" s="116"/>
      <c r="G72" s="116"/>
      <c r="H72" s="116"/>
      <c r="I72" s="116"/>
      <c r="J72" s="116"/>
      <c r="K72" s="116"/>
      <c r="L72" s="14"/>
      <c r="M72" s="118"/>
      <c r="N72" s="120"/>
      <c r="O72" s="12"/>
      <c r="P72" s="12"/>
      <c r="Q72" s="12"/>
      <c r="R72" s="331"/>
      <c r="S72" s="331"/>
    </row>
    <row r="73" spans="1:19" s="3" customFormat="1" ht="12">
      <c r="A73" s="116"/>
      <c r="B73" s="116"/>
      <c r="C73" s="116"/>
      <c r="D73" s="116"/>
      <c r="E73" s="116"/>
      <c r="F73" s="116"/>
      <c r="G73" s="116"/>
      <c r="H73" s="116"/>
      <c r="I73" s="116"/>
      <c r="J73" s="116"/>
      <c r="K73" s="116"/>
      <c r="L73" s="14"/>
      <c r="M73" s="118"/>
      <c r="N73" s="120"/>
      <c r="O73" s="12"/>
      <c r="P73" s="12"/>
      <c r="Q73" s="12"/>
      <c r="R73" s="331"/>
      <c r="S73" s="331"/>
    </row>
    <row r="74" spans="1:19" s="3" customFormat="1" ht="12">
      <c r="A74" s="116"/>
      <c r="B74" s="116"/>
      <c r="C74" s="116"/>
      <c r="D74" s="116"/>
      <c r="E74" s="116"/>
      <c r="F74" s="116"/>
      <c r="G74" s="116"/>
      <c r="H74" s="116"/>
      <c r="I74" s="116"/>
      <c r="J74" s="116"/>
      <c r="K74" s="116"/>
      <c r="L74" s="14"/>
      <c r="M74" s="118"/>
      <c r="N74" s="120"/>
      <c r="O74" s="12"/>
      <c r="P74" s="12"/>
      <c r="Q74" s="12"/>
      <c r="R74" s="331"/>
      <c r="S74" s="331"/>
    </row>
    <row r="75" spans="1:19" s="3" customFormat="1" ht="12">
      <c r="A75" s="116"/>
      <c r="B75" s="116"/>
      <c r="C75" s="116"/>
      <c r="D75" s="116"/>
      <c r="E75" s="116"/>
      <c r="F75" s="116"/>
      <c r="G75" s="116"/>
      <c r="H75" s="116"/>
      <c r="I75" s="116"/>
      <c r="J75" s="116"/>
      <c r="K75" s="116"/>
      <c r="L75" s="14"/>
      <c r="M75" s="118"/>
      <c r="N75" s="120"/>
      <c r="O75" s="12"/>
      <c r="P75" s="12"/>
      <c r="Q75" s="12"/>
      <c r="R75" s="331"/>
      <c r="S75" s="331"/>
    </row>
    <row r="76" spans="1:19" s="3" customFormat="1" ht="12">
      <c r="A76" s="116"/>
      <c r="B76" s="116"/>
      <c r="C76" s="116"/>
      <c r="D76" s="116"/>
      <c r="E76" s="116"/>
      <c r="F76" s="116"/>
      <c r="G76" s="116"/>
      <c r="H76" s="116"/>
      <c r="I76" s="116"/>
      <c r="J76" s="116"/>
      <c r="K76" s="116"/>
      <c r="L76" s="14"/>
      <c r="M76" s="118"/>
      <c r="N76" s="120"/>
      <c r="O76" s="12"/>
      <c r="P76" s="12"/>
      <c r="Q76" s="12"/>
      <c r="R76" s="331"/>
      <c r="S76" s="331"/>
    </row>
    <row r="77" spans="1:19" s="3" customFormat="1" ht="12">
      <c r="A77" s="116"/>
      <c r="B77" s="116"/>
      <c r="C77" s="116"/>
      <c r="D77" s="116"/>
      <c r="E77" s="116"/>
      <c r="F77" s="116"/>
      <c r="G77" s="116"/>
      <c r="H77" s="116"/>
      <c r="I77" s="116"/>
      <c r="J77" s="116"/>
      <c r="K77" s="116"/>
      <c r="L77" s="14"/>
      <c r="M77" s="118"/>
      <c r="N77" s="120"/>
      <c r="O77" s="12"/>
      <c r="P77" s="12"/>
      <c r="Q77" s="12"/>
      <c r="R77" s="331"/>
      <c r="S77" s="331"/>
    </row>
    <row r="78" spans="1:19" s="3" customFormat="1" ht="12">
      <c r="A78" s="116"/>
      <c r="B78" s="116"/>
      <c r="C78" s="116"/>
      <c r="D78" s="116"/>
      <c r="E78" s="116"/>
      <c r="F78" s="116"/>
      <c r="G78" s="116"/>
      <c r="H78" s="116"/>
      <c r="I78" s="116"/>
      <c r="J78" s="116"/>
      <c r="K78" s="116"/>
      <c r="L78" s="14"/>
      <c r="M78" s="118"/>
      <c r="N78" s="120"/>
      <c r="O78" s="12"/>
      <c r="P78" s="12"/>
      <c r="Q78" s="12"/>
      <c r="R78" s="331"/>
      <c r="S78" s="331"/>
    </row>
    <row r="79" spans="1:19" s="3" customFormat="1" ht="12">
      <c r="A79" s="116"/>
      <c r="B79" s="116"/>
      <c r="C79" s="116"/>
      <c r="D79" s="116"/>
      <c r="E79" s="116"/>
      <c r="F79" s="116"/>
      <c r="G79" s="116"/>
      <c r="H79" s="116"/>
      <c r="I79" s="116"/>
      <c r="J79" s="116"/>
      <c r="K79" s="116"/>
      <c r="L79" s="14"/>
      <c r="M79" s="118"/>
      <c r="N79" s="119"/>
      <c r="O79" s="12"/>
      <c r="P79" s="12"/>
      <c r="Q79" s="12"/>
      <c r="R79" s="331"/>
      <c r="S79" s="331"/>
    </row>
    <row r="80" spans="1:19" s="3" customFormat="1" ht="12">
      <c r="A80" s="116"/>
      <c r="B80" s="116"/>
      <c r="C80" s="116"/>
      <c r="D80" s="116"/>
      <c r="E80" s="116"/>
      <c r="F80" s="116"/>
      <c r="G80" s="116"/>
      <c r="H80" s="116"/>
      <c r="I80" s="116"/>
      <c r="J80" s="116"/>
      <c r="K80" s="116"/>
      <c r="L80" s="14"/>
      <c r="M80" s="118"/>
      <c r="N80" s="119"/>
      <c r="O80" s="12"/>
      <c r="P80" s="12"/>
      <c r="Q80" s="12"/>
      <c r="R80" s="331"/>
      <c r="S80" s="331"/>
    </row>
    <row r="81" spans="1:19" s="3" customFormat="1" ht="12">
      <c r="A81" s="116"/>
      <c r="B81" s="116"/>
      <c r="C81" s="116"/>
      <c r="D81" s="116"/>
      <c r="E81" s="116"/>
      <c r="F81" s="116"/>
      <c r="G81" s="116"/>
      <c r="H81" s="116"/>
      <c r="I81" s="116"/>
      <c r="J81" s="116"/>
      <c r="K81" s="116"/>
      <c r="L81" s="14"/>
      <c r="M81" s="118"/>
      <c r="N81" s="119"/>
      <c r="O81" s="12"/>
      <c r="P81" s="12"/>
      <c r="Q81" s="12"/>
      <c r="R81" s="331"/>
      <c r="S81" s="331"/>
    </row>
    <row r="82" spans="1:19" s="3" customFormat="1" ht="12">
      <c r="A82" s="116"/>
      <c r="B82" s="116"/>
      <c r="C82" s="116"/>
      <c r="D82" s="116"/>
      <c r="E82" s="116"/>
      <c r="F82" s="116"/>
      <c r="G82" s="116"/>
      <c r="H82" s="116"/>
      <c r="I82" s="116"/>
      <c r="J82" s="116"/>
      <c r="K82" s="116"/>
      <c r="L82" s="14"/>
      <c r="M82" s="118"/>
      <c r="N82" s="119"/>
      <c r="O82" s="12"/>
      <c r="P82" s="12"/>
      <c r="Q82" s="12"/>
      <c r="R82" s="331"/>
      <c r="S82" s="331"/>
    </row>
    <row r="83" spans="1:19" s="3" customFormat="1" ht="12">
      <c r="A83" s="116"/>
      <c r="B83" s="116"/>
      <c r="C83" s="116"/>
      <c r="D83" s="116"/>
      <c r="E83" s="116"/>
      <c r="F83" s="116"/>
      <c r="G83" s="116"/>
      <c r="H83" s="116"/>
      <c r="I83" s="116"/>
      <c r="J83" s="116"/>
      <c r="K83" s="116"/>
      <c r="L83" s="14"/>
      <c r="M83" s="118"/>
      <c r="N83" s="119"/>
      <c r="O83" s="12"/>
      <c r="P83" s="12"/>
      <c r="Q83" s="12"/>
      <c r="R83" s="331"/>
      <c r="S83" s="331"/>
    </row>
    <row r="84" spans="1:19" s="3" customFormat="1" ht="12">
      <c r="A84" s="116"/>
      <c r="B84" s="116"/>
      <c r="C84" s="116"/>
      <c r="D84" s="116"/>
      <c r="E84" s="116"/>
      <c r="F84" s="116"/>
      <c r="G84" s="116"/>
      <c r="H84" s="116"/>
      <c r="I84" s="116"/>
      <c r="J84" s="116"/>
      <c r="K84" s="116"/>
      <c r="L84" s="14"/>
      <c r="M84" s="118"/>
      <c r="N84" s="119"/>
      <c r="O84" s="12"/>
      <c r="P84" s="12"/>
      <c r="Q84" s="12"/>
      <c r="R84" s="331"/>
      <c r="S84" s="331"/>
    </row>
    <row r="85" spans="1:19" s="3" customFormat="1" ht="12">
      <c r="A85" s="116"/>
      <c r="B85" s="116"/>
      <c r="C85" s="116"/>
      <c r="D85" s="116"/>
      <c r="E85" s="116"/>
      <c r="F85" s="116"/>
      <c r="G85" s="116"/>
      <c r="H85" s="116"/>
      <c r="I85" s="116"/>
      <c r="J85" s="116"/>
      <c r="K85" s="116"/>
      <c r="L85" s="14"/>
      <c r="M85" s="118"/>
      <c r="N85" s="119"/>
      <c r="O85" s="12"/>
      <c r="P85" s="12"/>
      <c r="Q85" s="12"/>
      <c r="R85" s="331"/>
      <c r="S85" s="331"/>
    </row>
    <row r="86" spans="1:19" s="3" customFormat="1" ht="12">
      <c r="A86" s="116"/>
      <c r="B86" s="116"/>
      <c r="C86" s="116"/>
      <c r="D86" s="116"/>
      <c r="E86" s="116"/>
      <c r="F86" s="116"/>
      <c r="G86" s="116"/>
      <c r="H86" s="116"/>
      <c r="I86" s="116"/>
      <c r="J86" s="116"/>
      <c r="K86" s="116"/>
      <c r="L86" s="14"/>
      <c r="M86" s="118"/>
      <c r="N86" s="120"/>
      <c r="O86" s="12"/>
      <c r="P86" s="12"/>
      <c r="Q86" s="12"/>
      <c r="R86" s="331"/>
      <c r="S86" s="331"/>
    </row>
    <row r="87" spans="1:19" s="3" customFormat="1" ht="12">
      <c r="A87" s="116"/>
      <c r="B87" s="116"/>
      <c r="C87" s="116"/>
      <c r="D87" s="116"/>
      <c r="E87" s="116"/>
      <c r="F87" s="116"/>
      <c r="G87" s="116"/>
      <c r="H87" s="116"/>
      <c r="I87" s="116"/>
      <c r="J87" s="116"/>
      <c r="K87" s="116"/>
      <c r="L87" s="14"/>
      <c r="M87" s="118"/>
      <c r="N87" s="120"/>
      <c r="O87" s="12"/>
      <c r="P87" s="12"/>
      <c r="Q87" s="12"/>
      <c r="R87" s="331"/>
      <c r="S87" s="331"/>
    </row>
    <row r="88" spans="1:19" s="3" customFormat="1" ht="12">
      <c r="A88" s="116"/>
      <c r="B88" s="116"/>
      <c r="C88" s="116"/>
      <c r="D88" s="116"/>
      <c r="E88" s="116"/>
      <c r="F88" s="116"/>
      <c r="G88" s="116"/>
      <c r="H88" s="116"/>
      <c r="I88" s="116"/>
      <c r="J88" s="116"/>
      <c r="K88" s="116"/>
      <c r="L88" s="14"/>
      <c r="M88" s="118"/>
      <c r="N88" s="120"/>
      <c r="O88" s="12"/>
      <c r="P88" s="12"/>
      <c r="Q88" s="12"/>
      <c r="R88" s="331"/>
      <c r="S88" s="331"/>
    </row>
    <row r="89" spans="1:19" s="3" customFormat="1" ht="12">
      <c r="A89" s="116"/>
      <c r="B89" s="116"/>
      <c r="C89" s="116"/>
      <c r="D89" s="116"/>
      <c r="E89" s="116"/>
      <c r="F89" s="116"/>
      <c r="G89" s="116"/>
      <c r="H89" s="116"/>
      <c r="I89" s="116"/>
      <c r="J89" s="116"/>
      <c r="K89" s="116"/>
      <c r="L89" s="14"/>
      <c r="M89" s="118"/>
      <c r="N89" s="120"/>
      <c r="O89" s="12"/>
      <c r="P89" s="12"/>
      <c r="Q89" s="12"/>
      <c r="R89" s="331"/>
      <c r="S89" s="331"/>
    </row>
    <row r="90" spans="1:19" s="3" customFormat="1" ht="12">
      <c r="A90" s="116"/>
      <c r="B90" s="116"/>
      <c r="C90" s="116"/>
      <c r="D90" s="116"/>
      <c r="E90" s="116"/>
      <c r="F90" s="116"/>
      <c r="G90" s="116"/>
      <c r="H90" s="116"/>
      <c r="I90" s="116"/>
      <c r="J90" s="116"/>
      <c r="K90" s="116"/>
      <c r="L90" s="14"/>
      <c r="M90" s="118"/>
      <c r="N90" s="120"/>
      <c r="O90" s="12"/>
      <c r="P90" s="12"/>
      <c r="Q90" s="12"/>
      <c r="R90" s="331"/>
      <c r="S90" s="331"/>
    </row>
    <row r="91" spans="1:19" s="3" customFormat="1" ht="12">
      <c r="A91" s="116"/>
      <c r="B91" s="116"/>
      <c r="C91" s="116"/>
      <c r="D91" s="116"/>
      <c r="E91" s="116"/>
      <c r="F91" s="116"/>
      <c r="G91" s="116"/>
      <c r="H91" s="116"/>
      <c r="I91" s="116"/>
      <c r="J91" s="116"/>
      <c r="K91" s="116"/>
      <c r="L91" s="14"/>
      <c r="M91" s="118"/>
      <c r="N91" s="120"/>
      <c r="O91" s="12"/>
      <c r="P91" s="12"/>
      <c r="Q91" s="12"/>
      <c r="R91" s="331"/>
      <c r="S91" s="331"/>
    </row>
    <row r="92" spans="1:19" s="3" customFormat="1" ht="12">
      <c r="A92" s="116"/>
      <c r="B92" s="116"/>
      <c r="C92" s="116"/>
      <c r="D92" s="116"/>
      <c r="E92" s="116"/>
      <c r="F92" s="116"/>
      <c r="G92" s="116"/>
      <c r="H92" s="116"/>
      <c r="I92" s="116"/>
      <c r="J92" s="116"/>
      <c r="K92" s="116"/>
      <c r="L92" s="14"/>
      <c r="M92" s="118"/>
      <c r="N92" s="120"/>
      <c r="O92" s="12"/>
      <c r="P92" s="12"/>
      <c r="Q92" s="12"/>
      <c r="R92" s="331"/>
      <c r="S92" s="331"/>
    </row>
    <row r="93" spans="1:19" s="3" customFormat="1" ht="12">
      <c r="A93" s="116"/>
      <c r="B93" s="116"/>
      <c r="C93" s="116"/>
      <c r="D93" s="116"/>
      <c r="E93" s="116"/>
      <c r="F93" s="116"/>
      <c r="G93" s="116"/>
      <c r="H93" s="116"/>
      <c r="I93" s="116"/>
      <c r="J93" s="116"/>
      <c r="K93" s="116"/>
      <c r="L93" s="14"/>
      <c r="M93" s="118"/>
      <c r="N93" s="120"/>
      <c r="O93" s="12"/>
      <c r="P93" s="12"/>
      <c r="Q93" s="12"/>
      <c r="R93" s="331"/>
      <c r="S93" s="331"/>
    </row>
    <row r="94" spans="1:19" s="3" customFormat="1" ht="12">
      <c r="A94" s="116"/>
      <c r="B94" s="116"/>
      <c r="C94" s="116"/>
      <c r="D94" s="116"/>
      <c r="E94" s="116"/>
      <c r="F94" s="116"/>
      <c r="G94" s="116"/>
      <c r="H94" s="116"/>
      <c r="I94" s="116"/>
      <c r="J94" s="116"/>
      <c r="K94" s="116"/>
      <c r="L94" s="14"/>
      <c r="M94" s="118"/>
      <c r="N94" s="119"/>
      <c r="O94" s="12"/>
      <c r="P94" s="12"/>
      <c r="Q94" s="12"/>
      <c r="R94" s="331"/>
      <c r="S94" s="331"/>
    </row>
    <row r="95" spans="1:19" s="3" customFormat="1" ht="12">
      <c r="A95" s="116"/>
      <c r="B95" s="116"/>
      <c r="C95" s="116"/>
      <c r="D95" s="116"/>
      <c r="E95" s="116"/>
      <c r="F95" s="116"/>
      <c r="G95" s="116"/>
      <c r="H95" s="116"/>
      <c r="I95" s="116"/>
      <c r="J95" s="116"/>
      <c r="K95" s="116"/>
      <c r="L95" s="14"/>
      <c r="M95" s="118"/>
      <c r="N95" s="119"/>
      <c r="O95" s="12"/>
      <c r="P95" s="12"/>
      <c r="Q95" s="12"/>
      <c r="R95" s="331"/>
      <c r="S95" s="331"/>
    </row>
    <row r="96" spans="1:19" s="3" customFormat="1" ht="12">
      <c r="A96" s="116"/>
      <c r="B96" s="116"/>
      <c r="C96" s="116"/>
      <c r="D96" s="116"/>
      <c r="E96" s="116"/>
      <c r="F96" s="116"/>
      <c r="G96" s="116"/>
      <c r="H96" s="116"/>
      <c r="I96" s="116"/>
      <c r="J96" s="116"/>
      <c r="K96" s="116"/>
      <c r="L96" s="14"/>
      <c r="M96" s="118"/>
      <c r="N96" s="119"/>
      <c r="O96" s="12"/>
      <c r="P96" s="12"/>
      <c r="Q96" s="12"/>
      <c r="R96" s="331"/>
      <c r="S96" s="331"/>
    </row>
    <row r="97" spans="1:19" s="3" customFormat="1" ht="12">
      <c r="A97" s="116"/>
      <c r="B97" s="116"/>
      <c r="C97" s="116"/>
      <c r="D97" s="116"/>
      <c r="E97" s="116"/>
      <c r="F97" s="116"/>
      <c r="G97" s="116"/>
      <c r="H97" s="116"/>
      <c r="I97" s="116"/>
      <c r="J97" s="116"/>
      <c r="K97" s="116"/>
      <c r="L97" s="14"/>
      <c r="M97" s="118"/>
      <c r="N97" s="119"/>
      <c r="O97" s="12"/>
      <c r="P97" s="12"/>
      <c r="Q97" s="12"/>
      <c r="R97" s="331"/>
      <c r="S97" s="331"/>
    </row>
    <row r="98" spans="1:19" s="3" customFormat="1" ht="12">
      <c r="A98" s="116"/>
      <c r="B98" s="116"/>
      <c r="C98" s="116"/>
      <c r="D98" s="116"/>
      <c r="E98" s="116"/>
      <c r="F98" s="116"/>
      <c r="G98" s="116"/>
      <c r="H98" s="116"/>
      <c r="I98" s="116"/>
      <c r="J98" s="116"/>
      <c r="K98" s="116"/>
      <c r="L98" s="14"/>
      <c r="M98" s="118"/>
      <c r="N98" s="119"/>
      <c r="O98" s="12"/>
      <c r="P98" s="12"/>
      <c r="Q98" s="12"/>
      <c r="R98" s="331"/>
      <c r="S98" s="331"/>
    </row>
    <row r="99" spans="1:19" s="3" customFormat="1" ht="12">
      <c r="A99" s="116"/>
      <c r="B99" s="116"/>
      <c r="C99" s="116"/>
      <c r="D99" s="116"/>
      <c r="E99" s="116"/>
      <c r="F99" s="116"/>
      <c r="G99" s="116"/>
      <c r="H99" s="116"/>
      <c r="I99" s="116"/>
      <c r="J99" s="116"/>
      <c r="K99" s="116"/>
      <c r="L99" s="14"/>
      <c r="M99" s="121"/>
      <c r="N99" s="119"/>
      <c r="O99" s="12"/>
      <c r="P99" s="12"/>
      <c r="Q99" s="12"/>
      <c r="R99" s="331"/>
      <c r="S99" s="331"/>
    </row>
    <row r="100" spans="1:19" s="3" customFormat="1" ht="12">
      <c r="A100" s="116"/>
      <c r="B100" s="116"/>
      <c r="C100" s="116"/>
      <c r="D100" s="116"/>
      <c r="E100" s="116"/>
      <c r="F100" s="116"/>
      <c r="G100" s="116"/>
      <c r="H100" s="116"/>
      <c r="I100" s="116"/>
      <c r="J100" s="116"/>
      <c r="K100" s="116"/>
      <c r="L100" s="14"/>
      <c r="M100" s="121"/>
      <c r="N100" s="119"/>
      <c r="O100" s="12"/>
      <c r="P100" s="12"/>
      <c r="Q100" s="12"/>
      <c r="R100" s="331"/>
      <c r="S100" s="331"/>
    </row>
    <row r="101" spans="1:19" s="3" customFormat="1" ht="12">
      <c r="A101" s="116"/>
      <c r="B101" s="116"/>
      <c r="C101" s="116"/>
      <c r="D101" s="116"/>
      <c r="E101" s="116"/>
      <c r="F101" s="116"/>
      <c r="G101" s="116"/>
      <c r="H101" s="116"/>
      <c r="I101" s="116"/>
      <c r="J101" s="116"/>
      <c r="K101" s="116"/>
      <c r="L101" s="14"/>
      <c r="M101" s="121"/>
      <c r="N101" s="120"/>
      <c r="O101" s="12"/>
      <c r="P101" s="12"/>
      <c r="Q101" s="12"/>
      <c r="R101" s="331"/>
      <c r="S101" s="331"/>
    </row>
    <row r="102" spans="1:19" s="3" customFormat="1" ht="12">
      <c r="A102" s="116"/>
      <c r="B102" s="116"/>
      <c r="C102" s="116"/>
      <c r="D102" s="116"/>
      <c r="E102" s="116"/>
      <c r="F102" s="116"/>
      <c r="G102" s="116"/>
      <c r="H102" s="116"/>
      <c r="I102" s="116"/>
      <c r="J102" s="116"/>
      <c r="K102" s="116"/>
      <c r="L102" s="14"/>
      <c r="M102" s="121"/>
      <c r="N102" s="120"/>
      <c r="O102" s="12"/>
      <c r="P102" s="12"/>
      <c r="Q102" s="12"/>
      <c r="R102" s="331"/>
      <c r="S102" s="331"/>
    </row>
    <row r="103" spans="1:19" s="3" customFormat="1" ht="12">
      <c r="A103" s="116"/>
      <c r="B103" s="116"/>
      <c r="C103" s="116"/>
      <c r="D103" s="116"/>
      <c r="E103" s="116"/>
      <c r="F103" s="116"/>
      <c r="G103" s="116"/>
      <c r="H103" s="116"/>
      <c r="I103" s="116"/>
      <c r="J103" s="116"/>
      <c r="K103" s="116"/>
      <c r="L103" s="14"/>
      <c r="M103" s="121"/>
      <c r="N103" s="120"/>
      <c r="O103" s="12"/>
      <c r="P103" s="12"/>
      <c r="Q103" s="12"/>
      <c r="R103" s="331"/>
      <c r="S103" s="331"/>
    </row>
    <row r="104" spans="1:19" s="3" customFormat="1" ht="12">
      <c r="A104" s="116"/>
      <c r="B104" s="116"/>
      <c r="C104" s="116"/>
      <c r="D104" s="116"/>
      <c r="E104" s="116"/>
      <c r="F104" s="116"/>
      <c r="G104" s="116"/>
      <c r="H104" s="116"/>
      <c r="I104" s="116"/>
      <c r="J104" s="116"/>
      <c r="K104" s="116"/>
      <c r="L104" s="14"/>
      <c r="M104" s="121"/>
      <c r="N104" s="120"/>
      <c r="O104" s="12"/>
      <c r="P104" s="12"/>
      <c r="Q104" s="12"/>
      <c r="R104" s="331"/>
      <c r="S104" s="331"/>
    </row>
    <row r="105" spans="1:19" s="3" customFormat="1" ht="12">
      <c r="A105" s="116"/>
      <c r="B105" s="116"/>
      <c r="C105" s="116"/>
      <c r="D105" s="116"/>
      <c r="E105" s="116"/>
      <c r="F105" s="116"/>
      <c r="G105" s="116"/>
      <c r="H105" s="116"/>
      <c r="I105" s="116"/>
      <c r="J105" s="116"/>
      <c r="K105" s="116"/>
      <c r="L105" s="14"/>
      <c r="M105" s="121"/>
      <c r="N105" s="120"/>
      <c r="O105" s="12"/>
      <c r="P105" s="12"/>
      <c r="Q105" s="12"/>
      <c r="R105" s="331"/>
      <c r="S105" s="331"/>
    </row>
    <row r="106" spans="1:19" s="3" customFormat="1" ht="12">
      <c r="A106" s="116"/>
      <c r="B106" s="116"/>
      <c r="C106" s="116"/>
      <c r="D106" s="116"/>
      <c r="E106" s="116"/>
      <c r="F106" s="116"/>
      <c r="G106" s="116"/>
      <c r="H106" s="116"/>
      <c r="I106" s="116"/>
      <c r="J106" s="116"/>
      <c r="K106" s="116"/>
      <c r="L106" s="14"/>
      <c r="M106" s="121"/>
      <c r="N106" s="120"/>
      <c r="O106" s="12"/>
      <c r="P106" s="12"/>
      <c r="Q106" s="12"/>
      <c r="R106" s="331"/>
      <c r="S106" s="331"/>
    </row>
    <row r="107" spans="1:19" s="3" customFormat="1" ht="12">
      <c r="A107" s="116"/>
      <c r="B107" s="116"/>
      <c r="C107" s="116"/>
      <c r="D107" s="116"/>
      <c r="E107" s="116"/>
      <c r="F107" s="116"/>
      <c r="G107" s="116"/>
      <c r="H107" s="116"/>
      <c r="I107" s="116"/>
      <c r="J107" s="116"/>
      <c r="K107" s="116"/>
      <c r="L107" s="14"/>
      <c r="M107" s="121"/>
      <c r="N107" s="120"/>
      <c r="O107" s="12"/>
      <c r="P107" s="12"/>
      <c r="Q107" s="12"/>
      <c r="R107" s="331"/>
      <c r="S107" s="331"/>
    </row>
    <row r="108" spans="1:19" s="3" customFormat="1" ht="12">
      <c r="A108" s="116"/>
      <c r="B108" s="116"/>
      <c r="C108" s="116"/>
      <c r="D108" s="116"/>
      <c r="E108" s="116"/>
      <c r="F108" s="116"/>
      <c r="G108" s="116"/>
      <c r="H108" s="116"/>
      <c r="I108" s="116"/>
      <c r="J108" s="116"/>
      <c r="K108" s="116"/>
      <c r="L108" s="14"/>
      <c r="M108" s="121"/>
      <c r="N108" s="120"/>
      <c r="O108" s="12"/>
      <c r="P108" s="12"/>
      <c r="Q108" s="12"/>
      <c r="R108" s="331"/>
      <c r="S108" s="331"/>
    </row>
    <row r="109" spans="1:19" s="3" customFormat="1" ht="12">
      <c r="A109" s="116"/>
      <c r="B109" s="116"/>
      <c r="C109" s="116"/>
      <c r="D109" s="116"/>
      <c r="E109" s="116"/>
      <c r="F109" s="116"/>
      <c r="G109" s="116"/>
      <c r="H109" s="116"/>
      <c r="I109" s="116"/>
      <c r="J109" s="116"/>
      <c r="K109" s="116"/>
      <c r="L109" s="14"/>
      <c r="M109" s="121"/>
      <c r="N109" s="119"/>
      <c r="O109" s="12"/>
      <c r="P109" s="12"/>
      <c r="Q109" s="12"/>
      <c r="R109" s="331"/>
      <c r="S109" s="331"/>
    </row>
    <row r="110" spans="1:19" s="3" customFormat="1" ht="12">
      <c r="A110" s="116"/>
      <c r="B110" s="116"/>
      <c r="C110" s="116"/>
      <c r="D110" s="116"/>
      <c r="E110" s="116"/>
      <c r="F110" s="116"/>
      <c r="G110" s="116"/>
      <c r="H110" s="116"/>
      <c r="I110" s="116"/>
      <c r="J110" s="116"/>
      <c r="K110" s="116"/>
      <c r="L110" s="14"/>
      <c r="M110" s="121"/>
      <c r="N110" s="119"/>
      <c r="O110" s="12"/>
      <c r="P110" s="12"/>
      <c r="Q110" s="12"/>
      <c r="R110" s="331"/>
      <c r="S110" s="331"/>
    </row>
    <row r="111" spans="1:19" s="3" customFormat="1" ht="12">
      <c r="A111" s="116"/>
      <c r="B111" s="116"/>
      <c r="C111" s="116"/>
      <c r="D111" s="116"/>
      <c r="E111" s="116"/>
      <c r="F111" s="116"/>
      <c r="G111" s="116"/>
      <c r="H111" s="116"/>
      <c r="I111" s="116"/>
      <c r="J111" s="116"/>
      <c r="K111" s="116"/>
      <c r="L111" s="14"/>
      <c r="M111" s="121"/>
      <c r="N111" s="119"/>
      <c r="O111" s="12"/>
      <c r="P111" s="12"/>
      <c r="Q111" s="12"/>
      <c r="R111" s="331"/>
      <c r="S111" s="331"/>
    </row>
    <row r="112" spans="1:19" s="3" customFormat="1" ht="12">
      <c r="A112" s="116"/>
      <c r="B112" s="116"/>
      <c r="C112" s="116"/>
      <c r="D112" s="116"/>
      <c r="E112" s="116"/>
      <c r="F112" s="116"/>
      <c r="G112" s="116"/>
      <c r="H112" s="116"/>
      <c r="I112" s="116"/>
      <c r="J112" s="116"/>
      <c r="K112" s="116"/>
      <c r="L112" s="14"/>
      <c r="M112" s="121"/>
      <c r="N112" s="119"/>
      <c r="O112" s="12"/>
      <c r="P112" s="12"/>
      <c r="Q112" s="12"/>
      <c r="R112" s="331"/>
      <c r="S112" s="331"/>
    </row>
    <row r="113" spans="1:19" s="3" customFormat="1" ht="12">
      <c r="A113" s="116"/>
      <c r="B113" s="116"/>
      <c r="C113" s="116"/>
      <c r="D113" s="116"/>
      <c r="E113" s="116"/>
      <c r="F113" s="116"/>
      <c r="G113" s="116"/>
      <c r="H113" s="116"/>
      <c r="I113" s="116"/>
      <c r="J113" s="116"/>
      <c r="K113" s="116"/>
      <c r="L113" s="14"/>
      <c r="M113" s="121"/>
      <c r="N113" s="119"/>
      <c r="O113" s="12"/>
      <c r="P113" s="12"/>
      <c r="Q113" s="12"/>
      <c r="R113" s="331"/>
      <c r="S113" s="331"/>
    </row>
    <row r="114" spans="1:19" s="3" customFormat="1" ht="12">
      <c r="A114" s="116"/>
      <c r="B114" s="116"/>
      <c r="C114" s="116"/>
      <c r="D114" s="116"/>
      <c r="E114" s="116"/>
      <c r="F114" s="116"/>
      <c r="G114" s="116"/>
      <c r="H114" s="116"/>
      <c r="I114" s="116"/>
      <c r="J114" s="116"/>
      <c r="K114" s="116"/>
      <c r="L114" s="14"/>
      <c r="M114" s="121"/>
      <c r="N114" s="119"/>
      <c r="O114" s="12"/>
      <c r="P114" s="12"/>
      <c r="Q114" s="12"/>
      <c r="R114" s="331"/>
      <c r="S114" s="331"/>
    </row>
    <row r="115" spans="1:19" s="3" customFormat="1" ht="12">
      <c r="A115" s="116"/>
      <c r="B115" s="116"/>
      <c r="C115" s="116"/>
      <c r="D115" s="116"/>
      <c r="E115" s="116"/>
      <c r="F115" s="116"/>
      <c r="G115" s="116"/>
      <c r="H115" s="116"/>
      <c r="I115" s="116"/>
      <c r="J115" s="116"/>
      <c r="K115" s="116"/>
      <c r="L115" s="14"/>
      <c r="M115" s="121"/>
      <c r="N115" s="119"/>
      <c r="O115" s="12"/>
      <c r="P115" s="12"/>
      <c r="Q115" s="12"/>
      <c r="R115" s="331"/>
      <c r="S115" s="331"/>
    </row>
    <row r="116" spans="1:19" s="3" customFormat="1" ht="12">
      <c r="A116" s="116"/>
      <c r="B116" s="116"/>
      <c r="C116" s="116"/>
      <c r="D116" s="116"/>
      <c r="E116" s="116"/>
      <c r="F116" s="116"/>
      <c r="G116" s="116"/>
      <c r="H116" s="116"/>
      <c r="I116" s="116"/>
      <c r="J116" s="116"/>
      <c r="K116" s="116"/>
      <c r="L116" s="14"/>
      <c r="M116" s="121"/>
      <c r="N116" s="120"/>
      <c r="O116" s="12"/>
      <c r="P116" s="12"/>
      <c r="Q116" s="12"/>
      <c r="R116" s="331"/>
      <c r="S116" s="331"/>
    </row>
    <row r="117" spans="1:19" s="3" customFormat="1" ht="12">
      <c r="A117" s="116"/>
      <c r="B117" s="116"/>
      <c r="C117" s="116"/>
      <c r="D117" s="116"/>
      <c r="E117" s="116"/>
      <c r="F117" s="116"/>
      <c r="G117" s="116"/>
      <c r="H117" s="116"/>
      <c r="I117" s="116"/>
      <c r="J117" s="116"/>
      <c r="K117" s="116"/>
      <c r="L117" s="14"/>
      <c r="M117" s="121"/>
      <c r="N117" s="120"/>
      <c r="O117" s="12"/>
      <c r="P117" s="12"/>
      <c r="Q117" s="12"/>
      <c r="R117" s="331"/>
      <c r="S117" s="331"/>
    </row>
    <row r="118" spans="1:19" s="3" customFormat="1" ht="12">
      <c r="A118" s="116"/>
      <c r="B118" s="116"/>
      <c r="C118" s="116"/>
      <c r="D118" s="116"/>
      <c r="E118" s="116"/>
      <c r="F118" s="116"/>
      <c r="G118" s="116"/>
      <c r="H118" s="116"/>
      <c r="I118" s="116"/>
      <c r="J118" s="116"/>
      <c r="K118" s="116"/>
      <c r="L118" s="14"/>
      <c r="M118" s="121"/>
      <c r="N118" s="120"/>
      <c r="O118" s="12"/>
      <c r="P118" s="12"/>
      <c r="Q118" s="12"/>
      <c r="R118" s="331"/>
      <c r="S118" s="331"/>
    </row>
    <row r="119" spans="1:19" s="3" customFormat="1" ht="12">
      <c r="A119" s="116"/>
      <c r="B119" s="116"/>
      <c r="C119" s="116"/>
      <c r="D119" s="116"/>
      <c r="E119" s="116"/>
      <c r="F119" s="116"/>
      <c r="G119" s="116"/>
      <c r="H119" s="116"/>
      <c r="I119" s="116"/>
      <c r="J119" s="116"/>
      <c r="K119" s="116"/>
      <c r="L119" s="14"/>
      <c r="M119" s="121"/>
      <c r="N119" s="120"/>
      <c r="O119" s="12"/>
      <c r="P119" s="12"/>
      <c r="Q119" s="12"/>
      <c r="R119" s="331"/>
      <c r="S119" s="331"/>
    </row>
    <row r="120" spans="1:19" s="3" customFormat="1" ht="12">
      <c r="A120" s="116"/>
      <c r="B120" s="116"/>
      <c r="C120" s="116"/>
      <c r="D120" s="116"/>
      <c r="E120" s="116"/>
      <c r="F120" s="116"/>
      <c r="G120" s="116"/>
      <c r="H120" s="116"/>
      <c r="I120" s="116"/>
      <c r="J120" s="116"/>
      <c r="K120" s="116"/>
      <c r="L120" s="14"/>
      <c r="M120" s="121"/>
      <c r="N120" s="120"/>
      <c r="O120" s="12"/>
      <c r="P120" s="12"/>
      <c r="Q120" s="12"/>
      <c r="R120" s="331"/>
      <c r="S120" s="331"/>
    </row>
    <row r="121" spans="1:19" s="3" customFormat="1" ht="12">
      <c r="A121" s="116"/>
      <c r="B121" s="116"/>
      <c r="C121" s="116"/>
      <c r="D121" s="116"/>
      <c r="E121" s="116"/>
      <c r="F121" s="116"/>
      <c r="G121" s="116"/>
      <c r="H121" s="116"/>
      <c r="I121" s="116"/>
      <c r="J121" s="116"/>
      <c r="K121" s="116"/>
      <c r="L121" s="14"/>
      <c r="M121" s="121"/>
      <c r="N121" s="120"/>
      <c r="O121" s="12"/>
      <c r="P121" s="12"/>
      <c r="Q121" s="12"/>
      <c r="R121" s="331"/>
      <c r="S121" s="331"/>
    </row>
    <row r="122" spans="1:19" s="3" customFormat="1" ht="12">
      <c r="A122" s="116"/>
      <c r="B122" s="116"/>
      <c r="C122" s="116"/>
      <c r="D122" s="116"/>
      <c r="E122" s="116"/>
      <c r="F122" s="116"/>
      <c r="G122" s="116"/>
      <c r="H122" s="116"/>
      <c r="I122" s="116"/>
      <c r="J122" s="116"/>
      <c r="K122" s="116"/>
      <c r="L122" s="14"/>
      <c r="M122" s="121"/>
      <c r="N122" s="120"/>
      <c r="O122" s="12"/>
      <c r="P122" s="12"/>
      <c r="Q122" s="12"/>
      <c r="R122" s="331"/>
      <c r="S122" s="331"/>
    </row>
    <row r="123" spans="1:19" s="3" customFormat="1" ht="12">
      <c r="A123" s="116"/>
      <c r="B123" s="116"/>
      <c r="C123" s="116"/>
      <c r="D123" s="116"/>
      <c r="E123" s="116"/>
      <c r="F123" s="116"/>
      <c r="G123" s="116"/>
      <c r="H123" s="116"/>
      <c r="I123" s="116"/>
      <c r="J123" s="116"/>
      <c r="K123" s="116"/>
      <c r="L123" s="14"/>
      <c r="M123" s="121"/>
      <c r="N123" s="120"/>
      <c r="O123" s="12"/>
      <c r="P123" s="12"/>
      <c r="Q123" s="12"/>
      <c r="R123" s="331"/>
      <c r="S123" s="331"/>
    </row>
    <row r="124" spans="1:19" s="3" customFormat="1" ht="12">
      <c r="A124" s="116"/>
      <c r="B124" s="116"/>
      <c r="C124" s="116"/>
      <c r="D124" s="116"/>
      <c r="E124" s="116"/>
      <c r="F124" s="116"/>
      <c r="G124" s="116"/>
      <c r="H124" s="116"/>
      <c r="I124" s="116"/>
      <c r="J124" s="116"/>
      <c r="K124" s="116"/>
      <c r="L124" s="14"/>
      <c r="M124" s="121"/>
      <c r="N124" s="119"/>
      <c r="O124" s="12"/>
      <c r="P124" s="12"/>
      <c r="Q124" s="12"/>
      <c r="R124" s="331"/>
      <c r="S124" s="331"/>
    </row>
    <row r="125" spans="1:19" s="3" customFormat="1" ht="12">
      <c r="A125" s="116"/>
      <c r="B125" s="116"/>
      <c r="C125" s="116"/>
      <c r="D125" s="116"/>
      <c r="E125" s="116"/>
      <c r="F125" s="116"/>
      <c r="G125" s="116"/>
      <c r="H125" s="116"/>
      <c r="I125" s="116"/>
      <c r="J125" s="116"/>
      <c r="K125" s="116"/>
      <c r="L125" s="14"/>
      <c r="M125" s="121"/>
      <c r="N125" s="119"/>
      <c r="O125" s="12"/>
      <c r="P125" s="12"/>
      <c r="Q125" s="12"/>
      <c r="R125" s="331"/>
      <c r="S125" s="331"/>
    </row>
    <row r="126" spans="1:19" s="3" customFormat="1" ht="12">
      <c r="A126" s="116"/>
      <c r="B126" s="116"/>
      <c r="C126" s="116"/>
      <c r="D126" s="116"/>
      <c r="E126" s="116"/>
      <c r="F126" s="116"/>
      <c r="G126" s="116"/>
      <c r="H126" s="116"/>
      <c r="I126" s="116"/>
      <c r="J126" s="116"/>
      <c r="K126" s="116"/>
      <c r="L126" s="14"/>
      <c r="M126" s="121"/>
      <c r="N126" s="119"/>
      <c r="O126" s="12"/>
      <c r="P126" s="12"/>
      <c r="Q126" s="12"/>
      <c r="R126" s="331"/>
      <c r="S126" s="331"/>
    </row>
    <row r="127" spans="1:19" s="3" customFormat="1" ht="12">
      <c r="A127" s="116"/>
      <c r="B127" s="116"/>
      <c r="C127" s="116"/>
      <c r="D127" s="116"/>
      <c r="E127" s="116"/>
      <c r="F127" s="116"/>
      <c r="G127" s="116"/>
      <c r="H127" s="116"/>
      <c r="I127" s="116"/>
      <c r="J127" s="116"/>
      <c r="K127" s="116"/>
      <c r="L127" s="14"/>
      <c r="M127" s="121"/>
      <c r="N127" s="119"/>
      <c r="O127" s="12"/>
      <c r="P127" s="12"/>
      <c r="Q127" s="12"/>
      <c r="R127" s="331"/>
      <c r="S127" s="331"/>
    </row>
    <row r="128" spans="1:19" s="3" customFormat="1" ht="12">
      <c r="A128" s="116"/>
      <c r="B128" s="116"/>
      <c r="C128" s="116"/>
      <c r="D128" s="116"/>
      <c r="E128" s="116"/>
      <c r="F128" s="116"/>
      <c r="G128" s="116"/>
      <c r="H128" s="116"/>
      <c r="I128" s="116"/>
      <c r="J128" s="116"/>
      <c r="K128" s="116"/>
      <c r="L128" s="14"/>
      <c r="M128" s="121"/>
      <c r="N128" s="119"/>
      <c r="O128" s="12"/>
      <c r="P128" s="12"/>
      <c r="Q128" s="12"/>
      <c r="R128" s="331"/>
      <c r="S128" s="331"/>
    </row>
    <row r="129" spans="1:19" s="3" customFormat="1" ht="12">
      <c r="A129" s="116"/>
      <c r="B129" s="116"/>
      <c r="C129" s="116"/>
      <c r="D129" s="116"/>
      <c r="E129" s="116"/>
      <c r="F129" s="116"/>
      <c r="G129" s="116"/>
      <c r="H129" s="116"/>
      <c r="I129" s="116"/>
      <c r="J129" s="116"/>
      <c r="K129" s="116"/>
      <c r="L129" s="14"/>
      <c r="M129" s="121"/>
      <c r="N129" s="119"/>
      <c r="O129" s="12"/>
      <c r="P129" s="12"/>
      <c r="Q129" s="12"/>
      <c r="R129" s="331"/>
      <c r="S129" s="331"/>
    </row>
    <row r="130" spans="1:19" s="3" customFormat="1" ht="12">
      <c r="A130" s="116"/>
      <c r="B130" s="116"/>
      <c r="C130" s="116"/>
      <c r="D130" s="116"/>
      <c r="E130" s="116"/>
      <c r="F130" s="116"/>
      <c r="G130" s="116"/>
      <c r="H130" s="116"/>
      <c r="I130" s="116"/>
      <c r="J130" s="116"/>
      <c r="K130" s="116"/>
      <c r="L130" s="14"/>
      <c r="M130" s="121"/>
      <c r="N130" s="119"/>
      <c r="O130" s="12"/>
      <c r="P130" s="12"/>
      <c r="Q130" s="12"/>
      <c r="R130" s="331"/>
      <c r="S130" s="331"/>
    </row>
    <row r="131" spans="1:19" s="3" customFormat="1" ht="12">
      <c r="A131" s="116"/>
      <c r="B131" s="116"/>
      <c r="C131" s="116"/>
      <c r="D131" s="116"/>
      <c r="E131" s="116"/>
      <c r="F131" s="116"/>
      <c r="G131" s="116"/>
      <c r="H131" s="116"/>
      <c r="I131" s="116"/>
      <c r="J131" s="116"/>
      <c r="K131" s="116"/>
      <c r="L131" s="14"/>
      <c r="M131" s="121"/>
      <c r="N131" s="120"/>
      <c r="O131" s="12"/>
      <c r="P131" s="12"/>
      <c r="Q131" s="12"/>
      <c r="R131" s="331"/>
      <c r="S131" s="331"/>
    </row>
    <row r="132" spans="1:19" s="3" customFormat="1" ht="12">
      <c r="A132" s="116"/>
      <c r="B132" s="116"/>
      <c r="C132" s="116"/>
      <c r="D132" s="116"/>
      <c r="E132" s="116"/>
      <c r="F132" s="116"/>
      <c r="G132" s="116"/>
      <c r="H132" s="116"/>
      <c r="I132" s="116"/>
      <c r="J132" s="116"/>
      <c r="K132" s="116"/>
      <c r="L132" s="14"/>
      <c r="M132" s="121"/>
      <c r="N132" s="120"/>
      <c r="O132" s="12"/>
      <c r="P132" s="12"/>
      <c r="Q132" s="12"/>
      <c r="R132" s="331"/>
      <c r="S132" s="331"/>
    </row>
    <row r="133" spans="1:19" s="3" customFormat="1" ht="12">
      <c r="A133" s="116"/>
      <c r="B133" s="116"/>
      <c r="C133" s="116"/>
      <c r="D133" s="116"/>
      <c r="E133" s="116"/>
      <c r="F133" s="116"/>
      <c r="G133" s="116"/>
      <c r="H133" s="116"/>
      <c r="I133" s="116"/>
      <c r="J133" s="116"/>
      <c r="K133" s="116"/>
      <c r="L133" s="14"/>
      <c r="M133" s="121"/>
      <c r="N133" s="120"/>
      <c r="O133" s="12"/>
      <c r="P133" s="12"/>
      <c r="Q133" s="12"/>
      <c r="R133" s="331"/>
      <c r="S133" s="331"/>
    </row>
    <row r="134" spans="1:19" s="3" customFormat="1" ht="12">
      <c r="A134" s="116"/>
      <c r="B134" s="116"/>
      <c r="C134" s="116"/>
      <c r="D134" s="116"/>
      <c r="E134" s="116"/>
      <c r="F134" s="116"/>
      <c r="G134" s="116"/>
      <c r="H134" s="116"/>
      <c r="I134" s="116"/>
      <c r="J134" s="116"/>
      <c r="K134" s="116"/>
      <c r="L134" s="14"/>
      <c r="M134" s="121"/>
      <c r="N134" s="120"/>
      <c r="O134" s="12"/>
      <c r="P134" s="12"/>
      <c r="Q134" s="12"/>
      <c r="R134" s="331"/>
      <c r="S134" s="331"/>
    </row>
    <row r="135" spans="1:19" s="3" customFormat="1" ht="12">
      <c r="A135" s="116"/>
      <c r="B135" s="116"/>
      <c r="C135" s="116"/>
      <c r="D135" s="116"/>
      <c r="E135" s="116"/>
      <c r="F135" s="116"/>
      <c r="G135" s="116"/>
      <c r="H135" s="116"/>
      <c r="I135" s="116"/>
      <c r="J135" s="116"/>
      <c r="K135" s="116"/>
      <c r="L135" s="14"/>
      <c r="M135" s="121"/>
      <c r="N135" s="120"/>
      <c r="O135" s="12"/>
      <c r="P135" s="12"/>
      <c r="Q135" s="12"/>
      <c r="R135" s="331"/>
      <c r="S135" s="331"/>
    </row>
    <row r="136" spans="1:19" s="3" customFormat="1" ht="12">
      <c r="A136" s="116"/>
      <c r="B136" s="116"/>
      <c r="C136" s="116"/>
      <c r="D136" s="116"/>
      <c r="E136" s="116"/>
      <c r="F136" s="116"/>
      <c r="G136" s="116"/>
      <c r="H136" s="116"/>
      <c r="I136" s="116"/>
      <c r="J136" s="116"/>
      <c r="K136" s="116"/>
      <c r="L136" s="14"/>
      <c r="M136" s="121"/>
      <c r="N136" s="120"/>
      <c r="O136" s="12"/>
      <c r="P136" s="12"/>
      <c r="Q136" s="12"/>
      <c r="R136" s="331"/>
      <c r="S136" s="331"/>
    </row>
    <row r="137" spans="1:19" s="3" customFormat="1" ht="12">
      <c r="A137" s="116"/>
      <c r="B137" s="116"/>
      <c r="C137" s="116"/>
      <c r="D137" s="116"/>
      <c r="E137" s="116"/>
      <c r="F137" s="116"/>
      <c r="G137" s="116"/>
      <c r="H137" s="116"/>
      <c r="I137" s="116"/>
      <c r="J137" s="116"/>
      <c r="K137" s="116"/>
      <c r="L137" s="14"/>
      <c r="M137" s="121"/>
      <c r="N137" s="120"/>
      <c r="O137" s="12"/>
      <c r="P137" s="12"/>
      <c r="Q137" s="12"/>
      <c r="R137" s="331"/>
      <c r="S137" s="331"/>
    </row>
    <row r="138" spans="1:19" s="3" customFormat="1" ht="12">
      <c r="A138" s="116"/>
      <c r="B138" s="116"/>
      <c r="C138" s="116"/>
      <c r="D138" s="116"/>
      <c r="E138" s="116"/>
      <c r="F138" s="116"/>
      <c r="G138" s="116"/>
      <c r="H138" s="116"/>
      <c r="I138" s="116"/>
      <c r="J138" s="116"/>
      <c r="K138" s="116"/>
      <c r="L138" s="14"/>
      <c r="M138" s="121"/>
      <c r="N138" s="120"/>
      <c r="O138" s="12"/>
      <c r="P138" s="12"/>
      <c r="Q138" s="12"/>
      <c r="R138" s="331"/>
      <c r="S138" s="331"/>
    </row>
    <row r="139" spans="1:19" s="3" customFormat="1" ht="12">
      <c r="A139" s="116"/>
      <c r="B139" s="116"/>
      <c r="C139" s="116"/>
      <c r="D139" s="116"/>
      <c r="E139" s="116"/>
      <c r="F139" s="116"/>
      <c r="G139" s="116"/>
      <c r="H139" s="116"/>
      <c r="I139" s="116"/>
      <c r="J139" s="116"/>
      <c r="K139" s="116"/>
      <c r="L139" s="14"/>
      <c r="M139" s="121"/>
      <c r="N139" s="119"/>
      <c r="O139" s="12"/>
      <c r="P139" s="12"/>
      <c r="Q139" s="12"/>
      <c r="R139" s="331"/>
      <c r="S139" s="331"/>
    </row>
    <row r="140" spans="1:19" s="3" customFormat="1" ht="12">
      <c r="A140" s="116"/>
      <c r="B140" s="116"/>
      <c r="C140" s="116"/>
      <c r="D140" s="116"/>
      <c r="E140" s="116"/>
      <c r="F140" s="116"/>
      <c r="G140" s="116"/>
      <c r="H140" s="116"/>
      <c r="I140" s="116"/>
      <c r="J140" s="116"/>
      <c r="K140" s="116"/>
      <c r="L140" s="14"/>
      <c r="M140" s="121"/>
      <c r="N140" s="119"/>
      <c r="O140" s="12"/>
      <c r="P140" s="12"/>
      <c r="Q140" s="12"/>
      <c r="R140" s="331"/>
      <c r="S140" s="331"/>
    </row>
    <row r="141" spans="1:19" s="3" customFormat="1" ht="12">
      <c r="A141" s="116"/>
      <c r="B141" s="116"/>
      <c r="C141" s="116"/>
      <c r="D141" s="116"/>
      <c r="E141" s="116"/>
      <c r="F141" s="116"/>
      <c r="G141" s="116"/>
      <c r="H141" s="116"/>
      <c r="I141" s="116"/>
      <c r="J141" s="116"/>
      <c r="K141" s="116"/>
      <c r="L141" s="14"/>
      <c r="M141" s="121"/>
      <c r="N141" s="119"/>
      <c r="O141" s="12"/>
      <c r="P141" s="12"/>
      <c r="Q141" s="12"/>
      <c r="R141" s="331"/>
      <c r="S141" s="331"/>
    </row>
    <row r="142" spans="1:19" s="3" customFormat="1" ht="12">
      <c r="A142" s="116"/>
      <c r="B142" s="116"/>
      <c r="C142" s="116"/>
      <c r="D142" s="116"/>
      <c r="E142" s="116"/>
      <c r="F142" s="116"/>
      <c r="G142" s="116"/>
      <c r="H142" s="116"/>
      <c r="I142" s="116"/>
      <c r="J142" s="116"/>
      <c r="K142" s="116"/>
      <c r="L142" s="14"/>
      <c r="M142" s="121"/>
      <c r="N142" s="119"/>
      <c r="O142" s="12"/>
      <c r="P142" s="12"/>
      <c r="Q142" s="12"/>
      <c r="R142" s="331"/>
      <c r="S142" s="331"/>
    </row>
    <row r="143" spans="1:19" s="3" customFormat="1" ht="12">
      <c r="A143" s="116"/>
      <c r="B143" s="116"/>
      <c r="C143" s="116"/>
      <c r="D143" s="116"/>
      <c r="E143" s="116"/>
      <c r="F143" s="116"/>
      <c r="G143" s="116"/>
      <c r="H143" s="116"/>
      <c r="I143" s="116"/>
      <c r="J143" s="116"/>
      <c r="K143" s="116"/>
      <c r="L143" s="14"/>
      <c r="M143" s="121"/>
      <c r="N143" s="119"/>
      <c r="O143" s="12"/>
      <c r="P143" s="12"/>
      <c r="Q143" s="12"/>
      <c r="R143" s="331"/>
      <c r="S143" s="331"/>
    </row>
    <row r="144" spans="1:19" s="3" customFormat="1" ht="12">
      <c r="A144" s="116"/>
      <c r="B144" s="116"/>
      <c r="C144" s="116"/>
      <c r="D144" s="116"/>
      <c r="E144" s="116"/>
      <c r="F144" s="116"/>
      <c r="G144" s="116"/>
      <c r="H144" s="116"/>
      <c r="I144" s="116"/>
      <c r="J144" s="116"/>
      <c r="K144" s="116"/>
      <c r="L144" s="14"/>
      <c r="M144" s="121"/>
      <c r="N144" s="119"/>
      <c r="O144" s="12"/>
      <c r="P144" s="12"/>
      <c r="Q144" s="12"/>
      <c r="R144" s="331"/>
      <c r="S144" s="331"/>
    </row>
    <row r="145" spans="1:19" s="3" customFormat="1" ht="12">
      <c r="A145" s="116"/>
      <c r="B145" s="116"/>
      <c r="C145" s="116"/>
      <c r="D145" s="116"/>
      <c r="E145" s="116"/>
      <c r="F145" s="116"/>
      <c r="G145" s="116"/>
      <c r="H145" s="116"/>
      <c r="I145" s="116"/>
      <c r="J145" s="116"/>
      <c r="K145" s="116"/>
      <c r="L145" s="14"/>
      <c r="M145" s="121"/>
      <c r="N145" s="119"/>
      <c r="O145" s="12"/>
      <c r="P145" s="12"/>
      <c r="Q145" s="12"/>
      <c r="R145" s="331"/>
      <c r="S145" s="331"/>
    </row>
    <row r="146" spans="1:19" s="3" customFormat="1" ht="12">
      <c r="A146" s="116"/>
      <c r="B146" s="116"/>
      <c r="C146" s="116"/>
      <c r="D146" s="116"/>
      <c r="E146" s="116"/>
      <c r="F146" s="116"/>
      <c r="G146" s="116"/>
      <c r="H146" s="116"/>
      <c r="I146" s="116"/>
      <c r="J146" s="116"/>
      <c r="K146" s="116"/>
      <c r="L146" s="14"/>
      <c r="M146" s="121"/>
      <c r="N146" s="120"/>
      <c r="O146" s="12"/>
      <c r="P146" s="12"/>
      <c r="Q146" s="12"/>
      <c r="R146" s="331"/>
      <c r="S146" s="331"/>
    </row>
    <row r="147" spans="1:19" s="3" customFormat="1" ht="12">
      <c r="A147" s="116"/>
      <c r="B147" s="116"/>
      <c r="C147" s="116"/>
      <c r="D147" s="116"/>
      <c r="E147" s="116"/>
      <c r="F147" s="116"/>
      <c r="G147" s="116"/>
      <c r="H147" s="116"/>
      <c r="I147" s="116"/>
      <c r="J147" s="116"/>
      <c r="K147" s="116"/>
      <c r="L147" s="14"/>
      <c r="M147" s="121"/>
      <c r="N147" s="120"/>
      <c r="O147" s="12"/>
      <c r="P147" s="12"/>
      <c r="Q147" s="12"/>
      <c r="R147" s="331"/>
      <c r="S147" s="331"/>
    </row>
    <row r="148" spans="1:19" s="3" customFormat="1" ht="12">
      <c r="A148" s="116"/>
      <c r="B148" s="116"/>
      <c r="C148" s="116"/>
      <c r="D148" s="116"/>
      <c r="E148" s="116"/>
      <c r="F148" s="116"/>
      <c r="G148" s="116"/>
      <c r="H148" s="116"/>
      <c r="I148" s="116"/>
      <c r="J148" s="116"/>
      <c r="K148" s="116"/>
      <c r="L148" s="14"/>
      <c r="M148" s="121"/>
      <c r="N148" s="120"/>
      <c r="O148" s="12"/>
      <c r="P148" s="12"/>
      <c r="Q148" s="12"/>
      <c r="R148" s="331"/>
      <c r="S148" s="331"/>
    </row>
    <row r="149" spans="1:19" s="3" customFormat="1" ht="12">
      <c r="A149" s="116"/>
      <c r="B149" s="116"/>
      <c r="C149" s="116"/>
      <c r="D149" s="116"/>
      <c r="E149" s="116"/>
      <c r="F149" s="116"/>
      <c r="G149" s="116"/>
      <c r="H149" s="116"/>
      <c r="I149" s="116"/>
      <c r="J149" s="116"/>
      <c r="K149" s="116"/>
      <c r="L149" s="14"/>
      <c r="M149" s="121"/>
      <c r="N149" s="120"/>
      <c r="O149" s="12"/>
      <c r="P149" s="12"/>
      <c r="Q149" s="12"/>
      <c r="R149" s="331"/>
      <c r="S149" s="331"/>
    </row>
    <row r="150" spans="1:19" s="3" customFormat="1" ht="12">
      <c r="A150" s="116"/>
      <c r="B150" s="116"/>
      <c r="C150" s="116"/>
      <c r="D150" s="116"/>
      <c r="E150" s="116"/>
      <c r="F150" s="116"/>
      <c r="G150" s="116"/>
      <c r="H150" s="116"/>
      <c r="I150" s="116"/>
      <c r="J150" s="116"/>
      <c r="K150" s="116"/>
      <c r="L150" s="14"/>
      <c r="M150" s="121"/>
      <c r="N150" s="120"/>
      <c r="O150" s="12"/>
      <c r="P150" s="12"/>
      <c r="Q150" s="12"/>
      <c r="R150" s="331"/>
      <c r="S150" s="331"/>
    </row>
    <row r="151" spans="1:19" s="3" customFormat="1" ht="12">
      <c r="A151" s="116"/>
      <c r="B151" s="116"/>
      <c r="C151" s="116"/>
      <c r="D151" s="116"/>
      <c r="E151" s="116"/>
      <c r="F151" s="116"/>
      <c r="G151" s="116"/>
      <c r="H151" s="116"/>
      <c r="I151" s="116"/>
      <c r="J151" s="116"/>
      <c r="K151" s="116"/>
      <c r="L151" s="14"/>
      <c r="M151" s="121"/>
      <c r="N151" s="120"/>
      <c r="O151" s="12"/>
      <c r="P151" s="12"/>
      <c r="Q151" s="12"/>
      <c r="R151" s="331"/>
      <c r="S151" s="331"/>
    </row>
    <row r="152" spans="1:19" s="3" customFormat="1" ht="12">
      <c r="A152" s="116"/>
      <c r="B152" s="116"/>
      <c r="C152" s="116"/>
      <c r="D152" s="116"/>
      <c r="E152" s="116"/>
      <c r="F152" s="116"/>
      <c r="G152" s="116"/>
      <c r="H152" s="116"/>
      <c r="I152" s="116"/>
      <c r="J152" s="116"/>
      <c r="K152" s="116"/>
      <c r="L152" s="14"/>
      <c r="M152" s="121"/>
      <c r="N152" s="120"/>
      <c r="O152" s="12"/>
      <c r="P152" s="12"/>
      <c r="Q152" s="12"/>
      <c r="R152" s="331"/>
      <c r="S152" s="331"/>
    </row>
    <row r="153" spans="1:19" s="3" customFormat="1" ht="12">
      <c r="A153" s="116"/>
      <c r="B153" s="116"/>
      <c r="C153" s="116"/>
      <c r="D153" s="116"/>
      <c r="E153" s="116"/>
      <c r="F153" s="116"/>
      <c r="G153" s="116"/>
      <c r="H153" s="116"/>
      <c r="I153" s="116"/>
      <c r="J153" s="116"/>
      <c r="K153" s="116"/>
      <c r="L153" s="14"/>
      <c r="M153" s="121"/>
      <c r="N153" s="120"/>
      <c r="O153" s="12"/>
      <c r="P153" s="12"/>
      <c r="Q153" s="12"/>
      <c r="R153" s="331"/>
      <c r="S153" s="331"/>
    </row>
    <row r="154" spans="1:19" s="3" customFormat="1" ht="12">
      <c r="A154" s="116"/>
      <c r="B154" s="116"/>
      <c r="C154" s="116"/>
      <c r="D154" s="116"/>
      <c r="E154" s="116"/>
      <c r="F154" s="116"/>
      <c r="G154" s="116"/>
      <c r="H154" s="116"/>
      <c r="I154" s="116"/>
      <c r="J154" s="116"/>
      <c r="K154" s="116"/>
      <c r="L154" s="14"/>
      <c r="M154" s="121"/>
      <c r="N154" s="119"/>
      <c r="O154" s="12"/>
      <c r="P154" s="12"/>
      <c r="Q154" s="12"/>
      <c r="R154" s="331"/>
      <c r="S154" s="331"/>
    </row>
    <row r="155" spans="1:19" s="3" customFormat="1" ht="12">
      <c r="A155" s="116"/>
      <c r="B155" s="116"/>
      <c r="C155" s="116"/>
      <c r="D155" s="116"/>
      <c r="E155" s="116"/>
      <c r="F155" s="116"/>
      <c r="G155" s="116"/>
      <c r="H155" s="116"/>
      <c r="I155" s="116"/>
      <c r="J155" s="116"/>
      <c r="K155" s="116"/>
      <c r="L155" s="14"/>
      <c r="M155" s="121"/>
      <c r="N155" s="119"/>
      <c r="O155" s="12"/>
      <c r="P155" s="12"/>
      <c r="Q155" s="12"/>
      <c r="R155" s="331"/>
      <c r="S155" s="331"/>
    </row>
    <row r="156" spans="1:19" s="3" customFormat="1" ht="12">
      <c r="A156" s="116"/>
      <c r="B156" s="116"/>
      <c r="C156" s="116"/>
      <c r="D156" s="116"/>
      <c r="E156" s="116"/>
      <c r="F156" s="116"/>
      <c r="G156" s="116"/>
      <c r="H156" s="116"/>
      <c r="I156" s="116"/>
      <c r="J156" s="116"/>
      <c r="K156" s="116"/>
      <c r="L156" s="14"/>
      <c r="M156" s="121"/>
      <c r="N156" s="119"/>
      <c r="O156" s="12"/>
      <c r="P156" s="12"/>
      <c r="Q156" s="12"/>
      <c r="R156" s="331"/>
      <c r="S156" s="331"/>
    </row>
    <row r="157" spans="1:19" s="3" customFormat="1" ht="12">
      <c r="A157" s="116"/>
      <c r="B157" s="116"/>
      <c r="C157" s="116"/>
      <c r="D157" s="116"/>
      <c r="E157" s="116"/>
      <c r="F157" s="116"/>
      <c r="G157" s="116"/>
      <c r="H157" s="116"/>
      <c r="I157" s="116"/>
      <c r="J157" s="116"/>
      <c r="K157" s="116"/>
      <c r="L157" s="14"/>
      <c r="M157" s="121"/>
      <c r="N157" s="119"/>
      <c r="O157" s="12"/>
      <c r="P157" s="12"/>
      <c r="Q157" s="12"/>
      <c r="R157" s="331"/>
      <c r="S157" s="331"/>
    </row>
    <row r="158" spans="1:19" s="3" customFormat="1" ht="12">
      <c r="A158" s="116"/>
      <c r="B158" s="116"/>
      <c r="C158" s="116"/>
      <c r="D158" s="116"/>
      <c r="E158" s="116"/>
      <c r="F158" s="116"/>
      <c r="G158" s="116"/>
      <c r="H158" s="116"/>
      <c r="I158" s="116"/>
      <c r="J158" s="116"/>
      <c r="K158" s="116"/>
      <c r="L158" s="14"/>
      <c r="M158" s="121"/>
      <c r="N158" s="119"/>
      <c r="O158" s="12"/>
      <c r="P158" s="12"/>
      <c r="Q158" s="12"/>
      <c r="R158" s="331"/>
      <c r="S158" s="331"/>
    </row>
    <row r="159" spans="1:19" s="3" customFormat="1" ht="12">
      <c r="A159" s="116"/>
      <c r="B159" s="116"/>
      <c r="C159" s="116"/>
      <c r="D159" s="116"/>
      <c r="E159" s="116"/>
      <c r="F159" s="116"/>
      <c r="G159" s="116"/>
      <c r="H159" s="116"/>
      <c r="I159" s="116"/>
      <c r="J159" s="116"/>
      <c r="K159" s="116"/>
      <c r="L159" s="14"/>
      <c r="M159" s="121"/>
      <c r="N159" s="119"/>
      <c r="O159" s="12"/>
      <c r="P159" s="12"/>
      <c r="Q159" s="12"/>
      <c r="R159" s="331"/>
      <c r="S159" s="331"/>
    </row>
    <row r="160" spans="1:19" s="3" customFormat="1" ht="12">
      <c r="A160" s="116"/>
      <c r="B160" s="116"/>
      <c r="C160" s="116"/>
      <c r="D160" s="116"/>
      <c r="E160" s="116"/>
      <c r="F160" s="116"/>
      <c r="G160" s="116"/>
      <c r="H160" s="116"/>
      <c r="I160" s="116"/>
      <c r="J160" s="116"/>
      <c r="K160" s="116"/>
      <c r="L160" s="14"/>
      <c r="M160" s="121"/>
      <c r="N160" s="119"/>
      <c r="O160" s="12"/>
      <c r="P160" s="12"/>
      <c r="Q160" s="12"/>
      <c r="R160" s="331"/>
      <c r="S160" s="331"/>
    </row>
    <row r="161" spans="1:19" s="3" customFormat="1" ht="12">
      <c r="A161" s="116"/>
      <c r="B161" s="116"/>
      <c r="C161" s="116"/>
      <c r="D161" s="116"/>
      <c r="E161" s="116"/>
      <c r="F161" s="116"/>
      <c r="G161" s="116"/>
      <c r="H161" s="116"/>
      <c r="I161" s="116"/>
      <c r="J161" s="116"/>
      <c r="K161" s="116"/>
      <c r="L161" s="14"/>
      <c r="M161" s="121"/>
      <c r="N161" s="120"/>
      <c r="O161" s="12"/>
      <c r="P161" s="12"/>
      <c r="Q161" s="12"/>
      <c r="R161" s="331"/>
      <c r="S161" s="331"/>
    </row>
    <row r="162" spans="1:19" s="3" customFormat="1" ht="12">
      <c r="A162" s="116"/>
      <c r="B162" s="116"/>
      <c r="C162" s="116"/>
      <c r="D162" s="116"/>
      <c r="E162" s="116"/>
      <c r="F162" s="116"/>
      <c r="G162" s="116"/>
      <c r="H162" s="116"/>
      <c r="I162" s="116"/>
      <c r="J162" s="116"/>
      <c r="K162" s="116"/>
      <c r="L162" s="14"/>
      <c r="M162" s="121"/>
      <c r="N162" s="120"/>
      <c r="O162" s="12"/>
      <c r="P162" s="12"/>
      <c r="Q162" s="12"/>
      <c r="R162" s="331"/>
      <c r="S162" s="331"/>
    </row>
    <row r="163" spans="1:19" s="3" customFormat="1" ht="12">
      <c r="A163" s="116"/>
      <c r="B163" s="116"/>
      <c r="C163" s="116"/>
      <c r="D163" s="116"/>
      <c r="E163" s="116"/>
      <c r="F163" s="116"/>
      <c r="G163" s="116"/>
      <c r="H163" s="116"/>
      <c r="I163" s="116"/>
      <c r="J163" s="116"/>
      <c r="K163" s="116"/>
      <c r="L163" s="14"/>
      <c r="M163" s="121"/>
      <c r="N163" s="120"/>
      <c r="O163" s="12"/>
      <c r="P163" s="12"/>
      <c r="Q163" s="12"/>
      <c r="R163" s="331"/>
      <c r="S163" s="331"/>
    </row>
    <row r="164" spans="1:19" s="3" customFormat="1" ht="12">
      <c r="A164" s="116"/>
      <c r="B164" s="116"/>
      <c r="C164" s="116"/>
      <c r="D164" s="116"/>
      <c r="E164" s="116"/>
      <c r="F164" s="116"/>
      <c r="G164" s="116"/>
      <c r="H164" s="116"/>
      <c r="I164" s="116"/>
      <c r="J164" s="116"/>
      <c r="K164" s="116"/>
      <c r="L164" s="14"/>
      <c r="M164" s="121"/>
      <c r="N164" s="120"/>
      <c r="O164" s="12"/>
      <c r="P164" s="12"/>
      <c r="Q164" s="12"/>
      <c r="R164" s="331"/>
      <c r="S164" s="331"/>
    </row>
    <row r="165" spans="1:19" s="3" customFormat="1" ht="12">
      <c r="A165" s="116"/>
      <c r="B165" s="116"/>
      <c r="C165" s="116"/>
      <c r="D165" s="116"/>
      <c r="E165" s="116"/>
      <c r="F165" s="116"/>
      <c r="G165" s="116"/>
      <c r="H165" s="116"/>
      <c r="I165" s="116"/>
      <c r="J165" s="116"/>
      <c r="K165" s="116"/>
      <c r="L165" s="14"/>
      <c r="M165" s="121"/>
      <c r="N165" s="120"/>
      <c r="O165" s="12"/>
      <c r="P165" s="12"/>
      <c r="Q165" s="12"/>
      <c r="R165" s="331"/>
      <c r="S165" s="331"/>
    </row>
    <row r="166" spans="1:19" s="3" customFormat="1" ht="12">
      <c r="A166" s="116"/>
      <c r="B166" s="116"/>
      <c r="C166" s="116"/>
      <c r="D166" s="116"/>
      <c r="E166" s="116"/>
      <c r="F166" s="116"/>
      <c r="G166" s="116"/>
      <c r="H166" s="116"/>
      <c r="I166" s="116"/>
      <c r="J166" s="116"/>
      <c r="K166" s="116"/>
      <c r="L166" s="14"/>
      <c r="M166" s="121"/>
      <c r="N166" s="120"/>
      <c r="O166" s="12"/>
      <c r="P166" s="12"/>
      <c r="Q166" s="12"/>
      <c r="R166" s="331"/>
      <c r="S166" s="331"/>
    </row>
    <row r="167" spans="1:19" s="3" customFormat="1" ht="12">
      <c r="A167" s="116"/>
      <c r="B167" s="116"/>
      <c r="C167" s="116"/>
      <c r="D167" s="116"/>
      <c r="E167" s="116"/>
      <c r="F167" s="116"/>
      <c r="G167" s="116"/>
      <c r="H167" s="116"/>
      <c r="I167" s="116"/>
      <c r="J167" s="116"/>
      <c r="K167" s="116"/>
      <c r="L167" s="14"/>
      <c r="M167" s="121"/>
      <c r="N167" s="120"/>
      <c r="O167" s="12"/>
      <c r="P167" s="12"/>
      <c r="Q167" s="12"/>
      <c r="R167" s="331"/>
      <c r="S167" s="331"/>
    </row>
    <row r="168" spans="1:19" s="3" customFormat="1" ht="12">
      <c r="A168" s="116"/>
      <c r="B168" s="116"/>
      <c r="C168" s="116"/>
      <c r="D168" s="116"/>
      <c r="E168" s="116"/>
      <c r="F168" s="116"/>
      <c r="G168" s="116"/>
      <c r="H168" s="116"/>
      <c r="I168" s="116"/>
      <c r="J168" s="116"/>
      <c r="K168" s="116"/>
      <c r="L168" s="14"/>
      <c r="M168" s="121"/>
      <c r="N168" s="120"/>
      <c r="O168" s="12"/>
      <c r="P168" s="12"/>
      <c r="Q168" s="12"/>
      <c r="R168" s="331"/>
      <c r="S168" s="331"/>
    </row>
    <row r="169" spans="1:19" s="3" customFormat="1" ht="12">
      <c r="A169" s="116"/>
      <c r="B169" s="116"/>
      <c r="C169" s="116"/>
      <c r="D169" s="116"/>
      <c r="E169" s="116"/>
      <c r="F169" s="116"/>
      <c r="G169" s="116"/>
      <c r="H169" s="116"/>
      <c r="I169" s="116"/>
      <c r="J169" s="116"/>
      <c r="K169" s="116"/>
      <c r="L169" s="14"/>
      <c r="M169" s="121"/>
      <c r="N169" s="119"/>
      <c r="O169" s="12"/>
      <c r="P169" s="12"/>
      <c r="Q169" s="12"/>
      <c r="R169" s="331"/>
      <c r="S169" s="331"/>
    </row>
    <row r="170" spans="1:19" s="3" customFormat="1" ht="12">
      <c r="A170" s="116"/>
      <c r="B170" s="116"/>
      <c r="C170" s="116"/>
      <c r="D170" s="116"/>
      <c r="E170" s="116"/>
      <c r="F170" s="116"/>
      <c r="G170" s="116"/>
      <c r="H170" s="116"/>
      <c r="I170" s="116"/>
      <c r="J170" s="116"/>
      <c r="K170" s="116"/>
      <c r="L170" s="14"/>
      <c r="M170" s="121"/>
      <c r="N170" s="119"/>
      <c r="O170" s="12"/>
      <c r="P170" s="12"/>
      <c r="Q170" s="12"/>
      <c r="R170" s="331"/>
      <c r="S170" s="331"/>
    </row>
    <row r="171" spans="1:19" s="3" customFormat="1" ht="12">
      <c r="A171" s="116"/>
      <c r="B171" s="116"/>
      <c r="C171" s="116"/>
      <c r="D171" s="116"/>
      <c r="E171" s="116"/>
      <c r="F171" s="116"/>
      <c r="G171" s="116"/>
      <c r="H171" s="116"/>
      <c r="I171" s="116"/>
      <c r="J171" s="116"/>
      <c r="K171" s="116"/>
      <c r="L171" s="14"/>
      <c r="M171" s="121"/>
      <c r="N171" s="119"/>
      <c r="O171" s="12"/>
      <c r="P171" s="12"/>
      <c r="Q171" s="12"/>
      <c r="R171" s="331"/>
      <c r="S171" s="331"/>
    </row>
    <row r="172" spans="1:19" s="3" customFormat="1" ht="12">
      <c r="A172" s="116"/>
      <c r="B172" s="116"/>
      <c r="C172" s="116"/>
      <c r="D172" s="116"/>
      <c r="E172" s="116"/>
      <c r="F172" s="116"/>
      <c r="G172" s="116"/>
      <c r="H172" s="116"/>
      <c r="I172" s="116"/>
      <c r="J172" s="116"/>
      <c r="K172" s="116"/>
      <c r="L172" s="14"/>
      <c r="M172" s="121"/>
      <c r="N172" s="119"/>
      <c r="O172" s="12"/>
      <c r="P172" s="12"/>
      <c r="Q172" s="12"/>
      <c r="R172" s="331"/>
      <c r="S172" s="331"/>
    </row>
    <row r="173" spans="1:19" s="3" customFormat="1" ht="12">
      <c r="A173" s="116"/>
      <c r="B173" s="116"/>
      <c r="C173" s="116"/>
      <c r="D173" s="116"/>
      <c r="E173" s="116"/>
      <c r="F173" s="116"/>
      <c r="G173" s="116"/>
      <c r="H173" s="116"/>
      <c r="I173" s="116"/>
      <c r="J173" s="116"/>
      <c r="K173" s="116"/>
      <c r="L173" s="14"/>
      <c r="M173" s="121"/>
      <c r="N173" s="119"/>
      <c r="O173" s="12"/>
      <c r="P173" s="12"/>
      <c r="Q173" s="12"/>
      <c r="R173" s="331"/>
      <c r="S173" s="331"/>
    </row>
    <row r="174" spans="1:19" s="3" customFormat="1" ht="12">
      <c r="A174" s="116"/>
      <c r="B174" s="116"/>
      <c r="C174" s="116"/>
      <c r="D174" s="116"/>
      <c r="E174" s="116"/>
      <c r="F174" s="116"/>
      <c r="G174" s="116"/>
      <c r="H174" s="116"/>
      <c r="I174" s="116"/>
      <c r="J174" s="116"/>
      <c r="K174" s="116"/>
      <c r="L174" s="14"/>
      <c r="M174" s="121"/>
      <c r="N174" s="119"/>
      <c r="O174" s="12"/>
      <c r="P174" s="12"/>
      <c r="Q174" s="12"/>
      <c r="R174" s="331"/>
      <c r="S174" s="331"/>
    </row>
    <row r="175" spans="1:19" s="3" customFormat="1" ht="12">
      <c r="A175" s="116"/>
      <c r="B175" s="116"/>
      <c r="C175" s="116"/>
      <c r="D175" s="116"/>
      <c r="E175" s="116"/>
      <c r="F175" s="116"/>
      <c r="G175" s="116"/>
      <c r="H175" s="116"/>
      <c r="I175" s="116"/>
      <c r="J175" s="116"/>
      <c r="K175" s="116"/>
      <c r="L175" s="14"/>
      <c r="M175" s="121"/>
      <c r="N175" s="119"/>
      <c r="O175" s="12"/>
      <c r="P175" s="12"/>
      <c r="Q175" s="12"/>
      <c r="R175" s="331"/>
      <c r="S175" s="331"/>
    </row>
    <row r="176" spans="1:19" s="3" customFormat="1" ht="12">
      <c r="A176" s="116"/>
      <c r="B176" s="116"/>
      <c r="C176" s="116"/>
      <c r="D176" s="116"/>
      <c r="E176" s="116"/>
      <c r="F176" s="116"/>
      <c r="G176" s="116"/>
      <c r="H176" s="116"/>
      <c r="I176" s="116"/>
      <c r="J176" s="116"/>
      <c r="K176" s="116"/>
      <c r="L176" s="14"/>
      <c r="M176" s="121"/>
      <c r="N176" s="120"/>
      <c r="O176" s="12"/>
      <c r="P176" s="12"/>
      <c r="Q176" s="12"/>
      <c r="R176" s="331"/>
      <c r="S176" s="331"/>
    </row>
    <row r="177" spans="1:19" s="3" customFormat="1" ht="12">
      <c r="A177" s="116"/>
      <c r="B177" s="116"/>
      <c r="C177" s="116"/>
      <c r="D177" s="116"/>
      <c r="E177" s="116"/>
      <c r="F177" s="116"/>
      <c r="G177" s="116"/>
      <c r="H177" s="116"/>
      <c r="I177" s="116"/>
      <c r="J177" s="116"/>
      <c r="K177" s="116"/>
      <c r="L177" s="14"/>
      <c r="M177" s="121"/>
      <c r="N177" s="120"/>
      <c r="O177" s="12"/>
      <c r="P177" s="12"/>
      <c r="Q177" s="12"/>
      <c r="R177" s="331"/>
      <c r="S177" s="331"/>
    </row>
    <row r="178" spans="1:19" s="3" customFormat="1" ht="12">
      <c r="A178" s="116"/>
      <c r="B178" s="116"/>
      <c r="C178" s="116"/>
      <c r="D178" s="116"/>
      <c r="E178" s="116"/>
      <c r="F178" s="116"/>
      <c r="G178" s="116"/>
      <c r="H178" s="116"/>
      <c r="I178" s="116"/>
      <c r="J178" s="116"/>
      <c r="K178" s="116"/>
      <c r="L178" s="14"/>
      <c r="M178" s="121"/>
      <c r="N178" s="120"/>
      <c r="O178" s="12"/>
      <c r="P178" s="12"/>
      <c r="Q178" s="12"/>
      <c r="R178" s="331"/>
      <c r="S178" s="331"/>
    </row>
    <row r="179" spans="1:19" s="3" customFormat="1" ht="12">
      <c r="A179" s="116"/>
      <c r="B179" s="116"/>
      <c r="C179" s="116"/>
      <c r="D179" s="116"/>
      <c r="E179" s="116"/>
      <c r="F179" s="116"/>
      <c r="G179" s="116"/>
      <c r="H179" s="116"/>
      <c r="I179" s="116"/>
      <c r="J179" s="116"/>
      <c r="K179" s="116"/>
      <c r="L179" s="14"/>
      <c r="M179" s="121"/>
      <c r="N179" s="120"/>
      <c r="O179" s="12"/>
      <c r="P179" s="12"/>
      <c r="Q179" s="12"/>
      <c r="R179" s="331"/>
      <c r="S179" s="331"/>
    </row>
    <row r="180" spans="1:19" s="3" customFormat="1" ht="12">
      <c r="A180" s="116"/>
      <c r="B180" s="116"/>
      <c r="C180" s="116"/>
      <c r="D180" s="116"/>
      <c r="E180" s="116"/>
      <c r="F180" s="116"/>
      <c r="G180" s="116"/>
      <c r="H180" s="116"/>
      <c r="I180" s="116"/>
      <c r="J180" s="116"/>
      <c r="K180" s="116"/>
      <c r="L180" s="14"/>
      <c r="M180" s="121"/>
      <c r="N180" s="120"/>
      <c r="O180" s="12"/>
      <c r="P180" s="12"/>
      <c r="Q180" s="12"/>
      <c r="R180" s="331"/>
      <c r="S180" s="331"/>
    </row>
    <row r="181" spans="1:19" s="3" customFormat="1" ht="12">
      <c r="A181" s="116"/>
      <c r="B181" s="116"/>
      <c r="C181" s="116"/>
      <c r="D181" s="116"/>
      <c r="E181" s="116"/>
      <c r="F181" s="116"/>
      <c r="G181" s="116"/>
      <c r="H181" s="116"/>
      <c r="I181" s="116"/>
      <c r="J181" s="116"/>
      <c r="K181" s="116"/>
      <c r="L181" s="14"/>
      <c r="M181" s="121"/>
      <c r="N181" s="120"/>
      <c r="O181" s="12"/>
      <c r="P181" s="12"/>
      <c r="Q181" s="12"/>
      <c r="R181" s="331"/>
      <c r="S181" s="331"/>
    </row>
    <row r="182" spans="1:19" s="3" customFormat="1" ht="12">
      <c r="A182" s="116"/>
      <c r="B182" s="116"/>
      <c r="C182" s="116"/>
      <c r="D182" s="116"/>
      <c r="E182" s="116"/>
      <c r="F182" s="116"/>
      <c r="G182" s="116"/>
      <c r="H182" s="116"/>
      <c r="I182" s="116"/>
      <c r="J182" s="116"/>
      <c r="K182" s="116"/>
      <c r="L182" s="14"/>
      <c r="M182" s="121"/>
      <c r="N182" s="120"/>
      <c r="O182" s="12"/>
      <c r="P182" s="12"/>
      <c r="Q182" s="12"/>
      <c r="R182" s="331"/>
      <c r="S182" s="331"/>
    </row>
    <row r="183" spans="1:19" s="3" customFormat="1" ht="12">
      <c r="A183" s="116"/>
      <c r="B183" s="116"/>
      <c r="C183" s="116"/>
      <c r="D183" s="116"/>
      <c r="E183" s="116"/>
      <c r="F183" s="116"/>
      <c r="G183" s="116"/>
      <c r="H183" s="116"/>
      <c r="I183" s="116"/>
      <c r="J183" s="116"/>
      <c r="K183" s="116"/>
      <c r="L183" s="14"/>
      <c r="M183" s="121"/>
      <c r="N183" s="120"/>
      <c r="O183" s="12"/>
      <c r="P183" s="12"/>
      <c r="Q183" s="12"/>
      <c r="R183" s="331"/>
      <c r="S183" s="331"/>
    </row>
    <row r="184" spans="1:19" s="3" customFormat="1" ht="12">
      <c r="A184" s="116"/>
      <c r="B184" s="116"/>
      <c r="C184" s="116"/>
      <c r="D184" s="116"/>
      <c r="E184" s="116"/>
      <c r="F184" s="116"/>
      <c r="G184" s="116"/>
      <c r="H184" s="116"/>
      <c r="I184" s="116"/>
      <c r="J184" s="116"/>
      <c r="K184" s="116"/>
      <c r="L184" s="14"/>
      <c r="M184" s="121"/>
      <c r="N184" s="119"/>
      <c r="O184" s="12"/>
      <c r="P184" s="12"/>
      <c r="Q184" s="12"/>
      <c r="R184" s="331"/>
      <c r="S184" s="331"/>
    </row>
    <row r="185" spans="1:19" s="3" customFormat="1" ht="12">
      <c r="A185" s="116"/>
      <c r="B185" s="116"/>
      <c r="C185" s="116"/>
      <c r="D185" s="116"/>
      <c r="E185" s="116"/>
      <c r="F185" s="116"/>
      <c r="G185" s="116"/>
      <c r="H185" s="116"/>
      <c r="I185" s="116"/>
      <c r="J185" s="116"/>
      <c r="K185" s="116"/>
      <c r="L185" s="14"/>
      <c r="M185" s="121"/>
      <c r="N185" s="119"/>
      <c r="O185" s="12"/>
      <c r="P185" s="12"/>
      <c r="Q185" s="12"/>
      <c r="R185" s="331"/>
      <c r="S185" s="331"/>
    </row>
    <row r="186" spans="1:19" s="3" customFormat="1" ht="12">
      <c r="A186" s="116"/>
      <c r="B186" s="116"/>
      <c r="C186" s="116"/>
      <c r="D186" s="116"/>
      <c r="E186" s="116"/>
      <c r="F186" s="116"/>
      <c r="G186" s="116"/>
      <c r="H186" s="116"/>
      <c r="I186" s="116"/>
      <c r="J186" s="116"/>
      <c r="K186" s="116"/>
      <c r="L186" s="14"/>
      <c r="M186" s="121"/>
      <c r="N186" s="119"/>
      <c r="O186" s="12"/>
      <c r="P186" s="12"/>
      <c r="Q186" s="12"/>
      <c r="R186" s="331"/>
      <c r="S186" s="331"/>
    </row>
    <row r="187" spans="1:19" s="3" customFormat="1" ht="12">
      <c r="A187" s="116"/>
      <c r="B187" s="116"/>
      <c r="C187" s="116"/>
      <c r="D187" s="116"/>
      <c r="E187" s="116"/>
      <c r="F187" s="116"/>
      <c r="G187" s="116"/>
      <c r="H187" s="116"/>
      <c r="I187" s="116"/>
      <c r="J187" s="116"/>
      <c r="K187" s="116"/>
      <c r="L187" s="14"/>
      <c r="M187" s="121"/>
      <c r="N187" s="119"/>
      <c r="O187" s="12"/>
      <c r="P187" s="12"/>
      <c r="Q187" s="12"/>
      <c r="R187" s="331"/>
      <c r="S187" s="331"/>
    </row>
    <row r="188" spans="1:19" s="3" customFormat="1" ht="12">
      <c r="A188" s="116"/>
      <c r="B188" s="116"/>
      <c r="C188" s="116"/>
      <c r="D188" s="116"/>
      <c r="E188" s="116"/>
      <c r="F188" s="116"/>
      <c r="G188" s="116"/>
      <c r="H188" s="116"/>
      <c r="I188" s="116"/>
      <c r="J188" s="116"/>
      <c r="K188" s="116"/>
      <c r="L188" s="14"/>
      <c r="M188" s="121"/>
      <c r="N188" s="119"/>
      <c r="O188" s="12"/>
      <c r="P188" s="12"/>
      <c r="Q188" s="12"/>
      <c r="R188" s="331"/>
      <c r="S188" s="331"/>
    </row>
    <row r="189" spans="1:19" s="3" customFormat="1" ht="12">
      <c r="A189" s="116"/>
      <c r="B189" s="116"/>
      <c r="C189" s="116"/>
      <c r="D189" s="116"/>
      <c r="E189" s="116"/>
      <c r="F189" s="116"/>
      <c r="G189" s="116"/>
      <c r="H189" s="116"/>
      <c r="I189" s="116"/>
      <c r="J189" s="116"/>
      <c r="K189" s="116"/>
      <c r="L189" s="14"/>
      <c r="M189" s="121"/>
      <c r="N189" s="119"/>
      <c r="O189" s="12"/>
      <c r="P189" s="12"/>
      <c r="Q189" s="12"/>
      <c r="R189" s="331"/>
      <c r="S189" s="331"/>
    </row>
    <row r="190" spans="1:19" s="3" customFormat="1" ht="12">
      <c r="A190" s="116"/>
      <c r="B190" s="116"/>
      <c r="C190" s="116"/>
      <c r="D190" s="116"/>
      <c r="E190" s="116"/>
      <c r="F190" s="116"/>
      <c r="G190" s="116"/>
      <c r="H190" s="116"/>
      <c r="I190" s="116"/>
      <c r="J190" s="116"/>
      <c r="K190" s="116"/>
      <c r="L190" s="14"/>
      <c r="M190" s="121"/>
      <c r="N190" s="119"/>
      <c r="O190" s="12"/>
      <c r="P190" s="12"/>
      <c r="Q190" s="12"/>
      <c r="R190" s="331"/>
      <c r="S190" s="331"/>
    </row>
    <row r="191" spans="1:19" s="3" customFormat="1" ht="12">
      <c r="A191" s="116"/>
      <c r="B191" s="116"/>
      <c r="C191" s="116"/>
      <c r="D191" s="116"/>
      <c r="E191" s="116"/>
      <c r="F191" s="116"/>
      <c r="G191" s="116"/>
      <c r="H191" s="116"/>
      <c r="I191" s="116"/>
      <c r="J191" s="116"/>
      <c r="K191" s="116"/>
      <c r="L191" s="14"/>
      <c r="M191" s="121"/>
      <c r="N191" s="120"/>
      <c r="O191" s="12"/>
      <c r="P191" s="12"/>
      <c r="Q191" s="12"/>
      <c r="R191" s="331"/>
      <c r="S191" s="331"/>
    </row>
    <row r="192" spans="1:19" s="3" customFormat="1" ht="12">
      <c r="A192" s="116"/>
      <c r="B192" s="116"/>
      <c r="C192" s="116"/>
      <c r="D192" s="116"/>
      <c r="E192" s="116"/>
      <c r="F192" s="116"/>
      <c r="G192" s="116"/>
      <c r="H192" s="116"/>
      <c r="I192" s="116"/>
      <c r="J192" s="116"/>
      <c r="K192" s="116"/>
      <c r="L192" s="14"/>
      <c r="M192" s="121"/>
      <c r="N192" s="120"/>
      <c r="O192" s="12"/>
      <c r="P192" s="12"/>
      <c r="Q192" s="12"/>
      <c r="R192" s="331"/>
      <c r="S192" s="331"/>
    </row>
    <row r="193" spans="1:19" s="3" customFormat="1" ht="12">
      <c r="A193" s="116"/>
      <c r="B193" s="116"/>
      <c r="C193" s="116"/>
      <c r="D193" s="116"/>
      <c r="E193" s="116"/>
      <c r="F193" s="116"/>
      <c r="G193" s="116"/>
      <c r="H193" s="116"/>
      <c r="I193" s="116"/>
      <c r="J193" s="116"/>
      <c r="K193" s="116"/>
      <c r="L193" s="14"/>
      <c r="M193" s="121"/>
      <c r="N193" s="120"/>
      <c r="O193" s="12"/>
      <c r="P193" s="12"/>
      <c r="Q193" s="12"/>
      <c r="R193" s="331"/>
      <c r="S193" s="331"/>
    </row>
    <row r="194" spans="1:19" s="3" customFormat="1" ht="12">
      <c r="A194" s="116"/>
      <c r="B194" s="116"/>
      <c r="C194" s="116"/>
      <c r="D194" s="116"/>
      <c r="E194" s="116"/>
      <c r="F194" s="116"/>
      <c r="G194" s="116"/>
      <c r="H194" s="116"/>
      <c r="I194" s="116"/>
      <c r="J194" s="116"/>
      <c r="K194" s="116"/>
      <c r="L194" s="14"/>
      <c r="M194" s="121"/>
      <c r="N194" s="120"/>
      <c r="O194" s="12"/>
      <c r="P194" s="12"/>
      <c r="Q194" s="12"/>
      <c r="R194" s="331"/>
      <c r="S194" s="331"/>
    </row>
    <row r="195" spans="1:19" s="3" customFormat="1" ht="12">
      <c r="A195" s="116"/>
      <c r="B195" s="116"/>
      <c r="C195" s="116"/>
      <c r="D195" s="116"/>
      <c r="E195" s="116"/>
      <c r="F195" s="116"/>
      <c r="G195" s="116"/>
      <c r="H195" s="116"/>
      <c r="I195" s="116"/>
      <c r="J195" s="116"/>
      <c r="K195" s="116"/>
      <c r="L195" s="14"/>
      <c r="M195" s="121"/>
      <c r="N195" s="120"/>
      <c r="O195" s="12"/>
      <c r="P195" s="12"/>
      <c r="Q195" s="12"/>
      <c r="R195" s="331"/>
      <c r="S195" s="331"/>
    </row>
    <row r="196" spans="1:19" s="3" customFormat="1" ht="12">
      <c r="A196" s="116"/>
      <c r="B196" s="116"/>
      <c r="C196" s="116"/>
      <c r="D196" s="116"/>
      <c r="E196" s="116"/>
      <c r="F196" s="116"/>
      <c r="G196" s="116"/>
      <c r="H196" s="116"/>
      <c r="I196" s="116"/>
      <c r="J196" s="116"/>
      <c r="K196" s="116"/>
      <c r="L196" s="14"/>
      <c r="M196" s="121"/>
      <c r="N196" s="120"/>
      <c r="O196" s="12"/>
      <c r="P196" s="12"/>
      <c r="Q196" s="12"/>
      <c r="R196" s="331"/>
      <c r="S196" s="331"/>
    </row>
    <row r="197" spans="1:19" s="3" customFormat="1" ht="12">
      <c r="A197" s="116"/>
      <c r="B197" s="116"/>
      <c r="C197" s="116"/>
      <c r="D197" s="116"/>
      <c r="E197" s="116"/>
      <c r="F197" s="116"/>
      <c r="G197" s="116"/>
      <c r="H197" s="116"/>
      <c r="I197" s="116"/>
      <c r="J197" s="116"/>
      <c r="K197" s="116"/>
      <c r="L197" s="14"/>
      <c r="M197" s="121"/>
      <c r="N197" s="120"/>
      <c r="O197" s="12"/>
      <c r="P197" s="12"/>
      <c r="Q197" s="12"/>
      <c r="R197" s="331"/>
      <c r="S197" s="331"/>
    </row>
    <row r="198" spans="1:19" s="3" customFormat="1" ht="12">
      <c r="A198" s="116"/>
      <c r="B198" s="116"/>
      <c r="C198" s="116"/>
      <c r="D198" s="116"/>
      <c r="E198" s="116"/>
      <c r="F198" s="116"/>
      <c r="G198" s="116"/>
      <c r="H198" s="116"/>
      <c r="I198" s="116"/>
      <c r="J198" s="116"/>
      <c r="K198" s="116"/>
      <c r="L198" s="14"/>
      <c r="M198" s="121"/>
      <c r="N198" s="120"/>
      <c r="O198" s="12"/>
      <c r="P198" s="12"/>
      <c r="Q198" s="12"/>
      <c r="R198" s="331"/>
      <c r="S198" s="331"/>
    </row>
    <row r="199" spans="1:19" s="3" customFormat="1" ht="12">
      <c r="A199" s="116"/>
      <c r="B199" s="116"/>
      <c r="C199" s="116"/>
      <c r="D199" s="116"/>
      <c r="E199" s="116"/>
      <c r="F199" s="116"/>
      <c r="G199" s="116"/>
      <c r="H199" s="116"/>
      <c r="I199" s="116"/>
      <c r="J199" s="116"/>
      <c r="K199" s="116"/>
      <c r="L199" s="14"/>
      <c r="M199" s="121"/>
      <c r="N199" s="119"/>
      <c r="O199" s="12"/>
      <c r="P199" s="12"/>
      <c r="Q199" s="12"/>
      <c r="R199" s="331"/>
      <c r="S199" s="331"/>
    </row>
    <row r="200" spans="1:19" s="3" customFormat="1" ht="12">
      <c r="A200" s="116"/>
      <c r="B200" s="116"/>
      <c r="C200" s="116"/>
      <c r="D200" s="116"/>
      <c r="E200" s="116"/>
      <c r="F200" s="116"/>
      <c r="G200" s="116"/>
      <c r="H200" s="116"/>
      <c r="I200" s="116"/>
      <c r="J200" s="116"/>
      <c r="K200" s="116"/>
      <c r="L200" s="14"/>
      <c r="M200" s="121"/>
      <c r="N200" s="119"/>
      <c r="O200" s="12"/>
      <c r="P200" s="12"/>
      <c r="Q200" s="12"/>
      <c r="R200" s="331"/>
      <c r="S200" s="331"/>
    </row>
    <row r="201" spans="1:19" s="3" customFormat="1" ht="12">
      <c r="A201" s="116"/>
      <c r="B201" s="116"/>
      <c r="C201" s="116"/>
      <c r="D201" s="116"/>
      <c r="E201" s="116"/>
      <c r="F201" s="116"/>
      <c r="G201" s="116"/>
      <c r="H201" s="116"/>
      <c r="I201" s="116"/>
      <c r="J201" s="116"/>
      <c r="K201" s="116"/>
      <c r="L201" s="14"/>
      <c r="M201" s="121"/>
      <c r="N201" s="119"/>
      <c r="O201" s="12"/>
      <c r="P201" s="12"/>
      <c r="Q201" s="12"/>
      <c r="R201" s="331"/>
      <c r="S201" s="331"/>
    </row>
    <row r="202" spans="1:19" s="3" customFormat="1" ht="12">
      <c r="A202" s="116"/>
      <c r="B202" s="116"/>
      <c r="C202" s="116"/>
      <c r="D202" s="116"/>
      <c r="E202" s="116"/>
      <c r="F202" s="116"/>
      <c r="G202" s="116"/>
      <c r="H202" s="116"/>
      <c r="I202" s="116"/>
      <c r="J202" s="116"/>
      <c r="K202" s="116"/>
      <c r="L202" s="14"/>
      <c r="M202" s="121"/>
      <c r="N202" s="119"/>
      <c r="O202" s="12"/>
      <c r="P202" s="12"/>
      <c r="Q202" s="12"/>
      <c r="R202" s="331"/>
      <c r="S202" s="331"/>
    </row>
    <row r="203" spans="1:19" s="3" customFormat="1" ht="12">
      <c r="A203" s="116"/>
      <c r="B203" s="116"/>
      <c r="C203" s="116"/>
      <c r="D203" s="116"/>
      <c r="E203" s="116"/>
      <c r="F203" s="116"/>
      <c r="G203" s="116"/>
      <c r="H203" s="116"/>
      <c r="I203" s="116"/>
      <c r="J203" s="116"/>
      <c r="K203" s="116"/>
      <c r="L203" s="14"/>
      <c r="M203" s="121"/>
      <c r="N203" s="119"/>
      <c r="O203" s="12"/>
      <c r="P203" s="12"/>
      <c r="Q203" s="12"/>
      <c r="R203" s="331"/>
      <c r="S203" s="331"/>
    </row>
    <row r="204" spans="1:19" s="3" customFormat="1" ht="12">
      <c r="A204" s="116"/>
      <c r="B204" s="116"/>
      <c r="C204" s="116"/>
      <c r="D204" s="116"/>
      <c r="E204" s="116"/>
      <c r="F204" s="116"/>
      <c r="G204" s="116"/>
      <c r="H204" s="116"/>
      <c r="I204" s="116"/>
      <c r="J204" s="116"/>
      <c r="K204" s="116"/>
      <c r="L204" s="14"/>
      <c r="M204" s="121"/>
      <c r="N204" s="119"/>
      <c r="O204" s="12"/>
      <c r="P204" s="12"/>
      <c r="Q204" s="12"/>
      <c r="R204" s="331"/>
      <c r="S204" s="331"/>
    </row>
    <row r="205" spans="1:19" s="3" customFormat="1" ht="12">
      <c r="A205" s="116"/>
      <c r="B205" s="116"/>
      <c r="C205" s="116"/>
      <c r="D205" s="116"/>
      <c r="E205" s="116"/>
      <c r="F205" s="116"/>
      <c r="G205" s="116"/>
      <c r="H205" s="116"/>
      <c r="I205" s="116"/>
      <c r="J205" s="116"/>
      <c r="K205" s="116"/>
      <c r="L205" s="14"/>
      <c r="M205" s="121"/>
      <c r="N205" s="119"/>
      <c r="O205" s="12"/>
      <c r="P205" s="12"/>
      <c r="Q205" s="12"/>
      <c r="R205" s="331"/>
      <c r="S205" s="331"/>
    </row>
    <row r="206" spans="1:19" s="3" customFormat="1" ht="12">
      <c r="A206" s="116"/>
      <c r="B206" s="116"/>
      <c r="C206" s="116"/>
      <c r="D206" s="116"/>
      <c r="E206" s="116"/>
      <c r="F206" s="116"/>
      <c r="G206" s="116"/>
      <c r="H206" s="116"/>
      <c r="I206" s="116"/>
      <c r="J206" s="116"/>
      <c r="K206" s="116"/>
      <c r="L206" s="14"/>
      <c r="M206" s="121"/>
      <c r="N206" s="120"/>
      <c r="O206" s="12"/>
      <c r="P206" s="12"/>
      <c r="Q206" s="12"/>
      <c r="R206" s="331"/>
      <c r="S206" s="331"/>
    </row>
    <row r="207" spans="1:19" s="3" customFormat="1" ht="12">
      <c r="A207" s="116"/>
      <c r="B207" s="116"/>
      <c r="C207" s="116"/>
      <c r="D207" s="116"/>
      <c r="E207" s="116"/>
      <c r="F207" s="116"/>
      <c r="G207" s="116"/>
      <c r="H207" s="116"/>
      <c r="I207" s="116"/>
      <c r="J207" s="116"/>
      <c r="K207" s="116"/>
      <c r="L207" s="14"/>
      <c r="M207" s="121"/>
      <c r="N207" s="120"/>
      <c r="O207" s="12"/>
      <c r="P207" s="12"/>
      <c r="Q207" s="12"/>
      <c r="R207" s="331"/>
      <c r="S207" s="331"/>
    </row>
    <row r="208" spans="1:19" s="3" customFormat="1" ht="12">
      <c r="A208" s="116"/>
      <c r="B208" s="116"/>
      <c r="C208" s="116"/>
      <c r="D208" s="116"/>
      <c r="E208" s="116"/>
      <c r="F208" s="116"/>
      <c r="G208" s="116"/>
      <c r="H208" s="116"/>
      <c r="I208" s="116"/>
      <c r="J208" s="116"/>
      <c r="K208" s="116"/>
      <c r="L208" s="14"/>
      <c r="M208" s="121"/>
      <c r="N208" s="120"/>
      <c r="O208" s="12"/>
      <c r="P208" s="12"/>
      <c r="Q208" s="12"/>
      <c r="R208" s="331"/>
      <c r="S208" s="331"/>
    </row>
    <row r="209" spans="1:19" s="3" customFormat="1" ht="12">
      <c r="A209" s="116"/>
      <c r="B209" s="116"/>
      <c r="C209" s="116"/>
      <c r="D209" s="116"/>
      <c r="E209" s="116"/>
      <c r="F209" s="116"/>
      <c r="G209" s="116"/>
      <c r="H209" s="116"/>
      <c r="I209" s="116"/>
      <c r="J209" s="116"/>
      <c r="K209" s="116"/>
      <c r="L209" s="14"/>
      <c r="M209" s="121"/>
      <c r="N209" s="120"/>
      <c r="O209" s="12"/>
      <c r="P209" s="12"/>
      <c r="Q209" s="12"/>
      <c r="R209" s="331"/>
      <c r="S209" s="331"/>
    </row>
    <row r="210" spans="1:19" s="3" customFormat="1" ht="12">
      <c r="A210" s="116"/>
      <c r="B210" s="116"/>
      <c r="C210" s="116"/>
      <c r="D210" s="116"/>
      <c r="E210" s="116"/>
      <c r="F210" s="116"/>
      <c r="G210" s="116"/>
      <c r="H210" s="116"/>
      <c r="I210" s="116"/>
      <c r="J210" s="116"/>
      <c r="K210" s="116"/>
      <c r="L210" s="14"/>
      <c r="M210" s="121"/>
      <c r="N210" s="120"/>
      <c r="O210" s="12"/>
      <c r="P210" s="12"/>
      <c r="Q210" s="12"/>
      <c r="R210" s="331"/>
      <c r="S210" s="331"/>
    </row>
    <row r="211" spans="1:19" s="3" customFormat="1" ht="12">
      <c r="A211" s="116"/>
      <c r="B211" s="116"/>
      <c r="C211" s="116"/>
      <c r="D211" s="116"/>
      <c r="E211" s="116"/>
      <c r="F211" s="116"/>
      <c r="G211" s="116"/>
      <c r="H211" s="116"/>
      <c r="I211" s="116"/>
      <c r="J211" s="116"/>
      <c r="K211" s="116"/>
      <c r="L211" s="14"/>
      <c r="M211" s="121"/>
      <c r="N211" s="120"/>
      <c r="O211" s="12"/>
      <c r="P211" s="12"/>
      <c r="Q211" s="12"/>
      <c r="R211" s="331"/>
      <c r="S211" s="331"/>
    </row>
    <row r="212" spans="1:19" s="3" customFormat="1" ht="12">
      <c r="A212" s="116"/>
      <c r="B212" s="116"/>
      <c r="C212" s="116"/>
      <c r="D212" s="116"/>
      <c r="E212" s="116"/>
      <c r="F212" s="116"/>
      <c r="G212" s="116"/>
      <c r="H212" s="116"/>
      <c r="I212" s="116"/>
      <c r="J212" s="116"/>
      <c r="K212" s="116"/>
      <c r="L212" s="14"/>
      <c r="M212" s="121"/>
      <c r="N212" s="120"/>
      <c r="O212" s="12"/>
      <c r="P212" s="12"/>
      <c r="Q212" s="12"/>
      <c r="R212" s="331"/>
      <c r="S212" s="331"/>
    </row>
    <row r="213" spans="1:19" s="3" customFormat="1" ht="12">
      <c r="A213" s="116"/>
      <c r="B213" s="116"/>
      <c r="C213" s="116"/>
      <c r="D213" s="116"/>
      <c r="E213" s="116"/>
      <c r="F213" s="116"/>
      <c r="G213" s="116"/>
      <c r="H213" s="116"/>
      <c r="I213" s="116"/>
      <c r="J213" s="116"/>
      <c r="K213" s="116"/>
      <c r="L213" s="14"/>
      <c r="M213" s="121"/>
      <c r="N213" s="120"/>
      <c r="O213" s="12"/>
      <c r="P213" s="12"/>
      <c r="Q213" s="12"/>
      <c r="R213" s="331"/>
      <c r="S213" s="331"/>
    </row>
    <row r="214" spans="1:19" s="3" customFormat="1" ht="12">
      <c r="A214" s="116"/>
      <c r="B214" s="116"/>
      <c r="C214" s="116"/>
      <c r="D214" s="116"/>
      <c r="E214" s="116"/>
      <c r="F214" s="116"/>
      <c r="G214" s="116"/>
      <c r="H214" s="116"/>
      <c r="I214" s="116"/>
      <c r="J214" s="116"/>
      <c r="K214" s="116"/>
      <c r="L214" s="14"/>
      <c r="M214" s="121"/>
      <c r="N214" s="120"/>
      <c r="O214" s="12"/>
      <c r="P214" s="12"/>
      <c r="Q214" s="12"/>
      <c r="R214" s="331"/>
      <c r="S214" s="331"/>
    </row>
    <row r="215" spans="1:19" s="3" customFormat="1" ht="12">
      <c r="A215" s="116"/>
      <c r="B215" s="116"/>
      <c r="C215" s="116"/>
      <c r="D215" s="116"/>
      <c r="E215" s="116"/>
      <c r="F215" s="116"/>
      <c r="G215" s="116"/>
      <c r="H215" s="116"/>
      <c r="I215" s="116"/>
      <c r="J215" s="116"/>
      <c r="K215" s="116"/>
      <c r="L215" s="14"/>
      <c r="M215" s="121"/>
      <c r="N215" s="120"/>
      <c r="O215" s="12"/>
      <c r="P215" s="12"/>
      <c r="Q215" s="12"/>
      <c r="R215" s="331"/>
      <c r="S215" s="331"/>
    </row>
    <row r="216" spans="1:19" s="3" customFormat="1" ht="12">
      <c r="A216" s="116"/>
      <c r="B216" s="116"/>
      <c r="C216" s="116"/>
      <c r="D216" s="116"/>
      <c r="E216" s="116"/>
      <c r="F216" s="116"/>
      <c r="G216" s="116"/>
      <c r="H216" s="116"/>
      <c r="I216" s="116"/>
      <c r="J216" s="116"/>
      <c r="K216" s="116"/>
      <c r="L216" s="14"/>
      <c r="M216" s="121"/>
      <c r="N216" s="120"/>
      <c r="O216" s="12"/>
      <c r="P216" s="12"/>
      <c r="Q216" s="12"/>
      <c r="R216" s="331"/>
      <c r="S216" s="331"/>
    </row>
    <row r="217" spans="1:19" s="3" customFormat="1" ht="12">
      <c r="A217" s="116"/>
      <c r="B217" s="116"/>
      <c r="C217" s="116"/>
      <c r="D217" s="116"/>
      <c r="E217" s="116"/>
      <c r="F217" s="116"/>
      <c r="G217" s="116"/>
      <c r="H217" s="116"/>
      <c r="I217" s="116"/>
      <c r="J217" s="116"/>
      <c r="K217" s="116"/>
      <c r="L217" s="14"/>
      <c r="M217" s="121"/>
      <c r="N217" s="120"/>
      <c r="O217" s="12"/>
      <c r="P217" s="12"/>
      <c r="Q217" s="12"/>
      <c r="R217" s="331"/>
      <c r="S217" s="331"/>
    </row>
    <row r="218" spans="1:19" s="3" customFormat="1" ht="12">
      <c r="A218" s="116"/>
      <c r="B218" s="116"/>
      <c r="C218" s="116"/>
      <c r="D218" s="116"/>
      <c r="E218" s="116"/>
      <c r="F218" s="116"/>
      <c r="G218" s="116"/>
      <c r="H218" s="116"/>
      <c r="I218" s="116"/>
      <c r="J218" s="116"/>
      <c r="K218" s="116"/>
      <c r="L218" s="14"/>
      <c r="M218" s="121"/>
      <c r="N218" s="120"/>
      <c r="O218" s="12"/>
      <c r="P218" s="12"/>
      <c r="Q218" s="12"/>
      <c r="R218" s="331"/>
      <c r="S218" s="331"/>
    </row>
    <row r="219" spans="1:19" s="3" customFormat="1" ht="12">
      <c r="A219" s="116"/>
      <c r="B219" s="116"/>
      <c r="C219" s="116"/>
      <c r="D219" s="116"/>
      <c r="E219" s="116"/>
      <c r="F219" s="116"/>
      <c r="G219" s="116"/>
      <c r="H219" s="116"/>
      <c r="I219" s="116"/>
      <c r="J219" s="116"/>
      <c r="K219" s="116"/>
      <c r="L219" s="14"/>
      <c r="M219" s="121"/>
      <c r="N219" s="120"/>
      <c r="O219" s="12"/>
      <c r="P219" s="12"/>
      <c r="Q219" s="12"/>
      <c r="R219" s="331"/>
      <c r="S219" s="331"/>
    </row>
    <row r="220" spans="1:19" s="3" customFormat="1" ht="12">
      <c r="A220" s="116"/>
      <c r="B220" s="116"/>
      <c r="C220" s="116"/>
      <c r="D220" s="116"/>
      <c r="E220" s="116"/>
      <c r="F220" s="116"/>
      <c r="G220" s="116"/>
      <c r="H220" s="116"/>
      <c r="I220" s="116"/>
      <c r="J220" s="116"/>
      <c r="K220" s="116"/>
      <c r="L220" s="14"/>
      <c r="M220" s="121"/>
      <c r="N220" s="120"/>
      <c r="O220" s="12"/>
      <c r="P220" s="12"/>
      <c r="Q220" s="12"/>
      <c r="R220" s="331"/>
      <c r="S220" s="331"/>
    </row>
    <row r="221" spans="1:19" s="3" customFormat="1" ht="12">
      <c r="A221" s="116"/>
      <c r="B221" s="116"/>
      <c r="C221" s="116"/>
      <c r="D221" s="116"/>
      <c r="E221" s="116"/>
      <c r="F221" s="116"/>
      <c r="G221" s="116"/>
      <c r="H221" s="116"/>
      <c r="I221" s="116"/>
      <c r="J221" s="116"/>
      <c r="K221" s="116"/>
      <c r="L221" s="14"/>
      <c r="M221" s="121"/>
      <c r="N221" s="120"/>
      <c r="O221" s="12"/>
      <c r="P221" s="12"/>
      <c r="Q221" s="12"/>
      <c r="R221" s="331"/>
      <c r="S221" s="331"/>
    </row>
    <row r="222" spans="1:19" s="3" customFormat="1" ht="12.75" thickBot="1">
      <c r="A222" s="116"/>
      <c r="B222" s="116"/>
      <c r="C222" s="116"/>
      <c r="D222" s="116"/>
      <c r="E222" s="116"/>
      <c r="F222" s="116"/>
      <c r="G222" s="116"/>
      <c r="H222" s="116"/>
      <c r="I222" s="116"/>
      <c r="J222" s="116"/>
      <c r="K222" s="116"/>
      <c r="L222" s="14"/>
      <c r="M222" s="122"/>
      <c r="N222" s="324"/>
      <c r="O222" s="12"/>
      <c r="P222" s="12"/>
      <c r="Q222" s="12"/>
      <c r="R222" s="331"/>
      <c r="S222" s="331"/>
    </row>
    <row r="223" spans="1:19" s="3" customFormat="1" ht="12.75" thickTop="1">
      <c r="A223" s="116"/>
      <c r="B223" s="116"/>
      <c r="C223" s="116"/>
      <c r="D223" s="116"/>
      <c r="E223" s="116"/>
      <c r="F223" s="116"/>
      <c r="G223" s="116"/>
      <c r="H223" s="116"/>
      <c r="I223" s="116"/>
      <c r="J223" s="116"/>
      <c r="K223" s="116"/>
      <c r="L223" s="14"/>
      <c r="M223" s="123"/>
      <c r="N223" s="124"/>
      <c r="O223" s="12"/>
      <c r="P223" s="12"/>
      <c r="Q223" s="12"/>
      <c r="R223" s="331"/>
      <c r="S223" s="331"/>
    </row>
    <row r="224" spans="1:19" s="3" customFormat="1" ht="12">
      <c r="A224" s="116"/>
      <c r="B224" s="116"/>
      <c r="C224" s="116"/>
      <c r="D224" s="116"/>
      <c r="E224" s="116"/>
      <c r="F224" s="116"/>
      <c r="G224" s="116"/>
      <c r="H224" s="116"/>
      <c r="I224" s="116"/>
      <c r="J224" s="116"/>
      <c r="K224" s="116"/>
      <c r="L224" s="14"/>
      <c r="M224" s="123"/>
      <c r="N224" s="124"/>
      <c r="O224" s="12"/>
      <c r="P224" s="12"/>
      <c r="Q224" s="12"/>
      <c r="R224" s="331"/>
      <c r="S224" s="331"/>
    </row>
    <row r="225" spans="1:19" s="3" customFormat="1" ht="12">
      <c r="A225" s="116"/>
      <c r="B225" s="116"/>
      <c r="C225" s="116"/>
      <c r="D225" s="116"/>
      <c r="E225" s="116"/>
      <c r="F225" s="116"/>
      <c r="G225" s="116"/>
      <c r="H225" s="116"/>
      <c r="I225" s="116"/>
      <c r="J225" s="116"/>
      <c r="K225" s="116"/>
      <c r="L225" s="14"/>
      <c r="M225" s="123"/>
      <c r="N225" s="124"/>
      <c r="O225" s="12"/>
      <c r="P225" s="12"/>
      <c r="Q225" s="12"/>
      <c r="R225" s="331"/>
      <c r="S225" s="331"/>
    </row>
    <row r="226" spans="1:19" s="3" customFormat="1" ht="12">
      <c r="A226" s="116"/>
      <c r="B226" s="116"/>
      <c r="C226" s="116"/>
      <c r="D226" s="116"/>
      <c r="E226" s="116"/>
      <c r="F226" s="116"/>
      <c r="G226" s="116"/>
      <c r="H226" s="116"/>
      <c r="I226" s="116"/>
      <c r="J226" s="116"/>
      <c r="K226" s="116"/>
      <c r="L226" s="14"/>
      <c r="M226" s="123"/>
      <c r="N226" s="124"/>
      <c r="O226" s="12"/>
      <c r="P226" s="12"/>
      <c r="Q226" s="12"/>
      <c r="R226" s="331"/>
      <c r="S226" s="331"/>
    </row>
    <row r="227" spans="1:19" s="3" customFormat="1" ht="12">
      <c r="A227" s="116"/>
      <c r="B227" s="116"/>
      <c r="C227" s="116"/>
      <c r="D227" s="116"/>
      <c r="E227" s="116"/>
      <c r="F227" s="116"/>
      <c r="G227" s="116"/>
      <c r="H227" s="116"/>
      <c r="I227" s="116"/>
      <c r="J227" s="116"/>
      <c r="K227" s="116"/>
      <c r="L227" s="14"/>
      <c r="M227" s="123"/>
      <c r="N227" s="124"/>
      <c r="O227" s="12"/>
      <c r="P227" s="12"/>
      <c r="Q227" s="12"/>
      <c r="R227" s="331"/>
      <c r="S227" s="331"/>
    </row>
    <row r="228" spans="1:19" s="3" customFormat="1" ht="12">
      <c r="A228" s="116"/>
      <c r="B228" s="116"/>
      <c r="C228" s="116"/>
      <c r="D228" s="116"/>
      <c r="E228" s="116"/>
      <c r="F228" s="116"/>
      <c r="G228" s="116"/>
      <c r="H228" s="116"/>
      <c r="I228" s="116"/>
      <c r="J228" s="116"/>
      <c r="K228" s="116"/>
      <c r="L228" s="14"/>
      <c r="M228" s="123"/>
      <c r="N228" s="124"/>
      <c r="O228" s="12"/>
      <c r="P228" s="12"/>
      <c r="Q228" s="12"/>
      <c r="R228" s="331"/>
      <c r="S228" s="331"/>
    </row>
    <row r="229" spans="1:19" s="3" customFormat="1" ht="12">
      <c r="A229" s="116"/>
      <c r="B229" s="116"/>
      <c r="C229" s="116"/>
      <c r="D229" s="116"/>
      <c r="E229" s="116"/>
      <c r="F229" s="116"/>
      <c r="G229" s="116"/>
      <c r="H229" s="116"/>
      <c r="I229" s="116"/>
      <c r="J229" s="116"/>
      <c r="K229" s="116"/>
      <c r="L229" s="14"/>
      <c r="M229" s="123"/>
      <c r="N229" s="124"/>
      <c r="O229" s="12"/>
      <c r="P229" s="12"/>
      <c r="Q229" s="12"/>
      <c r="R229" s="331"/>
      <c r="S229" s="331"/>
    </row>
    <row r="230" spans="1:19" s="3" customFormat="1" ht="12">
      <c r="A230" s="116"/>
      <c r="B230" s="116"/>
      <c r="C230" s="116"/>
      <c r="D230" s="116"/>
      <c r="E230" s="116"/>
      <c r="F230" s="116"/>
      <c r="G230" s="116"/>
      <c r="H230" s="116"/>
      <c r="I230" s="116"/>
      <c r="J230" s="116"/>
      <c r="K230" s="116"/>
      <c r="L230" s="14"/>
      <c r="M230" s="123"/>
      <c r="N230" s="124"/>
      <c r="O230" s="12"/>
      <c r="P230" s="12"/>
      <c r="Q230" s="12"/>
      <c r="R230" s="331"/>
      <c r="S230" s="331"/>
    </row>
    <row r="231" spans="1:19" s="3" customFormat="1" ht="12">
      <c r="A231" s="116"/>
      <c r="B231" s="116"/>
      <c r="C231" s="116"/>
      <c r="D231" s="116"/>
      <c r="E231" s="116"/>
      <c r="F231" s="116"/>
      <c r="G231" s="116"/>
      <c r="H231" s="116"/>
      <c r="I231" s="116"/>
      <c r="J231" s="116"/>
      <c r="K231" s="116"/>
      <c r="L231" s="14"/>
      <c r="M231" s="123"/>
      <c r="N231" s="124"/>
      <c r="O231" s="12"/>
      <c r="P231" s="12"/>
      <c r="Q231" s="12"/>
      <c r="R231" s="331"/>
      <c r="S231" s="331"/>
    </row>
    <row r="232" spans="1:19" s="3" customFormat="1" ht="12">
      <c r="A232" s="116"/>
      <c r="B232" s="116"/>
      <c r="C232" s="116"/>
      <c r="D232" s="116"/>
      <c r="E232" s="116"/>
      <c r="F232" s="116"/>
      <c r="G232" s="116"/>
      <c r="H232" s="116"/>
      <c r="I232" s="116"/>
      <c r="J232" s="116"/>
      <c r="K232" s="116"/>
      <c r="L232" s="14"/>
      <c r="M232" s="123"/>
      <c r="N232" s="124"/>
      <c r="O232" s="12"/>
      <c r="P232" s="12"/>
      <c r="Q232" s="12"/>
      <c r="R232" s="331"/>
      <c r="S232" s="331"/>
    </row>
    <row r="233" spans="1:19" s="3" customFormat="1" ht="12">
      <c r="A233" s="116"/>
      <c r="B233" s="116"/>
      <c r="C233" s="116"/>
      <c r="D233" s="116"/>
      <c r="E233" s="116"/>
      <c r="F233" s="116"/>
      <c r="G233" s="116"/>
      <c r="H233" s="116"/>
      <c r="I233" s="116"/>
      <c r="J233" s="116"/>
      <c r="K233" s="116"/>
      <c r="L233" s="14"/>
      <c r="M233" s="123"/>
      <c r="N233" s="124"/>
      <c r="O233" s="12"/>
      <c r="P233" s="12"/>
      <c r="Q233" s="12"/>
      <c r="R233" s="331"/>
      <c r="S233" s="331"/>
    </row>
    <row r="234" spans="1:19" s="3" customFormat="1" ht="12">
      <c r="A234" s="116"/>
      <c r="B234" s="116"/>
      <c r="C234" s="116"/>
      <c r="D234" s="116"/>
      <c r="E234" s="116"/>
      <c r="F234" s="116"/>
      <c r="G234" s="116"/>
      <c r="H234" s="116"/>
      <c r="I234" s="116"/>
      <c r="J234" s="116"/>
      <c r="K234" s="116"/>
      <c r="L234" s="14"/>
      <c r="M234" s="123"/>
      <c r="N234" s="124"/>
      <c r="O234" s="12"/>
      <c r="P234" s="12"/>
      <c r="Q234" s="12"/>
      <c r="R234" s="331"/>
      <c r="S234" s="331"/>
    </row>
    <row r="235" spans="1:19" s="3" customFormat="1" ht="12">
      <c r="A235" s="116"/>
      <c r="B235" s="116"/>
      <c r="C235" s="116"/>
      <c r="D235" s="116"/>
      <c r="E235" s="116"/>
      <c r="F235" s="116"/>
      <c r="G235" s="116"/>
      <c r="H235" s="116"/>
      <c r="I235" s="116"/>
      <c r="J235" s="116"/>
      <c r="K235" s="116"/>
      <c r="L235" s="14"/>
      <c r="M235" s="123"/>
      <c r="N235" s="124"/>
      <c r="O235" s="12"/>
      <c r="P235" s="12"/>
      <c r="Q235" s="12"/>
      <c r="R235" s="331"/>
      <c r="S235" s="331"/>
    </row>
    <row r="236" spans="1:19" s="3" customFormat="1" ht="12">
      <c r="A236" s="116"/>
      <c r="B236" s="116"/>
      <c r="C236" s="116"/>
      <c r="D236" s="116"/>
      <c r="E236" s="116"/>
      <c r="F236" s="116"/>
      <c r="G236" s="116"/>
      <c r="H236" s="116"/>
      <c r="I236" s="116"/>
      <c r="J236" s="116"/>
      <c r="K236" s="116"/>
      <c r="L236" s="14"/>
      <c r="M236" s="123"/>
      <c r="N236" s="124"/>
      <c r="O236" s="12"/>
      <c r="P236" s="12"/>
      <c r="Q236" s="12"/>
      <c r="R236" s="331"/>
      <c r="S236" s="331"/>
    </row>
    <row r="237" spans="1:19" s="3" customFormat="1" ht="12">
      <c r="A237" s="116"/>
      <c r="B237" s="116"/>
      <c r="C237" s="116"/>
      <c r="D237" s="116"/>
      <c r="E237" s="116"/>
      <c r="F237" s="116"/>
      <c r="G237" s="116"/>
      <c r="H237" s="116"/>
      <c r="I237" s="116"/>
      <c r="J237" s="116"/>
      <c r="K237" s="116"/>
      <c r="L237" s="14"/>
      <c r="M237" s="123"/>
      <c r="N237" s="124"/>
      <c r="O237" s="12"/>
      <c r="P237" s="12"/>
      <c r="Q237" s="12"/>
      <c r="R237" s="331"/>
      <c r="S237" s="331"/>
    </row>
    <row r="238" spans="1:17" s="39" customFormat="1" ht="12">
      <c r="A238" s="298"/>
      <c r="B238" s="298"/>
      <c r="C238" s="298"/>
      <c r="D238" s="298"/>
      <c r="E238" s="298"/>
      <c r="F238" s="298"/>
      <c r="G238" s="298"/>
      <c r="H238" s="298"/>
      <c r="I238" s="298"/>
      <c r="J238" s="298"/>
      <c r="K238" s="298"/>
      <c r="L238" s="299"/>
      <c r="M238" s="125"/>
      <c r="N238" s="126"/>
      <c r="O238" s="238"/>
      <c r="P238" s="238"/>
      <c r="Q238" s="238"/>
    </row>
    <row r="239" spans="1:17" s="39" customFormat="1" ht="12">
      <c r="A239" s="298"/>
      <c r="B239" s="298"/>
      <c r="C239" s="298"/>
      <c r="D239" s="298"/>
      <c r="E239" s="298"/>
      <c r="F239" s="298"/>
      <c r="G239" s="298"/>
      <c r="H239" s="298"/>
      <c r="I239" s="298"/>
      <c r="J239" s="298"/>
      <c r="K239" s="298"/>
      <c r="L239" s="299"/>
      <c r="M239" s="125"/>
      <c r="N239" s="126"/>
      <c r="O239" s="238"/>
      <c r="P239" s="238"/>
      <c r="Q239" s="238"/>
    </row>
    <row r="240" spans="1:17" s="39" customFormat="1" ht="12">
      <c r="A240" s="298"/>
      <c r="B240" s="298"/>
      <c r="C240" s="298"/>
      <c r="D240" s="298"/>
      <c r="E240" s="298"/>
      <c r="F240" s="298"/>
      <c r="G240" s="298"/>
      <c r="H240" s="298"/>
      <c r="I240" s="298"/>
      <c r="J240" s="298"/>
      <c r="K240" s="298"/>
      <c r="L240" s="299"/>
      <c r="M240" s="125"/>
      <c r="N240" s="126"/>
      <c r="O240" s="238"/>
      <c r="P240" s="238"/>
      <c r="Q240" s="238"/>
    </row>
    <row r="241" spans="1:17" s="39" customFormat="1" ht="12">
      <c r="A241" s="298"/>
      <c r="B241" s="298"/>
      <c r="C241" s="298"/>
      <c r="D241" s="298"/>
      <c r="E241" s="298"/>
      <c r="F241" s="298"/>
      <c r="G241" s="298"/>
      <c r="H241" s="298"/>
      <c r="I241" s="298"/>
      <c r="J241" s="298"/>
      <c r="K241" s="298"/>
      <c r="L241" s="299"/>
      <c r="M241" s="125"/>
      <c r="N241" s="126"/>
      <c r="O241" s="238"/>
      <c r="P241" s="238"/>
      <c r="Q241" s="238"/>
    </row>
    <row r="242" spans="1:17" s="39" customFormat="1" ht="12">
      <c r="A242" s="298"/>
      <c r="B242" s="298"/>
      <c r="C242" s="298"/>
      <c r="D242" s="298"/>
      <c r="E242" s="298"/>
      <c r="F242" s="298"/>
      <c r="G242" s="298"/>
      <c r="H242" s="298"/>
      <c r="I242" s="298"/>
      <c r="J242" s="298"/>
      <c r="K242" s="298"/>
      <c r="L242" s="299"/>
      <c r="M242" s="125"/>
      <c r="N242" s="126"/>
      <c r="O242" s="238"/>
      <c r="P242" s="238"/>
      <c r="Q242" s="238"/>
    </row>
    <row r="243" spans="1:17" s="39" customFormat="1" ht="12">
      <c r="A243" s="298"/>
      <c r="B243" s="298"/>
      <c r="C243" s="298"/>
      <c r="D243" s="298"/>
      <c r="E243" s="298"/>
      <c r="F243" s="298"/>
      <c r="G243" s="298"/>
      <c r="H243" s="298"/>
      <c r="I243" s="298"/>
      <c r="J243" s="298"/>
      <c r="K243" s="298"/>
      <c r="L243" s="299"/>
      <c r="M243" s="125"/>
      <c r="N243" s="126"/>
      <c r="O243" s="238"/>
      <c r="P243" s="238"/>
      <c r="Q243" s="238"/>
    </row>
    <row r="244" spans="1:17" s="39" customFormat="1" ht="12">
      <c r="A244" s="298"/>
      <c r="B244" s="298"/>
      <c r="C244" s="298"/>
      <c r="D244" s="298"/>
      <c r="E244" s="298"/>
      <c r="F244" s="298"/>
      <c r="G244" s="298"/>
      <c r="H244" s="298"/>
      <c r="I244" s="298"/>
      <c r="J244" s="298"/>
      <c r="K244" s="298"/>
      <c r="L244" s="299"/>
      <c r="M244" s="125"/>
      <c r="N244" s="126"/>
      <c r="O244" s="238"/>
      <c r="P244" s="238"/>
      <c r="Q244" s="238"/>
    </row>
    <row r="245" spans="1:17" s="39" customFormat="1" ht="12">
      <c r="A245" s="298"/>
      <c r="B245" s="298"/>
      <c r="C245" s="298"/>
      <c r="D245" s="298"/>
      <c r="E245" s="298"/>
      <c r="F245" s="298"/>
      <c r="G245" s="298"/>
      <c r="H245" s="298"/>
      <c r="I245" s="298"/>
      <c r="J245" s="298"/>
      <c r="K245" s="298"/>
      <c r="L245" s="299"/>
      <c r="M245" s="125"/>
      <c r="N245" s="126"/>
      <c r="O245" s="238"/>
      <c r="P245" s="238"/>
      <c r="Q245" s="238"/>
    </row>
    <row r="246" spans="1:17" s="39" customFormat="1" ht="12">
      <c r="A246" s="298"/>
      <c r="B246" s="298"/>
      <c r="C246" s="298"/>
      <c r="D246" s="298"/>
      <c r="E246" s="298"/>
      <c r="F246" s="298"/>
      <c r="G246" s="298"/>
      <c r="H246" s="298"/>
      <c r="I246" s="298"/>
      <c r="J246" s="298"/>
      <c r="K246" s="298"/>
      <c r="L246" s="299"/>
      <c r="M246" s="125"/>
      <c r="N246" s="126"/>
      <c r="O246" s="238"/>
      <c r="P246" s="238"/>
      <c r="Q246" s="238"/>
    </row>
    <row r="247" spans="1:17" s="39" customFormat="1" ht="12">
      <c r="A247" s="298"/>
      <c r="B247" s="298"/>
      <c r="C247" s="298"/>
      <c r="D247" s="298"/>
      <c r="E247" s="298"/>
      <c r="F247" s="298"/>
      <c r="G247" s="298"/>
      <c r="H247" s="298"/>
      <c r="I247" s="298"/>
      <c r="J247" s="298"/>
      <c r="K247" s="298"/>
      <c r="L247" s="299"/>
      <c r="M247" s="125"/>
      <c r="N247" s="126"/>
      <c r="O247" s="238"/>
      <c r="P247" s="238"/>
      <c r="Q247" s="238"/>
    </row>
    <row r="248" spans="1:17" s="39" customFormat="1" ht="12">
      <c r="A248" s="298"/>
      <c r="B248" s="298"/>
      <c r="C248" s="298"/>
      <c r="D248" s="298"/>
      <c r="E248" s="298"/>
      <c r="F248" s="298"/>
      <c r="G248" s="298"/>
      <c r="H248" s="298"/>
      <c r="I248" s="298"/>
      <c r="J248" s="298"/>
      <c r="K248" s="298"/>
      <c r="L248" s="299"/>
      <c r="M248" s="125"/>
      <c r="N248" s="126"/>
      <c r="O248" s="238"/>
      <c r="P248" s="238"/>
      <c r="Q248" s="238"/>
    </row>
    <row r="249" spans="1:17" s="39" customFormat="1" ht="12">
      <c r="A249" s="298"/>
      <c r="B249" s="298"/>
      <c r="C249" s="298"/>
      <c r="D249" s="298"/>
      <c r="E249" s="298"/>
      <c r="F249" s="298"/>
      <c r="G249" s="298"/>
      <c r="H249" s="298"/>
      <c r="I249" s="298"/>
      <c r="J249" s="298"/>
      <c r="K249" s="298"/>
      <c r="L249" s="299"/>
      <c r="M249" s="125"/>
      <c r="N249" s="126"/>
      <c r="O249" s="238"/>
      <c r="P249" s="238"/>
      <c r="Q249" s="238"/>
    </row>
    <row r="250" spans="1:17" s="39" customFormat="1" ht="12">
      <c r="A250" s="298"/>
      <c r="B250" s="298"/>
      <c r="C250" s="298"/>
      <c r="D250" s="298"/>
      <c r="E250" s="298"/>
      <c r="F250" s="298"/>
      <c r="G250" s="298"/>
      <c r="H250" s="298"/>
      <c r="I250" s="298"/>
      <c r="J250" s="298"/>
      <c r="K250" s="298"/>
      <c r="L250" s="299"/>
      <c r="M250" s="125"/>
      <c r="N250" s="126"/>
      <c r="O250" s="238"/>
      <c r="P250" s="238"/>
      <c r="Q250" s="238"/>
    </row>
    <row r="251" spans="1:17" s="39" customFormat="1" ht="12">
      <c r="A251" s="298"/>
      <c r="B251" s="298"/>
      <c r="C251" s="298"/>
      <c r="D251" s="298"/>
      <c r="E251" s="298"/>
      <c r="F251" s="298"/>
      <c r="G251" s="298"/>
      <c r="H251" s="298"/>
      <c r="I251" s="298"/>
      <c r="J251" s="298"/>
      <c r="K251" s="298"/>
      <c r="L251" s="299"/>
      <c r="M251" s="125"/>
      <c r="N251" s="126"/>
      <c r="O251" s="238"/>
      <c r="P251" s="238"/>
      <c r="Q251" s="238"/>
    </row>
    <row r="252" spans="1:17" s="39" customFormat="1" ht="12">
      <c r="A252" s="298"/>
      <c r="B252" s="298"/>
      <c r="C252" s="298"/>
      <c r="D252" s="298"/>
      <c r="E252" s="298"/>
      <c r="F252" s="298"/>
      <c r="G252" s="298"/>
      <c r="H252" s="298"/>
      <c r="I252" s="298"/>
      <c r="J252" s="298"/>
      <c r="K252" s="298"/>
      <c r="L252" s="299"/>
      <c r="M252" s="125"/>
      <c r="N252" s="126"/>
      <c r="O252" s="238"/>
      <c r="P252" s="238"/>
      <c r="Q252" s="238"/>
    </row>
    <row r="253" spans="1:17" s="39" customFormat="1" ht="12">
      <c r="A253" s="298"/>
      <c r="B253" s="298"/>
      <c r="C253" s="298"/>
      <c r="D253" s="298"/>
      <c r="E253" s="298"/>
      <c r="F253" s="298"/>
      <c r="G253" s="298"/>
      <c r="H253" s="298"/>
      <c r="I253" s="298"/>
      <c r="J253" s="298"/>
      <c r="K253" s="298"/>
      <c r="L253" s="299"/>
      <c r="M253" s="125"/>
      <c r="N253" s="126"/>
      <c r="O253" s="238"/>
      <c r="P253" s="238"/>
      <c r="Q253" s="238"/>
    </row>
    <row r="254" spans="1:17" s="39" customFormat="1" ht="12">
      <c r="A254" s="298"/>
      <c r="B254" s="298"/>
      <c r="C254" s="298"/>
      <c r="D254" s="298"/>
      <c r="E254" s="298"/>
      <c r="F254" s="298"/>
      <c r="G254" s="298"/>
      <c r="H254" s="298"/>
      <c r="I254" s="298"/>
      <c r="J254" s="298"/>
      <c r="K254" s="298"/>
      <c r="L254" s="299"/>
      <c r="M254" s="125"/>
      <c r="N254" s="126"/>
      <c r="O254" s="238"/>
      <c r="P254" s="238"/>
      <c r="Q254" s="238"/>
    </row>
    <row r="255" spans="1:17" s="39" customFormat="1" ht="12">
      <c r="A255" s="298"/>
      <c r="B255" s="298"/>
      <c r="C255" s="298"/>
      <c r="D255" s="298"/>
      <c r="E255" s="298"/>
      <c r="F255" s="298"/>
      <c r="G255" s="298"/>
      <c r="H255" s="298"/>
      <c r="I255" s="298"/>
      <c r="J255" s="298"/>
      <c r="K255" s="298"/>
      <c r="L255" s="299"/>
      <c r="M255" s="125"/>
      <c r="N255" s="126"/>
      <c r="O255" s="238"/>
      <c r="P255" s="238"/>
      <c r="Q255" s="238"/>
    </row>
    <row r="256" spans="1:17" s="39" customFormat="1" ht="12">
      <c r="A256" s="298"/>
      <c r="B256" s="298"/>
      <c r="C256" s="298"/>
      <c r="D256" s="298"/>
      <c r="E256" s="298"/>
      <c r="F256" s="298"/>
      <c r="G256" s="298"/>
      <c r="H256" s="298"/>
      <c r="I256" s="298"/>
      <c r="J256" s="298"/>
      <c r="K256" s="298"/>
      <c r="L256" s="299"/>
      <c r="M256" s="125"/>
      <c r="N256" s="126"/>
      <c r="O256" s="238"/>
      <c r="P256" s="238"/>
      <c r="Q256" s="238"/>
    </row>
    <row r="257" spans="1:17" s="39" customFormat="1" ht="12">
      <c r="A257" s="298"/>
      <c r="B257" s="298"/>
      <c r="C257" s="298"/>
      <c r="D257" s="298"/>
      <c r="E257" s="298"/>
      <c r="F257" s="298"/>
      <c r="G257" s="298"/>
      <c r="H257" s="298"/>
      <c r="I257" s="298"/>
      <c r="J257" s="298"/>
      <c r="K257" s="298"/>
      <c r="L257" s="299"/>
      <c r="M257" s="125"/>
      <c r="N257" s="126"/>
      <c r="O257" s="238"/>
      <c r="P257" s="238"/>
      <c r="Q257" s="238"/>
    </row>
    <row r="258" spans="1:17" s="39" customFormat="1" ht="12">
      <c r="A258" s="298"/>
      <c r="B258" s="298"/>
      <c r="C258" s="298"/>
      <c r="D258" s="298"/>
      <c r="E258" s="298"/>
      <c r="F258" s="298"/>
      <c r="G258" s="298"/>
      <c r="H258" s="298"/>
      <c r="I258" s="298"/>
      <c r="J258" s="298"/>
      <c r="K258" s="298"/>
      <c r="L258" s="299"/>
      <c r="M258" s="125"/>
      <c r="N258" s="126"/>
      <c r="O258" s="238"/>
      <c r="P258" s="238"/>
      <c r="Q258" s="238"/>
    </row>
    <row r="259" spans="1:17" s="39" customFormat="1" ht="12">
      <c r="A259" s="298"/>
      <c r="B259" s="298"/>
      <c r="C259" s="298"/>
      <c r="D259" s="298"/>
      <c r="E259" s="298"/>
      <c r="F259" s="298"/>
      <c r="G259" s="298"/>
      <c r="H259" s="298"/>
      <c r="I259" s="298"/>
      <c r="J259" s="298"/>
      <c r="K259" s="298"/>
      <c r="L259" s="299"/>
      <c r="M259" s="125"/>
      <c r="N259" s="126"/>
      <c r="O259" s="238"/>
      <c r="P259" s="238"/>
      <c r="Q259" s="238"/>
    </row>
    <row r="260" spans="1:17" s="39" customFormat="1" ht="12">
      <c r="A260" s="298"/>
      <c r="B260" s="298"/>
      <c r="C260" s="298"/>
      <c r="D260" s="298"/>
      <c r="E260" s="298"/>
      <c r="F260" s="298"/>
      <c r="G260" s="298"/>
      <c r="H260" s="298"/>
      <c r="I260" s="298"/>
      <c r="J260" s="298"/>
      <c r="K260" s="298"/>
      <c r="L260" s="299"/>
      <c r="M260" s="125"/>
      <c r="N260" s="126"/>
      <c r="O260" s="238"/>
      <c r="P260" s="238"/>
      <c r="Q260" s="238"/>
    </row>
    <row r="261" spans="1:17" s="39" customFormat="1" ht="12">
      <c r="A261" s="298"/>
      <c r="B261" s="298"/>
      <c r="C261" s="298"/>
      <c r="D261" s="298"/>
      <c r="E261" s="298"/>
      <c r="F261" s="298"/>
      <c r="G261" s="298"/>
      <c r="H261" s="298"/>
      <c r="I261" s="298"/>
      <c r="J261" s="298"/>
      <c r="K261" s="298"/>
      <c r="L261" s="299"/>
      <c r="M261" s="125"/>
      <c r="N261" s="126"/>
      <c r="O261" s="238"/>
      <c r="P261" s="238"/>
      <c r="Q261" s="238"/>
    </row>
    <row r="262" spans="1:17" s="39" customFormat="1" ht="12">
      <c r="A262" s="298"/>
      <c r="B262" s="298"/>
      <c r="C262" s="298"/>
      <c r="D262" s="298"/>
      <c r="E262" s="298"/>
      <c r="F262" s="298"/>
      <c r="G262" s="298"/>
      <c r="H262" s="298"/>
      <c r="I262" s="298"/>
      <c r="J262" s="298"/>
      <c r="K262" s="298"/>
      <c r="L262" s="299"/>
      <c r="M262" s="125"/>
      <c r="N262" s="126"/>
      <c r="O262" s="238"/>
      <c r="P262" s="238"/>
      <c r="Q262" s="238"/>
    </row>
    <row r="263" spans="1:17" s="39" customFormat="1" ht="12">
      <c r="A263" s="298"/>
      <c r="B263" s="298"/>
      <c r="C263" s="298"/>
      <c r="D263" s="298"/>
      <c r="E263" s="298"/>
      <c r="F263" s="298"/>
      <c r="G263" s="298"/>
      <c r="H263" s="298"/>
      <c r="I263" s="298"/>
      <c r="J263" s="298"/>
      <c r="K263" s="298"/>
      <c r="L263" s="299"/>
      <c r="M263" s="125"/>
      <c r="N263" s="126"/>
      <c r="O263" s="238"/>
      <c r="P263" s="238"/>
      <c r="Q263" s="238"/>
    </row>
    <row r="264" spans="1:17" s="39" customFormat="1" ht="12">
      <c r="A264" s="298"/>
      <c r="B264" s="298"/>
      <c r="C264" s="298"/>
      <c r="D264" s="298"/>
      <c r="E264" s="298"/>
      <c r="F264" s="298"/>
      <c r="G264" s="298"/>
      <c r="H264" s="298"/>
      <c r="I264" s="298"/>
      <c r="J264" s="298"/>
      <c r="K264" s="298"/>
      <c r="L264" s="299"/>
      <c r="M264" s="125"/>
      <c r="N264" s="126"/>
      <c r="O264" s="238"/>
      <c r="P264" s="238"/>
      <c r="Q264" s="238"/>
    </row>
    <row r="265" spans="1:17" s="39" customFormat="1" ht="12">
      <c r="A265" s="298"/>
      <c r="B265" s="298"/>
      <c r="C265" s="298"/>
      <c r="D265" s="298"/>
      <c r="E265" s="298"/>
      <c r="F265" s="298"/>
      <c r="G265" s="298"/>
      <c r="H265" s="298"/>
      <c r="I265" s="298"/>
      <c r="J265" s="298"/>
      <c r="K265" s="298"/>
      <c r="L265" s="299"/>
      <c r="M265" s="125"/>
      <c r="N265" s="126"/>
      <c r="O265" s="238"/>
      <c r="P265" s="238"/>
      <c r="Q265" s="238"/>
    </row>
    <row r="266" spans="1:17" s="39" customFormat="1" ht="12">
      <c r="A266" s="298"/>
      <c r="B266" s="298"/>
      <c r="C266" s="298"/>
      <c r="D266" s="298"/>
      <c r="E266" s="298"/>
      <c r="F266" s="298"/>
      <c r="G266" s="298"/>
      <c r="H266" s="298"/>
      <c r="I266" s="298"/>
      <c r="J266" s="298"/>
      <c r="K266" s="298"/>
      <c r="L266" s="299"/>
      <c r="M266" s="125"/>
      <c r="N266" s="126"/>
      <c r="O266" s="238"/>
      <c r="P266" s="238"/>
      <c r="Q266" s="238"/>
    </row>
    <row r="267" spans="1:17" s="39" customFormat="1" ht="12">
      <c r="A267" s="298"/>
      <c r="B267" s="298"/>
      <c r="C267" s="298"/>
      <c r="D267" s="298"/>
      <c r="E267" s="298"/>
      <c r="F267" s="298"/>
      <c r="G267" s="298"/>
      <c r="H267" s="298"/>
      <c r="I267" s="298"/>
      <c r="J267" s="298"/>
      <c r="K267" s="298"/>
      <c r="L267" s="299"/>
      <c r="M267" s="125"/>
      <c r="N267" s="126"/>
      <c r="O267" s="238"/>
      <c r="P267" s="238"/>
      <c r="Q267" s="238"/>
    </row>
    <row r="268" spans="1:17" s="39" customFormat="1" ht="12">
      <c r="A268" s="298"/>
      <c r="B268" s="298"/>
      <c r="C268" s="298"/>
      <c r="D268" s="298"/>
      <c r="E268" s="298"/>
      <c r="F268" s="298"/>
      <c r="G268" s="298"/>
      <c r="H268" s="298"/>
      <c r="I268" s="298"/>
      <c r="J268" s="298"/>
      <c r="K268" s="298"/>
      <c r="L268" s="299"/>
      <c r="M268" s="125"/>
      <c r="N268" s="126"/>
      <c r="O268" s="238"/>
      <c r="P268" s="238"/>
      <c r="Q268" s="238"/>
    </row>
    <row r="269" spans="1:17" s="39" customFormat="1" ht="12">
      <c r="A269" s="298"/>
      <c r="B269" s="298"/>
      <c r="C269" s="298"/>
      <c r="D269" s="298"/>
      <c r="E269" s="298"/>
      <c r="F269" s="298"/>
      <c r="G269" s="298"/>
      <c r="H269" s="298"/>
      <c r="I269" s="298"/>
      <c r="J269" s="298"/>
      <c r="K269" s="298"/>
      <c r="L269" s="299"/>
      <c r="M269" s="125"/>
      <c r="N269" s="126"/>
      <c r="O269" s="238"/>
      <c r="P269" s="238"/>
      <c r="Q269" s="238"/>
    </row>
    <row r="270" spans="1:17" s="39" customFormat="1" ht="12">
      <c r="A270" s="298"/>
      <c r="B270" s="298"/>
      <c r="C270" s="298"/>
      <c r="D270" s="298"/>
      <c r="E270" s="298"/>
      <c r="F270" s="298"/>
      <c r="G270" s="298"/>
      <c r="H270" s="298"/>
      <c r="I270" s="298"/>
      <c r="J270" s="298"/>
      <c r="K270" s="298"/>
      <c r="L270" s="299"/>
      <c r="M270" s="125"/>
      <c r="N270" s="126"/>
      <c r="O270" s="238"/>
      <c r="P270" s="238"/>
      <c r="Q270" s="238"/>
    </row>
    <row r="271" spans="1:17" s="39" customFormat="1" ht="12">
      <c r="A271" s="298"/>
      <c r="B271" s="298"/>
      <c r="C271" s="298"/>
      <c r="D271" s="298"/>
      <c r="E271" s="298"/>
      <c r="F271" s="298"/>
      <c r="G271" s="298"/>
      <c r="H271" s="298"/>
      <c r="I271" s="298"/>
      <c r="J271" s="298"/>
      <c r="K271" s="298"/>
      <c r="L271" s="299"/>
      <c r="M271" s="125"/>
      <c r="N271" s="126"/>
      <c r="O271" s="238"/>
      <c r="P271" s="238"/>
      <c r="Q271" s="238"/>
    </row>
    <row r="272" spans="1:17" s="39" customFormat="1" ht="12">
      <c r="A272" s="298"/>
      <c r="B272" s="298"/>
      <c r="C272" s="298"/>
      <c r="D272" s="298"/>
      <c r="E272" s="298"/>
      <c r="F272" s="298"/>
      <c r="G272" s="298"/>
      <c r="H272" s="298"/>
      <c r="I272" s="298"/>
      <c r="J272" s="298"/>
      <c r="K272" s="298"/>
      <c r="L272" s="299"/>
      <c r="M272" s="125"/>
      <c r="N272" s="126"/>
      <c r="O272" s="238"/>
      <c r="P272" s="238"/>
      <c r="Q272" s="238"/>
    </row>
    <row r="273" spans="1:17" s="39" customFormat="1" ht="12">
      <c r="A273" s="298"/>
      <c r="B273" s="298"/>
      <c r="C273" s="298"/>
      <c r="D273" s="298"/>
      <c r="E273" s="298"/>
      <c r="F273" s="298"/>
      <c r="G273" s="298"/>
      <c r="H273" s="298"/>
      <c r="I273" s="298"/>
      <c r="J273" s="298"/>
      <c r="K273" s="298"/>
      <c r="L273" s="299"/>
      <c r="M273" s="125"/>
      <c r="N273" s="126"/>
      <c r="O273" s="238"/>
      <c r="P273" s="238"/>
      <c r="Q273" s="238"/>
    </row>
    <row r="274" spans="1:17" s="39" customFormat="1" ht="12">
      <c r="A274" s="298"/>
      <c r="B274" s="298"/>
      <c r="C274" s="298"/>
      <c r="D274" s="298"/>
      <c r="E274" s="298"/>
      <c r="F274" s="298"/>
      <c r="G274" s="298"/>
      <c r="H274" s="298"/>
      <c r="I274" s="298"/>
      <c r="J274" s="298"/>
      <c r="K274" s="298"/>
      <c r="L274" s="299"/>
      <c r="M274" s="125"/>
      <c r="N274" s="126"/>
      <c r="O274" s="238"/>
      <c r="P274" s="238"/>
      <c r="Q274" s="238"/>
    </row>
    <row r="275" spans="1:17" s="39" customFormat="1" ht="12">
      <c r="A275" s="298"/>
      <c r="B275" s="298"/>
      <c r="C275" s="298"/>
      <c r="D275" s="298"/>
      <c r="E275" s="298"/>
      <c r="F275" s="298"/>
      <c r="G275" s="298"/>
      <c r="H275" s="298"/>
      <c r="I275" s="298"/>
      <c r="J275" s="298"/>
      <c r="K275" s="298"/>
      <c r="L275" s="299"/>
      <c r="M275" s="125"/>
      <c r="N275" s="126"/>
      <c r="O275" s="238"/>
      <c r="P275" s="238"/>
      <c r="Q275" s="238"/>
    </row>
    <row r="276" spans="1:17" s="39" customFormat="1" ht="12">
      <c r="A276" s="298"/>
      <c r="B276" s="298"/>
      <c r="C276" s="298"/>
      <c r="D276" s="298"/>
      <c r="E276" s="298"/>
      <c r="F276" s="298"/>
      <c r="G276" s="298"/>
      <c r="H276" s="298"/>
      <c r="I276" s="298"/>
      <c r="J276" s="298"/>
      <c r="K276" s="298"/>
      <c r="L276" s="299"/>
      <c r="M276" s="125"/>
      <c r="N276" s="126"/>
      <c r="O276" s="238"/>
      <c r="P276" s="238"/>
      <c r="Q276" s="238"/>
    </row>
    <row r="277" spans="1:17" s="39" customFormat="1" ht="12">
      <c r="A277" s="298"/>
      <c r="B277" s="298"/>
      <c r="C277" s="298"/>
      <c r="D277" s="298"/>
      <c r="E277" s="298"/>
      <c r="F277" s="298"/>
      <c r="G277" s="298"/>
      <c r="H277" s="298"/>
      <c r="I277" s="298"/>
      <c r="J277" s="298"/>
      <c r="K277" s="298"/>
      <c r="L277" s="299"/>
      <c r="M277" s="125"/>
      <c r="N277" s="126"/>
      <c r="O277" s="238"/>
      <c r="P277" s="238"/>
      <c r="Q277" s="238"/>
    </row>
    <row r="278" spans="1:17" s="39" customFormat="1" ht="12">
      <c r="A278" s="298"/>
      <c r="B278" s="298"/>
      <c r="C278" s="298"/>
      <c r="D278" s="298"/>
      <c r="E278" s="298"/>
      <c r="F278" s="298"/>
      <c r="G278" s="298"/>
      <c r="H278" s="298"/>
      <c r="I278" s="298"/>
      <c r="J278" s="298"/>
      <c r="K278" s="298"/>
      <c r="L278" s="299"/>
      <c r="M278" s="125"/>
      <c r="N278" s="126"/>
      <c r="O278" s="238"/>
      <c r="P278" s="238"/>
      <c r="Q278" s="238"/>
    </row>
    <row r="279" spans="1:17" s="39" customFormat="1" ht="12">
      <c r="A279" s="298"/>
      <c r="B279" s="298"/>
      <c r="C279" s="298"/>
      <c r="D279" s="298"/>
      <c r="E279" s="298"/>
      <c r="F279" s="298"/>
      <c r="G279" s="298"/>
      <c r="H279" s="298"/>
      <c r="I279" s="298"/>
      <c r="J279" s="298"/>
      <c r="K279" s="298"/>
      <c r="L279" s="299"/>
      <c r="M279" s="125"/>
      <c r="N279" s="126"/>
      <c r="O279" s="238"/>
      <c r="P279" s="238"/>
      <c r="Q279" s="238"/>
    </row>
    <row r="280" spans="1:17" s="39" customFormat="1" ht="12">
      <c r="A280" s="298"/>
      <c r="B280" s="298"/>
      <c r="C280" s="298"/>
      <c r="D280" s="298"/>
      <c r="E280" s="298"/>
      <c r="F280" s="298"/>
      <c r="G280" s="298"/>
      <c r="H280" s="298"/>
      <c r="I280" s="298"/>
      <c r="J280" s="298"/>
      <c r="K280" s="298"/>
      <c r="L280" s="299"/>
      <c r="M280" s="125"/>
      <c r="N280" s="126"/>
      <c r="O280" s="238"/>
      <c r="P280" s="238"/>
      <c r="Q280" s="238"/>
    </row>
    <row r="281" spans="1:17" s="39" customFormat="1" ht="12">
      <c r="A281" s="298"/>
      <c r="B281" s="298"/>
      <c r="C281" s="298"/>
      <c r="D281" s="298"/>
      <c r="E281" s="298"/>
      <c r="F281" s="298"/>
      <c r="G281" s="298"/>
      <c r="H281" s="298"/>
      <c r="I281" s="298"/>
      <c r="J281" s="298"/>
      <c r="K281" s="298"/>
      <c r="L281" s="299"/>
      <c r="M281" s="125"/>
      <c r="N281" s="126"/>
      <c r="O281" s="238"/>
      <c r="P281" s="238"/>
      <c r="Q281" s="238"/>
    </row>
    <row r="282" spans="1:17" s="39" customFormat="1" ht="12">
      <c r="A282" s="298"/>
      <c r="B282" s="298"/>
      <c r="C282" s="298"/>
      <c r="D282" s="298"/>
      <c r="E282" s="298"/>
      <c r="F282" s="298"/>
      <c r="G282" s="298"/>
      <c r="H282" s="298"/>
      <c r="I282" s="298"/>
      <c r="J282" s="298"/>
      <c r="K282" s="298"/>
      <c r="L282" s="299"/>
      <c r="M282" s="125"/>
      <c r="N282" s="126"/>
      <c r="O282" s="238"/>
      <c r="P282" s="238"/>
      <c r="Q282" s="238"/>
    </row>
    <row r="283" spans="1:17" s="39" customFormat="1" ht="12">
      <c r="A283" s="298"/>
      <c r="B283" s="298"/>
      <c r="C283" s="298"/>
      <c r="D283" s="298"/>
      <c r="E283" s="298"/>
      <c r="F283" s="298"/>
      <c r="G283" s="298"/>
      <c r="H283" s="298"/>
      <c r="I283" s="298"/>
      <c r="J283" s="298"/>
      <c r="K283" s="298"/>
      <c r="L283" s="299"/>
      <c r="M283" s="125"/>
      <c r="N283" s="126"/>
      <c r="O283" s="238"/>
      <c r="P283" s="238"/>
      <c r="Q283" s="238"/>
    </row>
    <row r="284" spans="1:17" s="39" customFormat="1" ht="12">
      <c r="A284" s="298"/>
      <c r="B284" s="298"/>
      <c r="C284" s="298"/>
      <c r="D284" s="298"/>
      <c r="E284" s="298"/>
      <c r="F284" s="298"/>
      <c r="G284" s="298"/>
      <c r="H284" s="298"/>
      <c r="I284" s="298"/>
      <c r="J284" s="298"/>
      <c r="K284" s="298"/>
      <c r="L284" s="299"/>
      <c r="M284" s="125"/>
      <c r="N284" s="126"/>
      <c r="O284" s="238"/>
      <c r="P284" s="238"/>
      <c r="Q284" s="238"/>
    </row>
    <row r="285" spans="1:17" s="39" customFormat="1" ht="12">
      <c r="A285" s="298"/>
      <c r="B285" s="298"/>
      <c r="C285" s="298"/>
      <c r="D285" s="298"/>
      <c r="E285" s="298"/>
      <c r="F285" s="298"/>
      <c r="G285" s="298"/>
      <c r="H285" s="298"/>
      <c r="I285" s="298"/>
      <c r="J285" s="298"/>
      <c r="K285" s="298"/>
      <c r="L285" s="299"/>
      <c r="M285" s="125"/>
      <c r="N285" s="126"/>
      <c r="O285" s="238"/>
      <c r="P285" s="238"/>
      <c r="Q285" s="238"/>
    </row>
    <row r="286" spans="1:17" s="39" customFormat="1" ht="12">
      <c r="A286" s="298"/>
      <c r="B286" s="298"/>
      <c r="C286" s="298"/>
      <c r="D286" s="298"/>
      <c r="E286" s="298"/>
      <c r="F286" s="298"/>
      <c r="G286" s="298"/>
      <c r="H286" s="298"/>
      <c r="I286" s="298"/>
      <c r="J286" s="298"/>
      <c r="K286" s="298"/>
      <c r="L286" s="299"/>
      <c r="M286" s="125"/>
      <c r="N286" s="126"/>
      <c r="O286" s="238"/>
      <c r="P286" s="238"/>
      <c r="Q286" s="238"/>
    </row>
    <row r="287" spans="1:17" s="39" customFormat="1" ht="12">
      <c r="A287" s="298"/>
      <c r="B287" s="298"/>
      <c r="C287" s="298"/>
      <c r="D287" s="298"/>
      <c r="E287" s="298"/>
      <c r="F287" s="298"/>
      <c r="G287" s="298"/>
      <c r="H287" s="298"/>
      <c r="I287" s="298"/>
      <c r="J287" s="298"/>
      <c r="K287" s="298"/>
      <c r="L287" s="299"/>
      <c r="M287" s="125"/>
      <c r="N287" s="126"/>
      <c r="O287" s="238"/>
      <c r="P287" s="238"/>
      <c r="Q287" s="238"/>
    </row>
    <row r="288" spans="1:17" s="39" customFormat="1" ht="12">
      <c r="A288" s="298"/>
      <c r="B288" s="298"/>
      <c r="C288" s="298"/>
      <c r="D288" s="298"/>
      <c r="E288" s="298"/>
      <c r="F288" s="298"/>
      <c r="G288" s="298"/>
      <c r="H288" s="298"/>
      <c r="I288" s="298"/>
      <c r="J288" s="298"/>
      <c r="K288" s="298"/>
      <c r="L288" s="299"/>
      <c r="M288" s="125"/>
      <c r="N288" s="126"/>
      <c r="O288" s="238"/>
      <c r="P288" s="238"/>
      <c r="Q288" s="238"/>
    </row>
    <row r="289" spans="1:17" s="39" customFormat="1" ht="12">
      <c r="A289" s="298"/>
      <c r="B289" s="298"/>
      <c r="C289" s="298"/>
      <c r="D289" s="298"/>
      <c r="E289" s="298"/>
      <c r="F289" s="298"/>
      <c r="G289" s="298"/>
      <c r="H289" s="298"/>
      <c r="I289" s="298"/>
      <c r="J289" s="298"/>
      <c r="K289" s="298"/>
      <c r="L289" s="299"/>
      <c r="M289" s="125"/>
      <c r="N289" s="126"/>
      <c r="O289" s="238"/>
      <c r="P289" s="238"/>
      <c r="Q289" s="238"/>
    </row>
    <row r="290" spans="1:17" s="39" customFormat="1" ht="12">
      <c r="A290" s="298"/>
      <c r="B290" s="298"/>
      <c r="C290" s="298"/>
      <c r="D290" s="298"/>
      <c r="E290" s="298"/>
      <c r="F290" s="298"/>
      <c r="G290" s="298"/>
      <c r="H290" s="298"/>
      <c r="I290" s="298"/>
      <c r="J290" s="298"/>
      <c r="K290" s="298"/>
      <c r="L290" s="299"/>
      <c r="M290" s="125"/>
      <c r="N290" s="126"/>
      <c r="O290" s="238"/>
      <c r="P290" s="238"/>
      <c r="Q290" s="238"/>
    </row>
    <row r="291" spans="1:17" s="39" customFormat="1" ht="12">
      <c r="A291" s="298"/>
      <c r="B291" s="298"/>
      <c r="C291" s="298"/>
      <c r="D291" s="298"/>
      <c r="E291" s="298"/>
      <c r="F291" s="298"/>
      <c r="G291" s="298"/>
      <c r="H291" s="298"/>
      <c r="I291" s="298"/>
      <c r="J291" s="298"/>
      <c r="K291" s="298"/>
      <c r="L291" s="299"/>
      <c r="M291" s="125"/>
      <c r="N291" s="126"/>
      <c r="O291" s="238"/>
      <c r="P291" s="238"/>
      <c r="Q291" s="238"/>
    </row>
    <row r="292" spans="1:17" s="39" customFormat="1" ht="12">
      <c r="A292" s="298"/>
      <c r="B292" s="298"/>
      <c r="C292" s="298"/>
      <c r="D292" s="298"/>
      <c r="E292" s="298"/>
      <c r="F292" s="298"/>
      <c r="G292" s="298"/>
      <c r="H292" s="298"/>
      <c r="I292" s="298"/>
      <c r="J292" s="298"/>
      <c r="K292" s="298"/>
      <c r="L292" s="299"/>
      <c r="M292" s="125"/>
      <c r="N292" s="126"/>
      <c r="O292" s="238"/>
      <c r="P292" s="238"/>
      <c r="Q292" s="238"/>
    </row>
    <row r="293" spans="1:17" s="39" customFormat="1" ht="12">
      <c r="A293" s="298"/>
      <c r="B293" s="298"/>
      <c r="C293" s="298"/>
      <c r="D293" s="298"/>
      <c r="E293" s="298"/>
      <c r="F293" s="298"/>
      <c r="G293" s="298"/>
      <c r="H293" s="298"/>
      <c r="I293" s="298"/>
      <c r="J293" s="298"/>
      <c r="K293" s="298"/>
      <c r="L293" s="299"/>
      <c r="M293" s="125"/>
      <c r="N293" s="126"/>
      <c r="O293" s="238"/>
      <c r="P293" s="238"/>
      <c r="Q293" s="238"/>
    </row>
    <row r="294" spans="1:17" s="39" customFormat="1" ht="12">
      <c r="A294" s="298"/>
      <c r="B294" s="298"/>
      <c r="C294" s="298"/>
      <c r="D294" s="298"/>
      <c r="E294" s="298"/>
      <c r="F294" s="298"/>
      <c r="G294" s="298"/>
      <c r="H294" s="298"/>
      <c r="I294" s="298"/>
      <c r="J294" s="298"/>
      <c r="K294" s="298"/>
      <c r="L294" s="299"/>
      <c r="M294" s="125"/>
      <c r="N294" s="126"/>
      <c r="O294" s="238"/>
      <c r="P294" s="238"/>
      <c r="Q294" s="238"/>
    </row>
    <row r="295" spans="1:17" s="39" customFormat="1" ht="12">
      <c r="A295" s="298"/>
      <c r="B295" s="298"/>
      <c r="C295" s="298"/>
      <c r="D295" s="298"/>
      <c r="E295" s="298"/>
      <c r="F295" s="298"/>
      <c r="G295" s="298"/>
      <c r="H295" s="298"/>
      <c r="I295" s="298"/>
      <c r="J295" s="298"/>
      <c r="K295" s="298"/>
      <c r="L295" s="299"/>
      <c r="M295" s="125"/>
      <c r="N295" s="126"/>
      <c r="O295" s="238"/>
      <c r="P295" s="238"/>
      <c r="Q295" s="238"/>
    </row>
    <row r="296" spans="1:17" s="39" customFormat="1" ht="12">
      <c r="A296" s="298"/>
      <c r="B296" s="298"/>
      <c r="C296" s="298"/>
      <c r="D296" s="298"/>
      <c r="E296" s="298"/>
      <c r="F296" s="298"/>
      <c r="G296" s="298"/>
      <c r="H296" s="298"/>
      <c r="I296" s="298"/>
      <c r="J296" s="298"/>
      <c r="K296" s="298"/>
      <c r="L296" s="299"/>
      <c r="M296" s="125"/>
      <c r="N296" s="126"/>
      <c r="O296" s="238"/>
      <c r="P296" s="238"/>
      <c r="Q296" s="238"/>
    </row>
    <row r="297" spans="1:17" s="39" customFormat="1" ht="12">
      <c r="A297" s="298"/>
      <c r="B297" s="298"/>
      <c r="C297" s="298"/>
      <c r="D297" s="298"/>
      <c r="E297" s="298"/>
      <c r="F297" s="298"/>
      <c r="G297" s="298"/>
      <c r="H297" s="298"/>
      <c r="I297" s="298"/>
      <c r="J297" s="298"/>
      <c r="K297" s="298"/>
      <c r="L297" s="299"/>
      <c r="M297" s="125"/>
      <c r="N297" s="126"/>
      <c r="O297" s="238"/>
      <c r="P297" s="238"/>
      <c r="Q297" s="238"/>
    </row>
    <row r="298" spans="1:17" s="39" customFormat="1" ht="12">
      <c r="A298" s="298"/>
      <c r="B298" s="298"/>
      <c r="C298" s="298"/>
      <c r="D298" s="298"/>
      <c r="E298" s="298"/>
      <c r="F298" s="298"/>
      <c r="G298" s="298"/>
      <c r="H298" s="298"/>
      <c r="I298" s="298"/>
      <c r="J298" s="298"/>
      <c r="K298" s="298"/>
      <c r="L298" s="299"/>
      <c r="M298" s="125"/>
      <c r="N298" s="126"/>
      <c r="O298" s="238"/>
      <c r="P298" s="238"/>
      <c r="Q298" s="238"/>
    </row>
    <row r="299" spans="1:17" s="39" customFormat="1" ht="12">
      <c r="A299" s="298"/>
      <c r="B299" s="298"/>
      <c r="C299" s="298"/>
      <c r="D299" s="298"/>
      <c r="E299" s="298"/>
      <c r="F299" s="298"/>
      <c r="G299" s="298"/>
      <c r="H299" s="298"/>
      <c r="I299" s="298"/>
      <c r="J299" s="298"/>
      <c r="K299" s="298"/>
      <c r="L299" s="299"/>
      <c r="M299" s="125"/>
      <c r="N299" s="126"/>
      <c r="O299" s="238"/>
      <c r="P299" s="238"/>
      <c r="Q299" s="238"/>
    </row>
    <row r="300" spans="1:17" s="39" customFormat="1" ht="12">
      <c r="A300" s="298"/>
      <c r="B300" s="298"/>
      <c r="C300" s="298"/>
      <c r="D300" s="298"/>
      <c r="E300" s="298"/>
      <c r="F300" s="298"/>
      <c r="G300" s="298"/>
      <c r="H300" s="298"/>
      <c r="I300" s="298"/>
      <c r="J300" s="298"/>
      <c r="K300" s="298"/>
      <c r="L300" s="299"/>
      <c r="M300" s="125"/>
      <c r="N300" s="126"/>
      <c r="O300" s="238"/>
      <c r="P300" s="238"/>
      <c r="Q300" s="238"/>
    </row>
    <row r="301" spans="1:17" s="39" customFormat="1" ht="12">
      <c r="A301" s="298"/>
      <c r="B301" s="298"/>
      <c r="C301" s="298"/>
      <c r="D301" s="298"/>
      <c r="E301" s="298"/>
      <c r="F301" s="298"/>
      <c r="G301" s="298"/>
      <c r="H301" s="298"/>
      <c r="I301" s="298"/>
      <c r="J301" s="298"/>
      <c r="K301" s="298"/>
      <c r="L301" s="299"/>
      <c r="M301" s="125"/>
      <c r="N301" s="126"/>
      <c r="O301" s="238"/>
      <c r="P301" s="238"/>
      <c r="Q301" s="238"/>
    </row>
    <row r="302" spans="1:17" s="39" customFormat="1" ht="12">
      <c r="A302" s="298"/>
      <c r="B302" s="298"/>
      <c r="C302" s="298"/>
      <c r="D302" s="298"/>
      <c r="E302" s="298"/>
      <c r="F302" s="298"/>
      <c r="G302" s="298"/>
      <c r="H302" s="298"/>
      <c r="I302" s="298"/>
      <c r="J302" s="298"/>
      <c r="K302" s="298"/>
      <c r="L302" s="299"/>
      <c r="M302" s="125"/>
      <c r="N302" s="126"/>
      <c r="O302" s="238"/>
      <c r="P302" s="238"/>
      <c r="Q302" s="238"/>
    </row>
    <row r="303" spans="1:17" s="39" customFormat="1" ht="12">
      <c r="A303" s="298"/>
      <c r="B303" s="298"/>
      <c r="C303" s="298"/>
      <c r="D303" s="298"/>
      <c r="E303" s="298"/>
      <c r="F303" s="298"/>
      <c r="G303" s="298"/>
      <c r="H303" s="298"/>
      <c r="I303" s="298"/>
      <c r="J303" s="298"/>
      <c r="K303" s="298"/>
      <c r="L303" s="299"/>
      <c r="M303" s="125"/>
      <c r="N303" s="126"/>
      <c r="O303" s="238"/>
      <c r="P303" s="238"/>
      <c r="Q303" s="238"/>
    </row>
    <row r="304" spans="1:17" s="39" customFormat="1" ht="12">
      <c r="A304" s="298"/>
      <c r="B304" s="298"/>
      <c r="C304" s="298"/>
      <c r="D304" s="298"/>
      <c r="E304" s="298"/>
      <c r="F304" s="298"/>
      <c r="G304" s="298"/>
      <c r="H304" s="298"/>
      <c r="I304" s="298"/>
      <c r="J304" s="298"/>
      <c r="K304" s="298"/>
      <c r="L304" s="299"/>
      <c r="M304" s="125"/>
      <c r="N304" s="126"/>
      <c r="O304" s="238"/>
      <c r="P304" s="238"/>
      <c r="Q304" s="238"/>
    </row>
    <row r="305" spans="1:17" s="39" customFormat="1" ht="12">
      <c r="A305" s="298"/>
      <c r="B305" s="298"/>
      <c r="C305" s="298"/>
      <c r="D305" s="298"/>
      <c r="E305" s="298"/>
      <c r="F305" s="298"/>
      <c r="G305" s="298"/>
      <c r="H305" s="298"/>
      <c r="I305" s="298"/>
      <c r="J305" s="298"/>
      <c r="K305" s="298"/>
      <c r="L305" s="299"/>
      <c r="M305" s="125"/>
      <c r="N305" s="126"/>
      <c r="O305" s="238"/>
      <c r="P305" s="238"/>
      <c r="Q305" s="238"/>
    </row>
    <row r="306" spans="1:17" s="39" customFormat="1" ht="12">
      <c r="A306" s="298"/>
      <c r="B306" s="298"/>
      <c r="C306" s="298"/>
      <c r="D306" s="298"/>
      <c r="E306" s="298"/>
      <c r="F306" s="298"/>
      <c r="G306" s="298"/>
      <c r="H306" s="298"/>
      <c r="I306" s="298"/>
      <c r="J306" s="298"/>
      <c r="K306" s="298"/>
      <c r="L306" s="299"/>
      <c r="M306" s="125"/>
      <c r="N306" s="126"/>
      <c r="O306" s="238"/>
      <c r="P306" s="238"/>
      <c r="Q306" s="238"/>
    </row>
    <row r="307" spans="1:17" s="39" customFormat="1" ht="12">
      <c r="A307" s="298"/>
      <c r="B307" s="298"/>
      <c r="C307" s="298"/>
      <c r="D307" s="298"/>
      <c r="E307" s="298"/>
      <c r="F307" s="298"/>
      <c r="G307" s="298"/>
      <c r="H307" s="298"/>
      <c r="I307" s="298"/>
      <c r="J307" s="298"/>
      <c r="K307" s="298"/>
      <c r="L307" s="299"/>
      <c r="M307" s="125"/>
      <c r="N307" s="126"/>
      <c r="O307" s="238"/>
      <c r="P307" s="238"/>
      <c r="Q307" s="238"/>
    </row>
    <row r="308" spans="1:17" s="39" customFormat="1" ht="12">
      <c r="A308" s="298"/>
      <c r="B308" s="298"/>
      <c r="C308" s="298"/>
      <c r="D308" s="298"/>
      <c r="E308" s="298"/>
      <c r="F308" s="298"/>
      <c r="G308" s="298"/>
      <c r="H308" s="298"/>
      <c r="I308" s="298"/>
      <c r="J308" s="298"/>
      <c r="K308" s="298"/>
      <c r="L308" s="299"/>
      <c r="M308" s="125"/>
      <c r="N308" s="126"/>
      <c r="O308" s="238"/>
      <c r="P308" s="238"/>
      <c r="Q308" s="238"/>
    </row>
    <row r="309" spans="1:17" s="39" customFormat="1" ht="12">
      <c r="A309" s="298"/>
      <c r="B309" s="298"/>
      <c r="C309" s="298"/>
      <c r="D309" s="298"/>
      <c r="E309" s="298"/>
      <c r="F309" s="298"/>
      <c r="G309" s="298"/>
      <c r="H309" s="298"/>
      <c r="I309" s="298"/>
      <c r="J309" s="298"/>
      <c r="K309" s="298"/>
      <c r="L309" s="299"/>
      <c r="M309" s="125"/>
      <c r="N309" s="126"/>
      <c r="O309" s="238"/>
      <c r="P309" s="238"/>
      <c r="Q309" s="238"/>
    </row>
    <row r="310" spans="1:17" s="39" customFormat="1" ht="12">
      <c r="A310" s="298"/>
      <c r="B310" s="298"/>
      <c r="C310" s="298"/>
      <c r="D310" s="298"/>
      <c r="E310" s="298"/>
      <c r="F310" s="298"/>
      <c r="G310" s="298"/>
      <c r="H310" s="298"/>
      <c r="I310" s="298"/>
      <c r="J310" s="298"/>
      <c r="K310" s="298"/>
      <c r="L310" s="299"/>
      <c r="M310" s="125"/>
      <c r="N310" s="126"/>
      <c r="O310" s="238"/>
      <c r="P310" s="238"/>
      <c r="Q310" s="238"/>
    </row>
    <row r="311" spans="1:17" s="39" customFormat="1" ht="12">
      <c r="A311" s="298"/>
      <c r="B311" s="298"/>
      <c r="C311" s="298"/>
      <c r="D311" s="298"/>
      <c r="E311" s="298"/>
      <c r="F311" s="298"/>
      <c r="G311" s="298"/>
      <c r="H311" s="298"/>
      <c r="I311" s="298"/>
      <c r="J311" s="298"/>
      <c r="K311" s="298"/>
      <c r="L311" s="299"/>
      <c r="M311" s="125"/>
      <c r="N311" s="126"/>
      <c r="O311" s="238"/>
      <c r="P311" s="238"/>
      <c r="Q311" s="238"/>
    </row>
    <row r="312" spans="1:17" s="39" customFormat="1" ht="12">
      <c r="A312" s="298"/>
      <c r="B312" s="298"/>
      <c r="C312" s="298"/>
      <c r="D312" s="298"/>
      <c r="E312" s="298"/>
      <c r="F312" s="298"/>
      <c r="G312" s="298"/>
      <c r="H312" s="298"/>
      <c r="I312" s="298"/>
      <c r="J312" s="298"/>
      <c r="K312" s="298"/>
      <c r="L312" s="299"/>
      <c r="M312" s="125"/>
      <c r="N312" s="126"/>
      <c r="O312" s="238"/>
      <c r="P312" s="238"/>
      <c r="Q312" s="238"/>
    </row>
    <row r="313" spans="1:17" s="39" customFormat="1" ht="12">
      <c r="A313" s="298"/>
      <c r="B313" s="298"/>
      <c r="C313" s="298"/>
      <c r="D313" s="298"/>
      <c r="E313" s="298"/>
      <c r="F313" s="298"/>
      <c r="G313" s="298"/>
      <c r="H313" s="298"/>
      <c r="I313" s="298"/>
      <c r="J313" s="298"/>
      <c r="K313" s="298"/>
      <c r="L313" s="299"/>
      <c r="M313" s="125"/>
      <c r="N313" s="126"/>
      <c r="O313" s="238"/>
      <c r="P313" s="238"/>
      <c r="Q313" s="238"/>
    </row>
    <row r="314" spans="1:17" s="39" customFormat="1" ht="12">
      <c r="A314" s="298"/>
      <c r="B314" s="298"/>
      <c r="C314" s="298"/>
      <c r="D314" s="298"/>
      <c r="E314" s="298"/>
      <c r="F314" s="298"/>
      <c r="G314" s="298"/>
      <c r="H314" s="298"/>
      <c r="I314" s="298"/>
      <c r="J314" s="298"/>
      <c r="K314" s="298"/>
      <c r="L314" s="299"/>
      <c r="M314" s="125"/>
      <c r="N314" s="126"/>
      <c r="O314" s="238"/>
      <c r="P314" s="238"/>
      <c r="Q314" s="238"/>
    </row>
    <row r="315" spans="1:17" s="39" customFormat="1" ht="12">
      <c r="A315" s="298"/>
      <c r="B315" s="298"/>
      <c r="C315" s="298"/>
      <c r="D315" s="298"/>
      <c r="E315" s="298"/>
      <c r="F315" s="298"/>
      <c r="G315" s="298"/>
      <c r="H315" s="298"/>
      <c r="I315" s="298"/>
      <c r="J315" s="298"/>
      <c r="K315" s="298"/>
      <c r="L315" s="299"/>
      <c r="M315" s="125"/>
      <c r="N315" s="126"/>
      <c r="O315" s="238"/>
      <c r="P315" s="238"/>
      <c r="Q315" s="238"/>
    </row>
    <row r="316" spans="1:17" s="39" customFormat="1" ht="12">
      <c r="A316" s="298"/>
      <c r="B316" s="298"/>
      <c r="C316" s="298"/>
      <c r="D316" s="298"/>
      <c r="E316" s="298"/>
      <c r="F316" s="298"/>
      <c r="G316" s="298"/>
      <c r="H316" s="298"/>
      <c r="I316" s="298"/>
      <c r="J316" s="298"/>
      <c r="K316" s="298"/>
      <c r="L316" s="299"/>
      <c r="M316" s="125"/>
      <c r="N316" s="126"/>
      <c r="O316" s="238"/>
      <c r="P316" s="238"/>
      <c r="Q316" s="238"/>
    </row>
    <row r="317" spans="1:17" s="39" customFormat="1" ht="12">
      <c r="A317" s="298"/>
      <c r="B317" s="298"/>
      <c r="C317" s="298"/>
      <c r="D317" s="298"/>
      <c r="E317" s="298"/>
      <c r="F317" s="298"/>
      <c r="G317" s="298"/>
      <c r="H317" s="298"/>
      <c r="I317" s="298"/>
      <c r="J317" s="298"/>
      <c r="K317" s="298"/>
      <c r="L317" s="299"/>
      <c r="M317" s="125"/>
      <c r="N317" s="126"/>
      <c r="O317" s="238"/>
      <c r="P317" s="238"/>
      <c r="Q317" s="238"/>
    </row>
    <row r="318" spans="1:17" s="39" customFormat="1" ht="12">
      <c r="A318" s="298"/>
      <c r="B318" s="298"/>
      <c r="C318" s="298"/>
      <c r="D318" s="298"/>
      <c r="E318" s="298"/>
      <c r="F318" s="298"/>
      <c r="G318" s="298"/>
      <c r="H318" s="298"/>
      <c r="I318" s="298"/>
      <c r="J318" s="298"/>
      <c r="K318" s="298"/>
      <c r="L318" s="299"/>
      <c r="M318" s="125"/>
      <c r="N318" s="126"/>
      <c r="O318" s="238"/>
      <c r="P318" s="238"/>
      <c r="Q318" s="238"/>
    </row>
    <row r="319" spans="1:17" s="39" customFormat="1" ht="12">
      <c r="A319" s="298"/>
      <c r="B319" s="298"/>
      <c r="C319" s="298"/>
      <c r="D319" s="298"/>
      <c r="E319" s="298"/>
      <c r="F319" s="298"/>
      <c r="G319" s="298"/>
      <c r="H319" s="298"/>
      <c r="I319" s="298"/>
      <c r="J319" s="298"/>
      <c r="K319" s="298"/>
      <c r="L319" s="299"/>
      <c r="M319" s="125"/>
      <c r="N319" s="126"/>
      <c r="O319" s="238"/>
      <c r="P319" s="238"/>
      <c r="Q319" s="238"/>
    </row>
    <row r="320" spans="1:17" s="39" customFormat="1" ht="12">
      <c r="A320" s="298"/>
      <c r="B320" s="298"/>
      <c r="C320" s="298"/>
      <c r="D320" s="298"/>
      <c r="E320" s="298"/>
      <c r="F320" s="298"/>
      <c r="G320" s="298"/>
      <c r="H320" s="298"/>
      <c r="I320" s="298"/>
      <c r="J320" s="298"/>
      <c r="K320" s="298"/>
      <c r="L320" s="299"/>
      <c r="M320" s="125"/>
      <c r="N320" s="126"/>
      <c r="O320" s="238"/>
      <c r="P320" s="238"/>
      <c r="Q320" s="238"/>
    </row>
    <row r="321" spans="1:17" s="39" customFormat="1" ht="12">
      <c r="A321" s="298"/>
      <c r="B321" s="298"/>
      <c r="C321" s="298"/>
      <c r="D321" s="298"/>
      <c r="E321" s="298"/>
      <c r="F321" s="298"/>
      <c r="G321" s="298"/>
      <c r="H321" s="298"/>
      <c r="I321" s="298"/>
      <c r="J321" s="298"/>
      <c r="K321" s="298"/>
      <c r="L321" s="299"/>
      <c r="M321" s="125"/>
      <c r="N321" s="126"/>
      <c r="O321" s="238"/>
      <c r="P321" s="238"/>
      <c r="Q321" s="238"/>
    </row>
    <row r="322" spans="1:17" s="39" customFormat="1" ht="12">
      <c r="A322" s="298"/>
      <c r="B322" s="298"/>
      <c r="C322" s="298"/>
      <c r="D322" s="298"/>
      <c r="E322" s="298"/>
      <c r="F322" s="298"/>
      <c r="G322" s="298"/>
      <c r="H322" s="298"/>
      <c r="I322" s="298"/>
      <c r="J322" s="298"/>
      <c r="K322" s="298"/>
      <c r="L322" s="299"/>
      <c r="M322" s="125"/>
      <c r="N322" s="126"/>
      <c r="O322" s="238"/>
      <c r="P322" s="238"/>
      <c r="Q322" s="238"/>
    </row>
    <row r="323" spans="1:17" s="39" customFormat="1" ht="12">
      <c r="A323" s="298"/>
      <c r="B323" s="298"/>
      <c r="C323" s="298"/>
      <c r="D323" s="298"/>
      <c r="E323" s="298"/>
      <c r="F323" s="298"/>
      <c r="G323" s="298"/>
      <c r="H323" s="298"/>
      <c r="I323" s="298"/>
      <c r="J323" s="298"/>
      <c r="K323" s="298"/>
      <c r="L323" s="299"/>
      <c r="M323" s="125"/>
      <c r="N323" s="126"/>
      <c r="O323" s="238"/>
      <c r="P323" s="238"/>
      <c r="Q323" s="238"/>
    </row>
    <row r="324" spans="1:17" s="39" customFormat="1" ht="12">
      <c r="A324" s="298"/>
      <c r="B324" s="298"/>
      <c r="C324" s="298"/>
      <c r="D324" s="298"/>
      <c r="E324" s="298"/>
      <c r="F324" s="298"/>
      <c r="G324" s="298"/>
      <c r="H324" s="298"/>
      <c r="I324" s="298"/>
      <c r="J324" s="298"/>
      <c r="K324" s="298"/>
      <c r="L324" s="299"/>
      <c r="M324" s="125"/>
      <c r="N324" s="126"/>
      <c r="O324" s="238"/>
      <c r="P324" s="238"/>
      <c r="Q324" s="238"/>
    </row>
    <row r="325" spans="1:17" s="39" customFormat="1" ht="12">
      <c r="A325" s="298"/>
      <c r="B325" s="298"/>
      <c r="C325" s="298"/>
      <c r="D325" s="298"/>
      <c r="E325" s="298"/>
      <c r="F325" s="298"/>
      <c r="G325" s="298"/>
      <c r="H325" s="298"/>
      <c r="I325" s="298"/>
      <c r="J325" s="298"/>
      <c r="K325" s="298"/>
      <c r="L325" s="299"/>
      <c r="M325" s="125"/>
      <c r="N325" s="126"/>
      <c r="O325" s="238"/>
      <c r="P325" s="238"/>
      <c r="Q325" s="238"/>
    </row>
    <row r="326" spans="1:17" s="39" customFormat="1" ht="12">
      <c r="A326" s="298"/>
      <c r="B326" s="298"/>
      <c r="C326" s="298"/>
      <c r="D326" s="298"/>
      <c r="E326" s="298"/>
      <c r="F326" s="298"/>
      <c r="G326" s="298"/>
      <c r="H326" s="298"/>
      <c r="I326" s="298"/>
      <c r="J326" s="298"/>
      <c r="K326" s="298"/>
      <c r="L326" s="299"/>
      <c r="M326" s="125"/>
      <c r="N326" s="126"/>
      <c r="O326" s="238"/>
      <c r="P326" s="238"/>
      <c r="Q326" s="238"/>
    </row>
    <row r="327" spans="1:17" s="39" customFormat="1" ht="12">
      <c r="A327" s="298"/>
      <c r="B327" s="298"/>
      <c r="C327" s="298"/>
      <c r="D327" s="298"/>
      <c r="E327" s="298"/>
      <c r="F327" s="298"/>
      <c r="G327" s="298"/>
      <c r="H327" s="298"/>
      <c r="I327" s="298"/>
      <c r="J327" s="298"/>
      <c r="K327" s="298"/>
      <c r="L327" s="299"/>
      <c r="M327" s="125"/>
      <c r="N327" s="126"/>
      <c r="O327" s="238"/>
      <c r="P327" s="238"/>
      <c r="Q327" s="238"/>
    </row>
    <row r="328" spans="1:17" s="39" customFormat="1" ht="12">
      <c r="A328" s="298"/>
      <c r="B328" s="298"/>
      <c r="C328" s="298"/>
      <c r="D328" s="298"/>
      <c r="E328" s="298"/>
      <c r="F328" s="298"/>
      <c r="G328" s="298"/>
      <c r="H328" s="298"/>
      <c r="I328" s="298"/>
      <c r="J328" s="298"/>
      <c r="K328" s="298"/>
      <c r="L328" s="299"/>
      <c r="M328" s="125"/>
      <c r="N328" s="126"/>
      <c r="O328" s="238"/>
      <c r="P328" s="238"/>
      <c r="Q328" s="238"/>
    </row>
    <row r="329" spans="1:17" s="39" customFormat="1" ht="12">
      <c r="A329" s="298"/>
      <c r="B329" s="298"/>
      <c r="C329" s="298"/>
      <c r="D329" s="298"/>
      <c r="E329" s="298"/>
      <c r="F329" s="298"/>
      <c r="G329" s="298"/>
      <c r="H329" s="298"/>
      <c r="I329" s="298"/>
      <c r="J329" s="298"/>
      <c r="K329" s="298"/>
      <c r="L329" s="299"/>
      <c r="M329" s="125"/>
      <c r="N329" s="126"/>
      <c r="O329" s="238"/>
      <c r="P329" s="238"/>
      <c r="Q329" s="238"/>
    </row>
    <row r="330" spans="1:17" s="39" customFormat="1" ht="12">
      <c r="A330" s="298"/>
      <c r="B330" s="298"/>
      <c r="C330" s="298"/>
      <c r="D330" s="298"/>
      <c r="E330" s="298"/>
      <c r="F330" s="298"/>
      <c r="G330" s="298"/>
      <c r="H330" s="298"/>
      <c r="I330" s="298"/>
      <c r="J330" s="298"/>
      <c r="K330" s="298"/>
      <c r="L330" s="299"/>
      <c r="M330" s="125"/>
      <c r="N330" s="126"/>
      <c r="O330" s="238"/>
      <c r="P330" s="238"/>
      <c r="Q330" s="238"/>
    </row>
    <row r="331" spans="1:17" s="39" customFormat="1" ht="12">
      <c r="A331" s="298"/>
      <c r="B331" s="298"/>
      <c r="C331" s="298"/>
      <c r="D331" s="298"/>
      <c r="E331" s="298"/>
      <c r="F331" s="298"/>
      <c r="G331" s="298"/>
      <c r="H331" s="298"/>
      <c r="I331" s="298"/>
      <c r="J331" s="298"/>
      <c r="K331" s="298"/>
      <c r="L331" s="299"/>
      <c r="M331" s="125"/>
      <c r="N331" s="126"/>
      <c r="O331" s="238"/>
      <c r="P331" s="238"/>
      <c r="Q331" s="238"/>
    </row>
    <row r="332" spans="1:17" s="39" customFormat="1" ht="12">
      <c r="A332" s="298"/>
      <c r="B332" s="298"/>
      <c r="C332" s="298"/>
      <c r="D332" s="298"/>
      <c r="E332" s="298"/>
      <c r="F332" s="298"/>
      <c r="G332" s="298"/>
      <c r="H332" s="298"/>
      <c r="I332" s="298"/>
      <c r="J332" s="298"/>
      <c r="K332" s="298"/>
      <c r="L332" s="299"/>
      <c r="M332" s="125"/>
      <c r="N332" s="126"/>
      <c r="O332" s="238"/>
      <c r="P332" s="238"/>
      <c r="Q332" s="238"/>
    </row>
    <row r="333" spans="1:17" s="39" customFormat="1" ht="12">
      <c r="A333" s="298"/>
      <c r="B333" s="298"/>
      <c r="C333" s="298"/>
      <c r="D333" s="298"/>
      <c r="E333" s="298"/>
      <c r="F333" s="298"/>
      <c r="G333" s="298"/>
      <c r="H333" s="298"/>
      <c r="I333" s="298"/>
      <c r="J333" s="298"/>
      <c r="K333" s="298"/>
      <c r="L333" s="299"/>
      <c r="M333" s="125"/>
      <c r="N333" s="126"/>
      <c r="O333" s="238"/>
      <c r="P333" s="238"/>
      <c r="Q333" s="238"/>
    </row>
    <row r="334" spans="1:17" s="39" customFormat="1" ht="12">
      <c r="A334" s="298"/>
      <c r="B334" s="298"/>
      <c r="C334" s="298"/>
      <c r="D334" s="298"/>
      <c r="E334" s="298"/>
      <c r="F334" s="298"/>
      <c r="G334" s="298"/>
      <c r="H334" s="298"/>
      <c r="I334" s="298"/>
      <c r="J334" s="298"/>
      <c r="K334" s="298"/>
      <c r="L334" s="299"/>
      <c r="M334" s="125"/>
      <c r="N334" s="126"/>
      <c r="O334" s="238"/>
      <c r="P334" s="238"/>
      <c r="Q334" s="238"/>
    </row>
    <row r="335" spans="1:17" s="39" customFormat="1" ht="12">
      <c r="A335" s="298"/>
      <c r="B335" s="298"/>
      <c r="C335" s="298"/>
      <c r="D335" s="298"/>
      <c r="E335" s="298"/>
      <c r="F335" s="298"/>
      <c r="G335" s="298"/>
      <c r="H335" s="298"/>
      <c r="I335" s="298"/>
      <c r="J335" s="298"/>
      <c r="K335" s="298"/>
      <c r="L335" s="299"/>
      <c r="M335" s="125"/>
      <c r="N335" s="126"/>
      <c r="O335" s="238"/>
      <c r="P335" s="238"/>
      <c r="Q335" s="238"/>
    </row>
    <row r="336" spans="1:17" s="39" customFormat="1" ht="12">
      <c r="A336" s="298"/>
      <c r="B336" s="298"/>
      <c r="C336" s="298"/>
      <c r="D336" s="298"/>
      <c r="E336" s="298"/>
      <c r="F336" s="298"/>
      <c r="G336" s="298"/>
      <c r="H336" s="298"/>
      <c r="I336" s="298"/>
      <c r="J336" s="298"/>
      <c r="K336" s="298"/>
      <c r="L336" s="299"/>
      <c r="M336" s="125"/>
      <c r="N336" s="126"/>
      <c r="O336" s="238"/>
      <c r="P336" s="238"/>
      <c r="Q336" s="238"/>
    </row>
    <row r="337" spans="1:17" s="39" customFormat="1" ht="12">
      <c r="A337" s="298"/>
      <c r="B337" s="298"/>
      <c r="C337" s="298"/>
      <c r="D337" s="298"/>
      <c r="E337" s="298"/>
      <c r="F337" s="298"/>
      <c r="G337" s="298"/>
      <c r="H337" s="298"/>
      <c r="I337" s="298"/>
      <c r="J337" s="298"/>
      <c r="K337" s="298"/>
      <c r="L337" s="299"/>
      <c r="M337" s="125"/>
      <c r="N337" s="126"/>
      <c r="O337" s="238"/>
      <c r="P337" s="238"/>
      <c r="Q337" s="238"/>
    </row>
    <row r="338" spans="1:17" s="39" customFormat="1" ht="12">
      <c r="A338" s="298"/>
      <c r="B338" s="298"/>
      <c r="C338" s="298"/>
      <c r="D338" s="298"/>
      <c r="E338" s="298"/>
      <c r="F338" s="298"/>
      <c r="G338" s="298"/>
      <c r="H338" s="298"/>
      <c r="I338" s="298"/>
      <c r="J338" s="298"/>
      <c r="K338" s="298"/>
      <c r="L338" s="299"/>
      <c r="M338" s="125"/>
      <c r="N338" s="126"/>
      <c r="O338" s="238"/>
      <c r="P338" s="238"/>
      <c r="Q338" s="238"/>
    </row>
    <row r="339" spans="1:17" s="39" customFormat="1" ht="12">
      <c r="A339" s="298"/>
      <c r="B339" s="298"/>
      <c r="C339" s="298"/>
      <c r="D339" s="298"/>
      <c r="E339" s="298"/>
      <c r="F339" s="298"/>
      <c r="G339" s="298"/>
      <c r="H339" s="298"/>
      <c r="I339" s="298"/>
      <c r="J339" s="298"/>
      <c r="K339" s="298"/>
      <c r="L339" s="299"/>
      <c r="M339" s="125"/>
      <c r="N339" s="126"/>
      <c r="O339" s="238"/>
      <c r="P339" s="238"/>
      <c r="Q339" s="238"/>
    </row>
    <row r="340" spans="1:17" s="39" customFormat="1" ht="12">
      <c r="A340" s="298"/>
      <c r="B340" s="298"/>
      <c r="C340" s="298"/>
      <c r="D340" s="298"/>
      <c r="E340" s="298"/>
      <c r="F340" s="298"/>
      <c r="G340" s="298"/>
      <c r="H340" s="298"/>
      <c r="I340" s="298"/>
      <c r="J340" s="298"/>
      <c r="K340" s="298"/>
      <c r="L340" s="299"/>
      <c r="M340" s="125"/>
      <c r="N340" s="126"/>
      <c r="O340" s="238"/>
      <c r="P340" s="238"/>
      <c r="Q340" s="238"/>
    </row>
    <row r="341" spans="1:17" s="39" customFormat="1" ht="12">
      <c r="A341" s="298"/>
      <c r="B341" s="298"/>
      <c r="C341" s="298"/>
      <c r="D341" s="298"/>
      <c r="E341" s="298"/>
      <c r="F341" s="298"/>
      <c r="G341" s="298"/>
      <c r="H341" s="298"/>
      <c r="I341" s="298"/>
      <c r="J341" s="298"/>
      <c r="K341" s="298"/>
      <c r="L341" s="299"/>
      <c r="M341" s="125"/>
      <c r="N341" s="126"/>
      <c r="O341" s="238"/>
      <c r="P341" s="238"/>
      <c r="Q341" s="238"/>
    </row>
    <row r="342" spans="1:17" s="39" customFormat="1" ht="12">
      <c r="A342" s="298"/>
      <c r="B342" s="298"/>
      <c r="C342" s="298"/>
      <c r="D342" s="298"/>
      <c r="E342" s="298"/>
      <c r="F342" s="298"/>
      <c r="G342" s="298"/>
      <c r="H342" s="298"/>
      <c r="I342" s="298"/>
      <c r="J342" s="298"/>
      <c r="K342" s="298"/>
      <c r="L342" s="299"/>
      <c r="M342" s="125"/>
      <c r="N342" s="126"/>
      <c r="O342" s="238"/>
      <c r="P342" s="238"/>
      <c r="Q342" s="238"/>
    </row>
    <row r="343" spans="1:17" s="39" customFormat="1" ht="12">
      <c r="A343" s="298"/>
      <c r="B343" s="298"/>
      <c r="C343" s="298"/>
      <c r="D343" s="298"/>
      <c r="E343" s="298"/>
      <c r="F343" s="298"/>
      <c r="G343" s="298"/>
      <c r="H343" s="298"/>
      <c r="I343" s="298"/>
      <c r="J343" s="298"/>
      <c r="K343" s="298"/>
      <c r="L343" s="299"/>
      <c r="M343" s="125"/>
      <c r="N343" s="126"/>
      <c r="O343" s="238"/>
      <c r="P343" s="238"/>
      <c r="Q343" s="238"/>
    </row>
    <row r="344" spans="1:17" s="39" customFormat="1" ht="12">
      <c r="A344" s="298"/>
      <c r="B344" s="298"/>
      <c r="C344" s="298"/>
      <c r="D344" s="298"/>
      <c r="E344" s="298"/>
      <c r="F344" s="298"/>
      <c r="G344" s="298"/>
      <c r="H344" s="298"/>
      <c r="I344" s="298"/>
      <c r="J344" s="298"/>
      <c r="K344" s="298"/>
      <c r="L344" s="299"/>
      <c r="M344" s="125"/>
      <c r="N344" s="126"/>
      <c r="O344" s="238"/>
      <c r="P344" s="238"/>
      <c r="Q344" s="238"/>
    </row>
    <row r="345" spans="1:17" s="39" customFormat="1" ht="12">
      <c r="A345" s="298"/>
      <c r="B345" s="298"/>
      <c r="C345" s="298"/>
      <c r="D345" s="298"/>
      <c r="E345" s="298"/>
      <c r="F345" s="298"/>
      <c r="G345" s="298"/>
      <c r="H345" s="298"/>
      <c r="I345" s="298"/>
      <c r="J345" s="298"/>
      <c r="K345" s="298"/>
      <c r="L345" s="299"/>
      <c r="M345" s="125"/>
      <c r="N345" s="126"/>
      <c r="O345" s="238"/>
      <c r="P345" s="238"/>
      <c r="Q345" s="238"/>
    </row>
    <row r="346" spans="1:17" s="39" customFormat="1" ht="12">
      <c r="A346" s="298"/>
      <c r="B346" s="298"/>
      <c r="C346" s="298"/>
      <c r="D346" s="298"/>
      <c r="E346" s="298"/>
      <c r="F346" s="298"/>
      <c r="G346" s="298"/>
      <c r="H346" s="298"/>
      <c r="I346" s="298"/>
      <c r="J346" s="298"/>
      <c r="K346" s="298"/>
      <c r="L346" s="299"/>
      <c r="M346" s="125"/>
      <c r="N346" s="126"/>
      <c r="O346" s="238"/>
      <c r="P346" s="238"/>
      <c r="Q346" s="238"/>
    </row>
    <row r="347" spans="1:17" s="39" customFormat="1" ht="12">
      <c r="A347" s="298"/>
      <c r="B347" s="298"/>
      <c r="C347" s="298"/>
      <c r="D347" s="298"/>
      <c r="E347" s="298"/>
      <c r="F347" s="298"/>
      <c r="G347" s="298"/>
      <c r="H347" s="298"/>
      <c r="I347" s="298"/>
      <c r="J347" s="298"/>
      <c r="K347" s="298"/>
      <c r="L347" s="299"/>
      <c r="M347" s="125"/>
      <c r="N347" s="126"/>
      <c r="O347" s="238"/>
      <c r="P347" s="238"/>
      <c r="Q347" s="238"/>
    </row>
    <row r="348" spans="1:17" s="39" customFormat="1" ht="12">
      <c r="A348" s="298"/>
      <c r="B348" s="298"/>
      <c r="C348" s="298"/>
      <c r="D348" s="298"/>
      <c r="E348" s="298"/>
      <c r="F348" s="298"/>
      <c r="G348" s="298"/>
      <c r="H348" s="298"/>
      <c r="I348" s="298"/>
      <c r="J348" s="298"/>
      <c r="K348" s="298"/>
      <c r="L348" s="299"/>
      <c r="M348" s="125"/>
      <c r="N348" s="126"/>
      <c r="O348" s="238"/>
      <c r="P348" s="238"/>
      <c r="Q348" s="238"/>
    </row>
    <row r="349" spans="1:17" s="39" customFormat="1" ht="12">
      <c r="A349" s="298"/>
      <c r="B349" s="298"/>
      <c r="C349" s="298"/>
      <c r="D349" s="298"/>
      <c r="E349" s="298"/>
      <c r="F349" s="298"/>
      <c r="G349" s="298"/>
      <c r="H349" s="298"/>
      <c r="I349" s="298"/>
      <c r="J349" s="298"/>
      <c r="K349" s="298"/>
      <c r="L349" s="299"/>
      <c r="M349" s="125"/>
      <c r="N349" s="126"/>
      <c r="O349" s="238"/>
      <c r="P349" s="238"/>
      <c r="Q349" s="238"/>
    </row>
    <row r="350" spans="1:17" s="39" customFormat="1" ht="12">
      <c r="A350" s="298"/>
      <c r="B350" s="298"/>
      <c r="C350" s="298"/>
      <c r="D350" s="298"/>
      <c r="E350" s="298"/>
      <c r="F350" s="298"/>
      <c r="G350" s="298"/>
      <c r="H350" s="298"/>
      <c r="I350" s="298"/>
      <c r="J350" s="298"/>
      <c r="K350" s="298"/>
      <c r="L350" s="299"/>
      <c r="M350" s="125"/>
      <c r="N350" s="126"/>
      <c r="O350" s="238"/>
      <c r="P350" s="238"/>
      <c r="Q350" s="238"/>
    </row>
    <row r="351" spans="1:17" s="39" customFormat="1" ht="12">
      <c r="A351" s="298"/>
      <c r="B351" s="298"/>
      <c r="C351" s="298"/>
      <c r="D351" s="298"/>
      <c r="E351" s="298"/>
      <c r="F351" s="298"/>
      <c r="G351" s="298"/>
      <c r="H351" s="298"/>
      <c r="I351" s="298"/>
      <c r="J351" s="298"/>
      <c r="K351" s="298"/>
      <c r="L351" s="299"/>
      <c r="M351" s="125"/>
      <c r="N351" s="126"/>
      <c r="O351" s="238"/>
      <c r="P351" s="238"/>
      <c r="Q351" s="238"/>
    </row>
    <row r="352" spans="1:17" s="39" customFormat="1" ht="12">
      <c r="A352" s="298"/>
      <c r="B352" s="298"/>
      <c r="C352" s="298"/>
      <c r="D352" s="298"/>
      <c r="E352" s="298"/>
      <c r="F352" s="298"/>
      <c r="G352" s="298"/>
      <c r="H352" s="298"/>
      <c r="I352" s="298"/>
      <c r="J352" s="298"/>
      <c r="K352" s="298"/>
      <c r="L352" s="299"/>
      <c r="M352" s="125"/>
      <c r="N352" s="126"/>
      <c r="O352" s="238"/>
      <c r="P352" s="238"/>
      <c r="Q352" s="238"/>
    </row>
    <row r="353" spans="1:17" s="39" customFormat="1" ht="12">
      <c r="A353" s="298"/>
      <c r="B353" s="298"/>
      <c r="C353" s="298"/>
      <c r="D353" s="298"/>
      <c r="E353" s="298"/>
      <c r="F353" s="298"/>
      <c r="G353" s="298"/>
      <c r="H353" s="298"/>
      <c r="I353" s="298"/>
      <c r="J353" s="298"/>
      <c r="K353" s="298"/>
      <c r="L353" s="299"/>
      <c r="M353" s="125"/>
      <c r="N353" s="126"/>
      <c r="O353" s="238"/>
      <c r="P353" s="238"/>
      <c r="Q353" s="238"/>
    </row>
    <row r="354" spans="1:17" s="39" customFormat="1" ht="12">
      <c r="A354" s="298"/>
      <c r="B354" s="298"/>
      <c r="C354" s="298"/>
      <c r="D354" s="298"/>
      <c r="E354" s="298"/>
      <c r="F354" s="298"/>
      <c r="G354" s="298"/>
      <c r="H354" s="298"/>
      <c r="I354" s="298"/>
      <c r="J354" s="298"/>
      <c r="K354" s="298"/>
      <c r="L354" s="299"/>
      <c r="M354" s="125"/>
      <c r="N354" s="126"/>
      <c r="O354" s="238"/>
      <c r="P354" s="238"/>
      <c r="Q354" s="238"/>
    </row>
    <row r="355" spans="1:17" s="39" customFormat="1" ht="12">
      <c r="A355" s="298"/>
      <c r="B355" s="298"/>
      <c r="C355" s="298"/>
      <c r="D355" s="298"/>
      <c r="E355" s="298"/>
      <c r="F355" s="298"/>
      <c r="G355" s="298"/>
      <c r="H355" s="298"/>
      <c r="I355" s="298"/>
      <c r="J355" s="298"/>
      <c r="K355" s="298"/>
      <c r="L355" s="299"/>
      <c r="M355" s="125"/>
      <c r="N355" s="126"/>
      <c r="O355" s="238"/>
      <c r="P355" s="238"/>
      <c r="Q355" s="238"/>
    </row>
    <row r="356" spans="1:17" s="39" customFormat="1" ht="12">
      <c r="A356" s="298"/>
      <c r="B356" s="298"/>
      <c r="C356" s="298"/>
      <c r="D356" s="298"/>
      <c r="E356" s="298"/>
      <c r="F356" s="298"/>
      <c r="G356" s="298"/>
      <c r="H356" s="298"/>
      <c r="I356" s="298"/>
      <c r="J356" s="298"/>
      <c r="K356" s="298"/>
      <c r="L356" s="299"/>
      <c r="M356" s="125"/>
      <c r="N356" s="126"/>
      <c r="O356" s="238"/>
      <c r="P356" s="238"/>
      <c r="Q356" s="238"/>
    </row>
    <row r="357" spans="1:17" s="39" customFormat="1" ht="12">
      <c r="A357" s="298"/>
      <c r="B357" s="298"/>
      <c r="C357" s="298"/>
      <c r="D357" s="298"/>
      <c r="E357" s="298"/>
      <c r="F357" s="298"/>
      <c r="G357" s="298"/>
      <c r="H357" s="298"/>
      <c r="I357" s="298"/>
      <c r="J357" s="298"/>
      <c r="K357" s="298"/>
      <c r="L357" s="299"/>
      <c r="M357" s="125"/>
      <c r="N357" s="126"/>
      <c r="O357" s="238"/>
      <c r="P357" s="238"/>
      <c r="Q357" s="238"/>
    </row>
    <row r="358" spans="1:17" s="39" customFormat="1" ht="12">
      <c r="A358" s="298"/>
      <c r="B358" s="298"/>
      <c r="C358" s="298"/>
      <c r="D358" s="298"/>
      <c r="E358" s="298"/>
      <c r="F358" s="298"/>
      <c r="G358" s="298"/>
      <c r="H358" s="298"/>
      <c r="I358" s="298"/>
      <c r="J358" s="298"/>
      <c r="K358" s="298"/>
      <c r="L358" s="299"/>
      <c r="M358" s="125"/>
      <c r="N358" s="126"/>
      <c r="O358" s="238"/>
      <c r="P358" s="238"/>
      <c r="Q358" s="238"/>
    </row>
    <row r="359" spans="1:17" s="39" customFormat="1" ht="12">
      <c r="A359" s="298"/>
      <c r="B359" s="298"/>
      <c r="C359" s="298"/>
      <c r="D359" s="298"/>
      <c r="E359" s="298"/>
      <c r="F359" s="298"/>
      <c r="G359" s="298"/>
      <c r="H359" s="298"/>
      <c r="I359" s="298"/>
      <c r="J359" s="298"/>
      <c r="K359" s="298"/>
      <c r="L359" s="299"/>
      <c r="M359" s="125"/>
      <c r="N359" s="126"/>
      <c r="O359" s="238"/>
      <c r="P359" s="238"/>
      <c r="Q359" s="238"/>
    </row>
    <row r="360" spans="1:17" s="39" customFormat="1" ht="12">
      <c r="A360" s="298"/>
      <c r="B360" s="298"/>
      <c r="C360" s="298"/>
      <c r="D360" s="298"/>
      <c r="E360" s="298"/>
      <c r="F360" s="298"/>
      <c r="G360" s="298"/>
      <c r="H360" s="298"/>
      <c r="I360" s="298"/>
      <c r="J360" s="298"/>
      <c r="K360" s="298"/>
      <c r="L360" s="299"/>
      <c r="M360" s="125"/>
      <c r="N360" s="126"/>
      <c r="O360" s="238"/>
      <c r="P360" s="238"/>
      <c r="Q360" s="238"/>
    </row>
    <row r="361" spans="1:17" s="39" customFormat="1" ht="12">
      <c r="A361" s="298"/>
      <c r="B361" s="298"/>
      <c r="C361" s="298"/>
      <c r="D361" s="298"/>
      <c r="E361" s="298"/>
      <c r="F361" s="298"/>
      <c r="G361" s="298"/>
      <c r="H361" s="298"/>
      <c r="I361" s="298"/>
      <c r="J361" s="298"/>
      <c r="K361" s="298"/>
      <c r="L361" s="299"/>
      <c r="M361" s="125"/>
      <c r="N361" s="126"/>
      <c r="O361" s="238"/>
      <c r="P361" s="238"/>
      <c r="Q361" s="238"/>
    </row>
    <row r="362" spans="1:17" s="39" customFormat="1" ht="12">
      <c r="A362" s="298"/>
      <c r="B362" s="298"/>
      <c r="C362" s="298"/>
      <c r="D362" s="298"/>
      <c r="E362" s="298"/>
      <c r="F362" s="298"/>
      <c r="G362" s="298"/>
      <c r="H362" s="298"/>
      <c r="I362" s="298"/>
      <c r="J362" s="298"/>
      <c r="K362" s="298"/>
      <c r="L362" s="299"/>
      <c r="M362" s="125"/>
      <c r="N362" s="126"/>
      <c r="O362" s="238"/>
      <c r="P362" s="238"/>
      <c r="Q362" s="238"/>
    </row>
    <row r="363" spans="1:17" s="39" customFormat="1" ht="12">
      <c r="A363" s="298"/>
      <c r="B363" s="298"/>
      <c r="C363" s="298"/>
      <c r="D363" s="298"/>
      <c r="E363" s="298"/>
      <c r="F363" s="298"/>
      <c r="G363" s="298"/>
      <c r="H363" s="298"/>
      <c r="I363" s="298"/>
      <c r="J363" s="298"/>
      <c r="K363" s="298"/>
      <c r="L363" s="299"/>
      <c r="M363" s="125"/>
      <c r="N363" s="126"/>
      <c r="O363" s="238"/>
      <c r="P363" s="238"/>
      <c r="Q363" s="238"/>
    </row>
    <row r="364" spans="1:17" s="39" customFormat="1" ht="12">
      <c r="A364" s="298"/>
      <c r="B364" s="298"/>
      <c r="C364" s="298"/>
      <c r="D364" s="298"/>
      <c r="E364" s="298"/>
      <c r="F364" s="298"/>
      <c r="G364" s="298"/>
      <c r="H364" s="298"/>
      <c r="I364" s="298"/>
      <c r="J364" s="298"/>
      <c r="K364" s="298"/>
      <c r="L364" s="299"/>
      <c r="M364" s="125"/>
      <c r="N364" s="126"/>
      <c r="O364" s="238"/>
      <c r="P364" s="238"/>
      <c r="Q364" s="238"/>
    </row>
    <row r="365" spans="1:17" s="39" customFormat="1" ht="12">
      <c r="A365" s="298"/>
      <c r="B365" s="298"/>
      <c r="C365" s="298"/>
      <c r="D365" s="298"/>
      <c r="E365" s="298"/>
      <c r="F365" s="298"/>
      <c r="G365" s="298"/>
      <c r="H365" s="298"/>
      <c r="I365" s="298"/>
      <c r="J365" s="298"/>
      <c r="K365" s="298"/>
      <c r="L365" s="299"/>
      <c r="M365" s="125"/>
      <c r="N365" s="126"/>
      <c r="O365" s="238"/>
      <c r="P365" s="238"/>
      <c r="Q365" s="238"/>
    </row>
    <row r="366" spans="1:17" s="39" customFormat="1" ht="12">
      <c r="A366" s="298"/>
      <c r="B366" s="298"/>
      <c r="C366" s="298"/>
      <c r="D366" s="298"/>
      <c r="E366" s="298"/>
      <c r="F366" s="298"/>
      <c r="G366" s="298"/>
      <c r="H366" s="298"/>
      <c r="I366" s="298"/>
      <c r="J366" s="298"/>
      <c r="K366" s="298"/>
      <c r="L366" s="299"/>
      <c r="M366" s="125"/>
      <c r="N366" s="126"/>
      <c r="O366" s="238"/>
      <c r="P366" s="238"/>
      <c r="Q366" s="238"/>
    </row>
    <row r="367" spans="1:17" s="39" customFormat="1" ht="12">
      <c r="A367" s="298"/>
      <c r="B367" s="298"/>
      <c r="C367" s="298"/>
      <c r="D367" s="298"/>
      <c r="E367" s="298"/>
      <c r="F367" s="298"/>
      <c r="G367" s="298"/>
      <c r="H367" s="298"/>
      <c r="I367" s="298"/>
      <c r="J367" s="298"/>
      <c r="K367" s="298"/>
      <c r="L367" s="299"/>
      <c r="M367" s="125"/>
      <c r="N367" s="126"/>
      <c r="O367" s="238"/>
      <c r="P367" s="238"/>
      <c r="Q367" s="238"/>
    </row>
    <row r="368" spans="1:17" s="39" customFormat="1" ht="12">
      <c r="A368" s="298"/>
      <c r="B368" s="298"/>
      <c r="C368" s="298"/>
      <c r="D368" s="298"/>
      <c r="E368" s="298"/>
      <c r="F368" s="298"/>
      <c r="G368" s="298"/>
      <c r="H368" s="298"/>
      <c r="I368" s="298"/>
      <c r="J368" s="298"/>
      <c r="K368" s="298"/>
      <c r="L368" s="299"/>
      <c r="M368" s="125"/>
      <c r="N368" s="126"/>
      <c r="O368" s="238"/>
      <c r="P368" s="238"/>
      <c r="Q368" s="238"/>
    </row>
    <row r="369" spans="1:17" s="39" customFormat="1" ht="12">
      <c r="A369" s="298"/>
      <c r="B369" s="298"/>
      <c r="C369" s="298"/>
      <c r="D369" s="298"/>
      <c r="E369" s="298"/>
      <c r="F369" s="298"/>
      <c r="G369" s="298"/>
      <c r="H369" s="298"/>
      <c r="I369" s="298"/>
      <c r="J369" s="298"/>
      <c r="K369" s="298"/>
      <c r="L369" s="299"/>
      <c r="M369" s="125"/>
      <c r="N369" s="126"/>
      <c r="O369" s="238"/>
      <c r="P369" s="238"/>
      <c r="Q369" s="238"/>
    </row>
    <row r="370" spans="1:17" s="39" customFormat="1" ht="12">
      <c r="A370" s="298"/>
      <c r="B370" s="298"/>
      <c r="C370" s="298"/>
      <c r="D370" s="298"/>
      <c r="E370" s="298"/>
      <c r="F370" s="298"/>
      <c r="G370" s="298"/>
      <c r="H370" s="298"/>
      <c r="I370" s="298"/>
      <c r="J370" s="298"/>
      <c r="K370" s="298"/>
      <c r="L370" s="299"/>
      <c r="M370" s="125"/>
      <c r="N370" s="126"/>
      <c r="O370" s="238"/>
      <c r="P370" s="238"/>
      <c r="Q370" s="238"/>
    </row>
    <row r="371" spans="1:17" s="39" customFormat="1" ht="12">
      <c r="A371" s="298"/>
      <c r="B371" s="298"/>
      <c r="C371" s="298"/>
      <c r="D371" s="298"/>
      <c r="E371" s="298"/>
      <c r="F371" s="298"/>
      <c r="G371" s="298"/>
      <c r="H371" s="298"/>
      <c r="I371" s="298"/>
      <c r="J371" s="298"/>
      <c r="K371" s="298"/>
      <c r="L371" s="299"/>
      <c r="M371" s="125"/>
      <c r="N371" s="126"/>
      <c r="O371" s="238"/>
      <c r="P371" s="238"/>
      <c r="Q371" s="238"/>
    </row>
    <row r="372" spans="1:17" s="39" customFormat="1" ht="12">
      <c r="A372" s="298"/>
      <c r="B372" s="298"/>
      <c r="C372" s="298"/>
      <c r="D372" s="298"/>
      <c r="E372" s="298"/>
      <c r="F372" s="298"/>
      <c r="G372" s="298"/>
      <c r="H372" s="298"/>
      <c r="I372" s="298"/>
      <c r="J372" s="298"/>
      <c r="K372" s="298"/>
      <c r="L372" s="299"/>
      <c r="M372" s="125"/>
      <c r="N372" s="126"/>
      <c r="O372" s="238"/>
      <c r="P372" s="238"/>
      <c r="Q372" s="238"/>
    </row>
    <row r="373" spans="1:17" s="39" customFormat="1" ht="12">
      <c r="A373" s="298"/>
      <c r="B373" s="298"/>
      <c r="C373" s="298"/>
      <c r="D373" s="298"/>
      <c r="E373" s="298"/>
      <c r="F373" s="298"/>
      <c r="G373" s="298"/>
      <c r="H373" s="298"/>
      <c r="I373" s="298"/>
      <c r="J373" s="298"/>
      <c r="K373" s="298"/>
      <c r="L373" s="299"/>
      <c r="M373" s="125"/>
      <c r="N373" s="126"/>
      <c r="O373" s="238"/>
      <c r="P373" s="238"/>
      <c r="Q373" s="238"/>
    </row>
    <row r="374" spans="1:17" s="39" customFormat="1" ht="12">
      <c r="A374" s="298"/>
      <c r="B374" s="298"/>
      <c r="C374" s="298"/>
      <c r="D374" s="298"/>
      <c r="E374" s="298"/>
      <c r="F374" s="298"/>
      <c r="G374" s="298"/>
      <c r="H374" s="298"/>
      <c r="I374" s="298"/>
      <c r="J374" s="298"/>
      <c r="K374" s="298"/>
      <c r="L374" s="299"/>
      <c r="M374" s="125"/>
      <c r="N374" s="126"/>
      <c r="O374" s="238"/>
      <c r="P374" s="238"/>
      <c r="Q374" s="238"/>
    </row>
    <row r="375" spans="1:17" s="39" customFormat="1" ht="12">
      <c r="A375" s="298"/>
      <c r="B375" s="298"/>
      <c r="C375" s="298"/>
      <c r="D375" s="298"/>
      <c r="E375" s="298"/>
      <c r="F375" s="298"/>
      <c r="G375" s="298"/>
      <c r="H375" s="298"/>
      <c r="I375" s="298"/>
      <c r="J375" s="298"/>
      <c r="K375" s="298"/>
      <c r="L375" s="299"/>
      <c r="M375" s="125"/>
      <c r="N375" s="126"/>
      <c r="O375" s="238"/>
      <c r="P375" s="238"/>
      <c r="Q375" s="238"/>
    </row>
    <row r="376" spans="1:17" s="39" customFormat="1" ht="12">
      <c r="A376" s="298"/>
      <c r="B376" s="298"/>
      <c r="C376" s="298"/>
      <c r="D376" s="298"/>
      <c r="E376" s="298"/>
      <c r="F376" s="298"/>
      <c r="G376" s="298"/>
      <c r="H376" s="298"/>
      <c r="I376" s="298"/>
      <c r="J376" s="298"/>
      <c r="K376" s="298"/>
      <c r="L376" s="299"/>
      <c r="M376" s="125"/>
      <c r="N376" s="126"/>
      <c r="O376" s="238"/>
      <c r="P376" s="238"/>
      <c r="Q376" s="238"/>
    </row>
    <row r="377" spans="1:17" s="39" customFormat="1" ht="12">
      <c r="A377" s="298"/>
      <c r="B377" s="298"/>
      <c r="C377" s="298"/>
      <c r="D377" s="298"/>
      <c r="E377" s="298"/>
      <c r="F377" s="298"/>
      <c r="G377" s="298"/>
      <c r="H377" s="298"/>
      <c r="I377" s="298"/>
      <c r="J377" s="298"/>
      <c r="K377" s="298"/>
      <c r="L377" s="299"/>
      <c r="M377" s="125"/>
      <c r="N377" s="126"/>
      <c r="O377" s="238"/>
      <c r="P377" s="238"/>
      <c r="Q377" s="238"/>
    </row>
    <row r="378" spans="1:17" s="39" customFormat="1" ht="12">
      <c r="A378" s="298"/>
      <c r="B378" s="298"/>
      <c r="C378" s="298"/>
      <c r="D378" s="298"/>
      <c r="E378" s="298"/>
      <c r="F378" s="298"/>
      <c r="G378" s="298"/>
      <c r="H378" s="298"/>
      <c r="I378" s="298"/>
      <c r="J378" s="298"/>
      <c r="K378" s="298"/>
      <c r="L378" s="299"/>
      <c r="M378" s="125"/>
      <c r="N378" s="126"/>
      <c r="O378" s="238"/>
      <c r="P378" s="238"/>
      <c r="Q378" s="238"/>
    </row>
    <row r="379" spans="1:17" s="39" customFormat="1" ht="12">
      <c r="A379" s="298"/>
      <c r="B379" s="298"/>
      <c r="C379" s="298"/>
      <c r="D379" s="298"/>
      <c r="E379" s="298"/>
      <c r="F379" s="298"/>
      <c r="G379" s="298"/>
      <c r="H379" s="298"/>
      <c r="I379" s="298"/>
      <c r="J379" s="298"/>
      <c r="K379" s="298"/>
      <c r="L379" s="299"/>
      <c r="M379" s="125"/>
      <c r="N379" s="126"/>
      <c r="O379" s="238"/>
      <c r="P379" s="238"/>
      <c r="Q379" s="238"/>
    </row>
    <row r="380" spans="1:17" s="39" customFormat="1" ht="12">
      <c r="A380" s="298"/>
      <c r="B380" s="298"/>
      <c r="C380" s="298"/>
      <c r="D380" s="298"/>
      <c r="E380" s="298"/>
      <c r="F380" s="298"/>
      <c r="G380" s="298"/>
      <c r="H380" s="298"/>
      <c r="I380" s="298"/>
      <c r="J380" s="298"/>
      <c r="K380" s="298"/>
      <c r="L380" s="299"/>
      <c r="M380" s="125"/>
      <c r="N380" s="126"/>
      <c r="O380" s="238"/>
      <c r="P380" s="238"/>
      <c r="Q380" s="238"/>
    </row>
    <row r="381" spans="1:17" s="39" customFormat="1" ht="12">
      <c r="A381" s="298"/>
      <c r="B381" s="298"/>
      <c r="C381" s="298"/>
      <c r="D381" s="298"/>
      <c r="E381" s="298"/>
      <c r="F381" s="298"/>
      <c r="G381" s="298"/>
      <c r="H381" s="298"/>
      <c r="I381" s="298"/>
      <c r="J381" s="298"/>
      <c r="K381" s="298"/>
      <c r="L381" s="299"/>
      <c r="M381" s="125"/>
      <c r="N381" s="126"/>
      <c r="O381" s="238"/>
      <c r="P381" s="238"/>
      <c r="Q381" s="238"/>
    </row>
    <row r="382" spans="1:17" s="39" customFormat="1" ht="12">
      <c r="A382" s="298"/>
      <c r="B382" s="298"/>
      <c r="C382" s="298"/>
      <c r="D382" s="298"/>
      <c r="E382" s="298"/>
      <c r="F382" s="298"/>
      <c r="G382" s="298"/>
      <c r="H382" s="298"/>
      <c r="I382" s="298"/>
      <c r="J382" s="298"/>
      <c r="K382" s="298"/>
      <c r="L382" s="299"/>
      <c r="M382" s="125"/>
      <c r="N382" s="126"/>
      <c r="O382" s="238"/>
      <c r="P382" s="238"/>
      <c r="Q382" s="238"/>
    </row>
    <row r="383" spans="1:17" s="39" customFormat="1" ht="12">
      <c r="A383" s="298"/>
      <c r="B383" s="298"/>
      <c r="C383" s="298"/>
      <c r="D383" s="298"/>
      <c r="E383" s="298"/>
      <c r="F383" s="298"/>
      <c r="G383" s="298"/>
      <c r="H383" s="298"/>
      <c r="I383" s="298"/>
      <c r="J383" s="298"/>
      <c r="K383" s="298"/>
      <c r="L383" s="299"/>
      <c r="M383" s="125"/>
      <c r="N383" s="126"/>
      <c r="O383" s="238"/>
      <c r="P383" s="238"/>
      <c r="Q383" s="238"/>
    </row>
    <row r="384" spans="1:17" s="39" customFormat="1" ht="12">
      <c r="A384" s="298"/>
      <c r="B384" s="298"/>
      <c r="C384" s="298"/>
      <c r="D384" s="298"/>
      <c r="E384" s="298"/>
      <c r="F384" s="298"/>
      <c r="G384" s="298"/>
      <c r="H384" s="298"/>
      <c r="I384" s="298"/>
      <c r="J384" s="298"/>
      <c r="K384" s="298"/>
      <c r="L384" s="299"/>
      <c r="M384" s="125"/>
      <c r="N384" s="126"/>
      <c r="O384" s="238"/>
      <c r="P384" s="238"/>
      <c r="Q384" s="238"/>
    </row>
    <row r="385" spans="1:17" s="39" customFormat="1" ht="12">
      <c r="A385" s="298"/>
      <c r="B385" s="298"/>
      <c r="C385" s="298"/>
      <c r="D385" s="298"/>
      <c r="E385" s="298"/>
      <c r="F385" s="298"/>
      <c r="G385" s="298"/>
      <c r="H385" s="298"/>
      <c r="I385" s="298"/>
      <c r="J385" s="298"/>
      <c r="K385" s="298"/>
      <c r="L385" s="299"/>
      <c r="M385" s="125"/>
      <c r="N385" s="126"/>
      <c r="O385" s="238"/>
      <c r="P385" s="238"/>
      <c r="Q385" s="238"/>
    </row>
    <row r="386" spans="1:17" s="39" customFormat="1" ht="12">
      <c r="A386" s="298"/>
      <c r="B386" s="298"/>
      <c r="C386" s="298"/>
      <c r="D386" s="298"/>
      <c r="E386" s="298"/>
      <c r="F386" s="298"/>
      <c r="G386" s="298"/>
      <c r="H386" s="298"/>
      <c r="I386" s="298"/>
      <c r="J386" s="298"/>
      <c r="K386" s="298"/>
      <c r="L386" s="299"/>
      <c r="M386" s="125"/>
      <c r="N386" s="126"/>
      <c r="O386" s="238"/>
      <c r="P386" s="238"/>
      <c r="Q386" s="238"/>
    </row>
    <row r="387" spans="1:17" s="39" customFormat="1" ht="12">
      <c r="A387" s="298"/>
      <c r="B387" s="298"/>
      <c r="C387" s="298"/>
      <c r="D387" s="298"/>
      <c r="E387" s="298"/>
      <c r="F387" s="298"/>
      <c r="G387" s="298"/>
      <c r="H387" s="298"/>
      <c r="I387" s="298"/>
      <c r="J387" s="298"/>
      <c r="K387" s="298"/>
      <c r="L387" s="299"/>
      <c r="M387" s="125"/>
      <c r="N387" s="126"/>
      <c r="O387" s="238"/>
      <c r="P387" s="238"/>
      <c r="Q387" s="238"/>
    </row>
    <row r="388" spans="1:17" s="39" customFormat="1" ht="12">
      <c r="A388" s="298"/>
      <c r="B388" s="298"/>
      <c r="C388" s="298"/>
      <c r="D388" s="298"/>
      <c r="E388" s="298"/>
      <c r="F388" s="298"/>
      <c r="G388" s="298"/>
      <c r="H388" s="298"/>
      <c r="I388" s="298"/>
      <c r="J388" s="298"/>
      <c r="K388" s="298"/>
      <c r="L388" s="299"/>
      <c r="M388" s="125"/>
      <c r="N388" s="126"/>
      <c r="O388" s="238"/>
      <c r="P388" s="238"/>
      <c r="Q388" s="238"/>
    </row>
    <row r="389" spans="1:17" s="39" customFormat="1" ht="12">
      <c r="A389" s="298"/>
      <c r="B389" s="298"/>
      <c r="C389" s="298"/>
      <c r="D389" s="298"/>
      <c r="E389" s="298"/>
      <c r="F389" s="298"/>
      <c r="G389" s="298"/>
      <c r="H389" s="298"/>
      <c r="I389" s="298"/>
      <c r="J389" s="298"/>
      <c r="K389" s="298"/>
      <c r="L389" s="299"/>
      <c r="M389" s="125"/>
      <c r="N389" s="126"/>
      <c r="O389" s="238"/>
      <c r="P389" s="238"/>
      <c r="Q389" s="238"/>
    </row>
    <row r="390" spans="1:17" s="39" customFormat="1" ht="12">
      <c r="A390" s="298"/>
      <c r="B390" s="298"/>
      <c r="C390" s="298"/>
      <c r="D390" s="298"/>
      <c r="E390" s="298"/>
      <c r="F390" s="298"/>
      <c r="G390" s="298"/>
      <c r="H390" s="298"/>
      <c r="I390" s="298"/>
      <c r="J390" s="298"/>
      <c r="K390" s="298"/>
      <c r="L390" s="299"/>
      <c r="M390" s="125"/>
      <c r="N390" s="126"/>
      <c r="O390" s="238"/>
      <c r="P390" s="238"/>
      <c r="Q390" s="238"/>
    </row>
    <row r="391" spans="1:17" s="39" customFormat="1" ht="12">
      <c r="A391" s="298"/>
      <c r="B391" s="298"/>
      <c r="C391" s="298"/>
      <c r="D391" s="298"/>
      <c r="E391" s="298"/>
      <c r="F391" s="298"/>
      <c r="G391" s="298"/>
      <c r="H391" s="298"/>
      <c r="I391" s="298"/>
      <c r="J391" s="298"/>
      <c r="K391" s="298"/>
      <c r="L391" s="299"/>
      <c r="M391" s="125"/>
      <c r="N391" s="126"/>
      <c r="O391" s="238"/>
      <c r="P391" s="238"/>
      <c r="Q391" s="238"/>
    </row>
    <row r="392" spans="1:17" s="39" customFormat="1" ht="12">
      <c r="A392" s="298"/>
      <c r="B392" s="298"/>
      <c r="C392" s="298"/>
      <c r="D392" s="298"/>
      <c r="E392" s="298"/>
      <c r="F392" s="298"/>
      <c r="G392" s="298"/>
      <c r="H392" s="298"/>
      <c r="I392" s="298"/>
      <c r="J392" s="298"/>
      <c r="K392" s="298"/>
      <c r="L392" s="299"/>
      <c r="M392" s="125"/>
      <c r="N392" s="126"/>
      <c r="O392" s="238"/>
      <c r="P392" s="238"/>
      <c r="Q392" s="238"/>
    </row>
    <row r="393" spans="1:17" s="39" customFormat="1" ht="12">
      <c r="A393" s="298"/>
      <c r="B393" s="298"/>
      <c r="C393" s="298"/>
      <c r="D393" s="298"/>
      <c r="E393" s="298"/>
      <c r="F393" s="298"/>
      <c r="G393" s="298"/>
      <c r="H393" s="298"/>
      <c r="I393" s="298"/>
      <c r="J393" s="298"/>
      <c r="K393" s="298"/>
      <c r="L393" s="299"/>
      <c r="M393" s="125"/>
      <c r="N393" s="126"/>
      <c r="O393" s="238"/>
      <c r="P393" s="238"/>
      <c r="Q393" s="238"/>
    </row>
    <row r="394" spans="1:17" s="39" customFormat="1" ht="12">
      <c r="A394" s="298"/>
      <c r="B394" s="298"/>
      <c r="C394" s="298"/>
      <c r="D394" s="298"/>
      <c r="E394" s="298"/>
      <c r="F394" s="298"/>
      <c r="G394" s="298"/>
      <c r="H394" s="298"/>
      <c r="I394" s="298"/>
      <c r="J394" s="298"/>
      <c r="K394" s="298"/>
      <c r="L394" s="299"/>
      <c r="M394" s="125"/>
      <c r="N394" s="126"/>
      <c r="O394" s="238"/>
      <c r="P394" s="238"/>
      <c r="Q394" s="238"/>
    </row>
    <row r="395" spans="1:17" s="39" customFormat="1" ht="12">
      <c r="A395" s="298"/>
      <c r="B395" s="298"/>
      <c r="C395" s="298"/>
      <c r="D395" s="298"/>
      <c r="E395" s="298"/>
      <c r="F395" s="298"/>
      <c r="G395" s="298"/>
      <c r="H395" s="298"/>
      <c r="I395" s="298"/>
      <c r="J395" s="298"/>
      <c r="K395" s="298"/>
      <c r="L395" s="299"/>
      <c r="M395" s="125"/>
      <c r="N395" s="126"/>
      <c r="O395" s="238"/>
      <c r="P395" s="238"/>
      <c r="Q395" s="238"/>
    </row>
    <row r="396" spans="1:17" s="39" customFormat="1" ht="12">
      <c r="A396" s="298"/>
      <c r="B396" s="298"/>
      <c r="C396" s="298"/>
      <c r="D396" s="298"/>
      <c r="E396" s="298"/>
      <c r="F396" s="298"/>
      <c r="G396" s="298"/>
      <c r="H396" s="298"/>
      <c r="I396" s="298"/>
      <c r="J396" s="298"/>
      <c r="K396" s="298"/>
      <c r="L396" s="299"/>
      <c r="M396" s="125"/>
      <c r="N396" s="126"/>
      <c r="O396" s="238"/>
      <c r="P396" s="238"/>
      <c r="Q396" s="238"/>
    </row>
    <row r="397" spans="1:17" s="39" customFormat="1" ht="12">
      <c r="A397" s="298"/>
      <c r="B397" s="298"/>
      <c r="C397" s="298"/>
      <c r="D397" s="298"/>
      <c r="E397" s="298"/>
      <c r="F397" s="298"/>
      <c r="G397" s="298"/>
      <c r="H397" s="298"/>
      <c r="I397" s="298"/>
      <c r="J397" s="298"/>
      <c r="K397" s="298"/>
      <c r="L397" s="299"/>
      <c r="M397" s="125"/>
      <c r="N397" s="126"/>
      <c r="O397" s="238"/>
      <c r="P397" s="238"/>
      <c r="Q397" s="238"/>
    </row>
    <row r="398" spans="1:17" s="39" customFormat="1" ht="12">
      <c r="A398" s="298"/>
      <c r="B398" s="298"/>
      <c r="C398" s="298"/>
      <c r="D398" s="298"/>
      <c r="E398" s="298"/>
      <c r="F398" s="298"/>
      <c r="G398" s="298"/>
      <c r="H398" s="298"/>
      <c r="I398" s="298"/>
      <c r="J398" s="298"/>
      <c r="K398" s="298"/>
      <c r="L398" s="299"/>
      <c r="M398" s="125"/>
      <c r="N398" s="126"/>
      <c r="O398" s="238"/>
      <c r="P398" s="238"/>
      <c r="Q398" s="238"/>
    </row>
    <row r="399" spans="1:17" s="39" customFormat="1" ht="12">
      <c r="A399" s="298"/>
      <c r="B399" s="298"/>
      <c r="C399" s="298"/>
      <c r="D399" s="298"/>
      <c r="E399" s="298"/>
      <c r="F399" s="298"/>
      <c r="G399" s="298"/>
      <c r="H399" s="298"/>
      <c r="I399" s="298"/>
      <c r="J399" s="298"/>
      <c r="K399" s="298"/>
      <c r="L399" s="299"/>
      <c r="M399" s="125"/>
      <c r="N399" s="126"/>
      <c r="O399" s="238"/>
      <c r="P399" s="238"/>
      <c r="Q399" s="238"/>
    </row>
    <row r="400" spans="1:17" s="39" customFormat="1" ht="12">
      <c r="A400" s="298"/>
      <c r="B400" s="298"/>
      <c r="C400" s="298"/>
      <c r="D400" s="298"/>
      <c r="E400" s="298"/>
      <c r="F400" s="298"/>
      <c r="G400" s="298"/>
      <c r="H400" s="298"/>
      <c r="I400" s="298"/>
      <c r="J400" s="298"/>
      <c r="K400" s="298"/>
      <c r="L400" s="299"/>
      <c r="M400" s="125"/>
      <c r="N400" s="126"/>
      <c r="O400" s="238"/>
      <c r="P400" s="238"/>
      <c r="Q400" s="238"/>
    </row>
    <row r="401" spans="1:17" s="39" customFormat="1" ht="12">
      <c r="A401" s="298"/>
      <c r="B401" s="298"/>
      <c r="C401" s="298"/>
      <c r="D401" s="298"/>
      <c r="E401" s="298"/>
      <c r="F401" s="298"/>
      <c r="G401" s="298"/>
      <c r="H401" s="298"/>
      <c r="I401" s="298"/>
      <c r="J401" s="298"/>
      <c r="K401" s="298"/>
      <c r="L401" s="299"/>
      <c r="M401" s="125"/>
      <c r="N401" s="126"/>
      <c r="O401" s="238"/>
      <c r="P401" s="238"/>
      <c r="Q401" s="238"/>
    </row>
    <row r="402" spans="1:17" s="39" customFormat="1" ht="12">
      <c r="A402" s="298"/>
      <c r="B402" s="298"/>
      <c r="C402" s="298"/>
      <c r="D402" s="298"/>
      <c r="E402" s="298"/>
      <c r="F402" s="298"/>
      <c r="G402" s="298"/>
      <c r="H402" s="298"/>
      <c r="I402" s="298"/>
      <c r="J402" s="298"/>
      <c r="K402" s="298"/>
      <c r="L402" s="299"/>
      <c r="M402" s="125"/>
      <c r="N402" s="126"/>
      <c r="O402" s="238"/>
      <c r="P402" s="238"/>
      <c r="Q402" s="238"/>
    </row>
    <row r="403" spans="1:17" s="39" customFormat="1" ht="12">
      <c r="A403" s="298"/>
      <c r="B403" s="298"/>
      <c r="C403" s="298"/>
      <c r="D403" s="298"/>
      <c r="E403" s="298"/>
      <c r="F403" s="298"/>
      <c r="G403" s="298"/>
      <c r="H403" s="298"/>
      <c r="I403" s="298"/>
      <c r="J403" s="298"/>
      <c r="K403" s="298"/>
      <c r="L403" s="299"/>
      <c r="M403" s="125"/>
      <c r="N403" s="126"/>
      <c r="O403" s="238"/>
      <c r="P403" s="238"/>
      <c r="Q403" s="238"/>
    </row>
    <row r="404" spans="1:17" s="39" customFormat="1" ht="12">
      <c r="A404" s="298"/>
      <c r="B404" s="298"/>
      <c r="C404" s="298"/>
      <c r="D404" s="298"/>
      <c r="E404" s="298"/>
      <c r="F404" s="298"/>
      <c r="G404" s="298"/>
      <c r="H404" s="298"/>
      <c r="I404" s="298"/>
      <c r="J404" s="298"/>
      <c r="K404" s="298"/>
      <c r="L404" s="299"/>
      <c r="M404" s="125"/>
      <c r="N404" s="126"/>
      <c r="O404" s="238"/>
      <c r="P404" s="238"/>
      <c r="Q404" s="238"/>
    </row>
    <row r="405" spans="1:17" s="39" customFormat="1" ht="12">
      <c r="A405" s="298"/>
      <c r="B405" s="298"/>
      <c r="C405" s="298"/>
      <c r="D405" s="298"/>
      <c r="E405" s="298"/>
      <c r="F405" s="298"/>
      <c r="G405" s="298"/>
      <c r="H405" s="298"/>
      <c r="I405" s="298"/>
      <c r="J405" s="298"/>
      <c r="K405" s="298"/>
      <c r="L405" s="299"/>
      <c r="M405" s="125"/>
      <c r="N405" s="126"/>
      <c r="O405" s="238"/>
      <c r="P405" s="238"/>
      <c r="Q405" s="238"/>
    </row>
    <row r="406" spans="1:17" s="39" customFormat="1" ht="12">
      <c r="A406" s="298"/>
      <c r="B406" s="298"/>
      <c r="C406" s="298"/>
      <c r="D406" s="298"/>
      <c r="E406" s="298"/>
      <c r="F406" s="298"/>
      <c r="G406" s="298"/>
      <c r="H406" s="298"/>
      <c r="I406" s="298"/>
      <c r="J406" s="298"/>
      <c r="K406" s="298"/>
      <c r="L406" s="299"/>
      <c r="M406" s="125"/>
      <c r="N406" s="126"/>
      <c r="O406" s="238"/>
      <c r="P406" s="238"/>
      <c r="Q406" s="238"/>
    </row>
    <row r="407" spans="1:17" s="39" customFormat="1" ht="12">
      <c r="A407" s="298"/>
      <c r="B407" s="298"/>
      <c r="C407" s="298"/>
      <c r="D407" s="298"/>
      <c r="E407" s="298"/>
      <c r="F407" s="298"/>
      <c r="G407" s="298"/>
      <c r="H407" s="298"/>
      <c r="I407" s="298"/>
      <c r="J407" s="298"/>
      <c r="K407" s="298"/>
      <c r="L407" s="299"/>
      <c r="M407" s="125"/>
      <c r="N407" s="126"/>
      <c r="O407" s="238"/>
      <c r="P407" s="238"/>
      <c r="Q407" s="238"/>
    </row>
    <row r="408" spans="1:17" s="39" customFormat="1" ht="12">
      <c r="A408" s="298"/>
      <c r="B408" s="298"/>
      <c r="C408" s="298"/>
      <c r="D408" s="298"/>
      <c r="E408" s="298"/>
      <c r="F408" s="298"/>
      <c r="G408" s="298"/>
      <c r="H408" s="298"/>
      <c r="I408" s="298"/>
      <c r="J408" s="298"/>
      <c r="K408" s="298"/>
      <c r="L408" s="299"/>
      <c r="M408" s="125"/>
      <c r="N408" s="126"/>
      <c r="O408" s="238"/>
      <c r="P408" s="238"/>
      <c r="Q408" s="238"/>
    </row>
    <row r="409" spans="1:17" s="39" customFormat="1" ht="12">
      <c r="A409" s="298"/>
      <c r="B409" s="298"/>
      <c r="C409" s="298"/>
      <c r="D409" s="298"/>
      <c r="E409" s="298"/>
      <c r="F409" s="298"/>
      <c r="G409" s="298"/>
      <c r="H409" s="298"/>
      <c r="I409" s="298"/>
      <c r="J409" s="298"/>
      <c r="K409" s="298"/>
      <c r="L409" s="299"/>
      <c r="M409" s="125"/>
      <c r="N409" s="126"/>
      <c r="O409" s="238"/>
      <c r="P409" s="238"/>
      <c r="Q409" s="238"/>
    </row>
    <row r="410" spans="1:17" s="39" customFormat="1" ht="12">
      <c r="A410" s="298"/>
      <c r="B410" s="298"/>
      <c r="C410" s="298"/>
      <c r="D410" s="298"/>
      <c r="E410" s="298"/>
      <c r="F410" s="298"/>
      <c r="G410" s="298"/>
      <c r="H410" s="298"/>
      <c r="I410" s="298"/>
      <c r="J410" s="298"/>
      <c r="K410" s="298"/>
      <c r="L410" s="299"/>
      <c r="M410" s="125"/>
      <c r="N410" s="126"/>
      <c r="O410" s="238"/>
      <c r="P410" s="238"/>
      <c r="Q410" s="238"/>
    </row>
    <row r="411" spans="1:17" s="39" customFormat="1" ht="12">
      <c r="A411" s="298"/>
      <c r="B411" s="298"/>
      <c r="C411" s="298"/>
      <c r="D411" s="298"/>
      <c r="E411" s="298"/>
      <c r="F411" s="298"/>
      <c r="G411" s="298"/>
      <c r="H411" s="298"/>
      <c r="I411" s="298"/>
      <c r="J411" s="298"/>
      <c r="K411" s="298"/>
      <c r="L411" s="299"/>
      <c r="M411" s="125"/>
      <c r="N411" s="126"/>
      <c r="O411" s="238"/>
      <c r="P411" s="238"/>
      <c r="Q411" s="238"/>
    </row>
    <row r="412" spans="1:17" s="39" customFormat="1" ht="12">
      <c r="A412" s="298"/>
      <c r="B412" s="298"/>
      <c r="C412" s="298"/>
      <c r="D412" s="298"/>
      <c r="E412" s="298"/>
      <c r="F412" s="298"/>
      <c r="G412" s="298"/>
      <c r="H412" s="298"/>
      <c r="I412" s="298"/>
      <c r="J412" s="298"/>
      <c r="K412" s="298"/>
      <c r="L412" s="299"/>
      <c r="M412" s="125"/>
      <c r="N412" s="126"/>
      <c r="O412" s="238"/>
      <c r="P412" s="238"/>
      <c r="Q412" s="238"/>
    </row>
    <row r="413" spans="1:17" s="39" customFormat="1" ht="12">
      <c r="A413" s="298"/>
      <c r="B413" s="298"/>
      <c r="C413" s="298"/>
      <c r="D413" s="298"/>
      <c r="E413" s="298"/>
      <c r="F413" s="298"/>
      <c r="G413" s="298"/>
      <c r="H413" s="298"/>
      <c r="I413" s="298"/>
      <c r="J413" s="298"/>
      <c r="K413" s="298"/>
      <c r="L413" s="299"/>
      <c r="M413" s="125"/>
      <c r="N413" s="126"/>
      <c r="O413" s="238"/>
      <c r="P413" s="238"/>
      <c r="Q413" s="238"/>
    </row>
    <row r="414" spans="1:17" s="39" customFormat="1" ht="12">
      <c r="A414" s="298"/>
      <c r="B414" s="298"/>
      <c r="C414" s="298"/>
      <c r="D414" s="298"/>
      <c r="E414" s="298"/>
      <c r="F414" s="298"/>
      <c r="G414" s="298"/>
      <c r="H414" s="298"/>
      <c r="I414" s="298"/>
      <c r="J414" s="298"/>
      <c r="K414" s="298"/>
      <c r="L414" s="299"/>
      <c r="M414" s="125"/>
      <c r="N414" s="126"/>
      <c r="O414" s="238"/>
      <c r="P414" s="238"/>
      <c r="Q414" s="238"/>
    </row>
    <row r="415" spans="1:17" s="39" customFormat="1" ht="12">
      <c r="A415" s="298"/>
      <c r="B415" s="298"/>
      <c r="C415" s="298"/>
      <c r="D415" s="298"/>
      <c r="E415" s="298"/>
      <c r="F415" s="298"/>
      <c r="G415" s="298"/>
      <c r="H415" s="298"/>
      <c r="I415" s="298"/>
      <c r="J415" s="298"/>
      <c r="K415" s="298"/>
      <c r="L415" s="299"/>
      <c r="M415" s="125"/>
      <c r="N415" s="126"/>
      <c r="O415" s="238"/>
      <c r="P415" s="238"/>
      <c r="Q415" s="238"/>
    </row>
    <row r="416" spans="1:17" s="39" customFormat="1" ht="12">
      <c r="A416" s="298"/>
      <c r="B416" s="298"/>
      <c r="C416" s="298"/>
      <c r="D416" s="298"/>
      <c r="E416" s="298"/>
      <c r="F416" s="298"/>
      <c r="G416" s="298"/>
      <c r="H416" s="298"/>
      <c r="I416" s="298"/>
      <c r="J416" s="298"/>
      <c r="K416" s="298"/>
      <c r="L416" s="299"/>
      <c r="M416" s="125"/>
      <c r="N416" s="126"/>
      <c r="O416" s="238"/>
      <c r="P416" s="238"/>
      <c r="Q416" s="238"/>
    </row>
    <row r="417" spans="1:17" s="39" customFormat="1" ht="12">
      <c r="A417" s="298"/>
      <c r="B417" s="298"/>
      <c r="C417" s="298"/>
      <c r="D417" s="298"/>
      <c r="E417" s="298"/>
      <c r="F417" s="298"/>
      <c r="G417" s="298"/>
      <c r="H417" s="298"/>
      <c r="I417" s="298"/>
      <c r="J417" s="298"/>
      <c r="K417" s="298"/>
      <c r="L417" s="299"/>
      <c r="M417" s="125"/>
      <c r="N417" s="126"/>
      <c r="O417" s="238"/>
      <c r="P417" s="238"/>
      <c r="Q417" s="238"/>
    </row>
    <row r="418" spans="1:17" s="39" customFormat="1" ht="12">
      <c r="A418" s="298"/>
      <c r="B418" s="298"/>
      <c r="C418" s="298"/>
      <c r="D418" s="298"/>
      <c r="E418" s="298"/>
      <c r="F418" s="298"/>
      <c r="G418" s="298"/>
      <c r="H418" s="298"/>
      <c r="I418" s="298"/>
      <c r="J418" s="298"/>
      <c r="K418" s="298"/>
      <c r="L418" s="299"/>
      <c r="M418" s="125"/>
      <c r="N418" s="126"/>
      <c r="O418" s="238"/>
      <c r="P418" s="238"/>
      <c r="Q418" s="238"/>
    </row>
    <row r="419" spans="1:17" s="39" customFormat="1" ht="12">
      <c r="A419" s="298"/>
      <c r="B419" s="298"/>
      <c r="C419" s="298"/>
      <c r="D419" s="298"/>
      <c r="E419" s="298"/>
      <c r="F419" s="298"/>
      <c r="G419" s="298"/>
      <c r="H419" s="298"/>
      <c r="I419" s="298"/>
      <c r="J419" s="298"/>
      <c r="K419" s="298"/>
      <c r="L419" s="299"/>
      <c r="M419" s="125"/>
      <c r="N419" s="126"/>
      <c r="O419" s="238"/>
      <c r="P419" s="238"/>
      <c r="Q419" s="238"/>
    </row>
    <row r="420" spans="1:17" s="39" customFormat="1" ht="12">
      <c r="A420" s="298"/>
      <c r="B420" s="298"/>
      <c r="C420" s="298"/>
      <c r="D420" s="298"/>
      <c r="E420" s="298"/>
      <c r="F420" s="298"/>
      <c r="G420" s="298"/>
      <c r="H420" s="298"/>
      <c r="I420" s="298"/>
      <c r="J420" s="298"/>
      <c r="K420" s="298"/>
      <c r="L420" s="299"/>
      <c r="M420" s="125"/>
      <c r="N420" s="126"/>
      <c r="O420" s="238"/>
      <c r="P420" s="238"/>
      <c r="Q420" s="238"/>
    </row>
    <row r="421" spans="1:17" s="39" customFormat="1" ht="12">
      <c r="A421" s="298"/>
      <c r="B421" s="298"/>
      <c r="C421" s="298"/>
      <c r="D421" s="298"/>
      <c r="E421" s="298"/>
      <c r="F421" s="298"/>
      <c r="G421" s="298"/>
      <c r="H421" s="298"/>
      <c r="I421" s="298"/>
      <c r="J421" s="298"/>
      <c r="K421" s="298"/>
      <c r="L421" s="299"/>
      <c r="M421" s="125"/>
      <c r="N421" s="126"/>
      <c r="O421" s="238"/>
      <c r="P421" s="238"/>
      <c r="Q421" s="238"/>
    </row>
    <row r="422" spans="1:17" s="39" customFormat="1" ht="12">
      <c r="A422" s="298"/>
      <c r="B422" s="298"/>
      <c r="C422" s="298"/>
      <c r="D422" s="298"/>
      <c r="E422" s="298"/>
      <c r="F422" s="298"/>
      <c r="G422" s="298"/>
      <c r="H422" s="298"/>
      <c r="I422" s="298"/>
      <c r="J422" s="298"/>
      <c r="K422" s="298"/>
      <c r="L422" s="299"/>
      <c r="M422" s="125"/>
      <c r="N422" s="126"/>
      <c r="O422" s="238"/>
      <c r="P422" s="238"/>
      <c r="Q422" s="238"/>
    </row>
    <row r="423" spans="1:17" s="39" customFormat="1" ht="12">
      <c r="A423" s="298"/>
      <c r="B423" s="298"/>
      <c r="C423" s="298"/>
      <c r="D423" s="298"/>
      <c r="E423" s="298"/>
      <c r="F423" s="298"/>
      <c r="G423" s="298"/>
      <c r="H423" s="298"/>
      <c r="I423" s="298"/>
      <c r="J423" s="298"/>
      <c r="K423" s="298"/>
      <c r="L423" s="299"/>
      <c r="M423" s="125"/>
      <c r="N423" s="126"/>
      <c r="O423" s="238"/>
      <c r="P423" s="238"/>
      <c r="Q423" s="238"/>
    </row>
    <row r="424" spans="1:17" s="39" customFormat="1" ht="12">
      <c r="A424" s="298"/>
      <c r="B424" s="298"/>
      <c r="C424" s="298"/>
      <c r="D424" s="298"/>
      <c r="E424" s="298"/>
      <c r="F424" s="298"/>
      <c r="G424" s="298"/>
      <c r="H424" s="298"/>
      <c r="I424" s="298"/>
      <c r="J424" s="298"/>
      <c r="K424" s="298"/>
      <c r="L424" s="299"/>
      <c r="M424" s="125"/>
      <c r="N424" s="126"/>
      <c r="O424" s="238"/>
      <c r="P424" s="238"/>
      <c r="Q424" s="238"/>
    </row>
    <row r="425" spans="1:17" s="39" customFormat="1" ht="12">
      <c r="A425" s="298"/>
      <c r="B425" s="298"/>
      <c r="C425" s="298"/>
      <c r="D425" s="298"/>
      <c r="E425" s="298"/>
      <c r="F425" s="298"/>
      <c r="G425" s="298"/>
      <c r="H425" s="298"/>
      <c r="I425" s="298"/>
      <c r="J425" s="298"/>
      <c r="K425" s="298"/>
      <c r="L425" s="299"/>
      <c r="M425" s="125"/>
      <c r="N425" s="126"/>
      <c r="O425" s="238"/>
      <c r="P425" s="238"/>
      <c r="Q425" s="238"/>
    </row>
    <row r="426" spans="1:17" s="39" customFormat="1" ht="12">
      <c r="A426" s="298"/>
      <c r="B426" s="298"/>
      <c r="C426" s="298"/>
      <c r="D426" s="298"/>
      <c r="E426" s="298"/>
      <c r="F426" s="298"/>
      <c r="G426" s="298"/>
      <c r="H426" s="298"/>
      <c r="I426" s="298"/>
      <c r="J426" s="298"/>
      <c r="K426" s="298"/>
      <c r="L426" s="299"/>
      <c r="M426" s="125"/>
      <c r="N426" s="126"/>
      <c r="O426" s="238"/>
      <c r="P426" s="238"/>
      <c r="Q426" s="238"/>
    </row>
    <row r="427" spans="1:17" s="39" customFormat="1" ht="12">
      <c r="A427" s="298"/>
      <c r="B427" s="298"/>
      <c r="C427" s="298"/>
      <c r="D427" s="298"/>
      <c r="E427" s="298"/>
      <c r="F427" s="298"/>
      <c r="G427" s="298"/>
      <c r="H427" s="298"/>
      <c r="I427" s="298"/>
      <c r="J427" s="298"/>
      <c r="K427" s="298"/>
      <c r="L427" s="299"/>
      <c r="M427" s="125"/>
      <c r="N427" s="126"/>
      <c r="O427" s="238"/>
      <c r="P427" s="238"/>
      <c r="Q427" s="238"/>
    </row>
    <row r="428" spans="1:17" s="39" customFormat="1" ht="12">
      <c r="A428" s="298"/>
      <c r="B428" s="298"/>
      <c r="C428" s="298"/>
      <c r="D428" s="298"/>
      <c r="E428" s="298"/>
      <c r="F428" s="298"/>
      <c r="G428" s="298"/>
      <c r="H428" s="298"/>
      <c r="I428" s="298"/>
      <c r="J428" s="298"/>
      <c r="K428" s="298"/>
      <c r="L428" s="299"/>
      <c r="M428" s="125"/>
      <c r="N428" s="126"/>
      <c r="O428" s="238"/>
      <c r="P428" s="238"/>
      <c r="Q428" s="238"/>
    </row>
    <row r="429" spans="1:17" s="39" customFormat="1" ht="12">
      <c r="A429" s="298"/>
      <c r="B429" s="298"/>
      <c r="C429" s="298"/>
      <c r="D429" s="298"/>
      <c r="E429" s="298"/>
      <c r="F429" s="298"/>
      <c r="G429" s="298"/>
      <c r="H429" s="298"/>
      <c r="I429" s="298"/>
      <c r="J429" s="298"/>
      <c r="K429" s="298"/>
      <c r="L429" s="299"/>
      <c r="M429" s="125"/>
      <c r="N429" s="126"/>
      <c r="O429" s="238"/>
      <c r="P429" s="238"/>
      <c r="Q429" s="238"/>
    </row>
    <row r="430" spans="1:17" s="39" customFormat="1" ht="12">
      <c r="A430" s="298"/>
      <c r="B430" s="298"/>
      <c r="C430" s="298"/>
      <c r="D430" s="298"/>
      <c r="E430" s="298"/>
      <c r="F430" s="298"/>
      <c r="G430" s="298"/>
      <c r="H430" s="298"/>
      <c r="I430" s="298"/>
      <c r="J430" s="298"/>
      <c r="K430" s="298"/>
      <c r="L430" s="299"/>
      <c r="M430" s="125"/>
      <c r="N430" s="126"/>
      <c r="O430" s="238"/>
      <c r="P430" s="238"/>
      <c r="Q430" s="238"/>
    </row>
    <row r="431" spans="1:17" s="39" customFormat="1" ht="12">
      <c r="A431" s="298"/>
      <c r="B431" s="298"/>
      <c r="C431" s="298"/>
      <c r="D431" s="298"/>
      <c r="E431" s="298"/>
      <c r="F431" s="298"/>
      <c r="G431" s="298"/>
      <c r="H431" s="298"/>
      <c r="I431" s="298"/>
      <c r="J431" s="298"/>
      <c r="K431" s="298"/>
      <c r="L431" s="299"/>
      <c r="M431" s="125"/>
      <c r="N431" s="126"/>
      <c r="O431" s="238"/>
      <c r="P431" s="238"/>
      <c r="Q431" s="238"/>
    </row>
    <row r="432" spans="1:17" s="39" customFormat="1" ht="12">
      <c r="A432" s="298"/>
      <c r="B432" s="298"/>
      <c r="C432" s="298"/>
      <c r="D432" s="298"/>
      <c r="E432" s="298"/>
      <c r="F432" s="298"/>
      <c r="G432" s="298"/>
      <c r="H432" s="298"/>
      <c r="I432" s="298"/>
      <c r="J432" s="298"/>
      <c r="K432" s="298"/>
      <c r="L432" s="299"/>
      <c r="M432" s="125"/>
      <c r="N432" s="126"/>
      <c r="O432" s="238"/>
      <c r="P432" s="238"/>
      <c r="Q432" s="238"/>
    </row>
    <row r="433" spans="1:17" s="39" customFormat="1" ht="12">
      <c r="A433" s="298"/>
      <c r="B433" s="298"/>
      <c r="C433" s="298"/>
      <c r="D433" s="298"/>
      <c r="E433" s="298"/>
      <c r="F433" s="298"/>
      <c r="G433" s="298"/>
      <c r="H433" s="298"/>
      <c r="I433" s="298"/>
      <c r="J433" s="298"/>
      <c r="K433" s="298"/>
      <c r="L433" s="299"/>
      <c r="M433" s="125"/>
      <c r="N433" s="126"/>
      <c r="O433" s="238"/>
      <c r="P433" s="238"/>
      <c r="Q433" s="238"/>
    </row>
    <row r="434" spans="1:17" s="39" customFormat="1" ht="12">
      <c r="A434" s="298"/>
      <c r="B434" s="298"/>
      <c r="C434" s="298"/>
      <c r="D434" s="298"/>
      <c r="E434" s="298"/>
      <c r="F434" s="298"/>
      <c r="G434" s="298"/>
      <c r="H434" s="298"/>
      <c r="I434" s="298"/>
      <c r="J434" s="298"/>
      <c r="K434" s="298"/>
      <c r="L434" s="299"/>
      <c r="M434" s="125"/>
      <c r="N434" s="126"/>
      <c r="O434" s="238"/>
      <c r="P434" s="238"/>
      <c r="Q434" s="238"/>
    </row>
    <row r="435" spans="1:17" s="39" customFormat="1" ht="12">
      <c r="A435" s="298"/>
      <c r="B435" s="298"/>
      <c r="C435" s="298"/>
      <c r="D435" s="298"/>
      <c r="E435" s="298"/>
      <c r="F435" s="298"/>
      <c r="G435" s="298"/>
      <c r="H435" s="298"/>
      <c r="I435" s="298"/>
      <c r="J435" s="298"/>
      <c r="K435" s="298"/>
      <c r="L435" s="299"/>
      <c r="M435" s="125"/>
      <c r="N435" s="126"/>
      <c r="O435" s="238"/>
      <c r="P435" s="238"/>
      <c r="Q435" s="238"/>
    </row>
    <row r="436" spans="1:17" s="39" customFormat="1" ht="12">
      <c r="A436" s="298"/>
      <c r="B436" s="298"/>
      <c r="C436" s="298"/>
      <c r="D436" s="298"/>
      <c r="E436" s="298"/>
      <c r="F436" s="298"/>
      <c r="G436" s="298"/>
      <c r="H436" s="298"/>
      <c r="I436" s="298"/>
      <c r="J436" s="298"/>
      <c r="K436" s="298"/>
      <c r="L436" s="299"/>
      <c r="M436" s="125"/>
      <c r="N436" s="126"/>
      <c r="O436" s="238"/>
      <c r="P436" s="238"/>
      <c r="Q436" s="238"/>
    </row>
    <row r="437" spans="1:17" s="39" customFormat="1" ht="12">
      <c r="A437" s="298"/>
      <c r="B437" s="298"/>
      <c r="C437" s="298"/>
      <c r="D437" s="298"/>
      <c r="E437" s="298"/>
      <c r="F437" s="298"/>
      <c r="G437" s="298"/>
      <c r="H437" s="298"/>
      <c r="I437" s="298"/>
      <c r="J437" s="298"/>
      <c r="K437" s="298"/>
      <c r="L437" s="299"/>
      <c r="M437" s="125"/>
      <c r="N437" s="126"/>
      <c r="O437" s="238"/>
      <c r="P437" s="238"/>
      <c r="Q437" s="238"/>
    </row>
    <row r="438" spans="1:17" s="39" customFormat="1" ht="12">
      <c r="A438" s="298"/>
      <c r="B438" s="298"/>
      <c r="C438" s="298"/>
      <c r="D438" s="298"/>
      <c r="E438" s="298"/>
      <c r="F438" s="298"/>
      <c r="G438" s="298"/>
      <c r="H438" s="298"/>
      <c r="I438" s="298"/>
      <c r="J438" s="298"/>
      <c r="K438" s="298"/>
      <c r="L438" s="299"/>
      <c r="M438" s="125"/>
      <c r="N438" s="126"/>
      <c r="O438" s="238"/>
      <c r="P438" s="238"/>
      <c r="Q438" s="238"/>
    </row>
    <row r="439" spans="1:17" s="39" customFormat="1" ht="12">
      <c r="A439" s="298"/>
      <c r="B439" s="298"/>
      <c r="C439" s="298"/>
      <c r="D439" s="298"/>
      <c r="E439" s="298"/>
      <c r="F439" s="298"/>
      <c r="G439" s="298"/>
      <c r="H439" s="298"/>
      <c r="I439" s="298"/>
      <c r="J439" s="298"/>
      <c r="K439" s="298"/>
      <c r="L439" s="299"/>
      <c r="M439" s="125"/>
      <c r="N439" s="126"/>
      <c r="O439" s="238"/>
      <c r="P439" s="238"/>
      <c r="Q439" s="238"/>
    </row>
    <row r="440" spans="1:17" s="39" customFormat="1" ht="12">
      <c r="A440" s="298"/>
      <c r="B440" s="298"/>
      <c r="C440" s="298"/>
      <c r="D440" s="298"/>
      <c r="E440" s="298"/>
      <c r="F440" s="298"/>
      <c r="G440" s="298"/>
      <c r="H440" s="298"/>
      <c r="I440" s="298"/>
      <c r="J440" s="298"/>
      <c r="K440" s="298"/>
      <c r="L440" s="299"/>
      <c r="M440" s="125"/>
      <c r="N440" s="126"/>
      <c r="O440" s="238"/>
      <c r="P440" s="238"/>
      <c r="Q440" s="238"/>
    </row>
    <row r="441" spans="1:17" s="39" customFormat="1" ht="12">
      <c r="A441" s="298"/>
      <c r="B441" s="298"/>
      <c r="C441" s="298"/>
      <c r="D441" s="298"/>
      <c r="E441" s="298"/>
      <c r="F441" s="298"/>
      <c r="G441" s="298"/>
      <c r="H441" s="298"/>
      <c r="I441" s="298"/>
      <c r="J441" s="298"/>
      <c r="K441" s="298"/>
      <c r="L441" s="299"/>
      <c r="M441" s="125"/>
      <c r="N441" s="126"/>
      <c r="O441" s="238"/>
      <c r="P441" s="238"/>
      <c r="Q441" s="238"/>
    </row>
    <row r="442" spans="1:17" s="39" customFormat="1" ht="12">
      <c r="A442" s="298"/>
      <c r="B442" s="298"/>
      <c r="C442" s="298"/>
      <c r="D442" s="298"/>
      <c r="E442" s="298"/>
      <c r="F442" s="298"/>
      <c r="G442" s="298"/>
      <c r="H442" s="298"/>
      <c r="I442" s="298"/>
      <c r="J442" s="298"/>
      <c r="K442" s="298"/>
      <c r="L442" s="299"/>
      <c r="M442" s="125"/>
      <c r="N442" s="126"/>
      <c r="O442" s="238"/>
      <c r="P442" s="238"/>
      <c r="Q442" s="238"/>
    </row>
    <row r="443" spans="1:17" s="39" customFormat="1" ht="12">
      <c r="A443" s="298"/>
      <c r="B443" s="298"/>
      <c r="C443" s="298"/>
      <c r="D443" s="298"/>
      <c r="E443" s="298"/>
      <c r="F443" s="298"/>
      <c r="G443" s="298"/>
      <c r="H443" s="298"/>
      <c r="I443" s="298"/>
      <c r="J443" s="298"/>
      <c r="K443" s="298"/>
      <c r="L443" s="299"/>
      <c r="M443" s="125"/>
      <c r="N443" s="126"/>
      <c r="O443" s="238"/>
      <c r="P443" s="238"/>
      <c r="Q443" s="238"/>
    </row>
    <row r="444" spans="1:17" s="39" customFormat="1" ht="12">
      <c r="A444" s="298"/>
      <c r="B444" s="298"/>
      <c r="C444" s="298"/>
      <c r="D444" s="298"/>
      <c r="E444" s="298"/>
      <c r="F444" s="298"/>
      <c r="G444" s="298"/>
      <c r="H444" s="298"/>
      <c r="I444" s="298"/>
      <c r="J444" s="298"/>
      <c r="K444" s="298"/>
      <c r="L444" s="299"/>
      <c r="M444" s="125"/>
      <c r="N444" s="126"/>
      <c r="O444" s="238"/>
      <c r="P444" s="238"/>
      <c r="Q444" s="238"/>
    </row>
    <row r="445" spans="1:17" s="39" customFormat="1" ht="12">
      <c r="A445" s="298"/>
      <c r="B445" s="298"/>
      <c r="C445" s="298"/>
      <c r="D445" s="298"/>
      <c r="E445" s="298"/>
      <c r="F445" s="298"/>
      <c r="G445" s="298"/>
      <c r="H445" s="298"/>
      <c r="I445" s="298"/>
      <c r="J445" s="298"/>
      <c r="K445" s="298"/>
      <c r="L445" s="299"/>
      <c r="M445" s="125"/>
      <c r="N445" s="126"/>
      <c r="O445" s="238"/>
      <c r="P445" s="238"/>
      <c r="Q445" s="238"/>
    </row>
    <row r="446" spans="1:17" s="39" customFormat="1" ht="12">
      <c r="A446" s="298"/>
      <c r="B446" s="298"/>
      <c r="C446" s="298"/>
      <c r="D446" s="298"/>
      <c r="E446" s="298"/>
      <c r="F446" s="298"/>
      <c r="G446" s="298"/>
      <c r="H446" s="298"/>
      <c r="I446" s="298"/>
      <c r="J446" s="298"/>
      <c r="K446" s="298"/>
      <c r="L446" s="299"/>
      <c r="M446" s="125"/>
      <c r="N446" s="126"/>
      <c r="O446" s="238"/>
      <c r="P446" s="238"/>
      <c r="Q446" s="238"/>
    </row>
    <row r="447" spans="1:17" s="39" customFormat="1" ht="12">
      <c r="A447" s="298"/>
      <c r="B447" s="298"/>
      <c r="C447" s="298"/>
      <c r="D447" s="298"/>
      <c r="E447" s="298"/>
      <c r="F447" s="298"/>
      <c r="G447" s="298"/>
      <c r="H447" s="298"/>
      <c r="I447" s="298"/>
      <c r="J447" s="298"/>
      <c r="K447" s="298"/>
      <c r="L447" s="299"/>
      <c r="M447" s="125"/>
      <c r="N447" s="126"/>
      <c r="O447" s="238"/>
      <c r="P447" s="238"/>
      <c r="Q447" s="238"/>
    </row>
    <row r="448" spans="1:17" s="39" customFormat="1" ht="12">
      <c r="A448" s="298"/>
      <c r="B448" s="298"/>
      <c r="C448" s="298"/>
      <c r="D448" s="298"/>
      <c r="E448" s="298"/>
      <c r="F448" s="298"/>
      <c r="G448" s="298"/>
      <c r="H448" s="298"/>
      <c r="I448" s="298"/>
      <c r="J448" s="298"/>
      <c r="K448" s="298"/>
      <c r="L448" s="299"/>
      <c r="M448" s="125"/>
      <c r="N448" s="126"/>
      <c r="O448" s="238"/>
      <c r="P448" s="238"/>
      <c r="Q448" s="238"/>
    </row>
    <row r="449" spans="1:17" s="39" customFormat="1" ht="12">
      <c r="A449" s="298"/>
      <c r="B449" s="298"/>
      <c r="C449" s="298"/>
      <c r="D449" s="298"/>
      <c r="E449" s="298"/>
      <c r="F449" s="298"/>
      <c r="G449" s="298"/>
      <c r="H449" s="298"/>
      <c r="I449" s="298"/>
      <c r="J449" s="298"/>
      <c r="K449" s="298"/>
      <c r="L449" s="299"/>
      <c r="M449" s="125"/>
      <c r="N449" s="126"/>
      <c r="O449" s="238"/>
      <c r="P449" s="238"/>
      <c r="Q449" s="238"/>
    </row>
    <row r="450" spans="1:17" s="39" customFormat="1" ht="12">
      <c r="A450" s="298"/>
      <c r="B450" s="298"/>
      <c r="C450" s="298"/>
      <c r="D450" s="298"/>
      <c r="E450" s="298"/>
      <c r="F450" s="298"/>
      <c r="G450" s="298"/>
      <c r="H450" s="298"/>
      <c r="I450" s="298"/>
      <c r="J450" s="298"/>
      <c r="K450" s="298"/>
      <c r="L450" s="299"/>
      <c r="M450" s="125"/>
      <c r="N450" s="126"/>
      <c r="O450" s="238"/>
      <c r="P450" s="238"/>
      <c r="Q450" s="238"/>
    </row>
    <row r="451" spans="1:17" s="39" customFormat="1" ht="12">
      <c r="A451" s="298"/>
      <c r="B451" s="298"/>
      <c r="C451" s="298"/>
      <c r="D451" s="298"/>
      <c r="E451" s="298"/>
      <c r="F451" s="298"/>
      <c r="G451" s="298"/>
      <c r="H451" s="298"/>
      <c r="I451" s="298"/>
      <c r="J451" s="298"/>
      <c r="K451" s="298"/>
      <c r="L451" s="299"/>
      <c r="M451" s="125"/>
      <c r="N451" s="126"/>
      <c r="O451" s="238"/>
      <c r="P451" s="238"/>
      <c r="Q451" s="238"/>
    </row>
    <row r="452" spans="1:17" s="39" customFormat="1" ht="12">
      <c r="A452" s="298"/>
      <c r="B452" s="298"/>
      <c r="C452" s="298"/>
      <c r="D452" s="298"/>
      <c r="E452" s="298"/>
      <c r="F452" s="298"/>
      <c r="G452" s="298"/>
      <c r="H452" s="298"/>
      <c r="I452" s="298"/>
      <c r="J452" s="298"/>
      <c r="K452" s="298"/>
      <c r="L452" s="299"/>
      <c r="M452" s="125"/>
      <c r="N452" s="126"/>
      <c r="O452" s="238"/>
      <c r="P452" s="238"/>
      <c r="Q452" s="238"/>
    </row>
    <row r="453" spans="1:17" s="39" customFormat="1" ht="12">
      <c r="A453" s="298"/>
      <c r="B453" s="298"/>
      <c r="C453" s="298"/>
      <c r="D453" s="298"/>
      <c r="E453" s="298"/>
      <c r="F453" s="298"/>
      <c r="G453" s="298"/>
      <c r="H453" s="298"/>
      <c r="I453" s="298"/>
      <c r="J453" s="298"/>
      <c r="K453" s="298"/>
      <c r="L453" s="299"/>
      <c r="M453" s="125"/>
      <c r="N453" s="126"/>
      <c r="O453" s="238"/>
      <c r="P453" s="238"/>
      <c r="Q453" s="238"/>
    </row>
    <row r="454" spans="1:17" s="39" customFormat="1" ht="12">
      <c r="A454" s="298"/>
      <c r="B454" s="298"/>
      <c r="C454" s="298"/>
      <c r="D454" s="298"/>
      <c r="E454" s="298"/>
      <c r="F454" s="298"/>
      <c r="G454" s="298"/>
      <c r="H454" s="298"/>
      <c r="I454" s="298"/>
      <c r="J454" s="298"/>
      <c r="K454" s="298"/>
      <c r="L454" s="299"/>
      <c r="M454" s="125"/>
      <c r="N454" s="126"/>
      <c r="O454" s="238"/>
      <c r="P454" s="238"/>
      <c r="Q454" s="238"/>
    </row>
    <row r="455" spans="1:17" s="39" customFormat="1" ht="12">
      <c r="A455" s="298"/>
      <c r="B455" s="298"/>
      <c r="C455" s="298"/>
      <c r="D455" s="298"/>
      <c r="E455" s="298"/>
      <c r="F455" s="298"/>
      <c r="G455" s="298"/>
      <c r="H455" s="298"/>
      <c r="I455" s="298"/>
      <c r="J455" s="298"/>
      <c r="K455" s="298"/>
      <c r="L455" s="299"/>
      <c r="M455" s="125"/>
      <c r="N455" s="126"/>
      <c r="O455" s="238"/>
      <c r="P455" s="238"/>
      <c r="Q455" s="238"/>
    </row>
    <row r="456" spans="1:17" s="39" customFormat="1" ht="12">
      <c r="A456" s="298"/>
      <c r="B456" s="298"/>
      <c r="C456" s="298"/>
      <c r="D456" s="298"/>
      <c r="E456" s="298"/>
      <c r="F456" s="298"/>
      <c r="G456" s="298"/>
      <c r="H456" s="298"/>
      <c r="I456" s="298"/>
      <c r="J456" s="298"/>
      <c r="K456" s="298"/>
      <c r="L456" s="299"/>
      <c r="M456" s="125"/>
      <c r="N456" s="126"/>
      <c r="O456" s="238"/>
      <c r="P456" s="238"/>
      <c r="Q456" s="238"/>
    </row>
    <row r="457" spans="1:17" s="39" customFormat="1" ht="12">
      <c r="A457" s="298"/>
      <c r="B457" s="298"/>
      <c r="C457" s="298"/>
      <c r="D457" s="298"/>
      <c r="E457" s="298"/>
      <c r="F457" s="298"/>
      <c r="G457" s="298"/>
      <c r="H457" s="298"/>
      <c r="I457" s="298"/>
      <c r="J457" s="298"/>
      <c r="K457" s="298"/>
      <c r="L457" s="299"/>
      <c r="M457" s="125"/>
      <c r="N457" s="126"/>
      <c r="O457" s="238"/>
      <c r="P457" s="238"/>
      <c r="Q457" s="238"/>
    </row>
    <row r="458" spans="1:17" s="39" customFormat="1" ht="12">
      <c r="A458" s="298"/>
      <c r="B458" s="298"/>
      <c r="C458" s="298"/>
      <c r="D458" s="298"/>
      <c r="E458" s="298"/>
      <c r="F458" s="298"/>
      <c r="G458" s="298"/>
      <c r="H458" s="298"/>
      <c r="I458" s="298"/>
      <c r="J458" s="298"/>
      <c r="K458" s="298"/>
      <c r="L458" s="299"/>
      <c r="M458" s="125"/>
      <c r="N458" s="126"/>
      <c r="O458" s="238"/>
      <c r="P458" s="238"/>
      <c r="Q458" s="238"/>
    </row>
    <row r="459" spans="1:17" s="39" customFormat="1" ht="12">
      <c r="A459" s="298"/>
      <c r="B459" s="298"/>
      <c r="C459" s="298"/>
      <c r="D459" s="298"/>
      <c r="E459" s="298"/>
      <c r="F459" s="298"/>
      <c r="G459" s="298"/>
      <c r="H459" s="298"/>
      <c r="I459" s="298"/>
      <c r="J459" s="298"/>
      <c r="K459" s="298"/>
      <c r="L459" s="299"/>
      <c r="M459" s="125"/>
      <c r="N459" s="126"/>
      <c r="O459" s="238"/>
      <c r="P459" s="238"/>
      <c r="Q459" s="238"/>
    </row>
    <row r="460" spans="1:17" s="39" customFormat="1" ht="12">
      <c r="A460" s="298"/>
      <c r="B460" s="298"/>
      <c r="C460" s="298"/>
      <c r="D460" s="298"/>
      <c r="E460" s="298"/>
      <c r="F460" s="298"/>
      <c r="G460" s="298"/>
      <c r="H460" s="298"/>
      <c r="I460" s="298"/>
      <c r="J460" s="298"/>
      <c r="K460" s="298"/>
      <c r="L460" s="299"/>
      <c r="M460" s="125"/>
      <c r="N460" s="126"/>
      <c r="O460" s="238"/>
      <c r="P460" s="238"/>
      <c r="Q460" s="238"/>
    </row>
    <row r="461" spans="1:17" s="39" customFormat="1" ht="12">
      <c r="A461" s="298"/>
      <c r="B461" s="298"/>
      <c r="C461" s="298"/>
      <c r="D461" s="298"/>
      <c r="E461" s="298"/>
      <c r="F461" s="298"/>
      <c r="G461" s="298"/>
      <c r="H461" s="298"/>
      <c r="I461" s="298"/>
      <c r="J461" s="298"/>
      <c r="K461" s="298"/>
      <c r="L461" s="299"/>
      <c r="M461" s="125"/>
      <c r="N461" s="126"/>
      <c r="O461" s="238"/>
      <c r="P461" s="238"/>
      <c r="Q461" s="238"/>
    </row>
    <row r="462" spans="1:17" s="39" customFormat="1" ht="12">
      <c r="A462" s="298"/>
      <c r="B462" s="298"/>
      <c r="C462" s="298"/>
      <c r="D462" s="298"/>
      <c r="E462" s="298"/>
      <c r="F462" s="298"/>
      <c r="G462" s="298"/>
      <c r="H462" s="298"/>
      <c r="I462" s="298"/>
      <c r="J462" s="298"/>
      <c r="K462" s="298"/>
      <c r="L462" s="299"/>
      <c r="M462" s="125"/>
      <c r="N462" s="126"/>
      <c r="O462" s="238"/>
      <c r="P462" s="238"/>
      <c r="Q462" s="238"/>
    </row>
    <row r="463" spans="1:17" s="39" customFormat="1" ht="12">
      <c r="A463" s="298"/>
      <c r="B463" s="298"/>
      <c r="C463" s="298"/>
      <c r="D463" s="298"/>
      <c r="E463" s="298"/>
      <c r="F463" s="298"/>
      <c r="G463" s="298"/>
      <c r="H463" s="298"/>
      <c r="I463" s="298"/>
      <c r="J463" s="298"/>
      <c r="K463" s="298"/>
      <c r="L463" s="299"/>
      <c r="M463" s="125"/>
      <c r="N463" s="126"/>
      <c r="O463" s="238"/>
      <c r="P463" s="238"/>
      <c r="Q463" s="238"/>
    </row>
    <row r="464" spans="1:17" s="39" customFormat="1" ht="12">
      <c r="A464" s="298"/>
      <c r="B464" s="298"/>
      <c r="C464" s="298"/>
      <c r="D464" s="298"/>
      <c r="E464" s="298"/>
      <c r="F464" s="298"/>
      <c r="G464" s="298"/>
      <c r="H464" s="298"/>
      <c r="I464" s="298"/>
      <c r="J464" s="298"/>
      <c r="K464" s="298"/>
      <c r="L464" s="299"/>
      <c r="M464" s="125"/>
      <c r="N464" s="126"/>
      <c r="O464" s="238"/>
      <c r="P464" s="238"/>
      <c r="Q464" s="238"/>
    </row>
    <row r="465" spans="1:17" s="39" customFormat="1" ht="12">
      <c r="A465" s="298"/>
      <c r="B465" s="298"/>
      <c r="C465" s="298"/>
      <c r="D465" s="298"/>
      <c r="E465" s="298"/>
      <c r="F465" s="298"/>
      <c r="G465" s="298"/>
      <c r="H465" s="298"/>
      <c r="I465" s="298"/>
      <c r="J465" s="298"/>
      <c r="K465" s="298"/>
      <c r="L465" s="299"/>
      <c r="M465" s="125"/>
      <c r="N465" s="126"/>
      <c r="O465" s="238"/>
      <c r="P465" s="238"/>
      <c r="Q465" s="238"/>
    </row>
    <row r="466" spans="1:17" s="39" customFormat="1" ht="12">
      <c r="A466" s="298"/>
      <c r="B466" s="298"/>
      <c r="C466" s="298"/>
      <c r="D466" s="298"/>
      <c r="E466" s="298"/>
      <c r="F466" s="298"/>
      <c r="G466" s="298"/>
      <c r="H466" s="298"/>
      <c r="I466" s="298"/>
      <c r="J466" s="298"/>
      <c r="K466" s="298"/>
      <c r="L466" s="299"/>
      <c r="M466" s="125"/>
      <c r="N466" s="126"/>
      <c r="O466" s="238"/>
      <c r="P466" s="238"/>
      <c r="Q466" s="238"/>
    </row>
    <row r="467" spans="1:17" s="39" customFormat="1" ht="12">
      <c r="A467" s="298"/>
      <c r="B467" s="298"/>
      <c r="C467" s="298"/>
      <c r="D467" s="298"/>
      <c r="E467" s="298"/>
      <c r="F467" s="298"/>
      <c r="G467" s="298"/>
      <c r="H467" s="298"/>
      <c r="I467" s="298"/>
      <c r="J467" s="298"/>
      <c r="K467" s="298"/>
      <c r="L467" s="299"/>
      <c r="M467" s="125"/>
      <c r="N467" s="126"/>
      <c r="O467" s="238"/>
      <c r="P467" s="238"/>
      <c r="Q467" s="238"/>
    </row>
    <row r="468" spans="1:17" s="39" customFormat="1" ht="12">
      <c r="A468" s="298"/>
      <c r="B468" s="298"/>
      <c r="C468" s="298"/>
      <c r="D468" s="298"/>
      <c r="E468" s="298"/>
      <c r="F468" s="298"/>
      <c r="G468" s="298"/>
      <c r="H468" s="298"/>
      <c r="I468" s="298"/>
      <c r="J468" s="298"/>
      <c r="K468" s="298"/>
      <c r="L468" s="299"/>
      <c r="M468" s="125"/>
      <c r="N468" s="126"/>
      <c r="O468" s="238"/>
      <c r="P468" s="238"/>
      <c r="Q468" s="238"/>
    </row>
    <row r="469" spans="1:17" s="39" customFormat="1" ht="12">
      <c r="A469" s="298"/>
      <c r="B469" s="298"/>
      <c r="C469" s="298"/>
      <c r="D469" s="298"/>
      <c r="E469" s="298"/>
      <c r="F469" s="298"/>
      <c r="G469" s="298"/>
      <c r="H469" s="298"/>
      <c r="I469" s="298"/>
      <c r="J469" s="298"/>
      <c r="K469" s="298"/>
      <c r="L469" s="299"/>
      <c r="M469" s="125"/>
      <c r="N469" s="126"/>
      <c r="O469" s="238"/>
      <c r="P469" s="238"/>
      <c r="Q469" s="238"/>
    </row>
    <row r="470" spans="1:17" s="39" customFormat="1" ht="12">
      <c r="A470" s="298"/>
      <c r="B470" s="298"/>
      <c r="C470" s="298"/>
      <c r="D470" s="298"/>
      <c r="E470" s="298"/>
      <c r="F470" s="298"/>
      <c r="G470" s="298"/>
      <c r="H470" s="298"/>
      <c r="I470" s="298"/>
      <c r="J470" s="298"/>
      <c r="K470" s="298"/>
      <c r="L470" s="299"/>
      <c r="M470" s="125"/>
      <c r="N470" s="126"/>
      <c r="O470" s="238"/>
      <c r="P470" s="238"/>
      <c r="Q470" s="238"/>
    </row>
    <row r="471" spans="1:17" s="39" customFormat="1" ht="12">
      <c r="A471" s="298"/>
      <c r="B471" s="298"/>
      <c r="C471" s="298"/>
      <c r="D471" s="298"/>
      <c r="E471" s="298"/>
      <c r="F471" s="298"/>
      <c r="G471" s="298"/>
      <c r="H471" s="298"/>
      <c r="I471" s="298"/>
      <c r="J471" s="298"/>
      <c r="K471" s="298"/>
      <c r="L471" s="299"/>
      <c r="M471" s="125"/>
      <c r="N471" s="126"/>
      <c r="O471" s="238"/>
      <c r="P471" s="238"/>
      <c r="Q471" s="238"/>
    </row>
    <row r="472" spans="1:17" s="39" customFormat="1" ht="12">
      <c r="A472" s="298"/>
      <c r="B472" s="298"/>
      <c r="C472" s="298"/>
      <c r="D472" s="298"/>
      <c r="E472" s="298"/>
      <c r="F472" s="298"/>
      <c r="G472" s="298"/>
      <c r="H472" s="298"/>
      <c r="I472" s="298"/>
      <c r="J472" s="298"/>
      <c r="K472" s="298"/>
      <c r="L472" s="299"/>
      <c r="M472" s="125"/>
      <c r="N472" s="126"/>
      <c r="O472" s="238"/>
      <c r="P472" s="238"/>
      <c r="Q472" s="238"/>
    </row>
    <row r="473" spans="1:17" s="39" customFormat="1" ht="12">
      <c r="A473" s="298"/>
      <c r="B473" s="298"/>
      <c r="C473" s="298"/>
      <c r="D473" s="298"/>
      <c r="E473" s="298"/>
      <c r="F473" s="298"/>
      <c r="G473" s="298"/>
      <c r="H473" s="298"/>
      <c r="I473" s="298"/>
      <c r="J473" s="298"/>
      <c r="K473" s="298"/>
      <c r="L473" s="299"/>
      <c r="M473" s="125"/>
      <c r="N473" s="126"/>
      <c r="O473" s="238"/>
      <c r="P473" s="238"/>
      <c r="Q473" s="238"/>
    </row>
    <row r="474" spans="1:17" s="39" customFormat="1" ht="12">
      <c r="A474" s="298"/>
      <c r="B474" s="298"/>
      <c r="C474" s="298"/>
      <c r="D474" s="298"/>
      <c r="E474" s="298"/>
      <c r="F474" s="298"/>
      <c r="G474" s="298"/>
      <c r="H474" s="298"/>
      <c r="I474" s="298"/>
      <c r="J474" s="298"/>
      <c r="K474" s="298"/>
      <c r="L474" s="299"/>
      <c r="M474" s="125"/>
      <c r="N474" s="126"/>
      <c r="O474" s="238"/>
      <c r="P474" s="238"/>
      <c r="Q474" s="238"/>
    </row>
    <row r="475" spans="1:17" s="39" customFormat="1" ht="12">
      <c r="A475" s="298"/>
      <c r="B475" s="298"/>
      <c r="C475" s="298"/>
      <c r="D475" s="298"/>
      <c r="E475" s="298"/>
      <c r="F475" s="298"/>
      <c r="G475" s="298"/>
      <c r="H475" s="298"/>
      <c r="I475" s="298"/>
      <c r="J475" s="298"/>
      <c r="K475" s="298"/>
      <c r="L475" s="299"/>
      <c r="M475" s="125"/>
      <c r="N475" s="126"/>
      <c r="O475" s="238"/>
      <c r="P475" s="238"/>
      <c r="Q475" s="238"/>
    </row>
    <row r="476" spans="1:17" s="39" customFormat="1" ht="12">
      <c r="A476" s="298"/>
      <c r="B476" s="298"/>
      <c r="C476" s="298"/>
      <c r="D476" s="298"/>
      <c r="E476" s="298"/>
      <c r="F476" s="298"/>
      <c r="G476" s="298"/>
      <c r="H476" s="298"/>
      <c r="I476" s="298"/>
      <c r="J476" s="298"/>
      <c r="K476" s="298"/>
      <c r="L476" s="299"/>
      <c r="M476" s="125"/>
      <c r="N476" s="126"/>
      <c r="O476" s="238"/>
      <c r="P476" s="238"/>
      <c r="Q476" s="238"/>
    </row>
    <row r="477" spans="1:17" s="39" customFormat="1" ht="12">
      <c r="A477" s="298"/>
      <c r="B477" s="298"/>
      <c r="C477" s="298"/>
      <c r="D477" s="298"/>
      <c r="E477" s="298"/>
      <c r="F477" s="298"/>
      <c r="G477" s="298"/>
      <c r="H477" s="298"/>
      <c r="I477" s="298"/>
      <c r="J477" s="298"/>
      <c r="K477" s="298"/>
      <c r="L477" s="299"/>
      <c r="M477" s="125"/>
      <c r="N477" s="126"/>
      <c r="O477" s="238"/>
      <c r="P477" s="238"/>
      <c r="Q477" s="238"/>
    </row>
    <row r="478" spans="1:17" s="39" customFormat="1" ht="12">
      <c r="A478" s="298"/>
      <c r="B478" s="298"/>
      <c r="C478" s="298"/>
      <c r="D478" s="298"/>
      <c r="E478" s="298"/>
      <c r="F478" s="298"/>
      <c r="G478" s="298"/>
      <c r="H478" s="298"/>
      <c r="I478" s="298"/>
      <c r="J478" s="298"/>
      <c r="K478" s="298"/>
      <c r="L478" s="299"/>
      <c r="M478" s="125"/>
      <c r="N478" s="126"/>
      <c r="O478" s="238"/>
      <c r="P478" s="238"/>
      <c r="Q478" s="238"/>
    </row>
    <row r="479" spans="1:17" s="39" customFormat="1" ht="12">
      <c r="A479" s="298"/>
      <c r="B479" s="298"/>
      <c r="C479" s="298"/>
      <c r="D479" s="298"/>
      <c r="E479" s="298"/>
      <c r="F479" s="298"/>
      <c r="G479" s="298"/>
      <c r="H479" s="298"/>
      <c r="I479" s="298"/>
      <c r="J479" s="298"/>
      <c r="K479" s="298"/>
      <c r="L479" s="299"/>
      <c r="M479" s="125"/>
      <c r="N479" s="126"/>
      <c r="O479" s="238"/>
      <c r="P479" s="238"/>
      <c r="Q479" s="238"/>
    </row>
    <row r="480" spans="1:17" s="39" customFormat="1" ht="12">
      <c r="A480" s="298"/>
      <c r="B480" s="298"/>
      <c r="C480" s="298"/>
      <c r="D480" s="298"/>
      <c r="E480" s="298"/>
      <c r="F480" s="298"/>
      <c r="G480" s="298"/>
      <c r="H480" s="298"/>
      <c r="I480" s="298"/>
      <c r="J480" s="298"/>
      <c r="K480" s="298"/>
      <c r="L480" s="299"/>
      <c r="M480" s="125"/>
      <c r="N480" s="126"/>
      <c r="O480" s="238"/>
      <c r="P480" s="238"/>
      <c r="Q480" s="238"/>
    </row>
    <row r="481" spans="1:17" s="39" customFormat="1" ht="12">
      <c r="A481" s="298"/>
      <c r="B481" s="298"/>
      <c r="C481" s="298"/>
      <c r="D481" s="298"/>
      <c r="E481" s="298"/>
      <c r="F481" s="298"/>
      <c r="G481" s="298"/>
      <c r="H481" s="298"/>
      <c r="I481" s="298"/>
      <c r="J481" s="298"/>
      <c r="K481" s="298"/>
      <c r="L481" s="299"/>
      <c r="M481" s="125"/>
      <c r="N481" s="126"/>
      <c r="O481" s="238"/>
      <c r="P481" s="238"/>
      <c r="Q481" s="238"/>
    </row>
    <row r="482" spans="1:17" s="39" customFormat="1" ht="12">
      <c r="A482" s="298"/>
      <c r="B482" s="298"/>
      <c r="C482" s="298"/>
      <c r="D482" s="298"/>
      <c r="E482" s="298"/>
      <c r="F482" s="298"/>
      <c r="G482" s="298"/>
      <c r="H482" s="298"/>
      <c r="I482" s="298"/>
      <c r="J482" s="298"/>
      <c r="K482" s="298"/>
      <c r="L482" s="299"/>
      <c r="M482" s="125"/>
      <c r="N482" s="126"/>
      <c r="O482" s="238"/>
      <c r="P482" s="238"/>
      <c r="Q482" s="238"/>
    </row>
    <row r="483" spans="1:17" s="39" customFormat="1" ht="12">
      <c r="A483" s="298"/>
      <c r="B483" s="298"/>
      <c r="C483" s="298"/>
      <c r="D483" s="298"/>
      <c r="E483" s="298"/>
      <c r="F483" s="298"/>
      <c r="G483" s="298"/>
      <c r="H483" s="298"/>
      <c r="I483" s="298"/>
      <c r="J483" s="298"/>
      <c r="K483" s="298"/>
      <c r="L483" s="299"/>
      <c r="M483" s="125"/>
      <c r="N483" s="126"/>
      <c r="O483" s="238"/>
      <c r="P483" s="238"/>
      <c r="Q483" s="238"/>
    </row>
    <row r="484" spans="1:17" s="39" customFormat="1" ht="12">
      <c r="A484" s="298"/>
      <c r="B484" s="298"/>
      <c r="C484" s="298"/>
      <c r="D484" s="298"/>
      <c r="E484" s="298"/>
      <c r="F484" s="298"/>
      <c r="G484" s="298"/>
      <c r="H484" s="298"/>
      <c r="I484" s="298"/>
      <c r="J484" s="298"/>
      <c r="K484" s="298"/>
      <c r="L484" s="299"/>
      <c r="M484" s="125"/>
      <c r="N484" s="126"/>
      <c r="O484" s="238"/>
      <c r="P484" s="238"/>
      <c r="Q484" s="238"/>
    </row>
    <row r="485" spans="1:17" s="39" customFormat="1" ht="12">
      <c r="A485" s="298"/>
      <c r="B485" s="298"/>
      <c r="C485" s="298"/>
      <c r="D485" s="298"/>
      <c r="E485" s="298"/>
      <c r="F485" s="298"/>
      <c r="G485" s="298"/>
      <c r="H485" s="298"/>
      <c r="I485" s="298"/>
      <c r="J485" s="298"/>
      <c r="K485" s="298"/>
      <c r="L485" s="299"/>
      <c r="M485" s="125"/>
      <c r="N485" s="126"/>
      <c r="O485" s="238"/>
      <c r="P485" s="238"/>
      <c r="Q485" s="238"/>
    </row>
    <row r="486" spans="1:17" s="39" customFormat="1" ht="12">
      <c r="A486" s="298"/>
      <c r="B486" s="298"/>
      <c r="C486" s="298"/>
      <c r="D486" s="298"/>
      <c r="E486" s="298"/>
      <c r="F486" s="298"/>
      <c r="G486" s="298"/>
      <c r="H486" s="298"/>
      <c r="I486" s="298"/>
      <c r="J486" s="298"/>
      <c r="K486" s="298"/>
      <c r="L486" s="299"/>
      <c r="M486" s="125"/>
      <c r="N486" s="126"/>
      <c r="O486" s="238"/>
      <c r="P486" s="238"/>
      <c r="Q486" s="238"/>
    </row>
    <row r="487" spans="1:17" s="39" customFormat="1" ht="12">
      <c r="A487" s="298"/>
      <c r="B487" s="298"/>
      <c r="C487" s="298"/>
      <c r="D487" s="298"/>
      <c r="E487" s="298"/>
      <c r="F487" s="298"/>
      <c r="G487" s="298"/>
      <c r="H487" s="298"/>
      <c r="I487" s="298"/>
      <c r="J487" s="298"/>
      <c r="K487" s="298"/>
      <c r="L487" s="299"/>
      <c r="M487" s="125"/>
      <c r="N487" s="126"/>
      <c r="O487" s="238"/>
      <c r="P487" s="238"/>
      <c r="Q487" s="238"/>
    </row>
    <row r="488" spans="1:17" s="39" customFormat="1" ht="12">
      <c r="A488" s="298"/>
      <c r="B488" s="298"/>
      <c r="C488" s="298"/>
      <c r="D488" s="298"/>
      <c r="E488" s="298"/>
      <c r="F488" s="298"/>
      <c r="G488" s="298"/>
      <c r="H488" s="298"/>
      <c r="I488" s="298"/>
      <c r="J488" s="298"/>
      <c r="K488" s="298"/>
      <c r="L488" s="299"/>
      <c r="M488" s="125"/>
      <c r="N488" s="126"/>
      <c r="O488" s="238"/>
      <c r="P488" s="238"/>
      <c r="Q488" s="238"/>
    </row>
    <row r="489" spans="1:17" s="39" customFormat="1" ht="12">
      <c r="A489" s="298"/>
      <c r="B489" s="298"/>
      <c r="C489" s="298"/>
      <c r="D489" s="298"/>
      <c r="E489" s="298"/>
      <c r="F489" s="298"/>
      <c r="G489" s="298"/>
      <c r="H489" s="298"/>
      <c r="I489" s="298"/>
      <c r="J489" s="298"/>
      <c r="K489" s="298"/>
      <c r="L489" s="299"/>
      <c r="M489" s="125"/>
      <c r="N489" s="126"/>
      <c r="O489" s="238"/>
      <c r="P489" s="238"/>
      <c r="Q489" s="238"/>
    </row>
    <row r="490" spans="1:17" s="39" customFormat="1" ht="12">
      <c r="A490" s="298"/>
      <c r="B490" s="298"/>
      <c r="C490" s="298"/>
      <c r="D490" s="298"/>
      <c r="E490" s="298"/>
      <c r="F490" s="298"/>
      <c r="G490" s="298"/>
      <c r="H490" s="298"/>
      <c r="I490" s="298"/>
      <c r="J490" s="298"/>
      <c r="K490" s="298"/>
      <c r="L490" s="299"/>
      <c r="M490" s="125"/>
      <c r="N490" s="126"/>
      <c r="O490" s="238"/>
      <c r="P490" s="238"/>
      <c r="Q490" s="238"/>
    </row>
    <row r="491" spans="1:17" s="39" customFormat="1" ht="12">
      <c r="A491" s="298"/>
      <c r="B491" s="298"/>
      <c r="C491" s="298"/>
      <c r="D491" s="298"/>
      <c r="E491" s="298"/>
      <c r="F491" s="298"/>
      <c r="G491" s="298"/>
      <c r="H491" s="298"/>
      <c r="I491" s="298"/>
      <c r="J491" s="298"/>
      <c r="K491" s="298"/>
      <c r="L491" s="299"/>
      <c r="M491" s="125"/>
      <c r="N491" s="126"/>
      <c r="O491" s="238"/>
      <c r="P491" s="238"/>
      <c r="Q491" s="238"/>
    </row>
    <row r="492" spans="1:17" s="39" customFormat="1" ht="12">
      <c r="A492" s="298"/>
      <c r="B492" s="298"/>
      <c r="C492" s="298"/>
      <c r="D492" s="298"/>
      <c r="E492" s="298"/>
      <c r="F492" s="298"/>
      <c r="G492" s="298"/>
      <c r="H492" s="298"/>
      <c r="I492" s="298"/>
      <c r="J492" s="298"/>
      <c r="K492" s="298"/>
      <c r="L492" s="299"/>
      <c r="M492" s="125"/>
      <c r="N492" s="126"/>
      <c r="O492" s="238"/>
      <c r="P492" s="238"/>
      <c r="Q492" s="238"/>
    </row>
    <row r="493" spans="1:17" s="39" customFormat="1" ht="12">
      <c r="A493" s="298"/>
      <c r="B493" s="298"/>
      <c r="C493" s="298"/>
      <c r="D493" s="298"/>
      <c r="E493" s="298"/>
      <c r="F493" s="298"/>
      <c r="G493" s="298"/>
      <c r="H493" s="298"/>
      <c r="I493" s="298"/>
      <c r="J493" s="298"/>
      <c r="K493" s="298"/>
      <c r="L493" s="299"/>
      <c r="M493" s="125"/>
      <c r="N493" s="126"/>
      <c r="O493" s="238"/>
      <c r="P493" s="238"/>
      <c r="Q493" s="238"/>
    </row>
    <row r="494" spans="1:17" s="39" customFormat="1" ht="12">
      <c r="A494" s="298"/>
      <c r="B494" s="298"/>
      <c r="C494" s="298"/>
      <c r="D494" s="298"/>
      <c r="E494" s="298"/>
      <c r="F494" s="298"/>
      <c r="G494" s="298"/>
      <c r="H494" s="298"/>
      <c r="I494" s="298"/>
      <c r="J494" s="298"/>
      <c r="K494" s="298"/>
      <c r="L494" s="299"/>
      <c r="M494" s="125"/>
      <c r="N494" s="126"/>
      <c r="O494" s="238"/>
      <c r="P494" s="238"/>
      <c r="Q494" s="238"/>
    </row>
    <row r="495" spans="1:17" s="39" customFormat="1" ht="12">
      <c r="A495" s="298"/>
      <c r="B495" s="298"/>
      <c r="C495" s="298"/>
      <c r="D495" s="298"/>
      <c r="E495" s="298"/>
      <c r="F495" s="298"/>
      <c r="G495" s="298"/>
      <c r="H495" s="298"/>
      <c r="I495" s="298"/>
      <c r="J495" s="298"/>
      <c r="K495" s="298"/>
      <c r="L495" s="299"/>
      <c r="M495" s="125"/>
      <c r="N495" s="126"/>
      <c r="O495" s="238"/>
      <c r="P495" s="238"/>
      <c r="Q495" s="238"/>
    </row>
    <row r="496" spans="1:17" s="39" customFormat="1" ht="12">
      <c r="A496" s="298"/>
      <c r="B496" s="298"/>
      <c r="C496" s="298"/>
      <c r="D496" s="298"/>
      <c r="E496" s="298"/>
      <c r="F496" s="298"/>
      <c r="G496" s="298"/>
      <c r="H496" s="298"/>
      <c r="I496" s="298"/>
      <c r="J496" s="298"/>
      <c r="K496" s="298"/>
      <c r="L496" s="299"/>
      <c r="M496" s="125"/>
      <c r="N496" s="126"/>
      <c r="O496" s="238"/>
      <c r="P496" s="238"/>
      <c r="Q496" s="238"/>
    </row>
    <row r="497" spans="1:17" s="39" customFormat="1" ht="12">
      <c r="A497" s="298"/>
      <c r="B497" s="298"/>
      <c r="C497" s="298"/>
      <c r="D497" s="298"/>
      <c r="E497" s="298"/>
      <c r="F497" s="298"/>
      <c r="G497" s="298"/>
      <c r="H497" s="298"/>
      <c r="I497" s="298"/>
      <c r="J497" s="298"/>
      <c r="K497" s="298"/>
      <c r="L497" s="299"/>
      <c r="M497" s="125"/>
      <c r="N497" s="126"/>
      <c r="O497" s="238"/>
      <c r="P497" s="238"/>
      <c r="Q497" s="238"/>
    </row>
    <row r="498" spans="1:17" s="39" customFormat="1" ht="12">
      <c r="A498" s="298"/>
      <c r="B498" s="298"/>
      <c r="C498" s="298"/>
      <c r="D498" s="298"/>
      <c r="E498" s="298"/>
      <c r="F498" s="298"/>
      <c r="G498" s="298"/>
      <c r="H498" s="298"/>
      <c r="I498" s="298"/>
      <c r="J498" s="298"/>
      <c r="K498" s="298"/>
      <c r="L498" s="299"/>
      <c r="M498" s="125"/>
      <c r="N498" s="126"/>
      <c r="O498" s="238"/>
      <c r="P498" s="238"/>
      <c r="Q498" s="238"/>
    </row>
    <row r="499" spans="1:17" s="39" customFormat="1" ht="12">
      <c r="A499" s="298"/>
      <c r="B499" s="298"/>
      <c r="C499" s="298"/>
      <c r="D499" s="298"/>
      <c r="E499" s="298"/>
      <c r="F499" s="298"/>
      <c r="G499" s="298"/>
      <c r="H499" s="298"/>
      <c r="I499" s="298"/>
      <c r="J499" s="298"/>
      <c r="K499" s="298"/>
      <c r="L499" s="299"/>
      <c r="M499" s="125"/>
      <c r="N499" s="126"/>
      <c r="O499" s="238"/>
      <c r="P499" s="238"/>
      <c r="Q499" s="238"/>
    </row>
    <row r="500" spans="1:17" s="39" customFormat="1" ht="12">
      <c r="A500" s="298"/>
      <c r="B500" s="298"/>
      <c r="C500" s="298"/>
      <c r="D500" s="298"/>
      <c r="E500" s="298"/>
      <c r="F500" s="298"/>
      <c r="G500" s="298"/>
      <c r="H500" s="298"/>
      <c r="I500" s="298"/>
      <c r="J500" s="298"/>
      <c r="K500" s="298"/>
      <c r="L500" s="299"/>
      <c r="M500" s="125"/>
      <c r="N500" s="126"/>
      <c r="O500" s="238"/>
      <c r="P500" s="238"/>
      <c r="Q500" s="238"/>
    </row>
    <row r="501" spans="1:17" s="39" customFormat="1" ht="12">
      <c r="A501" s="298"/>
      <c r="B501" s="298"/>
      <c r="C501" s="298"/>
      <c r="D501" s="298"/>
      <c r="E501" s="298"/>
      <c r="F501" s="298"/>
      <c r="G501" s="298"/>
      <c r="H501" s="298"/>
      <c r="I501" s="298"/>
      <c r="J501" s="298"/>
      <c r="K501" s="298"/>
      <c r="L501" s="299"/>
      <c r="M501" s="125"/>
      <c r="N501" s="126"/>
      <c r="O501" s="238"/>
      <c r="P501" s="238"/>
      <c r="Q501" s="238"/>
    </row>
    <row r="502" spans="1:17" s="39" customFormat="1" ht="12">
      <c r="A502" s="298"/>
      <c r="B502" s="298"/>
      <c r="C502" s="298"/>
      <c r="D502" s="298"/>
      <c r="E502" s="298"/>
      <c r="F502" s="298"/>
      <c r="G502" s="298"/>
      <c r="H502" s="298"/>
      <c r="I502" s="298"/>
      <c r="J502" s="298"/>
      <c r="K502" s="298"/>
      <c r="L502" s="299"/>
      <c r="M502" s="125"/>
      <c r="N502" s="126"/>
      <c r="O502" s="238"/>
      <c r="P502" s="238"/>
      <c r="Q502" s="238"/>
    </row>
    <row r="503" spans="1:17" s="39" customFormat="1" ht="12">
      <c r="A503" s="298"/>
      <c r="B503" s="298"/>
      <c r="C503" s="298"/>
      <c r="D503" s="298"/>
      <c r="E503" s="298"/>
      <c r="F503" s="298"/>
      <c r="G503" s="298"/>
      <c r="H503" s="298"/>
      <c r="I503" s="298"/>
      <c r="J503" s="298"/>
      <c r="K503" s="298"/>
      <c r="L503" s="299"/>
      <c r="M503" s="125"/>
      <c r="N503" s="126"/>
      <c r="O503" s="238"/>
      <c r="P503" s="238"/>
      <c r="Q503" s="238"/>
    </row>
    <row r="504" spans="1:17" s="39" customFormat="1" ht="12">
      <c r="A504" s="298"/>
      <c r="B504" s="298"/>
      <c r="C504" s="298"/>
      <c r="D504" s="298"/>
      <c r="E504" s="298"/>
      <c r="F504" s="298"/>
      <c r="G504" s="298"/>
      <c r="H504" s="298"/>
      <c r="I504" s="298"/>
      <c r="J504" s="298"/>
      <c r="K504" s="298"/>
      <c r="L504" s="299"/>
      <c r="M504" s="125"/>
      <c r="N504" s="126"/>
      <c r="O504" s="238"/>
      <c r="P504" s="238"/>
      <c r="Q504" s="238"/>
    </row>
    <row r="505" spans="1:17" s="39" customFormat="1" ht="12">
      <c r="A505" s="298"/>
      <c r="B505" s="298"/>
      <c r="C505" s="298"/>
      <c r="D505" s="298"/>
      <c r="E505" s="298"/>
      <c r="F505" s="298"/>
      <c r="G505" s="298"/>
      <c r="H505" s="298"/>
      <c r="I505" s="298"/>
      <c r="J505" s="298"/>
      <c r="K505" s="298"/>
      <c r="L505" s="299"/>
      <c r="M505" s="125"/>
      <c r="N505" s="126"/>
      <c r="O505" s="238"/>
      <c r="P505" s="238"/>
      <c r="Q505" s="238"/>
    </row>
    <row r="506" spans="1:17" s="39" customFormat="1" ht="12">
      <c r="A506" s="298"/>
      <c r="B506" s="298"/>
      <c r="C506" s="298"/>
      <c r="D506" s="298"/>
      <c r="E506" s="298"/>
      <c r="F506" s="298"/>
      <c r="G506" s="298"/>
      <c r="H506" s="298"/>
      <c r="I506" s="298"/>
      <c r="J506" s="298"/>
      <c r="K506" s="298"/>
      <c r="L506" s="299"/>
      <c r="M506" s="125"/>
      <c r="N506" s="126"/>
      <c r="O506" s="238"/>
      <c r="P506" s="238"/>
      <c r="Q506" s="238"/>
    </row>
    <row r="507" spans="1:17" s="39" customFormat="1" ht="12">
      <c r="A507" s="298"/>
      <c r="B507" s="298"/>
      <c r="C507" s="298"/>
      <c r="D507" s="298"/>
      <c r="E507" s="298"/>
      <c r="F507" s="298"/>
      <c r="G507" s="298"/>
      <c r="H507" s="298"/>
      <c r="I507" s="298"/>
      <c r="J507" s="298"/>
      <c r="K507" s="298"/>
      <c r="L507" s="299"/>
      <c r="M507" s="125"/>
      <c r="N507" s="126"/>
      <c r="O507" s="238"/>
      <c r="P507" s="238"/>
      <c r="Q507" s="238"/>
    </row>
    <row r="508" spans="1:17" s="39" customFormat="1" ht="12">
      <c r="A508" s="298"/>
      <c r="B508" s="298"/>
      <c r="C508" s="298"/>
      <c r="D508" s="298"/>
      <c r="E508" s="298"/>
      <c r="F508" s="298"/>
      <c r="G508" s="298"/>
      <c r="H508" s="298"/>
      <c r="I508" s="298"/>
      <c r="J508" s="298"/>
      <c r="K508" s="298"/>
      <c r="L508" s="299"/>
      <c r="M508" s="125"/>
      <c r="N508" s="126"/>
      <c r="O508" s="238"/>
      <c r="P508" s="238"/>
      <c r="Q508" s="238"/>
    </row>
    <row r="509" spans="1:17" s="39" customFormat="1" ht="12">
      <c r="A509" s="298"/>
      <c r="B509" s="298"/>
      <c r="C509" s="298"/>
      <c r="D509" s="298"/>
      <c r="E509" s="298"/>
      <c r="F509" s="298"/>
      <c r="G509" s="298"/>
      <c r="H509" s="298"/>
      <c r="I509" s="298"/>
      <c r="J509" s="298"/>
      <c r="K509" s="298"/>
      <c r="L509" s="299"/>
      <c r="M509" s="125"/>
      <c r="N509" s="126"/>
      <c r="O509" s="238"/>
      <c r="P509" s="238"/>
      <c r="Q509" s="238"/>
    </row>
    <row r="510" spans="1:17" s="39" customFormat="1" ht="12">
      <c r="A510" s="298"/>
      <c r="B510" s="298"/>
      <c r="C510" s="298"/>
      <c r="D510" s="298"/>
      <c r="E510" s="298"/>
      <c r="F510" s="298"/>
      <c r="G510" s="298"/>
      <c r="H510" s="298"/>
      <c r="I510" s="298"/>
      <c r="J510" s="298"/>
      <c r="K510" s="298"/>
      <c r="L510" s="299"/>
      <c r="M510" s="125"/>
      <c r="N510" s="126"/>
      <c r="O510" s="238"/>
      <c r="P510" s="238"/>
      <c r="Q510" s="238"/>
    </row>
    <row r="511" spans="1:17" s="39" customFormat="1" ht="12">
      <c r="A511" s="298"/>
      <c r="B511" s="298"/>
      <c r="C511" s="298"/>
      <c r="D511" s="298"/>
      <c r="E511" s="298"/>
      <c r="F511" s="298"/>
      <c r="G511" s="298"/>
      <c r="H511" s="298"/>
      <c r="I511" s="298"/>
      <c r="J511" s="298"/>
      <c r="K511" s="298"/>
      <c r="L511" s="299"/>
      <c r="M511" s="125"/>
      <c r="N511" s="126"/>
      <c r="O511" s="238"/>
      <c r="P511" s="238"/>
      <c r="Q511" s="238"/>
    </row>
    <row r="512" spans="1:17" s="39" customFormat="1" ht="12">
      <c r="A512" s="298"/>
      <c r="B512" s="298"/>
      <c r="C512" s="298"/>
      <c r="D512" s="298"/>
      <c r="E512" s="298"/>
      <c r="F512" s="298"/>
      <c r="G512" s="298"/>
      <c r="H512" s="298"/>
      <c r="I512" s="298"/>
      <c r="J512" s="298"/>
      <c r="K512" s="298"/>
      <c r="L512" s="299"/>
      <c r="M512" s="125"/>
      <c r="N512" s="126"/>
      <c r="O512" s="238"/>
      <c r="P512" s="238"/>
      <c r="Q512" s="238"/>
    </row>
    <row r="513" spans="1:17" s="39" customFormat="1" ht="12">
      <c r="A513" s="298"/>
      <c r="B513" s="298"/>
      <c r="C513" s="298"/>
      <c r="D513" s="298"/>
      <c r="E513" s="298"/>
      <c r="F513" s="298"/>
      <c r="G513" s="298"/>
      <c r="H513" s="298"/>
      <c r="I513" s="298"/>
      <c r="J513" s="298"/>
      <c r="K513" s="298"/>
      <c r="L513" s="299"/>
      <c r="M513" s="125"/>
      <c r="N513" s="126"/>
      <c r="O513" s="238"/>
      <c r="P513" s="238"/>
      <c r="Q513" s="238"/>
    </row>
    <row r="514" spans="1:17" s="39" customFormat="1" ht="12">
      <c r="A514" s="298"/>
      <c r="B514" s="298"/>
      <c r="C514" s="298"/>
      <c r="D514" s="298"/>
      <c r="E514" s="298"/>
      <c r="F514" s="298"/>
      <c r="G514" s="298"/>
      <c r="H514" s="298"/>
      <c r="I514" s="298"/>
      <c r="J514" s="298"/>
      <c r="K514" s="298"/>
      <c r="L514" s="299"/>
      <c r="M514" s="125"/>
      <c r="N514" s="126"/>
      <c r="O514" s="238"/>
      <c r="P514" s="238"/>
      <c r="Q514" s="238"/>
    </row>
    <row r="515" spans="1:17" s="39" customFormat="1" ht="12">
      <c r="A515" s="298"/>
      <c r="B515" s="298"/>
      <c r="C515" s="298"/>
      <c r="D515" s="298"/>
      <c r="E515" s="298"/>
      <c r="F515" s="298"/>
      <c r="G515" s="298"/>
      <c r="H515" s="298"/>
      <c r="I515" s="298"/>
      <c r="J515" s="298"/>
      <c r="K515" s="298"/>
      <c r="L515" s="299"/>
      <c r="M515" s="125"/>
      <c r="N515" s="126"/>
      <c r="O515" s="238"/>
      <c r="P515" s="238"/>
      <c r="Q515" s="238"/>
    </row>
    <row r="516" spans="1:17" s="39" customFormat="1" ht="12">
      <c r="A516" s="298"/>
      <c r="B516" s="298"/>
      <c r="C516" s="298"/>
      <c r="D516" s="298"/>
      <c r="E516" s="298"/>
      <c r="F516" s="298"/>
      <c r="G516" s="298"/>
      <c r="H516" s="298"/>
      <c r="I516" s="298"/>
      <c r="J516" s="298"/>
      <c r="K516" s="298"/>
      <c r="L516" s="299"/>
      <c r="M516" s="125"/>
      <c r="N516" s="126"/>
      <c r="O516" s="238"/>
      <c r="P516" s="238"/>
      <c r="Q516" s="238"/>
    </row>
    <row r="517" spans="1:17" s="39" customFormat="1" ht="12">
      <c r="A517" s="298"/>
      <c r="B517" s="298"/>
      <c r="C517" s="298"/>
      <c r="D517" s="298"/>
      <c r="E517" s="298"/>
      <c r="F517" s="298"/>
      <c r="G517" s="298"/>
      <c r="H517" s="298"/>
      <c r="I517" s="298"/>
      <c r="J517" s="298"/>
      <c r="K517" s="298"/>
      <c r="L517" s="299"/>
      <c r="M517" s="125"/>
      <c r="N517" s="126"/>
      <c r="O517" s="238"/>
      <c r="P517" s="238"/>
      <c r="Q517" s="238"/>
    </row>
    <row r="518" spans="1:17" s="39" customFormat="1" ht="12">
      <c r="A518" s="298"/>
      <c r="B518" s="298"/>
      <c r="C518" s="298"/>
      <c r="D518" s="298"/>
      <c r="E518" s="298"/>
      <c r="F518" s="298"/>
      <c r="G518" s="298"/>
      <c r="H518" s="298"/>
      <c r="I518" s="298"/>
      <c r="J518" s="298"/>
      <c r="K518" s="298"/>
      <c r="L518" s="299"/>
      <c r="M518" s="125"/>
      <c r="N518" s="126"/>
      <c r="O518" s="238"/>
      <c r="P518" s="238"/>
      <c r="Q518" s="238"/>
    </row>
    <row r="519" spans="1:17" s="39" customFormat="1" ht="12">
      <c r="A519" s="298"/>
      <c r="B519" s="298"/>
      <c r="C519" s="298"/>
      <c r="D519" s="298"/>
      <c r="E519" s="298"/>
      <c r="F519" s="298"/>
      <c r="G519" s="298"/>
      <c r="H519" s="298"/>
      <c r="I519" s="298"/>
      <c r="J519" s="298"/>
      <c r="K519" s="298"/>
      <c r="L519" s="299"/>
      <c r="M519" s="125"/>
      <c r="N519" s="126"/>
      <c r="O519" s="238"/>
      <c r="P519" s="238"/>
      <c r="Q519" s="238"/>
    </row>
    <row r="520" spans="1:17" s="39" customFormat="1" ht="12">
      <c r="A520" s="298"/>
      <c r="B520" s="298"/>
      <c r="C520" s="298"/>
      <c r="D520" s="298"/>
      <c r="E520" s="298"/>
      <c r="F520" s="298"/>
      <c r="G520" s="298"/>
      <c r="H520" s="298"/>
      <c r="I520" s="298"/>
      <c r="J520" s="298"/>
      <c r="K520" s="298"/>
      <c r="L520" s="299"/>
      <c r="M520" s="125"/>
      <c r="N520" s="126"/>
      <c r="O520" s="238"/>
      <c r="P520" s="238"/>
      <c r="Q520" s="238"/>
    </row>
    <row r="521" spans="1:17" s="39" customFormat="1" ht="12">
      <c r="A521" s="298"/>
      <c r="B521" s="298"/>
      <c r="C521" s="298"/>
      <c r="D521" s="298"/>
      <c r="E521" s="298"/>
      <c r="F521" s="298"/>
      <c r="G521" s="298"/>
      <c r="H521" s="298"/>
      <c r="I521" s="298"/>
      <c r="J521" s="298"/>
      <c r="K521" s="298"/>
      <c r="L521" s="299"/>
      <c r="M521" s="125"/>
      <c r="N521" s="126"/>
      <c r="O521" s="238"/>
      <c r="P521" s="238"/>
      <c r="Q521" s="238"/>
    </row>
    <row r="522" spans="1:17" s="39" customFormat="1" ht="12">
      <c r="A522" s="298"/>
      <c r="B522" s="298"/>
      <c r="C522" s="298"/>
      <c r="D522" s="298"/>
      <c r="E522" s="298"/>
      <c r="F522" s="298"/>
      <c r="G522" s="298"/>
      <c r="H522" s="298"/>
      <c r="I522" s="298"/>
      <c r="J522" s="298"/>
      <c r="K522" s="298"/>
      <c r="L522" s="299"/>
      <c r="M522" s="125"/>
      <c r="N522" s="126"/>
      <c r="O522" s="238"/>
      <c r="P522" s="238"/>
      <c r="Q522" s="238"/>
    </row>
    <row r="523" spans="1:17" s="39" customFormat="1" ht="12">
      <c r="A523" s="298"/>
      <c r="B523" s="298"/>
      <c r="C523" s="298"/>
      <c r="D523" s="298"/>
      <c r="E523" s="298"/>
      <c r="F523" s="298"/>
      <c r="G523" s="298"/>
      <c r="H523" s="298"/>
      <c r="I523" s="298"/>
      <c r="J523" s="298"/>
      <c r="K523" s="298"/>
      <c r="L523" s="299"/>
      <c r="M523" s="125"/>
      <c r="N523" s="126"/>
      <c r="O523" s="238"/>
      <c r="P523" s="238"/>
      <c r="Q523" s="238"/>
    </row>
    <row r="524" spans="1:17" s="39" customFormat="1" ht="12">
      <c r="A524" s="298"/>
      <c r="B524" s="298"/>
      <c r="C524" s="298"/>
      <c r="D524" s="298"/>
      <c r="E524" s="298"/>
      <c r="F524" s="298"/>
      <c r="G524" s="298"/>
      <c r="H524" s="298"/>
      <c r="I524" s="298"/>
      <c r="J524" s="298"/>
      <c r="K524" s="298"/>
      <c r="L524" s="299"/>
      <c r="M524" s="125"/>
      <c r="N524" s="126"/>
      <c r="O524" s="238"/>
      <c r="P524" s="238"/>
      <c r="Q524" s="238"/>
    </row>
    <row r="525" spans="1:17" s="39" customFormat="1" ht="12">
      <c r="A525" s="298"/>
      <c r="B525" s="298"/>
      <c r="C525" s="298"/>
      <c r="D525" s="298"/>
      <c r="E525" s="298"/>
      <c r="F525" s="298"/>
      <c r="G525" s="298"/>
      <c r="H525" s="298"/>
      <c r="I525" s="298"/>
      <c r="J525" s="298"/>
      <c r="K525" s="298"/>
      <c r="L525" s="299"/>
      <c r="M525" s="125"/>
      <c r="N525" s="126"/>
      <c r="O525" s="238"/>
      <c r="P525" s="238"/>
      <c r="Q525" s="238"/>
    </row>
    <row r="526" spans="1:17" s="39" customFormat="1" ht="12">
      <c r="A526" s="298"/>
      <c r="B526" s="298"/>
      <c r="C526" s="298"/>
      <c r="D526" s="298"/>
      <c r="E526" s="298"/>
      <c r="F526" s="298"/>
      <c r="G526" s="298"/>
      <c r="H526" s="298"/>
      <c r="I526" s="298"/>
      <c r="J526" s="298"/>
      <c r="K526" s="298"/>
      <c r="L526" s="299"/>
      <c r="M526" s="125"/>
      <c r="N526" s="126"/>
      <c r="O526" s="238"/>
      <c r="P526" s="238"/>
      <c r="Q526" s="238"/>
    </row>
    <row r="527" spans="1:17" s="39" customFormat="1" ht="12">
      <c r="A527" s="298"/>
      <c r="B527" s="298"/>
      <c r="C527" s="298"/>
      <c r="D527" s="298"/>
      <c r="E527" s="298"/>
      <c r="F527" s="298"/>
      <c r="G527" s="298"/>
      <c r="H527" s="298"/>
      <c r="I527" s="298"/>
      <c r="J527" s="298"/>
      <c r="K527" s="298"/>
      <c r="L527" s="299"/>
      <c r="M527" s="125"/>
      <c r="N527" s="126"/>
      <c r="O527" s="238"/>
      <c r="P527" s="238"/>
      <c r="Q527" s="238"/>
    </row>
    <row r="528" spans="1:17" s="39" customFormat="1" ht="12">
      <c r="A528" s="298"/>
      <c r="B528" s="298"/>
      <c r="C528" s="298"/>
      <c r="D528" s="298"/>
      <c r="E528" s="298"/>
      <c r="F528" s="298"/>
      <c r="G528" s="298"/>
      <c r="H528" s="298"/>
      <c r="I528" s="298"/>
      <c r="J528" s="298"/>
      <c r="K528" s="298"/>
      <c r="L528" s="299"/>
      <c r="M528" s="125"/>
      <c r="N528" s="126"/>
      <c r="O528" s="238"/>
      <c r="P528" s="238"/>
      <c r="Q528" s="238"/>
    </row>
    <row r="529" spans="1:17" s="39" customFormat="1" ht="12">
      <c r="A529" s="298"/>
      <c r="B529" s="298"/>
      <c r="C529" s="298"/>
      <c r="D529" s="298"/>
      <c r="E529" s="298"/>
      <c r="F529" s="298"/>
      <c r="G529" s="298"/>
      <c r="H529" s="298"/>
      <c r="I529" s="298"/>
      <c r="J529" s="298"/>
      <c r="K529" s="298"/>
      <c r="L529" s="299"/>
      <c r="M529" s="125"/>
      <c r="N529" s="126"/>
      <c r="O529" s="238"/>
      <c r="P529" s="238"/>
      <c r="Q529" s="238"/>
    </row>
    <row r="530" spans="1:17" s="39" customFormat="1" ht="12">
      <c r="A530" s="298"/>
      <c r="B530" s="298"/>
      <c r="C530" s="298"/>
      <c r="D530" s="298"/>
      <c r="E530" s="298"/>
      <c r="F530" s="298"/>
      <c r="G530" s="298"/>
      <c r="H530" s="298"/>
      <c r="I530" s="298"/>
      <c r="J530" s="298"/>
      <c r="K530" s="298"/>
      <c r="L530" s="299"/>
      <c r="M530" s="125"/>
      <c r="N530" s="126"/>
      <c r="O530" s="238"/>
      <c r="P530" s="238"/>
      <c r="Q530" s="238"/>
    </row>
    <row r="531" spans="1:17" s="39" customFormat="1" ht="12">
      <c r="A531" s="298"/>
      <c r="B531" s="298"/>
      <c r="C531" s="298"/>
      <c r="D531" s="298"/>
      <c r="E531" s="298"/>
      <c r="F531" s="298"/>
      <c r="G531" s="298"/>
      <c r="H531" s="298"/>
      <c r="I531" s="298"/>
      <c r="J531" s="298"/>
      <c r="K531" s="298"/>
      <c r="L531" s="299"/>
      <c r="M531" s="125"/>
      <c r="N531" s="126"/>
      <c r="O531" s="238"/>
      <c r="P531" s="238"/>
      <c r="Q531" s="238"/>
    </row>
    <row r="532" spans="1:17" s="39" customFormat="1" ht="12">
      <c r="A532" s="298"/>
      <c r="B532" s="298"/>
      <c r="C532" s="298"/>
      <c r="D532" s="298"/>
      <c r="E532" s="298"/>
      <c r="F532" s="298"/>
      <c r="G532" s="298"/>
      <c r="H532" s="298"/>
      <c r="I532" s="298"/>
      <c r="J532" s="298"/>
      <c r="K532" s="298"/>
      <c r="L532" s="299"/>
      <c r="M532" s="125"/>
      <c r="N532" s="126"/>
      <c r="O532" s="238"/>
      <c r="P532" s="238"/>
      <c r="Q532" s="238"/>
    </row>
    <row r="533" spans="1:17" s="39" customFormat="1" ht="12">
      <c r="A533" s="298"/>
      <c r="B533" s="298"/>
      <c r="C533" s="298"/>
      <c r="D533" s="298"/>
      <c r="E533" s="298"/>
      <c r="F533" s="298"/>
      <c r="G533" s="298"/>
      <c r="H533" s="298"/>
      <c r="I533" s="298"/>
      <c r="J533" s="298"/>
      <c r="K533" s="298"/>
      <c r="L533" s="299"/>
      <c r="M533" s="125"/>
      <c r="N533" s="126"/>
      <c r="O533" s="238"/>
      <c r="P533" s="238"/>
      <c r="Q533" s="238"/>
    </row>
    <row r="534" spans="1:17" s="39" customFormat="1" ht="12">
      <c r="A534" s="298"/>
      <c r="B534" s="298"/>
      <c r="C534" s="298"/>
      <c r="D534" s="298"/>
      <c r="E534" s="298"/>
      <c r="F534" s="298"/>
      <c r="G534" s="298"/>
      <c r="H534" s="298"/>
      <c r="I534" s="298"/>
      <c r="J534" s="298"/>
      <c r="K534" s="298"/>
      <c r="L534" s="299"/>
      <c r="M534" s="125"/>
      <c r="N534" s="126"/>
      <c r="O534" s="238"/>
      <c r="P534" s="238"/>
      <c r="Q534" s="238"/>
    </row>
    <row r="535" spans="1:17" s="39" customFormat="1" ht="12">
      <c r="A535" s="298"/>
      <c r="B535" s="298"/>
      <c r="C535" s="298"/>
      <c r="D535" s="298"/>
      <c r="E535" s="298"/>
      <c r="F535" s="298"/>
      <c r="G535" s="298"/>
      <c r="H535" s="298"/>
      <c r="I535" s="298"/>
      <c r="J535" s="298"/>
      <c r="K535" s="298"/>
      <c r="L535" s="299"/>
      <c r="M535" s="125"/>
      <c r="N535" s="126"/>
      <c r="O535" s="238"/>
      <c r="P535" s="238"/>
      <c r="Q535" s="238"/>
    </row>
    <row r="536" spans="1:17" s="39" customFormat="1" ht="12">
      <c r="A536" s="298"/>
      <c r="B536" s="298"/>
      <c r="C536" s="298"/>
      <c r="D536" s="298"/>
      <c r="E536" s="298"/>
      <c r="F536" s="298"/>
      <c r="G536" s="298"/>
      <c r="H536" s="298"/>
      <c r="I536" s="298"/>
      <c r="J536" s="298"/>
      <c r="K536" s="298"/>
      <c r="L536" s="299"/>
      <c r="M536" s="125"/>
      <c r="N536" s="126"/>
      <c r="O536" s="238"/>
      <c r="P536" s="238"/>
      <c r="Q536" s="238"/>
    </row>
    <row r="537" spans="1:17" s="39" customFormat="1" ht="12">
      <c r="A537" s="298"/>
      <c r="B537" s="298"/>
      <c r="C537" s="298"/>
      <c r="D537" s="298"/>
      <c r="E537" s="298"/>
      <c r="F537" s="298"/>
      <c r="G537" s="298"/>
      <c r="H537" s="298"/>
      <c r="I537" s="298"/>
      <c r="J537" s="298"/>
      <c r="K537" s="298"/>
      <c r="L537" s="299"/>
      <c r="M537" s="125"/>
      <c r="N537" s="126"/>
      <c r="O537" s="238"/>
      <c r="P537" s="238"/>
      <c r="Q537" s="238"/>
    </row>
    <row r="538" spans="1:17" s="39" customFormat="1" ht="12">
      <c r="A538" s="298"/>
      <c r="B538" s="298"/>
      <c r="C538" s="298"/>
      <c r="D538" s="298"/>
      <c r="E538" s="298"/>
      <c r="F538" s="298"/>
      <c r="G538" s="298"/>
      <c r="H538" s="298"/>
      <c r="I538" s="298"/>
      <c r="J538" s="298"/>
      <c r="K538" s="298"/>
      <c r="L538" s="299"/>
      <c r="M538" s="125"/>
      <c r="N538" s="126"/>
      <c r="O538" s="238"/>
      <c r="P538" s="238"/>
      <c r="Q538" s="238"/>
    </row>
    <row r="539" spans="1:17" s="39" customFormat="1" ht="12">
      <c r="A539" s="298"/>
      <c r="B539" s="298"/>
      <c r="C539" s="298"/>
      <c r="D539" s="298"/>
      <c r="E539" s="298"/>
      <c r="F539" s="298"/>
      <c r="G539" s="298"/>
      <c r="H539" s="298"/>
      <c r="I539" s="298"/>
      <c r="J539" s="298"/>
      <c r="K539" s="298"/>
      <c r="L539" s="299"/>
      <c r="M539" s="125"/>
      <c r="N539" s="126"/>
      <c r="O539" s="238"/>
      <c r="P539" s="238"/>
      <c r="Q539" s="238"/>
    </row>
    <row r="540" spans="1:17" s="39" customFormat="1" ht="12">
      <c r="A540" s="298"/>
      <c r="B540" s="298"/>
      <c r="C540" s="298"/>
      <c r="D540" s="298"/>
      <c r="E540" s="298"/>
      <c r="F540" s="298"/>
      <c r="G540" s="298"/>
      <c r="H540" s="298"/>
      <c r="I540" s="298"/>
      <c r="J540" s="298"/>
      <c r="K540" s="298"/>
      <c r="L540" s="299"/>
      <c r="M540" s="125"/>
      <c r="N540" s="126"/>
      <c r="O540" s="238"/>
      <c r="P540" s="238"/>
      <c r="Q540" s="238"/>
    </row>
    <row r="541" spans="1:17" s="39" customFormat="1" ht="12">
      <c r="A541" s="298"/>
      <c r="B541" s="298"/>
      <c r="C541" s="298"/>
      <c r="D541" s="298"/>
      <c r="E541" s="298"/>
      <c r="F541" s="298"/>
      <c r="G541" s="298"/>
      <c r="H541" s="298"/>
      <c r="I541" s="298"/>
      <c r="J541" s="298"/>
      <c r="K541" s="298"/>
      <c r="L541" s="299"/>
      <c r="M541" s="125"/>
      <c r="N541" s="126"/>
      <c r="O541" s="238"/>
      <c r="P541" s="238"/>
      <c r="Q541" s="238"/>
    </row>
    <row r="542" spans="1:17" s="39" customFormat="1" ht="12">
      <c r="A542" s="298"/>
      <c r="B542" s="298"/>
      <c r="C542" s="298"/>
      <c r="D542" s="298"/>
      <c r="E542" s="298"/>
      <c r="F542" s="298"/>
      <c r="G542" s="298"/>
      <c r="H542" s="298"/>
      <c r="I542" s="298"/>
      <c r="J542" s="298"/>
      <c r="K542" s="298"/>
      <c r="L542" s="299"/>
      <c r="M542" s="125"/>
      <c r="N542" s="126"/>
      <c r="O542" s="238"/>
      <c r="P542" s="238"/>
      <c r="Q542" s="238"/>
    </row>
    <row r="543" spans="1:17" s="39" customFormat="1" ht="12">
      <c r="A543" s="298"/>
      <c r="B543" s="298"/>
      <c r="C543" s="298"/>
      <c r="D543" s="298"/>
      <c r="E543" s="298"/>
      <c r="F543" s="298"/>
      <c r="G543" s="298"/>
      <c r="H543" s="298"/>
      <c r="I543" s="298"/>
      <c r="J543" s="298"/>
      <c r="K543" s="298"/>
      <c r="L543" s="299"/>
      <c r="M543" s="125"/>
      <c r="N543" s="126"/>
      <c r="O543" s="238"/>
      <c r="P543" s="238"/>
      <c r="Q543" s="238"/>
    </row>
    <row r="544" spans="1:17" s="39" customFormat="1" ht="12">
      <c r="A544" s="298"/>
      <c r="B544" s="298"/>
      <c r="C544" s="298"/>
      <c r="D544" s="298"/>
      <c r="E544" s="298"/>
      <c r="F544" s="298"/>
      <c r="G544" s="298"/>
      <c r="H544" s="298"/>
      <c r="I544" s="298"/>
      <c r="J544" s="298"/>
      <c r="K544" s="298"/>
      <c r="L544" s="299"/>
      <c r="M544" s="125"/>
      <c r="N544" s="126"/>
      <c r="O544" s="238"/>
      <c r="P544" s="238"/>
      <c r="Q544" s="238"/>
    </row>
    <row r="545" spans="1:17" s="39" customFormat="1" ht="12">
      <c r="A545" s="298"/>
      <c r="B545" s="298"/>
      <c r="C545" s="298"/>
      <c r="D545" s="298"/>
      <c r="E545" s="298"/>
      <c r="F545" s="298"/>
      <c r="G545" s="298"/>
      <c r="H545" s="298"/>
      <c r="I545" s="298"/>
      <c r="J545" s="298"/>
      <c r="K545" s="298"/>
      <c r="L545" s="299"/>
      <c r="M545" s="125"/>
      <c r="N545" s="126"/>
      <c r="O545" s="238"/>
      <c r="P545" s="238"/>
      <c r="Q545" s="238"/>
    </row>
    <row r="546" spans="1:17" s="39" customFormat="1" ht="12">
      <c r="A546" s="298"/>
      <c r="B546" s="298"/>
      <c r="C546" s="298"/>
      <c r="D546" s="298"/>
      <c r="E546" s="298"/>
      <c r="F546" s="298"/>
      <c r="G546" s="298"/>
      <c r="H546" s="298"/>
      <c r="I546" s="298"/>
      <c r="J546" s="298"/>
      <c r="K546" s="298"/>
      <c r="L546" s="299"/>
      <c r="M546" s="125"/>
      <c r="N546" s="126"/>
      <c r="O546" s="238"/>
      <c r="P546" s="238"/>
      <c r="Q546" s="238"/>
    </row>
    <row r="547" spans="1:17" s="39" customFormat="1" ht="12">
      <c r="A547" s="298"/>
      <c r="B547" s="298"/>
      <c r="C547" s="298"/>
      <c r="D547" s="298"/>
      <c r="E547" s="298"/>
      <c r="F547" s="298"/>
      <c r="G547" s="298"/>
      <c r="H547" s="298"/>
      <c r="I547" s="298"/>
      <c r="J547" s="298"/>
      <c r="K547" s="298"/>
      <c r="L547" s="299"/>
      <c r="M547" s="125"/>
      <c r="N547" s="126"/>
      <c r="O547" s="238"/>
      <c r="P547" s="238"/>
      <c r="Q547" s="238"/>
    </row>
    <row r="548" spans="1:17" s="39" customFormat="1" ht="12">
      <c r="A548" s="298"/>
      <c r="B548" s="298"/>
      <c r="C548" s="298"/>
      <c r="D548" s="298"/>
      <c r="E548" s="298"/>
      <c r="F548" s="298"/>
      <c r="G548" s="298"/>
      <c r="H548" s="298"/>
      <c r="I548" s="298"/>
      <c r="J548" s="298"/>
      <c r="K548" s="298"/>
      <c r="L548" s="299"/>
      <c r="M548" s="125"/>
      <c r="N548" s="126"/>
      <c r="O548" s="238"/>
      <c r="P548" s="238"/>
      <c r="Q548" s="238"/>
    </row>
    <row r="549" spans="1:17" s="39" customFormat="1" ht="12">
      <c r="A549" s="298"/>
      <c r="B549" s="298"/>
      <c r="C549" s="298"/>
      <c r="D549" s="298"/>
      <c r="E549" s="298"/>
      <c r="F549" s="298"/>
      <c r="G549" s="298"/>
      <c r="H549" s="298"/>
      <c r="I549" s="298"/>
      <c r="J549" s="298"/>
      <c r="K549" s="298"/>
      <c r="L549" s="299"/>
      <c r="M549" s="125"/>
      <c r="N549" s="126"/>
      <c r="O549" s="238"/>
      <c r="P549" s="238"/>
      <c r="Q549" s="238"/>
    </row>
    <row r="550" spans="1:17" s="39" customFormat="1" ht="12">
      <c r="A550" s="298"/>
      <c r="B550" s="298"/>
      <c r="C550" s="298"/>
      <c r="D550" s="298"/>
      <c r="E550" s="298"/>
      <c r="F550" s="298"/>
      <c r="G550" s="298"/>
      <c r="H550" s="298"/>
      <c r="I550" s="298"/>
      <c r="J550" s="298"/>
      <c r="K550" s="298"/>
      <c r="L550" s="299"/>
      <c r="M550" s="125"/>
      <c r="N550" s="126"/>
      <c r="O550" s="238"/>
      <c r="P550" s="238"/>
      <c r="Q550" s="238"/>
    </row>
    <row r="551" spans="1:17" s="39" customFormat="1" ht="12">
      <c r="A551" s="298"/>
      <c r="B551" s="298"/>
      <c r="C551" s="298"/>
      <c r="D551" s="298"/>
      <c r="E551" s="298"/>
      <c r="F551" s="298"/>
      <c r="G551" s="298"/>
      <c r="H551" s="298"/>
      <c r="I551" s="298"/>
      <c r="J551" s="298"/>
      <c r="K551" s="298"/>
      <c r="L551" s="299"/>
      <c r="M551" s="125"/>
      <c r="N551" s="126"/>
      <c r="O551" s="238"/>
      <c r="P551" s="238"/>
      <c r="Q551" s="238"/>
    </row>
    <row r="552" spans="1:17" s="39" customFormat="1" ht="12">
      <c r="A552" s="298"/>
      <c r="B552" s="298"/>
      <c r="C552" s="298"/>
      <c r="D552" s="298"/>
      <c r="E552" s="298"/>
      <c r="F552" s="298"/>
      <c r="G552" s="298"/>
      <c r="H552" s="298"/>
      <c r="I552" s="298"/>
      <c r="J552" s="298"/>
      <c r="K552" s="298"/>
      <c r="L552" s="299"/>
      <c r="M552" s="125"/>
      <c r="N552" s="126"/>
      <c r="O552" s="238"/>
      <c r="P552" s="238"/>
      <c r="Q552" s="238"/>
    </row>
    <row r="553" spans="1:17" s="39" customFormat="1" ht="12">
      <c r="A553" s="298"/>
      <c r="B553" s="298"/>
      <c r="C553" s="298"/>
      <c r="D553" s="298"/>
      <c r="E553" s="298"/>
      <c r="F553" s="298"/>
      <c r="G553" s="298"/>
      <c r="H553" s="298"/>
      <c r="I553" s="298"/>
      <c r="J553" s="298"/>
      <c r="K553" s="298"/>
      <c r="L553" s="299"/>
      <c r="M553" s="125"/>
      <c r="N553" s="126"/>
      <c r="O553" s="238"/>
      <c r="P553" s="238"/>
      <c r="Q553" s="238"/>
    </row>
    <row r="554" spans="1:17" s="39" customFormat="1" ht="12">
      <c r="A554" s="298"/>
      <c r="B554" s="298"/>
      <c r="C554" s="298"/>
      <c r="D554" s="298"/>
      <c r="E554" s="298"/>
      <c r="F554" s="298"/>
      <c r="G554" s="298"/>
      <c r="H554" s="298"/>
      <c r="I554" s="298"/>
      <c r="J554" s="298"/>
      <c r="K554" s="298"/>
      <c r="L554" s="299"/>
      <c r="M554" s="125"/>
      <c r="N554" s="126"/>
      <c r="O554" s="238"/>
      <c r="P554" s="238"/>
      <c r="Q554" s="238"/>
    </row>
    <row r="555" spans="1:17" s="39" customFormat="1" ht="12">
      <c r="A555" s="298"/>
      <c r="B555" s="298"/>
      <c r="C555" s="298"/>
      <c r="D555" s="298"/>
      <c r="E555" s="298"/>
      <c r="F555" s="298"/>
      <c r="G555" s="298"/>
      <c r="H555" s="298"/>
      <c r="I555" s="298"/>
      <c r="J555" s="298"/>
      <c r="K555" s="298"/>
      <c r="L555" s="299"/>
      <c r="M555" s="125"/>
      <c r="N555" s="126"/>
      <c r="O555" s="238"/>
      <c r="P555" s="238"/>
      <c r="Q555" s="238"/>
    </row>
    <row r="556" spans="1:17" s="39" customFormat="1" ht="12">
      <c r="A556" s="298"/>
      <c r="B556" s="298"/>
      <c r="C556" s="298"/>
      <c r="D556" s="298"/>
      <c r="E556" s="298"/>
      <c r="F556" s="298"/>
      <c r="G556" s="298"/>
      <c r="H556" s="298"/>
      <c r="I556" s="298"/>
      <c r="J556" s="298"/>
      <c r="K556" s="298"/>
      <c r="L556" s="299"/>
      <c r="M556" s="125"/>
      <c r="N556" s="126"/>
      <c r="O556" s="238"/>
      <c r="P556" s="238"/>
      <c r="Q556" s="238"/>
    </row>
    <row r="557" spans="1:17" s="39" customFormat="1" ht="12">
      <c r="A557" s="298"/>
      <c r="B557" s="298"/>
      <c r="C557" s="298"/>
      <c r="D557" s="298"/>
      <c r="E557" s="298"/>
      <c r="F557" s="298"/>
      <c r="G557" s="298"/>
      <c r="H557" s="298"/>
      <c r="I557" s="298"/>
      <c r="J557" s="298"/>
      <c r="K557" s="298"/>
      <c r="L557" s="299"/>
      <c r="M557" s="125"/>
      <c r="N557" s="126"/>
      <c r="O557" s="238"/>
      <c r="P557" s="238"/>
      <c r="Q557" s="238"/>
    </row>
    <row r="558" spans="1:17" s="39" customFormat="1" ht="12">
      <c r="A558" s="298"/>
      <c r="B558" s="298"/>
      <c r="C558" s="298"/>
      <c r="D558" s="298"/>
      <c r="E558" s="298"/>
      <c r="F558" s="298"/>
      <c r="G558" s="298"/>
      <c r="H558" s="298"/>
      <c r="I558" s="298"/>
      <c r="J558" s="298"/>
      <c r="K558" s="298"/>
      <c r="L558" s="299"/>
      <c r="M558" s="125"/>
      <c r="N558" s="126"/>
      <c r="O558" s="238"/>
      <c r="P558" s="238"/>
      <c r="Q558" s="238"/>
    </row>
    <row r="559" spans="1:17" s="39" customFormat="1" ht="12">
      <c r="A559" s="298"/>
      <c r="B559" s="298"/>
      <c r="C559" s="298"/>
      <c r="D559" s="298"/>
      <c r="E559" s="298"/>
      <c r="F559" s="298"/>
      <c r="G559" s="298"/>
      <c r="H559" s="298"/>
      <c r="I559" s="298"/>
      <c r="J559" s="298"/>
      <c r="K559" s="298"/>
      <c r="L559" s="299"/>
      <c r="M559" s="125"/>
      <c r="N559" s="126"/>
      <c r="O559" s="238"/>
      <c r="P559" s="238"/>
      <c r="Q559" s="238"/>
    </row>
    <row r="560" spans="1:17" s="39" customFormat="1" ht="12">
      <c r="A560" s="298"/>
      <c r="B560" s="298"/>
      <c r="C560" s="298"/>
      <c r="D560" s="298"/>
      <c r="E560" s="298"/>
      <c r="F560" s="298"/>
      <c r="G560" s="298"/>
      <c r="H560" s="298"/>
      <c r="I560" s="298"/>
      <c r="J560" s="298"/>
      <c r="K560" s="298"/>
      <c r="L560" s="299"/>
      <c r="M560" s="125"/>
      <c r="N560" s="126"/>
      <c r="O560" s="238"/>
      <c r="P560" s="238"/>
      <c r="Q560" s="238"/>
    </row>
    <row r="561" spans="1:17" s="39" customFormat="1" ht="12">
      <c r="A561" s="298"/>
      <c r="B561" s="298"/>
      <c r="C561" s="298"/>
      <c r="D561" s="298"/>
      <c r="E561" s="298"/>
      <c r="F561" s="298"/>
      <c r="G561" s="298"/>
      <c r="H561" s="298"/>
      <c r="I561" s="298"/>
      <c r="J561" s="298"/>
      <c r="K561" s="298"/>
      <c r="L561" s="299"/>
      <c r="M561" s="125"/>
      <c r="N561" s="126"/>
      <c r="O561" s="238"/>
      <c r="P561" s="238"/>
      <c r="Q561" s="238"/>
    </row>
    <row r="562" spans="1:17" s="39" customFormat="1" ht="12">
      <c r="A562" s="298"/>
      <c r="B562" s="298"/>
      <c r="C562" s="298"/>
      <c r="D562" s="298"/>
      <c r="E562" s="298"/>
      <c r="F562" s="298"/>
      <c r="G562" s="298"/>
      <c r="H562" s="298"/>
      <c r="I562" s="298"/>
      <c r="J562" s="298"/>
      <c r="K562" s="298"/>
      <c r="L562" s="299"/>
      <c r="M562" s="125"/>
      <c r="N562" s="126"/>
      <c r="O562" s="238"/>
      <c r="P562" s="238"/>
      <c r="Q562" s="238"/>
    </row>
    <row r="563" spans="1:17" s="39" customFormat="1" ht="12">
      <c r="A563" s="298"/>
      <c r="B563" s="298"/>
      <c r="C563" s="298"/>
      <c r="D563" s="298"/>
      <c r="E563" s="298"/>
      <c r="F563" s="298"/>
      <c r="G563" s="298"/>
      <c r="H563" s="298"/>
      <c r="I563" s="298"/>
      <c r="J563" s="298"/>
      <c r="K563" s="298"/>
      <c r="L563" s="299"/>
      <c r="M563" s="125"/>
      <c r="N563" s="126"/>
      <c r="O563" s="238"/>
      <c r="P563" s="238"/>
      <c r="Q563" s="238"/>
    </row>
    <row r="564" spans="1:17" s="39" customFormat="1" ht="12">
      <c r="A564" s="298"/>
      <c r="B564" s="298"/>
      <c r="C564" s="298"/>
      <c r="D564" s="298"/>
      <c r="E564" s="298"/>
      <c r="F564" s="298"/>
      <c r="G564" s="298"/>
      <c r="H564" s="298"/>
      <c r="I564" s="298"/>
      <c r="J564" s="298"/>
      <c r="K564" s="298"/>
      <c r="L564" s="299"/>
      <c r="M564" s="125"/>
      <c r="N564" s="126"/>
      <c r="O564" s="238"/>
      <c r="P564" s="238"/>
      <c r="Q564" s="238"/>
    </row>
    <row r="565" spans="1:17" s="39" customFormat="1" ht="12">
      <c r="A565" s="298"/>
      <c r="B565" s="298"/>
      <c r="C565" s="298"/>
      <c r="D565" s="298"/>
      <c r="E565" s="298"/>
      <c r="F565" s="298"/>
      <c r="G565" s="298"/>
      <c r="H565" s="298"/>
      <c r="I565" s="298"/>
      <c r="J565" s="298"/>
      <c r="K565" s="298"/>
      <c r="L565" s="299"/>
      <c r="M565" s="125"/>
      <c r="N565" s="126"/>
      <c r="O565" s="238"/>
      <c r="P565" s="238"/>
      <c r="Q565" s="238"/>
    </row>
    <row r="566" spans="1:17" s="39" customFormat="1" ht="12">
      <c r="A566" s="298"/>
      <c r="B566" s="298"/>
      <c r="C566" s="298"/>
      <c r="D566" s="298"/>
      <c r="E566" s="298"/>
      <c r="F566" s="298"/>
      <c r="G566" s="298"/>
      <c r="H566" s="298"/>
      <c r="I566" s="298"/>
      <c r="J566" s="298"/>
      <c r="K566" s="298"/>
      <c r="L566" s="299"/>
      <c r="M566" s="125"/>
      <c r="N566" s="126"/>
      <c r="O566" s="238"/>
      <c r="P566" s="238"/>
      <c r="Q566" s="238"/>
    </row>
    <row r="567" spans="1:17" s="39" customFormat="1" ht="12">
      <c r="A567" s="298"/>
      <c r="B567" s="298"/>
      <c r="C567" s="298"/>
      <c r="D567" s="298"/>
      <c r="E567" s="298"/>
      <c r="F567" s="298"/>
      <c r="G567" s="298"/>
      <c r="H567" s="298"/>
      <c r="I567" s="298"/>
      <c r="J567" s="298"/>
      <c r="K567" s="298"/>
      <c r="L567" s="299"/>
      <c r="M567" s="125"/>
      <c r="N567" s="126"/>
      <c r="O567" s="238"/>
      <c r="P567" s="238"/>
      <c r="Q567" s="238"/>
    </row>
    <row r="568" spans="1:17" s="39" customFormat="1" ht="12">
      <c r="A568" s="298"/>
      <c r="B568" s="298"/>
      <c r="C568" s="298"/>
      <c r="D568" s="298"/>
      <c r="E568" s="298"/>
      <c r="F568" s="298"/>
      <c r="G568" s="298"/>
      <c r="H568" s="298"/>
      <c r="I568" s="298"/>
      <c r="J568" s="298"/>
      <c r="K568" s="298"/>
      <c r="L568" s="299"/>
      <c r="M568" s="125"/>
      <c r="N568" s="126"/>
      <c r="O568" s="238"/>
      <c r="P568" s="238"/>
      <c r="Q568" s="238"/>
    </row>
    <row r="569" spans="1:17" s="39" customFormat="1" ht="12">
      <c r="A569" s="298"/>
      <c r="B569" s="298"/>
      <c r="C569" s="298"/>
      <c r="D569" s="298"/>
      <c r="E569" s="298"/>
      <c r="F569" s="298"/>
      <c r="G569" s="298"/>
      <c r="H569" s="298"/>
      <c r="I569" s="298"/>
      <c r="J569" s="298"/>
      <c r="K569" s="298"/>
      <c r="L569" s="299"/>
      <c r="M569" s="125"/>
      <c r="N569" s="126"/>
      <c r="O569" s="238"/>
      <c r="P569" s="238"/>
      <c r="Q569" s="238"/>
    </row>
    <row r="570" spans="1:17" s="39" customFormat="1" ht="12">
      <c r="A570" s="298"/>
      <c r="B570" s="298"/>
      <c r="C570" s="298"/>
      <c r="D570" s="298"/>
      <c r="E570" s="298"/>
      <c r="F570" s="298"/>
      <c r="G570" s="298"/>
      <c r="H570" s="298"/>
      <c r="I570" s="298"/>
      <c r="J570" s="298"/>
      <c r="K570" s="298"/>
      <c r="L570" s="299"/>
      <c r="M570" s="125"/>
      <c r="N570" s="126"/>
      <c r="O570" s="238"/>
      <c r="P570" s="238"/>
      <c r="Q570" s="238"/>
    </row>
    <row r="571" spans="1:17" s="39" customFormat="1" ht="12">
      <c r="A571" s="298"/>
      <c r="B571" s="298"/>
      <c r="C571" s="298"/>
      <c r="D571" s="298"/>
      <c r="E571" s="298"/>
      <c r="F571" s="298"/>
      <c r="G571" s="298"/>
      <c r="H571" s="298"/>
      <c r="I571" s="298"/>
      <c r="J571" s="298"/>
      <c r="K571" s="298"/>
      <c r="L571" s="299"/>
      <c r="M571" s="125"/>
      <c r="N571" s="126"/>
      <c r="O571" s="238"/>
      <c r="P571" s="238"/>
      <c r="Q571" s="238"/>
    </row>
    <row r="572" spans="1:17" s="39" customFormat="1" ht="12">
      <c r="A572" s="298"/>
      <c r="B572" s="298"/>
      <c r="C572" s="298"/>
      <c r="D572" s="298"/>
      <c r="E572" s="298"/>
      <c r="F572" s="298"/>
      <c r="G572" s="298"/>
      <c r="H572" s="298"/>
      <c r="I572" s="298"/>
      <c r="J572" s="298"/>
      <c r="K572" s="298"/>
      <c r="L572" s="299"/>
      <c r="M572" s="125"/>
      <c r="N572" s="126"/>
      <c r="O572" s="238"/>
      <c r="P572" s="238"/>
      <c r="Q572" s="238"/>
    </row>
    <row r="573" spans="1:17" s="39" customFormat="1" ht="12">
      <c r="A573" s="298"/>
      <c r="B573" s="298"/>
      <c r="C573" s="298"/>
      <c r="D573" s="298"/>
      <c r="E573" s="298"/>
      <c r="F573" s="298"/>
      <c r="G573" s="298"/>
      <c r="H573" s="298"/>
      <c r="I573" s="298"/>
      <c r="J573" s="298"/>
      <c r="K573" s="298"/>
      <c r="L573" s="299"/>
      <c r="M573" s="125"/>
      <c r="N573" s="126"/>
      <c r="O573" s="238"/>
      <c r="P573" s="238"/>
      <c r="Q573" s="238"/>
    </row>
    <row r="574" spans="1:17" s="39" customFormat="1" ht="12">
      <c r="A574" s="298"/>
      <c r="B574" s="298"/>
      <c r="C574" s="298"/>
      <c r="D574" s="298"/>
      <c r="E574" s="298"/>
      <c r="F574" s="298"/>
      <c r="G574" s="298"/>
      <c r="H574" s="298"/>
      <c r="I574" s="298"/>
      <c r="J574" s="298"/>
      <c r="K574" s="298"/>
      <c r="L574" s="299"/>
      <c r="M574" s="125"/>
      <c r="N574" s="126"/>
      <c r="O574" s="238"/>
      <c r="P574" s="238"/>
      <c r="Q574" s="238"/>
    </row>
    <row r="575" spans="1:17" s="39" customFormat="1" ht="12">
      <c r="A575" s="298"/>
      <c r="B575" s="298"/>
      <c r="C575" s="298"/>
      <c r="D575" s="298"/>
      <c r="E575" s="298"/>
      <c r="F575" s="298"/>
      <c r="G575" s="298"/>
      <c r="H575" s="298"/>
      <c r="I575" s="298"/>
      <c r="J575" s="298"/>
      <c r="K575" s="298"/>
      <c r="L575" s="299"/>
      <c r="M575" s="125"/>
      <c r="N575" s="126"/>
      <c r="O575" s="238"/>
      <c r="P575" s="238"/>
      <c r="Q575" s="238"/>
    </row>
    <row r="576" spans="1:17" s="39" customFormat="1" ht="12">
      <c r="A576" s="298"/>
      <c r="B576" s="298"/>
      <c r="C576" s="298"/>
      <c r="D576" s="298"/>
      <c r="E576" s="298"/>
      <c r="F576" s="298"/>
      <c r="G576" s="298"/>
      <c r="H576" s="298"/>
      <c r="I576" s="298"/>
      <c r="J576" s="298"/>
      <c r="K576" s="298"/>
      <c r="L576" s="299"/>
      <c r="M576" s="125"/>
      <c r="N576" s="126"/>
      <c r="O576" s="238"/>
      <c r="P576" s="238"/>
      <c r="Q576" s="238"/>
    </row>
    <row r="577" spans="1:17" s="39" customFormat="1" ht="12">
      <c r="A577" s="298"/>
      <c r="B577" s="298"/>
      <c r="C577" s="298"/>
      <c r="D577" s="298"/>
      <c r="E577" s="298"/>
      <c r="F577" s="298"/>
      <c r="G577" s="298"/>
      <c r="H577" s="298"/>
      <c r="I577" s="298"/>
      <c r="J577" s="298"/>
      <c r="K577" s="298"/>
      <c r="L577" s="299"/>
      <c r="M577" s="125"/>
      <c r="N577" s="126"/>
      <c r="O577" s="238"/>
      <c r="P577" s="238"/>
      <c r="Q577" s="238"/>
    </row>
    <row r="578" spans="1:17" s="39" customFormat="1" ht="12">
      <c r="A578" s="298"/>
      <c r="B578" s="298"/>
      <c r="C578" s="298"/>
      <c r="D578" s="298"/>
      <c r="E578" s="298"/>
      <c r="F578" s="298"/>
      <c r="G578" s="298"/>
      <c r="H578" s="298"/>
      <c r="I578" s="298"/>
      <c r="J578" s="298"/>
      <c r="K578" s="298"/>
      <c r="L578" s="299"/>
      <c r="M578" s="125"/>
      <c r="N578" s="126"/>
      <c r="O578" s="238"/>
      <c r="P578" s="238"/>
      <c r="Q578" s="238"/>
    </row>
    <row r="579" spans="1:17" s="39" customFormat="1" ht="12">
      <c r="A579" s="298"/>
      <c r="B579" s="298"/>
      <c r="C579" s="298"/>
      <c r="D579" s="298"/>
      <c r="E579" s="298"/>
      <c r="F579" s="298"/>
      <c r="G579" s="298"/>
      <c r="H579" s="298"/>
      <c r="I579" s="298"/>
      <c r="J579" s="298"/>
      <c r="K579" s="298"/>
      <c r="L579" s="299"/>
      <c r="M579" s="125"/>
      <c r="N579" s="126"/>
      <c r="O579" s="238"/>
      <c r="P579" s="238"/>
      <c r="Q579" s="238"/>
    </row>
    <row r="580" spans="1:17" s="39" customFormat="1" ht="12">
      <c r="A580" s="298"/>
      <c r="B580" s="298"/>
      <c r="C580" s="298"/>
      <c r="D580" s="298"/>
      <c r="E580" s="298"/>
      <c r="F580" s="298"/>
      <c r="G580" s="298"/>
      <c r="H580" s="298"/>
      <c r="I580" s="298"/>
      <c r="J580" s="298"/>
      <c r="K580" s="298"/>
      <c r="L580" s="299"/>
      <c r="M580" s="125"/>
      <c r="N580" s="126"/>
      <c r="O580" s="238"/>
      <c r="P580" s="238"/>
      <c r="Q580" s="238"/>
    </row>
    <row r="581" spans="1:17" s="39" customFormat="1" ht="12">
      <c r="A581" s="298"/>
      <c r="B581" s="298"/>
      <c r="C581" s="298"/>
      <c r="D581" s="298"/>
      <c r="E581" s="298"/>
      <c r="F581" s="298"/>
      <c r="G581" s="298"/>
      <c r="H581" s="298"/>
      <c r="I581" s="298"/>
      <c r="J581" s="298"/>
      <c r="K581" s="298"/>
      <c r="L581" s="299"/>
      <c r="M581" s="125"/>
      <c r="N581" s="126"/>
      <c r="O581" s="238"/>
      <c r="P581" s="238"/>
      <c r="Q581" s="238"/>
    </row>
    <row r="582" spans="1:17" s="39" customFormat="1" ht="12">
      <c r="A582" s="298"/>
      <c r="B582" s="298"/>
      <c r="C582" s="298"/>
      <c r="D582" s="298"/>
      <c r="E582" s="298"/>
      <c r="F582" s="298"/>
      <c r="G582" s="298"/>
      <c r="H582" s="298"/>
      <c r="I582" s="298"/>
      <c r="J582" s="298"/>
      <c r="K582" s="298"/>
      <c r="L582" s="299"/>
      <c r="M582" s="125"/>
      <c r="N582" s="126"/>
      <c r="O582" s="238"/>
      <c r="P582" s="238"/>
      <c r="Q582" s="238"/>
    </row>
    <row r="583" spans="1:17" s="39" customFormat="1" ht="12">
      <c r="A583" s="298"/>
      <c r="B583" s="298"/>
      <c r="C583" s="298"/>
      <c r="D583" s="298"/>
      <c r="E583" s="298"/>
      <c r="F583" s="298"/>
      <c r="G583" s="298"/>
      <c r="H583" s="298"/>
      <c r="I583" s="298"/>
      <c r="J583" s="298"/>
      <c r="K583" s="298"/>
      <c r="L583" s="299"/>
      <c r="M583" s="125"/>
      <c r="N583" s="126"/>
      <c r="O583" s="238"/>
      <c r="P583" s="238"/>
      <c r="Q583" s="238"/>
    </row>
    <row r="584" spans="1:17" s="39" customFormat="1" ht="12">
      <c r="A584" s="298"/>
      <c r="B584" s="298"/>
      <c r="C584" s="298"/>
      <c r="D584" s="298"/>
      <c r="E584" s="298"/>
      <c r="F584" s="298"/>
      <c r="G584" s="298"/>
      <c r="H584" s="298"/>
      <c r="I584" s="298"/>
      <c r="J584" s="298"/>
      <c r="K584" s="298"/>
      <c r="L584" s="299"/>
      <c r="M584" s="125"/>
      <c r="N584" s="126"/>
      <c r="O584" s="238"/>
      <c r="P584" s="238"/>
      <c r="Q584" s="238"/>
    </row>
    <row r="585" spans="1:17" s="39" customFormat="1" ht="12">
      <c r="A585" s="298"/>
      <c r="B585" s="298"/>
      <c r="C585" s="298"/>
      <c r="D585" s="298"/>
      <c r="E585" s="298"/>
      <c r="F585" s="298"/>
      <c r="G585" s="298"/>
      <c r="H585" s="298"/>
      <c r="I585" s="298"/>
      <c r="J585" s="298"/>
      <c r="K585" s="298"/>
      <c r="L585" s="299"/>
      <c r="M585" s="125"/>
      <c r="N585" s="126"/>
      <c r="O585" s="238"/>
      <c r="P585" s="238"/>
      <c r="Q585" s="238"/>
    </row>
    <row r="586" spans="1:17" s="39" customFormat="1" ht="12">
      <c r="A586" s="298"/>
      <c r="B586" s="298"/>
      <c r="C586" s="298"/>
      <c r="D586" s="298"/>
      <c r="E586" s="298"/>
      <c r="F586" s="298"/>
      <c r="G586" s="298"/>
      <c r="H586" s="298"/>
      <c r="I586" s="298"/>
      <c r="J586" s="298"/>
      <c r="K586" s="298"/>
      <c r="L586" s="299"/>
      <c r="M586" s="300"/>
      <c r="N586" s="301"/>
      <c r="O586" s="238"/>
      <c r="P586" s="238"/>
      <c r="Q586" s="238"/>
    </row>
    <row r="587" spans="1:17" s="39" customFormat="1" ht="12">
      <c r="A587" s="298"/>
      <c r="B587" s="298"/>
      <c r="C587" s="298"/>
      <c r="D587" s="298"/>
      <c r="E587" s="298"/>
      <c r="F587" s="298"/>
      <c r="G587" s="298"/>
      <c r="H587" s="298"/>
      <c r="I587" s="298"/>
      <c r="J587" s="298"/>
      <c r="K587" s="298"/>
      <c r="L587" s="299"/>
      <c r="M587" s="300"/>
      <c r="N587" s="301"/>
      <c r="O587" s="238"/>
      <c r="P587" s="238"/>
      <c r="Q587" s="238"/>
    </row>
    <row r="588" spans="1:17" s="39" customFormat="1" ht="12">
      <c r="A588" s="298"/>
      <c r="B588" s="298"/>
      <c r="C588" s="298"/>
      <c r="D588" s="298"/>
      <c r="E588" s="298"/>
      <c r="F588" s="298"/>
      <c r="G588" s="298"/>
      <c r="H588" s="298"/>
      <c r="I588" s="298"/>
      <c r="J588" s="298"/>
      <c r="K588" s="298"/>
      <c r="L588" s="299"/>
      <c r="M588" s="300"/>
      <c r="N588" s="301"/>
      <c r="O588" s="238"/>
      <c r="P588" s="238"/>
      <c r="Q588" s="238"/>
    </row>
    <row r="589" spans="1:17" s="39" customFormat="1" ht="12">
      <c r="A589" s="298"/>
      <c r="B589" s="298"/>
      <c r="C589" s="298"/>
      <c r="D589" s="298"/>
      <c r="E589" s="298"/>
      <c r="F589" s="298"/>
      <c r="G589" s="298"/>
      <c r="H589" s="298"/>
      <c r="I589" s="298"/>
      <c r="J589" s="298"/>
      <c r="K589" s="298"/>
      <c r="L589" s="299"/>
      <c r="M589" s="300"/>
      <c r="N589" s="301"/>
      <c r="O589" s="238"/>
      <c r="P589" s="238"/>
      <c r="Q589" s="238"/>
    </row>
    <row r="590" spans="1:17" s="39" customFormat="1" ht="12">
      <c r="A590" s="298"/>
      <c r="B590" s="298"/>
      <c r="C590" s="298"/>
      <c r="D590" s="298"/>
      <c r="E590" s="298"/>
      <c r="F590" s="298"/>
      <c r="G590" s="298"/>
      <c r="H590" s="298"/>
      <c r="I590" s="298"/>
      <c r="J590" s="298"/>
      <c r="K590" s="298"/>
      <c r="L590" s="299"/>
      <c r="M590" s="300"/>
      <c r="N590" s="301"/>
      <c r="O590" s="238"/>
      <c r="P590" s="238"/>
      <c r="Q590" s="238"/>
    </row>
    <row r="591" spans="1:17" s="39" customFormat="1" ht="12">
      <c r="A591" s="298"/>
      <c r="B591" s="298"/>
      <c r="C591" s="298"/>
      <c r="D591" s="298"/>
      <c r="E591" s="298"/>
      <c r="F591" s="298"/>
      <c r="G591" s="298"/>
      <c r="H591" s="298"/>
      <c r="I591" s="298"/>
      <c r="J591" s="298"/>
      <c r="K591" s="298"/>
      <c r="L591" s="299"/>
      <c r="M591" s="300"/>
      <c r="N591" s="301"/>
      <c r="O591" s="238"/>
      <c r="P591" s="238"/>
      <c r="Q591" s="238"/>
    </row>
    <row r="592" spans="1:17" s="39" customFormat="1" ht="12">
      <c r="A592" s="298"/>
      <c r="B592" s="298"/>
      <c r="C592" s="298"/>
      <c r="D592" s="298"/>
      <c r="E592" s="298"/>
      <c r="F592" s="298"/>
      <c r="G592" s="298"/>
      <c r="H592" s="298"/>
      <c r="I592" s="298"/>
      <c r="J592" s="298"/>
      <c r="K592" s="298"/>
      <c r="L592" s="299"/>
      <c r="M592" s="300"/>
      <c r="N592" s="301"/>
      <c r="O592" s="238"/>
      <c r="P592" s="238"/>
      <c r="Q592" s="238"/>
    </row>
    <row r="593" spans="1:17" s="39" customFormat="1" ht="12">
      <c r="A593" s="298"/>
      <c r="B593" s="298"/>
      <c r="C593" s="298"/>
      <c r="D593" s="298"/>
      <c r="E593" s="298"/>
      <c r="F593" s="298"/>
      <c r="G593" s="298"/>
      <c r="H593" s="298"/>
      <c r="I593" s="298"/>
      <c r="J593" s="298"/>
      <c r="K593" s="298"/>
      <c r="L593" s="299"/>
      <c r="M593" s="300"/>
      <c r="N593" s="301"/>
      <c r="O593" s="238"/>
      <c r="P593" s="238"/>
      <c r="Q593" s="238"/>
    </row>
    <row r="594" spans="1:17" s="39" customFormat="1" ht="12">
      <c r="A594" s="298"/>
      <c r="B594" s="298"/>
      <c r="C594" s="298"/>
      <c r="D594" s="298"/>
      <c r="E594" s="298"/>
      <c r="F594" s="298"/>
      <c r="G594" s="298"/>
      <c r="H594" s="298"/>
      <c r="I594" s="298"/>
      <c r="J594" s="298"/>
      <c r="K594" s="298"/>
      <c r="L594" s="299"/>
      <c r="M594" s="300"/>
      <c r="N594" s="301"/>
      <c r="O594" s="238"/>
      <c r="P594" s="238"/>
      <c r="Q594" s="238"/>
    </row>
    <row r="595" spans="1:17" s="39" customFormat="1" ht="12">
      <c r="A595" s="298"/>
      <c r="B595" s="298"/>
      <c r="C595" s="298"/>
      <c r="D595" s="298"/>
      <c r="E595" s="298"/>
      <c r="F595" s="298"/>
      <c r="G595" s="298"/>
      <c r="H595" s="298"/>
      <c r="I595" s="298"/>
      <c r="J595" s="298"/>
      <c r="K595" s="298"/>
      <c r="L595" s="299"/>
      <c r="M595" s="300"/>
      <c r="N595" s="301"/>
      <c r="O595" s="238"/>
      <c r="P595" s="238"/>
      <c r="Q595" s="238"/>
    </row>
    <row r="596" spans="1:17" s="39" customFormat="1" ht="12">
      <c r="A596" s="298"/>
      <c r="B596" s="298"/>
      <c r="C596" s="298"/>
      <c r="D596" s="298"/>
      <c r="E596" s="298"/>
      <c r="F596" s="298"/>
      <c r="G596" s="298"/>
      <c r="H596" s="298"/>
      <c r="I596" s="298"/>
      <c r="J596" s="298"/>
      <c r="K596" s="298"/>
      <c r="L596" s="299"/>
      <c r="M596" s="300"/>
      <c r="N596" s="301"/>
      <c r="O596" s="238"/>
      <c r="P596" s="238"/>
      <c r="Q596" s="238"/>
    </row>
    <row r="597" spans="1:17" s="39" customFormat="1" ht="12">
      <c r="A597" s="298"/>
      <c r="B597" s="298"/>
      <c r="C597" s="298"/>
      <c r="D597" s="298"/>
      <c r="E597" s="298"/>
      <c r="F597" s="298"/>
      <c r="G597" s="298"/>
      <c r="H597" s="298"/>
      <c r="I597" s="298"/>
      <c r="J597" s="298"/>
      <c r="K597" s="298"/>
      <c r="L597" s="299"/>
      <c r="M597" s="300"/>
      <c r="N597" s="301"/>
      <c r="O597" s="238"/>
      <c r="P597" s="238"/>
      <c r="Q597" s="238"/>
    </row>
    <row r="598" spans="1:17" s="39" customFormat="1" ht="12">
      <c r="A598" s="298"/>
      <c r="B598" s="298"/>
      <c r="C598" s="298"/>
      <c r="D598" s="298"/>
      <c r="E598" s="298"/>
      <c r="F598" s="298"/>
      <c r="G598" s="298"/>
      <c r="H598" s="298"/>
      <c r="I598" s="298"/>
      <c r="J598" s="298"/>
      <c r="K598" s="298"/>
      <c r="L598" s="299"/>
      <c r="M598" s="300"/>
      <c r="N598" s="301"/>
      <c r="O598" s="238"/>
      <c r="P598" s="238"/>
      <c r="Q598" s="238"/>
    </row>
    <row r="599" spans="1:17" s="39" customFormat="1" ht="12">
      <c r="A599" s="298"/>
      <c r="B599" s="298"/>
      <c r="C599" s="298"/>
      <c r="D599" s="298"/>
      <c r="E599" s="298"/>
      <c r="F599" s="298"/>
      <c r="G599" s="298"/>
      <c r="H599" s="298"/>
      <c r="I599" s="298"/>
      <c r="J599" s="298"/>
      <c r="K599" s="298"/>
      <c r="L599" s="299"/>
      <c r="M599" s="300"/>
      <c r="N599" s="301"/>
      <c r="O599" s="238"/>
      <c r="P599" s="238"/>
      <c r="Q599" s="238"/>
    </row>
    <row r="600" spans="1:17" s="39" customFormat="1" ht="12">
      <c r="A600" s="298"/>
      <c r="B600" s="298"/>
      <c r="C600" s="298"/>
      <c r="D600" s="298"/>
      <c r="E600" s="298"/>
      <c r="F600" s="298"/>
      <c r="G600" s="298"/>
      <c r="H600" s="298"/>
      <c r="I600" s="298"/>
      <c r="J600" s="298"/>
      <c r="K600" s="298"/>
      <c r="L600" s="299"/>
      <c r="M600" s="300"/>
      <c r="N600" s="301"/>
      <c r="O600" s="238"/>
      <c r="P600" s="238"/>
      <c r="Q600" s="238"/>
    </row>
    <row r="601" spans="1:17" s="39" customFormat="1" ht="12">
      <c r="A601" s="298"/>
      <c r="B601" s="298"/>
      <c r="C601" s="298"/>
      <c r="D601" s="298"/>
      <c r="E601" s="298"/>
      <c r="F601" s="298"/>
      <c r="G601" s="298"/>
      <c r="H601" s="298"/>
      <c r="I601" s="298"/>
      <c r="J601" s="298"/>
      <c r="K601" s="298"/>
      <c r="L601" s="299"/>
      <c r="M601" s="300"/>
      <c r="N601" s="301"/>
      <c r="O601" s="238"/>
      <c r="P601" s="238"/>
      <c r="Q601" s="238"/>
    </row>
    <row r="602" spans="1:17" s="39" customFormat="1" ht="12">
      <c r="A602" s="298"/>
      <c r="B602" s="298"/>
      <c r="C602" s="298"/>
      <c r="D602" s="298"/>
      <c r="E602" s="298"/>
      <c r="F602" s="298"/>
      <c r="G602" s="298"/>
      <c r="H602" s="298"/>
      <c r="I602" s="298"/>
      <c r="J602" s="298"/>
      <c r="K602" s="298"/>
      <c r="L602" s="299"/>
      <c r="M602" s="300"/>
      <c r="N602" s="301"/>
      <c r="O602" s="238"/>
      <c r="P602" s="238"/>
      <c r="Q602" s="238"/>
    </row>
    <row r="603" spans="1:17" s="39" customFormat="1" ht="12">
      <c r="A603" s="298"/>
      <c r="B603" s="298"/>
      <c r="C603" s="298"/>
      <c r="D603" s="298"/>
      <c r="E603" s="298"/>
      <c r="F603" s="298"/>
      <c r="G603" s="298"/>
      <c r="H603" s="298"/>
      <c r="I603" s="298"/>
      <c r="J603" s="298"/>
      <c r="K603" s="298"/>
      <c r="L603" s="299"/>
      <c r="M603" s="300"/>
      <c r="N603" s="301"/>
      <c r="O603" s="238"/>
      <c r="P603" s="238"/>
      <c r="Q603" s="238"/>
    </row>
    <row r="604" spans="1:17" s="39" customFormat="1" ht="12">
      <c r="A604" s="298"/>
      <c r="B604" s="298"/>
      <c r="C604" s="298"/>
      <c r="D604" s="298"/>
      <c r="E604" s="298"/>
      <c r="F604" s="298"/>
      <c r="G604" s="298"/>
      <c r="H604" s="298"/>
      <c r="I604" s="298"/>
      <c r="J604" s="298"/>
      <c r="K604" s="298"/>
      <c r="L604" s="299"/>
      <c r="M604" s="300"/>
      <c r="N604" s="301"/>
      <c r="O604" s="238"/>
      <c r="P604" s="238"/>
      <c r="Q604" s="238"/>
    </row>
    <row r="605" spans="1:17" s="39" customFormat="1" ht="12">
      <c r="A605" s="298"/>
      <c r="B605" s="298"/>
      <c r="C605" s="298"/>
      <c r="D605" s="298"/>
      <c r="E605" s="298"/>
      <c r="F605" s="298"/>
      <c r="G605" s="298"/>
      <c r="H605" s="298"/>
      <c r="I605" s="298"/>
      <c r="J605" s="298"/>
      <c r="K605" s="298"/>
      <c r="L605" s="299"/>
      <c r="M605" s="300"/>
      <c r="N605" s="301"/>
      <c r="O605" s="238"/>
      <c r="P605" s="238"/>
      <c r="Q605" s="238"/>
    </row>
    <row r="606" spans="1:17" s="39" customFormat="1" ht="12">
      <c r="A606" s="298"/>
      <c r="B606" s="298"/>
      <c r="C606" s="298"/>
      <c r="D606" s="298"/>
      <c r="E606" s="298"/>
      <c r="F606" s="298"/>
      <c r="G606" s="298"/>
      <c r="H606" s="298"/>
      <c r="I606" s="298"/>
      <c r="J606" s="298"/>
      <c r="K606" s="298"/>
      <c r="L606" s="299"/>
      <c r="M606" s="300"/>
      <c r="N606" s="301"/>
      <c r="O606" s="238"/>
      <c r="P606" s="238"/>
      <c r="Q606" s="238"/>
    </row>
    <row r="607" spans="1:17" s="39" customFormat="1" ht="12">
      <c r="A607" s="298"/>
      <c r="B607" s="298"/>
      <c r="C607" s="298"/>
      <c r="D607" s="298"/>
      <c r="E607" s="298"/>
      <c r="F607" s="298"/>
      <c r="G607" s="298"/>
      <c r="H607" s="298"/>
      <c r="I607" s="298"/>
      <c r="J607" s="298"/>
      <c r="K607" s="298"/>
      <c r="L607" s="299"/>
      <c r="M607" s="300"/>
      <c r="N607" s="301"/>
      <c r="O607" s="238"/>
      <c r="P607" s="238"/>
      <c r="Q607" s="238"/>
    </row>
    <row r="608" spans="1:17" s="39" customFormat="1" ht="12">
      <c r="A608" s="298"/>
      <c r="B608" s="298"/>
      <c r="C608" s="298"/>
      <c r="D608" s="298"/>
      <c r="E608" s="298"/>
      <c r="F608" s="298"/>
      <c r="G608" s="298"/>
      <c r="H608" s="298"/>
      <c r="I608" s="298"/>
      <c r="J608" s="298"/>
      <c r="K608" s="298"/>
      <c r="L608" s="299"/>
      <c r="M608" s="300"/>
      <c r="N608" s="301"/>
      <c r="O608" s="238"/>
      <c r="P608" s="238"/>
      <c r="Q608" s="238"/>
    </row>
    <row r="609" spans="1:17" s="39" customFormat="1" ht="12">
      <c r="A609" s="298"/>
      <c r="B609" s="298"/>
      <c r="C609" s="298"/>
      <c r="D609" s="298"/>
      <c r="E609" s="298"/>
      <c r="F609" s="298"/>
      <c r="G609" s="298"/>
      <c r="H609" s="298"/>
      <c r="I609" s="298"/>
      <c r="J609" s="298"/>
      <c r="K609" s="298"/>
      <c r="L609" s="299"/>
      <c r="M609" s="300"/>
      <c r="N609" s="301"/>
      <c r="O609" s="238"/>
      <c r="P609" s="238"/>
      <c r="Q609" s="238"/>
    </row>
    <row r="610" spans="1:17" s="39" customFormat="1" ht="12">
      <c r="A610" s="298"/>
      <c r="B610" s="298"/>
      <c r="C610" s="298"/>
      <c r="D610" s="298"/>
      <c r="E610" s="298"/>
      <c r="F610" s="298"/>
      <c r="G610" s="298"/>
      <c r="H610" s="298"/>
      <c r="I610" s="298"/>
      <c r="J610" s="298"/>
      <c r="K610" s="298"/>
      <c r="L610" s="299"/>
      <c r="M610" s="300"/>
      <c r="N610" s="301"/>
      <c r="O610" s="238"/>
      <c r="P610" s="238"/>
      <c r="Q610" s="238"/>
    </row>
    <row r="611" spans="1:17" s="39" customFormat="1" ht="12">
      <c r="A611" s="298"/>
      <c r="B611" s="298"/>
      <c r="C611" s="298"/>
      <c r="D611" s="298"/>
      <c r="E611" s="298"/>
      <c r="F611" s="298"/>
      <c r="G611" s="298"/>
      <c r="H611" s="298"/>
      <c r="I611" s="298"/>
      <c r="J611" s="298"/>
      <c r="K611" s="298"/>
      <c r="L611" s="299"/>
      <c r="M611" s="300"/>
      <c r="N611" s="301"/>
      <c r="O611" s="238"/>
      <c r="P611" s="238"/>
      <c r="Q611" s="238"/>
    </row>
    <row r="612" spans="1:17" s="39" customFormat="1" ht="12">
      <c r="A612" s="298"/>
      <c r="B612" s="298"/>
      <c r="C612" s="298"/>
      <c r="D612" s="298"/>
      <c r="E612" s="298"/>
      <c r="F612" s="298"/>
      <c r="G612" s="298"/>
      <c r="H612" s="298"/>
      <c r="I612" s="298"/>
      <c r="J612" s="298"/>
      <c r="K612" s="298"/>
      <c r="L612" s="299"/>
      <c r="M612" s="300"/>
      <c r="N612" s="301"/>
      <c r="O612" s="238"/>
      <c r="P612" s="238"/>
      <c r="Q612" s="238"/>
    </row>
    <row r="613" spans="1:17" s="39" customFormat="1" ht="12">
      <c r="A613" s="298"/>
      <c r="B613" s="298"/>
      <c r="C613" s="298"/>
      <c r="D613" s="298"/>
      <c r="E613" s="298"/>
      <c r="F613" s="298"/>
      <c r="G613" s="298"/>
      <c r="H613" s="298"/>
      <c r="I613" s="298"/>
      <c r="J613" s="298"/>
      <c r="K613" s="298"/>
      <c r="L613" s="299"/>
      <c r="M613" s="300"/>
      <c r="N613" s="301"/>
      <c r="O613" s="238"/>
      <c r="P613" s="238"/>
      <c r="Q613" s="238"/>
    </row>
    <row r="614" spans="1:17" s="39" customFormat="1" ht="12">
      <c r="A614" s="298"/>
      <c r="B614" s="298"/>
      <c r="C614" s="298"/>
      <c r="D614" s="298"/>
      <c r="E614" s="298"/>
      <c r="F614" s="298"/>
      <c r="G614" s="298"/>
      <c r="H614" s="298"/>
      <c r="I614" s="298"/>
      <c r="J614" s="298"/>
      <c r="K614" s="298"/>
      <c r="L614" s="299"/>
      <c r="M614" s="300"/>
      <c r="N614" s="301"/>
      <c r="O614" s="238"/>
      <c r="P614" s="238"/>
      <c r="Q614" s="238"/>
    </row>
    <row r="615" spans="1:17" s="39" customFormat="1" ht="12">
      <c r="A615" s="298"/>
      <c r="B615" s="298"/>
      <c r="C615" s="298"/>
      <c r="D615" s="298"/>
      <c r="E615" s="298"/>
      <c r="F615" s="298"/>
      <c r="G615" s="298"/>
      <c r="H615" s="298"/>
      <c r="I615" s="298"/>
      <c r="J615" s="298"/>
      <c r="K615" s="298"/>
      <c r="L615" s="299"/>
      <c r="M615" s="300"/>
      <c r="N615" s="301"/>
      <c r="O615" s="238"/>
      <c r="P615" s="238"/>
      <c r="Q615" s="238"/>
    </row>
    <row r="616" spans="1:17" s="39" customFormat="1" ht="12">
      <c r="A616" s="298"/>
      <c r="B616" s="298"/>
      <c r="C616" s="298"/>
      <c r="D616" s="298"/>
      <c r="E616" s="298"/>
      <c r="F616" s="298"/>
      <c r="G616" s="298"/>
      <c r="H616" s="298"/>
      <c r="I616" s="298"/>
      <c r="J616" s="298"/>
      <c r="K616" s="298"/>
      <c r="L616" s="299"/>
      <c r="M616" s="300"/>
      <c r="N616" s="301"/>
      <c r="O616" s="238"/>
      <c r="P616" s="238"/>
      <c r="Q616" s="238"/>
    </row>
    <row r="617" spans="1:17" s="39" customFormat="1" ht="12">
      <c r="A617" s="298"/>
      <c r="B617" s="298"/>
      <c r="C617" s="298"/>
      <c r="D617" s="298"/>
      <c r="E617" s="298"/>
      <c r="F617" s="298"/>
      <c r="G617" s="298"/>
      <c r="H617" s="298"/>
      <c r="I617" s="298"/>
      <c r="J617" s="298"/>
      <c r="K617" s="298"/>
      <c r="L617" s="299"/>
      <c r="M617" s="300"/>
      <c r="N617" s="301"/>
      <c r="O617" s="238"/>
      <c r="P617" s="238"/>
      <c r="Q617" s="238"/>
    </row>
    <row r="618" spans="1:17" s="39" customFormat="1" ht="12">
      <c r="A618" s="298"/>
      <c r="B618" s="298"/>
      <c r="C618" s="298"/>
      <c r="D618" s="298"/>
      <c r="E618" s="298"/>
      <c r="F618" s="298"/>
      <c r="G618" s="298"/>
      <c r="H618" s="298"/>
      <c r="I618" s="298"/>
      <c r="J618" s="298"/>
      <c r="K618" s="298"/>
      <c r="L618" s="299"/>
      <c r="M618" s="300"/>
      <c r="N618" s="301"/>
      <c r="O618" s="238"/>
      <c r="P618" s="238"/>
      <c r="Q618" s="238"/>
    </row>
    <row r="619" spans="1:17" s="39" customFormat="1" ht="12">
      <c r="A619" s="298"/>
      <c r="B619" s="298"/>
      <c r="C619" s="298"/>
      <c r="D619" s="298"/>
      <c r="E619" s="298"/>
      <c r="F619" s="298"/>
      <c r="G619" s="298"/>
      <c r="H619" s="298"/>
      <c r="I619" s="298"/>
      <c r="J619" s="298"/>
      <c r="K619" s="298"/>
      <c r="L619" s="299"/>
      <c r="M619" s="300"/>
      <c r="N619" s="301"/>
      <c r="O619" s="238"/>
      <c r="P619" s="238"/>
      <c r="Q619" s="238"/>
    </row>
    <row r="620" spans="1:17" s="39" customFormat="1" ht="12">
      <c r="A620" s="298"/>
      <c r="B620" s="298"/>
      <c r="C620" s="298"/>
      <c r="D620" s="298"/>
      <c r="E620" s="298"/>
      <c r="F620" s="298"/>
      <c r="G620" s="298"/>
      <c r="H620" s="298"/>
      <c r="I620" s="298"/>
      <c r="J620" s="298"/>
      <c r="K620" s="298"/>
      <c r="L620" s="299"/>
      <c r="M620" s="300"/>
      <c r="N620" s="301"/>
      <c r="O620" s="238"/>
      <c r="P620" s="238"/>
      <c r="Q620" s="238"/>
    </row>
    <row r="621" spans="1:17" s="39" customFormat="1" ht="12">
      <c r="A621" s="298"/>
      <c r="B621" s="298"/>
      <c r="C621" s="298"/>
      <c r="D621" s="298"/>
      <c r="E621" s="298"/>
      <c r="F621" s="298"/>
      <c r="G621" s="298"/>
      <c r="H621" s="298"/>
      <c r="I621" s="298"/>
      <c r="J621" s="298"/>
      <c r="K621" s="298"/>
      <c r="L621" s="299"/>
      <c r="M621" s="300"/>
      <c r="N621" s="301"/>
      <c r="O621" s="238"/>
      <c r="P621" s="238"/>
      <c r="Q621" s="238"/>
    </row>
    <row r="622" spans="1:17" s="39" customFormat="1" ht="12">
      <c r="A622" s="298"/>
      <c r="B622" s="298"/>
      <c r="C622" s="298"/>
      <c r="D622" s="298"/>
      <c r="E622" s="298"/>
      <c r="F622" s="298"/>
      <c r="G622" s="298"/>
      <c r="H622" s="298"/>
      <c r="I622" s="298"/>
      <c r="J622" s="298"/>
      <c r="K622" s="298"/>
      <c r="L622" s="299"/>
      <c r="M622" s="300"/>
      <c r="N622" s="301"/>
      <c r="O622" s="238"/>
      <c r="P622" s="238"/>
      <c r="Q622" s="238"/>
    </row>
    <row r="623" spans="1:17" s="39" customFormat="1" ht="12">
      <c r="A623" s="298"/>
      <c r="B623" s="298"/>
      <c r="C623" s="298"/>
      <c r="D623" s="298"/>
      <c r="E623" s="298"/>
      <c r="F623" s="298"/>
      <c r="G623" s="298"/>
      <c r="H623" s="298"/>
      <c r="I623" s="298"/>
      <c r="J623" s="298"/>
      <c r="K623" s="298"/>
      <c r="L623" s="299"/>
      <c r="M623" s="300"/>
      <c r="N623" s="301"/>
      <c r="O623" s="238"/>
      <c r="P623" s="238"/>
      <c r="Q623" s="238"/>
    </row>
    <row r="624" spans="1:17" s="39" customFormat="1" ht="12">
      <c r="A624" s="298"/>
      <c r="B624" s="298"/>
      <c r="C624" s="298"/>
      <c r="D624" s="298"/>
      <c r="E624" s="298"/>
      <c r="F624" s="298"/>
      <c r="G624" s="298"/>
      <c r="H624" s="298"/>
      <c r="I624" s="298"/>
      <c r="J624" s="298"/>
      <c r="K624" s="298"/>
      <c r="L624" s="299"/>
      <c r="M624" s="300"/>
      <c r="N624" s="301"/>
      <c r="O624" s="238"/>
      <c r="P624" s="238"/>
      <c r="Q624" s="238"/>
    </row>
    <row r="625" spans="1:17" s="39" customFormat="1" ht="12">
      <c r="A625" s="298"/>
      <c r="B625" s="298"/>
      <c r="C625" s="298"/>
      <c r="D625" s="298"/>
      <c r="E625" s="298"/>
      <c r="F625" s="298"/>
      <c r="G625" s="298"/>
      <c r="H625" s="298"/>
      <c r="I625" s="298"/>
      <c r="J625" s="298"/>
      <c r="K625" s="298"/>
      <c r="L625" s="299"/>
      <c r="M625" s="300"/>
      <c r="N625" s="301"/>
      <c r="O625" s="238"/>
      <c r="P625" s="238"/>
      <c r="Q625" s="238"/>
    </row>
    <row r="626" spans="1:17" s="39" customFormat="1" ht="12">
      <c r="A626" s="298"/>
      <c r="B626" s="298"/>
      <c r="C626" s="298"/>
      <c r="D626" s="298"/>
      <c r="E626" s="298"/>
      <c r="F626" s="298"/>
      <c r="G626" s="298"/>
      <c r="H626" s="298"/>
      <c r="I626" s="298"/>
      <c r="J626" s="298"/>
      <c r="K626" s="298"/>
      <c r="L626" s="299"/>
      <c r="M626" s="300"/>
      <c r="N626" s="301"/>
      <c r="O626" s="238"/>
      <c r="P626" s="238"/>
      <c r="Q626" s="238"/>
    </row>
    <row r="627" spans="1:17" s="39" customFormat="1" ht="12">
      <c r="A627" s="298"/>
      <c r="B627" s="298"/>
      <c r="C627" s="298"/>
      <c r="D627" s="298"/>
      <c r="E627" s="298"/>
      <c r="F627" s="298"/>
      <c r="G627" s="298"/>
      <c r="H627" s="298"/>
      <c r="I627" s="298"/>
      <c r="J627" s="298"/>
      <c r="K627" s="298"/>
      <c r="L627" s="299"/>
      <c r="M627" s="300"/>
      <c r="N627" s="301"/>
      <c r="O627" s="238"/>
      <c r="P627" s="238"/>
      <c r="Q627" s="238"/>
    </row>
    <row r="628" spans="1:17" s="39" customFormat="1" ht="12">
      <c r="A628" s="298"/>
      <c r="B628" s="298"/>
      <c r="C628" s="298"/>
      <c r="D628" s="298"/>
      <c r="E628" s="298"/>
      <c r="F628" s="298"/>
      <c r="G628" s="298"/>
      <c r="H628" s="298"/>
      <c r="I628" s="298"/>
      <c r="J628" s="298"/>
      <c r="K628" s="298"/>
      <c r="L628" s="299"/>
      <c r="M628" s="300"/>
      <c r="N628" s="301"/>
      <c r="O628" s="238"/>
      <c r="P628" s="238"/>
      <c r="Q628" s="238"/>
    </row>
    <row r="629" spans="1:17" s="39" customFormat="1" ht="12">
      <c r="A629" s="298"/>
      <c r="B629" s="298"/>
      <c r="C629" s="298"/>
      <c r="D629" s="298"/>
      <c r="E629" s="298"/>
      <c r="F629" s="298"/>
      <c r="G629" s="298"/>
      <c r="H629" s="298"/>
      <c r="I629" s="298"/>
      <c r="J629" s="298"/>
      <c r="K629" s="298"/>
      <c r="L629" s="299"/>
      <c r="M629" s="300"/>
      <c r="N629" s="301"/>
      <c r="O629" s="238"/>
      <c r="P629" s="238"/>
      <c r="Q629" s="238"/>
    </row>
    <row r="630" spans="1:17" s="39" customFormat="1" ht="12">
      <c r="A630" s="298"/>
      <c r="B630" s="298"/>
      <c r="C630" s="298"/>
      <c r="D630" s="298"/>
      <c r="E630" s="298"/>
      <c r="F630" s="298"/>
      <c r="G630" s="298"/>
      <c r="H630" s="298"/>
      <c r="I630" s="298"/>
      <c r="J630" s="298"/>
      <c r="K630" s="298"/>
      <c r="L630" s="299"/>
      <c r="M630" s="300"/>
      <c r="N630" s="301"/>
      <c r="O630" s="238"/>
      <c r="P630" s="238"/>
      <c r="Q630" s="238"/>
    </row>
    <row r="631" spans="1:17" s="39" customFormat="1" ht="12">
      <c r="A631" s="298"/>
      <c r="B631" s="298"/>
      <c r="C631" s="298"/>
      <c r="D631" s="298"/>
      <c r="E631" s="298"/>
      <c r="F631" s="298"/>
      <c r="G631" s="298"/>
      <c r="H631" s="298"/>
      <c r="I631" s="298"/>
      <c r="J631" s="298"/>
      <c r="K631" s="298"/>
      <c r="L631" s="299"/>
      <c r="M631" s="300"/>
      <c r="N631" s="301"/>
      <c r="O631" s="238"/>
      <c r="P631" s="238"/>
      <c r="Q631" s="238"/>
    </row>
    <row r="632" spans="1:17" s="39" customFormat="1" ht="12">
      <c r="A632" s="298"/>
      <c r="B632" s="298"/>
      <c r="C632" s="298"/>
      <c r="D632" s="298"/>
      <c r="E632" s="298"/>
      <c r="F632" s="298"/>
      <c r="G632" s="298"/>
      <c r="H632" s="298"/>
      <c r="I632" s="298"/>
      <c r="J632" s="298"/>
      <c r="K632" s="298"/>
      <c r="L632" s="299"/>
      <c r="M632" s="300"/>
      <c r="N632" s="301"/>
      <c r="O632" s="238"/>
      <c r="P632" s="238"/>
      <c r="Q632" s="238"/>
    </row>
    <row r="633" spans="1:17" s="39" customFormat="1" ht="12">
      <c r="A633" s="298"/>
      <c r="B633" s="298"/>
      <c r="C633" s="298"/>
      <c r="D633" s="298"/>
      <c r="E633" s="298"/>
      <c r="F633" s="298"/>
      <c r="G633" s="298"/>
      <c r="H633" s="298"/>
      <c r="I633" s="298"/>
      <c r="J633" s="298"/>
      <c r="K633" s="298"/>
      <c r="L633" s="299"/>
      <c r="M633" s="300"/>
      <c r="N633" s="301"/>
      <c r="O633" s="238"/>
      <c r="P633" s="238"/>
      <c r="Q633" s="238"/>
    </row>
    <row r="634" spans="1:17" s="39" customFormat="1" ht="12">
      <c r="A634" s="298"/>
      <c r="B634" s="298"/>
      <c r="C634" s="298"/>
      <c r="D634" s="298"/>
      <c r="E634" s="298"/>
      <c r="F634" s="298"/>
      <c r="G634" s="298"/>
      <c r="H634" s="298"/>
      <c r="I634" s="298"/>
      <c r="J634" s="298"/>
      <c r="K634" s="298"/>
      <c r="L634" s="299"/>
      <c r="M634" s="300"/>
      <c r="N634" s="301"/>
      <c r="O634" s="238"/>
      <c r="P634" s="238"/>
      <c r="Q634" s="238"/>
    </row>
    <row r="635" spans="1:17" s="39" customFormat="1" ht="12">
      <c r="A635" s="298"/>
      <c r="B635" s="298"/>
      <c r="C635" s="298"/>
      <c r="D635" s="298"/>
      <c r="E635" s="298"/>
      <c r="F635" s="298"/>
      <c r="G635" s="298"/>
      <c r="H635" s="298"/>
      <c r="I635" s="298"/>
      <c r="J635" s="298"/>
      <c r="K635" s="298"/>
      <c r="L635" s="299"/>
      <c r="M635" s="300"/>
      <c r="N635" s="301"/>
      <c r="O635" s="238"/>
      <c r="P635" s="238"/>
      <c r="Q635" s="238"/>
    </row>
    <row r="636" spans="1:17" s="39" customFormat="1" ht="12">
      <c r="A636" s="298"/>
      <c r="B636" s="298"/>
      <c r="C636" s="298"/>
      <c r="D636" s="298"/>
      <c r="E636" s="298"/>
      <c r="F636" s="298"/>
      <c r="G636" s="298"/>
      <c r="H636" s="298"/>
      <c r="I636" s="298"/>
      <c r="J636" s="298"/>
      <c r="K636" s="298"/>
      <c r="L636" s="299"/>
      <c r="M636" s="300"/>
      <c r="N636" s="301"/>
      <c r="O636" s="238"/>
      <c r="P636" s="238"/>
      <c r="Q636" s="238"/>
    </row>
    <row r="637" spans="1:17" s="39" customFormat="1" ht="12">
      <c r="A637" s="298"/>
      <c r="B637" s="298"/>
      <c r="C637" s="298"/>
      <c r="D637" s="298"/>
      <c r="E637" s="298"/>
      <c r="F637" s="298"/>
      <c r="G637" s="298"/>
      <c r="H637" s="298"/>
      <c r="I637" s="298"/>
      <c r="J637" s="298"/>
      <c r="K637" s="298"/>
      <c r="L637" s="299"/>
      <c r="M637" s="300"/>
      <c r="N637" s="301"/>
      <c r="O637" s="238"/>
      <c r="P637" s="238"/>
      <c r="Q637" s="238"/>
    </row>
    <row r="638" spans="1:17" s="39" customFormat="1" ht="12">
      <c r="A638" s="298"/>
      <c r="B638" s="298"/>
      <c r="C638" s="298"/>
      <c r="D638" s="298"/>
      <c r="E638" s="298"/>
      <c r="F638" s="298"/>
      <c r="G638" s="298"/>
      <c r="H638" s="298"/>
      <c r="I638" s="298"/>
      <c r="J638" s="298"/>
      <c r="K638" s="298"/>
      <c r="L638" s="299"/>
      <c r="M638" s="300"/>
      <c r="N638" s="301"/>
      <c r="O638" s="238"/>
      <c r="P638" s="238"/>
      <c r="Q638" s="238"/>
    </row>
    <row r="639" spans="1:17" s="39" customFormat="1" ht="12">
      <c r="A639" s="298"/>
      <c r="B639" s="298"/>
      <c r="C639" s="298"/>
      <c r="D639" s="298"/>
      <c r="E639" s="298"/>
      <c r="F639" s="298"/>
      <c r="G639" s="298"/>
      <c r="H639" s="298"/>
      <c r="I639" s="298"/>
      <c r="J639" s="298"/>
      <c r="K639" s="298"/>
      <c r="L639" s="299"/>
      <c r="M639" s="300"/>
      <c r="N639" s="301"/>
      <c r="O639" s="238"/>
      <c r="P639" s="238"/>
      <c r="Q639" s="238"/>
    </row>
    <row r="640" spans="1:17" s="39" customFormat="1" ht="12">
      <c r="A640" s="298"/>
      <c r="B640" s="298"/>
      <c r="C640" s="298"/>
      <c r="D640" s="298"/>
      <c r="E640" s="298"/>
      <c r="F640" s="298"/>
      <c r="G640" s="298"/>
      <c r="H640" s="298"/>
      <c r="I640" s="298"/>
      <c r="J640" s="298"/>
      <c r="K640" s="298"/>
      <c r="L640" s="299"/>
      <c r="M640" s="300"/>
      <c r="N640" s="301"/>
      <c r="O640" s="238"/>
      <c r="P640" s="238"/>
      <c r="Q640" s="238"/>
    </row>
    <row r="641" spans="1:17" s="39" customFormat="1" ht="12">
      <c r="A641" s="298"/>
      <c r="B641" s="298"/>
      <c r="C641" s="298"/>
      <c r="D641" s="298"/>
      <c r="E641" s="298"/>
      <c r="F641" s="298"/>
      <c r="G641" s="298"/>
      <c r="H641" s="298"/>
      <c r="I641" s="298"/>
      <c r="J641" s="298"/>
      <c r="K641" s="298"/>
      <c r="L641" s="299"/>
      <c r="M641" s="300"/>
      <c r="N641" s="301"/>
      <c r="O641" s="238"/>
      <c r="P641" s="238"/>
      <c r="Q641" s="238"/>
    </row>
    <row r="642" spans="1:17" s="39" customFormat="1" ht="12">
      <c r="A642" s="298"/>
      <c r="B642" s="298"/>
      <c r="C642" s="298"/>
      <c r="D642" s="298"/>
      <c r="E642" s="298"/>
      <c r="F642" s="298"/>
      <c r="G642" s="298"/>
      <c r="H642" s="298"/>
      <c r="I642" s="298"/>
      <c r="J642" s="298"/>
      <c r="K642" s="298"/>
      <c r="L642" s="299"/>
      <c r="M642" s="300"/>
      <c r="N642" s="301"/>
      <c r="O642" s="238"/>
      <c r="P642" s="238"/>
      <c r="Q642" s="238"/>
    </row>
    <row r="643" spans="1:17" s="39" customFormat="1" ht="12">
      <c r="A643" s="298"/>
      <c r="B643" s="298"/>
      <c r="C643" s="298"/>
      <c r="D643" s="298"/>
      <c r="E643" s="298"/>
      <c r="F643" s="298"/>
      <c r="G643" s="298"/>
      <c r="H643" s="298"/>
      <c r="I643" s="298"/>
      <c r="J643" s="298"/>
      <c r="K643" s="298"/>
      <c r="L643" s="299"/>
      <c r="M643" s="300"/>
      <c r="N643" s="301"/>
      <c r="O643" s="238"/>
      <c r="P643" s="238"/>
      <c r="Q643" s="238"/>
    </row>
    <row r="644" spans="1:17" s="39" customFormat="1" ht="12">
      <c r="A644" s="298"/>
      <c r="B644" s="298"/>
      <c r="C644" s="298"/>
      <c r="D644" s="298"/>
      <c r="E644" s="298"/>
      <c r="F644" s="298"/>
      <c r="G644" s="298"/>
      <c r="H644" s="298"/>
      <c r="I644" s="298"/>
      <c r="J644" s="298"/>
      <c r="K644" s="298"/>
      <c r="L644" s="299"/>
      <c r="M644" s="300"/>
      <c r="N644" s="301"/>
      <c r="O644" s="238"/>
      <c r="P644" s="238"/>
      <c r="Q644" s="238"/>
    </row>
    <row r="645" spans="1:17" s="39" customFormat="1" ht="12">
      <c r="A645" s="298"/>
      <c r="B645" s="298"/>
      <c r="C645" s="298"/>
      <c r="D645" s="298"/>
      <c r="E645" s="298"/>
      <c r="F645" s="298"/>
      <c r="G645" s="298"/>
      <c r="H645" s="298"/>
      <c r="I645" s="298"/>
      <c r="J645" s="298"/>
      <c r="K645" s="298"/>
      <c r="L645" s="299"/>
      <c r="M645" s="300"/>
      <c r="N645" s="301"/>
      <c r="O645" s="238"/>
      <c r="P645" s="238"/>
      <c r="Q645" s="238"/>
    </row>
    <row r="646" spans="1:17" s="39" customFormat="1" ht="12">
      <c r="A646" s="298"/>
      <c r="B646" s="298"/>
      <c r="C646" s="298"/>
      <c r="D646" s="298"/>
      <c r="E646" s="298"/>
      <c r="F646" s="298"/>
      <c r="G646" s="298"/>
      <c r="H646" s="298"/>
      <c r="I646" s="298"/>
      <c r="J646" s="298"/>
      <c r="K646" s="298"/>
      <c r="L646" s="299"/>
      <c r="M646" s="300"/>
      <c r="N646" s="301"/>
      <c r="O646" s="238"/>
      <c r="P646" s="238"/>
      <c r="Q646" s="238"/>
    </row>
    <row r="647" spans="1:17" s="39" customFormat="1" ht="12">
      <c r="A647" s="298"/>
      <c r="B647" s="298"/>
      <c r="C647" s="298"/>
      <c r="D647" s="298"/>
      <c r="E647" s="298"/>
      <c r="F647" s="298"/>
      <c r="G647" s="298"/>
      <c r="H647" s="298"/>
      <c r="I647" s="298"/>
      <c r="J647" s="298"/>
      <c r="K647" s="298"/>
      <c r="L647" s="299"/>
      <c r="M647" s="300"/>
      <c r="N647" s="301"/>
      <c r="O647" s="238"/>
      <c r="P647" s="238"/>
      <c r="Q647" s="238"/>
    </row>
    <row r="648" spans="1:17" s="39" customFormat="1" ht="12">
      <c r="A648" s="298"/>
      <c r="B648" s="298"/>
      <c r="C648" s="298"/>
      <c r="D648" s="298"/>
      <c r="E648" s="298"/>
      <c r="F648" s="298"/>
      <c r="G648" s="298"/>
      <c r="H648" s="298"/>
      <c r="I648" s="298"/>
      <c r="J648" s="298"/>
      <c r="K648" s="298"/>
      <c r="L648" s="299"/>
      <c r="M648" s="300"/>
      <c r="N648" s="301"/>
      <c r="O648" s="238"/>
      <c r="P648" s="238"/>
      <c r="Q648" s="238"/>
    </row>
    <row r="649" spans="1:17" s="39" customFormat="1" ht="12">
      <c r="A649" s="298"/>
      <c r="B649" s="298"/>
      <c r="C649" s="298"/>
      <c r="D649" s="298"/>
      <c r="E649" s="298"/>
      <c r="F649" s="298"/>
      <c r="G649" s="298"/>
      <c r="H649" s="298"/>
      <c r="I649" s="298"/>
      <c r="J649" s="298"/>
      <c r="K649" s="298"/>
      <c r="L649" s="299"/>
      <c r="M649" s="300"/>
      <c r="N649" s="301"/>
      <c r="O649" s="238"/>
      <c r="P649" s="238"/>
      <c r="Q649" s="238"/>
    </row>
    <row r="650" spans="1:17" s="39" customFormat="1" ht="12">
      <c r="A650" s="298"/>
      <c r="B650" s="298"/>
      <c r="C650" s="298"/>
      <c r="D650" s="298"/>
      <c r="E650" s="298"/>
      <c r="F650" s="298"/>
      <c r="G650" s="298"/>
      <c r="H650" s="298"/>
      <c r="I650" s="298"/>
      <c r="J650" s="298"/>
      <c r="K650" s="298"/>
      <c r="L650" s="299"/>
      <c r="M650" s="300"/>
      <c r="N650" s="301"/>
      <c r="O650" s="238"/>
      <c r="P650" s="238"/>
      <c r="Q650" s="238"/>
    </row>
    <row r="651" spans="1:17" s="39" customFormat="1" ht="12">
      <c r="A651" s="298"/>
      <c r="B651" s="298"/>
      <c r="C651" s="298"/>
      <c r="D651" s="298"/>
      <c r="E651" s="298"/>
      <c r="F651" s="298"/>
      <c r="G651" s="298"/>
      <c r="H651" s="298"/>
      <c r="I651" s="298"/>
      <c r="J651" s="298"/>
      <c r="K651" s="298"/>
      <c r="L651" s="299"/>
      <c r="M651" s="300"/>
      <c r="N651" s="301"/>
      <c r="O651" s="238"/>
      <c r="P651" s="238"/>
      <c r="Q651" s="238"/>
    </row>
    <row r="652" spans="1:17" s="39" customFormat="1" ht="12">
      <c r="A652" s="298"/>
      <c r="B652" s="298"/>
      <c r="C652" s="298"/>
      <c r="D652" s="298"/>
      <c r="E652" s="298"/>
      <c r="F652" s="298"/>
      <c r="G652" s="298"/>
      <c r="H652" s="298"/>
      <c r="I652" s="298"/>
      <c r="J652" s="298"/>
      <c r="K652" s="298"/>
      <c r="L652" s="299"/>
      <c r="M652" s="300"/>
      <c r="N652" s="301"/>
      <c r="O652" s="238"/>
      <c r="P652" s="238"/>
      <c r="Q652" s="238"/>
    </row>
    <row r="653" spans="1:17" s="39" customFormat="1" ht="12">
      <c r="A653" s="298"/>
      <c r="B653" s="298"/>
      <c r="C653" s="298"/>
      <c r="D653" s="298"/>
      <c r="E653" s="298"/>
      <c r="F653" s="298"/>
      <c r="G653" s="298"/>
      <c r="H653" s="298"/>
      <c r="I653" s="298"/>
      <c r="J653" s="298"/>
      <c r="K653" s="298"/>
      <c r="L653" s="299"/>
      <c r="M653" s="300"/>
      <c r="N653" s="301"/>
      <c r="O653" s="238"/>
      <c r="P653" s="238"/>
      <c r="Q653" s="238"/>
    </row>
    <row r="654" spans="1:17" s="39" customFormat="1" ht="12">
      <c r="A654" s="298"/>
      <c r="B654" s="298"/>
      <c r="C654" s="298"/>
      <c r="D654" s="298"/>
      <c r="E654" s="298"/>
      <c r="F654" s="298"/>
      <c r="G654" s="298"/>
      <c r="H654" s="298"/>
      <c r="I654" s="298"/>
      <c r="J654" s="298"/>
      <c r="K654" s="298"/>
      <c r="L654" s="299"/>
      <c r="M654" s="300"/>
      <c r="N654" s="301"/>
      <c r="O654" s="238"/>
      <c r="P654" s="238"/>
      <c r="Q654" s="238"/>
    </row>
    <row r="655" spans="1:17" s="39" customFormat="1" ht="12">
      <c r="A655" s="298"/>
      <c r="B655" s="298"/>
      <c r="C655" s="298"/>
      <c r="D655" s="298"/>
      <c r="E655" s="298"/>
      <c r="F655" s="298"/>
      <c r="G655" s="298"/>
      <c r="H655" s="298"/>
      <c r="I655" s="298"/>
      <c r="J655" s="298"/>
      <c r="K655" s="298"/>
      <c r="L655" s="299"/>
      <c r="M655" s="300"/>
      <c r="N655" s="301"/>
      <c r="O655" s="238"/>
      <c r="P655" s="238"/>
      <c r="Q655" s="238"/>
    </row>
    <row r="656" spans="1:17" s="39" customFormat="1" ht="12">
      <c r="A656" s="298"/>
      <c r="B656" s="298"/>
      <c r="C656" s="298"/>
      <c r="D656" s="298"/>
      <c r="E656" s="298"/>
      <c r="F656" s="298"/>
      <c r="G656" s="298"/>
      <c r="H656" s="298"/>
      <c r="I656" s="298"/>
      <c r="J656" s="298"/>
      <c r="K656" s="298"/>
      <c r="L656" s="299"/>
      <c r="M656" s="300"/>
      <c r="N656" s="301"/>
      <c r="O656" s="238"/>
      <c r="P656" s="238"/>
      <c r="Q656" s="238"/>
    </row>
    <row r="657" spans="1:17" s="39" customFormat="1" ht="12">
      <c r="A657" s="298"/>
      <c r="B657" s="298"/>
      <c r="C657" s="298"/>
      <c r="D657" s="298"/>
      <c r="E657" s="298"/>
      <c r="F657" s="298"/>
      <c r="G657" s="298"/>
      <c r="H657" s="298"/>
      <c r="I657" s="298"/>
      <c r="J657" s="298"/>
      <c r="K657" s="298"/>
      <c r="L657" s="299"/>
      <c r="M657" s="300"/>
      <c r="N657" s="301"/>
      <c r="O657" s="238"/>
      <c r="P657" s="238"/>
      <c r="Q657" s="238"/>
    </row>
    <row r="658" spans="1:17" s="39" customFormat="1" ht="12">
      <c r="A658" s="298"/>
      <c r="B658" s="298"/>
      <c r="C658" s="298"/>
      <c r="D658" s="298"/>
      <c r="E658" s="298"/>
      <c r="F658" s="298"/>
      <c r="G658" s="298"/>
      <c r="H658" s="298"/>
      <c r="I658" s="298"/>
      <c r="J658" s="298"/>
      <c r="K658" s="298"/>
      <c r="L658" s="299"/>
      <c r="M658" s="300"/>
      <c r="N658" s="301"/>
      <c r="O658" s="238"/>
      <c r="P658" s="238"/>
      <c r="Q658" s="238"/>
    </row>
    <row r="659" spans="1:17" s="39" customFormat="1" ht="12">
      <c r="A659" s="298"/>
      <c r="B659" s="298"/>
      <c r="C659" s="298"/>
      <c r="D659" s="298"/>
      <c r="E659" s="298"/>
      <c r="F659" s="298"/>
      <c r="G659" s="298"/>
      <c r="H659" s="298"/>
      <c r="I659" s="298"/>
      <c r="J659" s="298"/>
      <c r="K659" s="298"/>
      <c r="L659" s="299"/>
      <c r="M659" s="300"/>
      <c r="N659" s="301"/>
      <c r="O659" s="238"/>
      <c r="P659" s="238"/>
      <c r="Q659" s="238"/>
    </row>
    <row r="660" spans="1:17" s="39" customFormat="1" ht="12">
      <c r="A660" s="298"/>
      <c r="B660" s="298"/>
      <c r="C660" s="298"/>
      <c r="D660" s="298"/>
      <c r="E660" s="298"/>
      <c r="F660" s="298"/>
      <c r="G660" s="298"/>
      <c r="H660" s="298"/>
      <c r="I660" s="298"/>
      <c r="J660" s="298"/>
      <c r="K660" s="298"/>
      <c r="L660" s="299"/>
      <c r="M660" s="300"/>
      <c r="N660" s="301"/>
      <c r="O660" s="238"/>
      <c r="P660" s="238"/>
      <c r="Q660" s="238"/>
    </row>
    <row r="661" spans="1:17" s="39" customFormat="1" ht="12">
      <c r="A661" s="298"/>
      <c r="B661" s="298"/>
      <c r="C661" s="298"/>
      <c r="D661" s="298"/>
      <c r="E661" s="298"/>
      <c r="F661" s="298"/>
      <c r="G661" s="298"/>
      <c r="H661" s="298"/>
      <c r="I661" s="298"/>
      <c r="J661" s="298"/>
      <c r="K661" s="298"/>
      <c r="L661" s="299"/>
      <c r="M661" s="300"/>
      <c r="N661" s="301"/>
      <c r="O661" s="238"/>
      <c r="P661" s="238"/>
      <c r="Q661" s="238"/>
    </row>
    <row r="662" spans="1:17" s="39" customFormat="1" ht="12">
      <c r="A662" s="298"/>
      <c r="B662" s="298"/>
      <c r="C662" s="298"/>
      <c r="D662" s="298"/>
      <c r="E662" s="298"/>
      <c r="F662" s="298"/>
      <c r="G662" s="298"/>
      <c r="H662" s="298"/>
      <c r="I662" s="298"/>
      <c r="J662" s="298"/>
      <c r="K662" s="298"/>
      <c r="L662" s="299"/>
      <c r="M662" s="300"/>
      <c r="N662" s="301"/>
      <c r="O662" s="238"/>
      <c r="P662" s="238"/>
      <c r="Q662" s="238"/>
    </row>
    <row r="663" spans="1:17" s="39" customFormat="1" ht="12">
      <c r="A663" s="298"/>
      <c r="B663" s="298"/>
      <c r="C663" s="298"/>
      <c r="D663" s="298"/>
      <c r="E663" s="298"/>
      <c r="F663" s="298"/>
      <c r="G663" s="298"/>
      <c r="H663" s="298"/>
      <c r="I663" s="298"/>
      <c r="J663" s="298"/>
      <c r="K663" s="298"/>
      <c r="L663" s="299"/>
      <c r="M663" s="300"/>
      <c r="N663" s="301"/>
      <c r="O663" s="238"/>
      <c r="P663" s="238"/>
      <c r="Q663" s="238"/>
    </row>
    <row r="664" spans="1:17" s="39" customFormat="1" ht="12">
      <c r="A664" s="298"/>
      <c r="B664" s="298"/>
      <c r="C664" s="298"/>
      <c r="D664" s="298"/>
      <c r="E664" s="298"/>
      <c r="F664" s="298"/>
      <c r="G664" s="298"/>
      <c r="H664" s="298"/>
      <c r="I664" s="298"/>
      <c r="J664" s="298"/>
      <c r="K664" s="298"/>
      <c r="L664" s="299"/>
      <c r="M664" s="300"/>
      <c r="N664" s="301"/>
      <c r="O664" s="238"/>
      <c r="P664" s="238"/>
      <c r="Q664" s="238"/>
    </row>
    <row r="665" spans="1:17" s="39" customFormat="1" ht="12">
      <c r="A665" s="298"/>
      <c r="B665" s="298"/>
      <c r="C665" s="298"/>
      <c r="D665" s="298"/>
      <c r="E665" s="298"/>
      <c r="F665" s="298"/>
      <c r="G665" s="298"/>
      <c r="H665" s="298"/>
      <c r="I665" s="298"/>
      <c r="J665" s="298"/>
      <c r="K665" s="298"/>
      <c r="L665" s="299"/>
      <c r="M665" s="300"/>
      <c r="N665" s="301"/>
      <c r="O665" s="238"/>
      <c r="P665" s="238"/>
      <c r="Q665" s="238"/>
    </row>
    <row r="666" spans="1:17" s="39" customFormat="1" ht="12">
      <c r="A666" s="298"/>
      <c r="B666" s="298"/>
      <c r="C666" s="298"/>
      <c r="D666" s="298"/>
      <c r="E666" s="298"/>
      <c r="F666" s="298"/>
      <c r="G666" s="298"/>
      <c r="H666" s="298"/>
      <c r="I666" s="298"/>
      <c r="J666" s="298"/>
      <c r="K666" s="298"/>
      <c r="L666" s="299"/>
      <c r="M666" s="300"/>
      <c r="N666" s="301"/>
      <c r="O666" s="238"/>
      <c r="P666" s="238"/>
      <c r="Q666" s="238"/>
    </row>
    <row r="667" spans="1:17" s="39" customFormat="1" ht="12">
      <c r="A667" s="298"/>
      <c r="B667" s="298"/>
      <c r="C667" s="298"/>
      <c r="D667" s="298"/>
      <c r="E667" s="298"/>
      <c r="F667" s="298"/>
      <c r="G667" s="298"/>
      <c r="H667" s="298"/>
      <c r="I667" s="298"/>
      <c r="J667" s="298"/>
      <c r="K667" s="298"/>
      <c r="L667" s="299"/>
      <c r="M667" s="300"/>
      <c r="N667" s="301"/>
      <c r="O667" s="238"/>
      <c r="P667" s="238"/>
      <c r="Q667" s="238"/>
    </row>
    <row r="668" spans="1:17" s="39" customFormat="1" ht="12">
      <c r="A668" s="298"/>
      <c r="B668" s="298"/>
      <c r="C668" s="298"/>
      <c r="D668" s="298"/>
      <c r="E668" s="298"/>
      <c r="F668" s="298"/>
      <c r="G668" s="298"/>
      <c r="H668" s="298"/>
      <c r="I668" s="298"/>
      <c r="J668" s="298"/>
      <c r="K668" s="298"/>
      <c r="L668" s="299"/>
      <c r="M668" s="300"/>
      <c r="N668" s="301"/>
      <c r="O668" s="238"/>
      <c r="P668" s="238"/>
      <c r="Q668" s="238"/>
    </row>
    <row r="669" spans="1:17" s="39" customFormat="1" ht="12">
      <c r="A669" s="298"/>
      <c r="B669" s="298"/>
      <c r="C669" s="298"/>
      <c r="D669" s="298"/>
      <c r="E669" s="298"/>
      <c r="F669" s="298"/>
      <c r="G669" s="298"/>
      <c r="H669" s="298"/>
      <c r="I669" s="298"/>
      <c r="J669" s="298"/>
      <c r="K669" s="298"/>
      <c r="L669" s="299"/>
      <c r="M669" s="300"/>
      <c r="N669" s="301"/>
      <c r="O669" s="238"/>
      <c r="P669" s="238"/>
      <c r="Q669" s="238"/>
    </row>
    <row r="670" spans="1:17" s="39" customFormat="1" ht="12">
      <c r="A670" s="298"/>
      <c r="B670" s="298"/>
      <c r="C670" s="298"/>
      <c r="D670" s="298"/>
      <c r="E670" s="298"/>
      <c r="F670" s="298"/>
      <c r="G670" s="298"/>
      <c r="H670" s="298"/>
      <c r="I670" s="298"/>
      <c r="J670" s="298"/>
      <c r="K670" s="298"/>
      <c r="L670" s="299"/>
      <c r="M670" s="300"/>
      <c r="N670" s="301"/>
      <c r="O670" s="238"/>
      <c r="P670" s="238"/>
      <c r="Q670" s="238"/>
    </row>
    <row r="671" spans="1:17" s="39" customFormat="1" ht="12">
      <c r="A671" s="298"/>
      <c r="B671" s="298"/>
      <c r="C671" s="298"/>
      <c r="D671" s="298"/>
      <c r="E671" s="298"/>
      <c r="F671" s="298"/>
      <c r="G671" s="298"/>
      <c r="H671" s="298"/>
      <c r="I671" s="298"/>
      <c r="J671" s="298"/>
      <c r="K671" s="298"/>
      <c r="L671" s="299"/>
      <c r="M671" s="300"/>
      <c r="N671" s="301"/>
      <c r="O671" s="238"/>
      <c r="P671" s="238"/>
      <c r="Q671" s="238"/>
    </row>
    <row r="672" spans="1:17" s="39" customFormat="1" ht="12">
      <c r="A672" s="298"/>
      <c r="B672" s="298"/>
      <c r="C672" s="298"/>
      <c r="D672" s="298"/>
      <c r="E672" s="298"/>
      <c r="F672" s="298"/>
      <c r="G672" s="298"/>
      <c r="H672" s="298"/>
      <c r="I672" s="298"/>
      <c r="J672" s="298"/>
      <c r="K672" s="298"/>
      <c r="L672" s="299"/>
      <c r="M672" s="300"/>
      <c r="N672" s="301"/>
      <c r="O672" s="238"/>
      <c r="P672" s="238"/>
      <c r="Q672" s="238"/>
    </row>
    <row r="673" spans="1:17" s="39" customFormat="1" ht="12">
      <c r="A673" s="298"/>
      <c r="B673" s="298"/>
      <c r="C673" s="298"/>
      <c r="D673" s="298"/>
      <c r="E673" s="298"/>
      <c r="F673" s="298"/>
      <c r="G673" s="298"/>
      <c r="H673" s="298"/>
      <c r="I673" s="298"/>
      <c r="J673" s="298"/>
      <c r="K673" s="298"/>
      <c r="L673" s="299"/>
      <c r="M673" s="300"/>
      <c r="N673" s="301"/>
      <c r="O673" s="238"/>
      <c r="P673" s="238"/>
      <c r="Q673" s="238"/>
    </row>
    <row r="674" spans="1:17" s="39" customFormat="1" ht="12">
      <c r="A674" s="298"/>
      <c r="B674" s="298"/>
      <c r="C674" s="298"/>
      <c r="D674" s="298"/>
      <c r="E674" s="298"/>
      <c r="F674" s="298"/>
      <c r="G674" s="298"/>
      <c r="H674" s="298"/>
      <c r="I674" s="298"/>
      <c r="J674" s="298"/>
      <c r="K674" s="298"/>
      <c r="L674" s="299"/>
      <c r="M674" s="300"/>
      <c r="N674" s="301"/>
      <c r="O674" s="238"/>
      <c r="P674" s="238"/>
      <c r="Q674" s="238"/>
    </row>
    <row r="675" spans="1:17" s="39" customFormat="1" ht="12">
      <c r="A675" s="298"/>
      <c r="B675" s="298"/>
      <c r="C675" s="298"/>
      <c r="D675" s="298"/>
      <c r="E675" s="298"/>
      <c r="F675" s="298"/>
      <c r="G675" s="298"/>
      <c r="H675" s="298"/>
      <c r="I675" s="298"/>
      <c r="J675" s="298"/>
      <c r="K675" s="298"/>
      <c r="L675" s="299"/>
      <c r="M675" s="300"/>
      <c r="N675" s="301"/>
      <c r="O675" s="238"/>
      <c r="P675" s="238"/>
      <c r="Q675" s="238"/>
    </row>
    <row r="676" spans="1:17" s="39" customFormat="1" ht="12">
      <c r="A676" s="298"/>
      <c r="B676" s="298"/>
      <c r="C676" s="298"/>
      <c r="D676" s="298"/>
      <c r="E676" s="298"/>
      <c r="F676" s="298"/>
      <c r="G676" s="298"/>
      <c r="H676" s="298"/>
      <c r="I676" s="298"/>
      <c r="J676" s="298"/>
      <c r="K676" s="298"/>
      <c r="L676" s="299"/>
      <c r="M676" s="300"/>
      <c r="N676" s="301"/>
      <c r="O676" s="238"/>
      <c r="P676" s="238"/>
      <c r="Q676" s="238"/>
    </row>
    <row r="677" spans="1:17" s="39" customFormat="1" ht="12">
      <c r="A677" s="298"/>
      <c r="B677" s="298"/>
      <c r="C677" s="298"/>
      <c r="D677" s="298"/>
      <c r="E677" s="298"/>
      <c r="F677" s="298"/>
      <c r="G677" s="298"/>
      <c r="H677" s="298"/>
      <c r="I677" s="298"/>
      <c r="J677" s="298"/>
      <c r="K677" s="298"/>
      <c r="L677" s="299"/>
      <c r="M677" s="300"/>
      <c r="N677" s="301"/>
      <c r="O677" s="238"/>
      <c r="P677" s="238"/>
      <c r="Q677" s="238"/>
    </row>
    <row r="678" spans="1:17" s="39" customFormat="1" ht="12">
      <c r="A678" s="298"/>
      <c r="B678" s="298"/>
      <c r="C678" s="298"/>
      <c r="D678" s="298"/>
      <c r="E678" s="298"/>
      <c r="F678" s="298"/>
      <c r="G678" s="298"/>
      <c r="H678" s="298"/>
      <c r="I678" s="298"/>
      <c r="J678" s="298"/>
      <c r="K678" s="298"/>
      <c r="L678" s="299"/>
      <c r="M678" s="300"/>
      <c r="N678" s="301"/>
      <c r="O678" s="238"/>
      <c r="P678" s="238"/>
      <c r="Q678" s="238"/>
    </row>
    <row r="679" spans="1:17" s="39" customFormat="1" ht="12">
      <c r="A679" s="298"/>
      <c r="B679" s="298"/>
      <c r="C679" s="298"/>
      <c r="D679" s="298"/>
      <c r="E679" s="298"/>
      <c r="F679" s="298"/>
      <c r="G679" s="298"/>
      <c r="H679" s="298"/>
      <c r="I679" s="298"/>
      <c r="J679" s="298"/>
      <c r="K679" s="298"/>
      <c r="L679" s="299"/>
      <c r="M679" s="300"/>
      <c r="N679" s="301"/>
      <c r="O679" s="238"/>
      <c r="P679" s="238"/>
      <c r="Q679" s="238"/>
    </row>
    <row r="680" spans="1:17" s="39" customFormat="1" ht="12">
      <c r="A680" s="298"/>
      <c r="B680" s="298"/>
      <c r="C680" s="298"/>
      <c r="D680" s="298"/>
      <c r="E680" s="298"/>
      <c r="F680" s="298"/>
      <c r="G680" s="298"/>
      <c r="H680" s="298"/>
      <c r="I680" s="298"/>
      <c r="J680" s="298"/>
      <c r="K680" s="298"/>
      <c r="L680" s="299"/>
      <c r="M680" s="300"/>
      <c r="N680" s="301"/>
      <c r="O680" s="238"/>
      <c r="P680" s="238"/>
      <c r="Q680" s="238"/>
    </row>
    <row r="681" spans="1:17" s="39" customFormat="1" ht="12">
      <c r="A681" s="298"/>
      <c r="B681" s="298"/>
      <c r="C681" s="298"/>
      <c r="D681" s="298"/>
      <c r="E681" s="298"/>
      <c r="F681" s="298"/>
      <c r="G681" s="298"/>
      <c r="H681" s="298"/>
      <c r="I681" s="298"/>
      <c r="J681" s="298"/>
      <c r="K681" s="298"/>
      <c r="L681" s="299"/>
      <c r="M681" s="300"/>
      <c r="N681" s="301"/>
      <c r="O681" s="238"/>
      <c r="P681" s="238"/>
      <c r="Q681" s="238"/>
    </row>
    <row r="682" spans="1:17" s="39" customFormat="1" ht="12">
      <c r="A682" s="298"/>
      <c r="B682" s="298"/>
      <c r="C682" s="298"/>
      <c r="D682" s="298"/>
      <c r="E682" s="298"/>
      <c r="F682" s="298"/>
      <c r="G682" s="298"/>
      <c r="H682" s="298"/>
      <c r="I682" s="298"/>
      <c r="J682" s="298"/>
      <c r="K682" s="298"/>
      <c r="L682" s="299"/>
      <c r="M682" s="300"/>
      <c r="N682" s="301"/>
      <c r="O682" s="238"/>
      <c r="P682" s="238"/>
      <c r="Q682" s="238"/>
    </row>
    <row r="683" spans="1:17" s="39" customFormat="1" ht="12">
      <c r="A683" s="298"/>
      <c r="B683" s="298"/>
      <c r="C683" s="298"/>
      <c r="D683" s="298"/>
      <c r="E683" s="298"/>
      <c r="F683" s="298"/>
      <c r="G683" s="298"/>
      <c r="H683" s="298"/>
      <c r="I683" s="298"/>
      <c r="J683" s="298"/>
      <c r="K683" s="298"/>
      <c r="L683" s="299"/>
      <c r="M683" s="300"/>
      <c r="N683" s="301"/>
      <c r="O683" s="238"/>
      <c r="P683" s="238"/>
      <c r="Q683" s="238"/>
    </row>
    <row r="684" spans="1:17" s="39" customFormat="1" ht="12">
      <c r="A684" s="298"/>
      <c r="B684" s="298"/>
      <c r="C684" s="298"/>
      <c r="D684" s="298"/>
      <c r="E684" s="298"/>
      <c r="F684" s="298"/>
      <c r="G684" s="298"/>
      <c r="H684" s="298"/>
      <c r="I684" s="298"/>
      <c r="J684" s="298"/>
      <c r="K684" s="298"/>
      <c r="L684" s="299"/>
      <c r="M684" s="300"/>
      <c r="N684" s="301"/>
      <c r="O684" s="238"/>
      <c r="P684" s="238"/>
      <c r="Q684" s="238"/>
    </row>
    <row r="685" spans="1:17" s="39" customFormat="1" ht="12">
      <c r="A685" s="298"/>
      <c r="B685" s="298"/>
      <c r="C685" s="298"/>
      <c r="D685" s="298"/>
      <c r="E685" s="298"/>
      <c r="F685" s="298"/>
      <c r="G685" s="298"/>
      <c r="H685" s="298"/>
      <c r="I685" s="298"/>
      <c r="J685" s="298"/>
      <c r="K685" s="298"/>
      <c r="L685" s="299"/>
      <c r="M685" s="300"/>
      <c r="N685" s="301"/>
      <c r="O685" s="238"/>
      <c r="P685" s="238"/>
      <c r="Q685" s="238"/>
    </row>
    <row r="686" spans="1:17" s="39" customFormat="1" ht="12">
      <c r="A686" s="298"/>
      <c r="B686" s="298"/>
      <c r="C686" s="298"/>
      <c r="D686" s="298"/>
      <c r="E686" s="298"/>
      <c r="F686" s="298"/>
      <c r="G686" s="298"/>
      <c r="H686" s="298"/>
      <c r="I686" s="298"/>
      <c r="J686" s="298"/>
      <c r="K686" s="298"/>
      <c r="L686" s="299"/>
      <c r="M686" s="300"/>
      <c r="N686" s="301"/>
      <c r="O686" s="238"/>
      <c r="P686" s="238"/>
      <c r="Q686" s="238"/>
    </row>
    <row r="687" spans="1:17" s="39" customFormat="1" ht="12">
      <c r="A687" s="298"/>
      <c r="B687" s="298"/>
      <c r="C687" s="298"/>
      <c r="D687" s="298"/>
      <c r="E687" s="298"/>
      <c r="F687" s="298"/>
      <c r="G687" s="298"/>
      <c r="H687" s="298"/>
      <c r="I687" s="298"/>
      <c r="J687" s="298"/>
      <c r="K687" s="298"/>
      <c r="L687" s="299"/>
      <c r="M687" s="300"/>
      <c r="N687" s="301"/>
      <c r="O687" s="238"/>
      <c r="P687" s="238"/>
      <c r="Q687" s="238"/>
    </row>
    <row r="688" spans="1:17" s="39" customFormat="1" ht="12">
      <c r="A688" s="298"/>
      <c r="B688" s="298"/>
      <c r="C688" s="298"/>
      <c r="D688" s="298"/>
      <c r="E688" s="298"/>
      <c r="F688" s="298"/>
      <c r="G688" s="298"/>
      <c r="H688" s="298"/>
      <c r="I688" s="298"/>
      <c r="J688" s="298"/>
      <c r="K688" s="298"/>
      <c r="L688" s="299"/>
      <c r="M688" s="300"/>
      <c r="N688" s="301"/>
      <c r="O688" s="238"/>
      <c r="P688" s="238"/>
      <c r="Q688" s="238"/>
    </row>
    <row r="689" spans="1:17" s="39" customFormat="1" ht="12">
      <c r="A689" s="298"/>
      <c r="B689" s="298"/>
      <c r="C689" s="298"/>
      <c r="D689" s="298"/>
      <c r="E689" s="298"/>
      <c r="F689" s="298"/>
      <c r="G689" s="298"/>
      <c r="H689" s="298"/>
      <c r="I689" s="298"/>
      <c r="J689" s="298"/>
      <c r="K689" s="298"/>
      <c r="L689" s="299"/>
      <c r="M689" s="300"/>
      <c r="N689" s="301"/>
      <c r="O689" s="238"/>
      <c r="P689" s="238"/>
      <c r="Q689" s="238"/>
    </row>
    <row r="690" spans="1:17" s="39" customFormat="1" ht="12">
      <c r="A690" s="298"/>
      <c r="B690" s="298"/>
      <c r="C690" s="298"/>
      <c r="D690" s="298"/>
      <c r="E690" s="298"/>
      <c r="F690" s="298"/>
      <c r="G690" s="298"/>
      <c r="H690" s="298"/>
      <c r="I690" s="298"/>
      <c r="J690" s="298"/>
      <c r="K690" s="298"/>
      <c r="L690" s="299"/>
      <c r="M690" s="300"/>
      <c r="N690" s="301"/>
      <c r="O690" s="238"/>
      <c r="P690" s="238"/>
      <c r="Q690" s="238"/>
    </row>
    <row r="691" spans="1:17" s="39" customFormat="1" ht="12">
      <c r="A691" s="298"/>
      <c r="B691" s="298"/>
      <c r="C691" s="298"/>
      <c r="D691" s="298"/>
      <c r="E691" s="298"/>
      <c r="F691" s="298"/>
      <c r="G691" s="298"/>
      <c r="H691" s="298"/>
      <c r="I691" s="298"/>
      <c r="J691" s="298"/>
      <c r="K691" s="298"/>
      <c r="L691" s="299"/>
      <c r="M691" s="300"/>
      <c r="N691" s="301"/>
      <c r="O691" s="238"/>
      <c r="P691" s="238"/>
      <c r="Q691" s="238"/>
    </row>
    <row r="692" spans="1:17" s="39" customFormat="1" ht="12">
      <c r="A692" s="298"/>
      <c r="B692" s="298"/>
      <c r="C692" s="298"/>
      <c r="D692" s="298"/>
      <c r="E692" s="298"/>
      <c r="F692" s="298"/>
      <c r="G692" s="298"/>
      <c r="H692" s="298"/>
      <c r="I692" s="298"/>
      <c r="J692" s="298"/>
      <c r="K692" s="298"/>
      <c r="L692" s="299"/>
      <c r="M692" s="300"/>
      <c r="N692" s="301"/>
      <c r="O692" s="238"/>
      <c r="P692" s="238"/>
      <c r="Q692" s="238"/>
    </row>
    <row r="693" spans="1:17" s="39" customFormat="1" ht="12">
      <c r="A693" s="298"/>
      <c r="B693" s="298"/>
      <c r="C693" s="298"/>
      <c r="D693" s="298"/>
      <c r="E693" s="298"/>
      <c r="F693" s="298"/>
      <c r="G693" s="298"/>
      <c r="H693" s="298"/>
      <c r="I693" s="298"/>
      <c r="J693" s="298"/>
      <c r="K693" s="298"/>
      <c r="L693" s="299"/>
      <c r="M693" s="300"/>
      <c r="N693" s="301"/>
      <c r="O693" s="238"/>
      <c r="P693" s="238"/>
      <c r="Q693" s="238"/>
    </row>
    <row r="694" spans="1:17" s="39" customFormat="1" ht="12">
      <c r="A694" s="298"/>
      <c r="B694" s="298"/>
      <c r="C694" s="298"/>
      <c r="D694" s="298"/>
      <c r="E694" s="298"/>
      <c r="F694" s="298"/>
      <c r="G694" s="298"/>
      <c r="H694" s="298"/>
      <c r="I694" s="298"/>
      <c r="J694" s="298"/>
      <c r="K694" s="298"/>
      <c r="L694" s="299"/>
      <c r="M694" s="300"/>
      <c r="N694" s="301"/>
      <c r="O694" s="238"/>
      <c r="P694" s="238"/>
      <c r="Q694" s="238"/>
    </row>
    <row r="695" spans="1:17" s="39" customFormat="1" ht="12">
      <c r="A695" s="298"/>
      <c r="B695" s="298"/>
      <c r="C695" s="298"/>
      <c r="D695" s="298"/>
      <c r="E695" s="298"/>
      <c r="F695" s="298"/>
      <c r="G695" s="298"/>
      <c r="H695" s="298"/>
      <c r="I695" s="298"/>
      <c r="J695" s="298"/>
      <c r="K695" s="298"/>
      <c r="L695" s="299"/>
      <c r="M695" s="300"/>
      <c r="N695" s="301"/>
      <c r="O695" s="238"/>
      <c r="P695" s="238"/>
      <c r="Q695" s="238"/>
    </row>
    <row r="696" spans="1:17" s="39" customFormat="1" ht="12">
      <c r="A696" s="298"/>
      <c r="B696" s="298"/>
      <c r="C696" s="298"/>
      <c r="D696" s="298"/>
      <c r="E696" s="298"/>
      <c r="F696" s="298"/>
      <c r="G696" s="298"/>
      <c r="H696" s="298"/>
      <c r="I696" s="298"/>
      <c r="J696" s="298"/>
      <c r="K696" s="298"/>
      <c r="L696" s="299"/>
      <c r="M696" s="300"/>
      <c r="N696" s="301"/>
      <c r="O696" s="238"/>
      <c r="P696" s="238"/>
      <c r="Q696" s="238"/>
    </row>
    <row r="697" spans="1:17" s="39" customFormat="1" ht="12">
      <c r="A697" s="298"/>
      <c r="B697" s="298"/>
      <c r="C697" s="298"/>
      <c r="D697" s="298"/>
      <c r="E697" s="298"/>
      <c r="F697" s="298"/>
      <c r="G697" s="298"/>
      <c r="H697" s="298"/>
      <c r="I697" s="298"/>
      <c r="J697" s="298"/>
      <c r="K697" s="298"/>
      <c r="L697" s="299"/>
      <c r="M697" s="300"/>
      <c r="N697" s="301"/>
      <c r="O697" s="238"/>
      <c r="P697" s="238"/>
      <c r="Q697" s="238"/>
    </row>
    <row r="698" spans="1:17" s="39" customFormat="1" ht="12">
      <c r="A698" s="298"/>
      <c r="B698" s="298"/>
      <c r="C698" s="298"/>
      <c r="D698" s="298"/>
      <c r="E698" s="298"/>
      <c r="F698" s="298"/>
      <c r="G698" s="298"/>
      <c r="H698" s="298"/>
      <c r="I698" s="298"/>
      <c r="J698" s="298"/>
      <c r="K698" s="298"/>
      <c r="L698" s="299"/>
      <c r="M698" s="300"/>
      <c r="N698" s="301"/>
      <c r="O698" s="238"/>
      <c r="P698" s="238"/>
      <c r="Q698" s="238"/>
    </row>
    <row r="699" spans="1:17" s="39" customFormat="1" ht="12">
      <c r="A699" s="298"/>
      <c r="B699" s="298"/>
      <c r="C699" s="298"/>
      <c r="D699" s="298"/>
      <c r="E699" s="298"/>
      <c r="F699" s="298"/>
      <c r="G699" s="298"/>
      <c r="H699" s="298"/>
      <c r="I699" s="298"/>
      <c r="J699" s="298"/>
      <c r="K699" s="298"/>
      <c r="L699" s="299"/>
      <c r="M699" s="300"/>
      <c r="N699" s="301"/>
      <c r="O699" s="238"/>
      <c r="P699" s="238"/>
      <c r="Q699" s="238"/>
    </row>
    <row r="700" spans="1:17" s="39" customFormat="1" ht="12">
      <c r="A700" s="298"/>
      <c r="B700" s="298"/>
      <c r="C700" s="298"/>
      <c r="D700" s="298"/>
      <c r="E700" s="298"/>
      <c r="F700" s="298"/>
      <c r="G700" s="298"/>
      <c r="H700" s="298"/>
      <c r="I700" s="298"/>
      <c r="J700" s="298"/>
      <c r="K700" s="298"/>
      <c r="L700" s="299"/>
      <c r="M700" s="300"/>
      <c r="N700" s="301"/>
      <c r="O700" s="238"/>
      <c r="P700" s="238"/>
      <c r="Q700" s="238"/>
    </row>
    <row r="701" spans="1:17" s="39" customFormat="1" ht="12">
      <c r="A701" s="298"/>
      <c r="B701" s="298"/>
      <c r="C701" s="298"/>
      <c r="D701" s="298"/>
      <c r="E701" s="298"/>
      <c r="F701" s="298"/>
      <c r="G701" s="298"/>
      <c r="H701" s="298"/>
      <c r="I701" s="298"/>
      <c r="J701" s="298"/>
      <c r="K701" s="298"/>
      <c r="L701" s="299"/>
      <c r="M701" s="300"/>
      <c r="N701" s="301"/>
      <c r="O701" s="238"/>
      <c r="P701" s="238"/>
      <c r="Q701" s="238"/>
    </row>
    <row r="702" spans="1:17" s="39" customFormat="1" ht="12">
      <c r="A702" s="298"/>
      <c r="B702" s="298"/>
      <c r="C702" s="298"/>
      <c r="D702" s="298"/>
      <c r="E702" s="298"/>
      <c r="F702" s="298"/>
      <c r="G702" s="298"/>
      <c r="H702" s="298"/>
      <c r="I702" s="298"/>
      <c r="J702" s="298"/>
      <c r="K702" s="298"/>
      <c r="L702" s="299"/>
      <c r="M702" s="300"/>
      <c r="N702" s="301"/>
      <c r="O702" s="238"/>
      <c r="P702" s="238"/>
      <c r="Q702" s="238"/>
    </row>
    <row r="703" spans="1:17" s="39" customFormat="1" ht="12">
      <c r="A703" s="298"/>
      <c r="B703" s="298"/>
      <c r="C703" s="298"/>
      <c r="D703" s="298"/>
      <c r="E703" s="298"/>
      <c r="F703" s="298"/>
      <c r="G703" s="298"/>
      <c r="H703" s="298"/>
      <c r="I703" s="298"/>
      <c r="J703" s="298"/>
      <c r="K703" s="298"/>
      <c r="L703" s="299"/>
      <c r="M703" s="300"/>
      <c r="N703" s="301"/>
      <c r="O703" s="238"/>
      <c r="P703" s="238"/>
      <c r="Q703" s="238"/>
    </row>
    <row r="704" spans="1:17" s="39" customFormat="1" ht="12">
      <c r="A704" s="298"/>
      <c r="B704" s="298"/>
      <c r="C704" s="298"/>
      <c r="D704" s="298"/>
      <c r="E704" s="298"/>
      <c r="F704" s="298"/>
      <c r="G704" s="298"/>
      <c r="H704" s="298"/>
      <c r="I704" s="298"/>
      <c r="J704" s="298"/>
      <c r="K704" s="298"/>
      <c r="L704" s="299"/>
      <c r="M704" s="300"/>
      <c r="N704" s="301"/>
      <c r="O704" s="238"/>
      <c r="P704" s="238"/>
      <c r="Q704" s="238"/>
    </row>
    <row r="705" spans="1:17" s="39" customFormat="1" ht="12">
      <c r="A705" s="298"/>
      <c r="B705" s="298"/>
      <c r="C705" s="298"/>
      <c r="D705" s="298"/>
      <c r="E705" s="298"/>
      <c r="F705" s="298"/>
      <c r="G705" s="298"/>
      <c r="H705" s="298"/>
      <c r="I705" s="298"/>
      <c r="J705" s="298"/>
      <c r="K705" s="298"/>
      <c r="L705" s="299"/>
      <c r="M705" s="300"/>
      <c r="N705" s="301"/>
      <c r="O705" s="238"/>
      <c r="P705" s="238"/>
      <c r="Q705" s="238"/>
    </row>
    <row r="706" spans="1:17" s="39" customFormat="1" ht="12">
      <c r="A706" s="298"/>
      <c r="B706" s="298"/>
      <c r="C706" s="298"/>
      <c r="D706" s="298"/>
      <c r="E706" s="298"/>
      <c r="F706" s="298"/>
      <c r="G706" s="298"/>
      <c r="H706" s="298"/>
      <c r="I706" s="298"/>
      <c r="J706" s="298"/>
      <c r="K706" s="298"/>
      <c r="L706" s="299"/>
      <c r="M706" s="300"/>
      <c r="N706" s="301"/>
      <c r="O706" s="238"/>
      <c r="P706" s="238"/>
      <c r="Q706" s="238"/>
    </row>
    <row r="707" spans="1:17" s="39" customFormat="1" ht="12">
      <c r="A707" s="298"/>
      <c r="B707" s="298"/>
      <c r="C707" s="298"/>
      <c r="D707" s="298"/>
      <c r="E707" s="298"/>
      <c r="F707" s="298"/>
      <c r="G707" s="298"/>
      <c r="H707" s="298"/>
      <c r="I707" s="298"/>
      <c r="J707" s="298"/>
      <c r="K707" s="298"/>
      <c r="L707" s="299"/>
      <c r="M707" s="300"/>
      <c r="N707" s="301"/>
      <c r="O707" s="238"/>
      <c r="P707" s="238"/>
      <c r="Q707" s="238"/>
    </row>
    <row r="708" spans="1:17" s="39" customFormat="1" ht="12">
      <c r="A708" s="298"/>
      <c r="B708" s="298"/>
      <c r="C708" s="298"/>
      <c r="D708" s="298"/>
      <c r="E708" s="298"/>
      <c r="F708" s="298"/>
      <c r="G708" s="298"/>
      <c r="H708" s="298"/>
      <c r="I708" s="298"/>
      <c r="J708" s="298"/>
      <c r="K708" s="298"/>
      <c r="L708" s="299"/>
      <c r="M708" s="300"/>
      <c r="N708" s="301"/>
      <c r="O708" s="238"/>
      <c r="P708" s="238"/>
      <c r="Q708" s="238"/>
    </row>
    <row r="709" spans="1:17" s="39" customFormat="1" ht="12">
      <c r="A709" s="298"/>
      <c r="B709" s="298"/>
      <c r="C709" s="298"/>
      <c r="D709" s="298"/>
      <c r="E709" s="298"/>
      <c r="F709" s="298"/>
      <c r="G709" s="298"/>
      <c r="H709" s="298"/>
      <c r="I709" s="298"/>
      <c r="J709" s="298"/>
      <c r="K709" s="298"/>
      <c r="L709" s="299"/>
      <c r="M709" s="300"/>
      <c r="N709" s="301"/>
      <c r="O709" s="238"/>
      <c r="P709" s="238"/>
      <c r="Q709" s="238"/>
    </row>
    <row r="710" spans="1:17" s="39" customFormat="1" ht="12">
      <c r="A710" s="298"/>
      <c r="B710" s="298"/>
      <c r="C710" s="298"/>
      <c r="D710" s="298"/>
      <c r="E710" s="298"/>
      <c r="F710" s="298"/>
      <c r="G710" s="298"/>
      <c r="H710" s="298"/>
      <c r="I710" s="298"/>
      <c r="J710" s="298"/>
      <c r="K710" s="298"/>
      <c r="L710" s="299"/>
      <c r="M710" s="300"/>
      <c r="N710" s="301"/>
      <c r="O710" s="238"/>
      <c r="P710" s="238"/>
      <c r="Q710" s="238"/>
    </row>
    <row r="711" spans="1:17" s="39" customFormat="1" ht="12">
      <c r="A711" s="298"/>
      <c r="B711" s="298"/>
      <c r="C711" s="298"/>
      <c r="D711" s="298"/>
      <c r="E711" s="298"/>
      <c r="F711" s="298"/>
      <c r="G711" s="298"/>
      <c r="H711" s="298"/>
      <c r="I711" s="298"/>
      <c r="J711" s="298"/>
      <c r="K711" s="298"/>
      <c r="L711" s="299"/>
      <c r="M711" s="300"/>
      <c r="N711" s="301"/>
      <c r="O711" s="238"/>
      <c r="P711" s="238"/>
      <c r="Q711" s="238"/>
    </row>
    <row r="712" spans="1:17" s="39" customFormat="1" ht="12">
      <c r="A712" s="298"/>
      <c r="B712" s="298"/>
      <c r="C712" s="298"/>
      <c r="D712" s="298"/>
      <c r="E712" s="298"/>
      <c r="F712" s="298"/>
      <c r="G712" s="298"/>
      <c r="H712" s="298"/>
      <c r="I712" s="298"/>
      <c r="J712" s="298"/>
      <c r="K712" s="298"/>
      <c r="L712" s="299"/>
      <c r="M712" s="300"/>
      <c r="N712" s="301"/>
      <c r="O712" s="238"/>
      <c r="P712" s="238"/>
      <c r="Q712" s="238"/>
    </row>
    <row r="713" spans="1:17" s="39" customFormat="1" ht="12">
      <c r="A713" s="298"/>
      <c r="B713" s="298"/>
      <c r="C713" s="298"/>
      <c r="D713" s="298"/>
      <c r="E713" s="298"/>
      <c r="F713" s="298"/>
      <c r="G713" s="298"/>
      <c r="H713" s="298"/>
      <c r="I713" s="298"/>
      <c r="J713" s="298"/>
      <c r="K713" s="298"/>
      <c r="L713" s="299"/>
      <c r="M713" s="300"/>
      <c r="N713" s="301"/>
      <c r="O713" s="238"/>
      <c r="P713" s="238"/>
      <c r="Q713" s="238"/>
    </row>
    <row r="714" spans="1:17" s="39" customFormat="1" ht="12">
      <c r="A714" s="298"/>
      <c r="B714" s="298"/>
      <c r="C714" s="298"/>
      <c r="D714" s="298"/>
      <c r="E714" s="298"/>
      <c r="F714" s="298"/>
      <c r="G714" s="298"/>
      <c r="H714" s="298"/>
      <c r="I714" s="298"/>
      <c r="J714" s="298"/>
      <c r="K714" s="298"/>
      <c r="L714" s="299"/>
      <c r="M714" s="300"/>
      <c r="N714" s="301"/>
      <c r="O714" s="238"/>
      <c r="P714" s="238"/>
      <c r="Q714" s="238"/>
    </row>
    <row r="715" spans="1:17" s="39" customFormat="1" ht="12">
      <c r="A715" s="298"/>
      <c r="B715" s="298"/>
      <c r="C715" s="298"/>
      <c r="D715" s="298"/>
      <c r="E715" s="298"/>
      <c r="F715" s="298"/>
      <c r="G715" s="298"/>
      <c r="H715" s="298"/>
      <c r="I715" s="298"/>
      <c r="J715" s="298"/>
      <c r="K715" s="298"/>
      <c r="L715" s="299"/>
      <c r="M715" s="300"/>
      <c r="N715" s="301"/>
      <c r="O715" s="238"/>
      <c r="P715" s="238"/>
      <c r="Q715" s="238"/>
    </row>
    <row r="716" spans="1:17" s="39" customFormat="1" ht="12">
      <c r="A716" s="298"/>
      <c r="B716" s="298"/>
      <c r="C716" s="298"/>
      <c r="D716" s="298"/>
      <c r="E716" s="298"/>
      <c r="F716" s="298"/>
      <c r="G716" s="298"/>
      <c r="H716" s="298"/>
      <c r="I716" s="298"/>
      <c r="J716" s="298"/>
      <c r="K716" s="298"/>
      <c r="L716" s="299"/>
      <c r="M716" s="300"/>
      <c r="N716" s="301"/>
      <c r="O716" s="238"/>
      <c r="P716" s="238"/>
      <c r="Q716" s="238"/>
    </row>
    <row r="717" spans="1:17" s="39" customFormat="1" ht="12">
      <c r="A717" s="298"/>
      <c r="B717" s="298"/>
      <c r="C717" s="298"/>
      <c r="D717" s="298"/>
      <c r="E717" s="298"/>
      <c r="F717" s="298"/>
      <c r="G717" s="298"/>
      <c r="H717" s="298"/>
      <c r="I717" s="298"/>
      <c r="J717" s="298"/>
      <c r="K717" s="298"/>
      <c r="L717" s="299"/>
      <c r="M717" s="300"/>
      <c r="N717" s="301"/>
      <c r="O717" s="238"/>
      <c r="P717" s="238"/>
      <c r="Q717" s="238"/>
    </row>
    <row r="718" spans="1:17" s="39" customFormat="1" ht="12">
      <c r="A718" s="298"/>
      <c r="B718" s="298"/>
      <c r="C718" s="298"/>
      <c r="D718" s="298"/>
      <c r="E718" s="298"/>
      <c r="F718" s="298"/>
      <c r="G718" s="298"/>
      <c r="H718" s="298"/>
      <c r="I718" s="298"/>
      <c r="J718" s="298"/>
      <c r="K718" s="298"/>
      <c r="L718" s="299"/>
      <c r="M718" s="300"/>
      <c r="N718" s="301"/>
      <c r="O718" s="238"/>
      <c r="P718" s="238"/>
      <c r="Q718" s="238"/>
    </row>
    <row r="719" spans="1:17" s="39" customFormat="1" ht="12">
      <c r="A719" s="298"/>
      <c r="B719" s="298"/>
      <c r="C719" s="298"/>
      <c r="D719" s="298"/>
      <c r="E719" s="298"/>
      <c r="F719" s="298"/>
      <c r="G719" s="298"/>
      <c r="H719" s="298"/>
      <c r="I719" s="298"/>
      <c r="J719" s="298"/>
      <c r="K719" s="298"/>
      <c r="L719" s="299"/>
      <c r="M719" s="300"/>
      <c r="N719" s="301"/>
      <c r="O719" s="238"/>
      <c r="P719" s="238"/>
      <c r="Q719" s="238"/>
    </row>
    <row r="720" spans="1:17" s="39" customFormat="1" ht="12">
      <c r="A720" s="298"/>
      <c r="B720" s="298"/>
      <c r="C720" s="298"/>
      <c r="D720" s="298"/>
      <c r="E720" s="298"/>
      <c r="F720" s="298"/>
      <c r="G720" s="298"/>
      <c r="H720" s="298"/>
      <c r="I720" s="298"/>
      <c r="J720" s="298"/>
      <c r="K720" s="298"/>
      <c r="L720" s="299"/>
      <c r="M720" s="300"/>
      <c r="N720" s="301"/>
      <c r="O720" s="238"/>
      <c r="P720" s="238"/>
      <c r="Q720" s="238"/>
    </row>
    <row r="721" spans="1:17" s="39" customFormat="1" ht="12">
      <c r="A721" s="298"/>
      <c r="B721" s="298"/>
      <c r="C721" s="298"/>
      <c r="D721" s="298"/>
      <c r="E721" s="298"/>
      <c r="F721" s="298"/>
      <c r="G721" s="298"/>
      <c r="H721" s="298"/>
      <c r="I721" s="298"/>
      <c r="J721" s="298"/>
      <c r="K721" s="298"/>
      <c r="L721" s="299"/>
      <c r="M721" s="300"/>
      <c r="N721" s="301"/>
      <c r="O721" s="238"/>
      <c r="P721" s="238"/>
      <c r="Q721" s="238"/>
    </row>
    <row r="722" spans="1:17" s="39" customFormat="1" ht="12">
      <c r="A722" s="298"/>
      <c r="B722" s="298"/>
      <c r="C722" s="298"/>
      <c r="D722" s="298"/>
      <c r="E722" s="298"/>
      <c r="F722" s="298"/>
      <c r="G722" s="298"/>
      <c r="H722" s="298"/>
      <c r="I722" s="298"/>
      <c r="J722" s="298"/>
      <c r="K722" s="298"/>
      <c r="L722" s="299"/>
      <c r="M722" s="300"/>
      <c r="N722" s="301"/>
      <c r="O722" s="238"/>
      <c r="P722" s="238"/>
      <c r="Q722" s="238"/>
    </row>
    <row r="723" spans="1:17" s="39" customFormat="1" ht="12">
      <c r="A723" s="298"/>
      <c r="B723" s="298"/>
      <c r="C723" s="298"/>
      <c r="D723" s="298"/>
      <c r="E723" s="298"/>
      <c r="F723" s="298"/>
      <c r="G723" s="298"/>
      <c r="H723" s="298"/>
      <c r="I723" s="298"/>
      <c r="J723" s="298"/>
      <c r="K723" s="298"/>
      <c r="L723" s="299"/>
      <c r="M723" s="300"/>
      <c r="N723" s="301"/>
      <c r="O723" s="238"/>
      <c r="P723" s="238"/>
      <c r="Q723" s="238"/>
    </row>
    <row r="724" spans="1:17" s="39" customFormat="1" ht="12">
      <c r="A724" s="298"/>
      <c r="B724" s="298"/>
      <c r="C724" s="298"/>
      <c r="D724" s="298"/>
      <c r="E724" s="298"/>
      <c r="F724" s="298"/>
      <c r="G724" s="298"/>
      <c r="H724" s="298"/>
      <c r="I724" s="298"/>
      <c r="J724" s="298"/>
      <c r="K724" s="298"/>
      <c r="L724" s="299"/>
      <c r="M724" s="300"/>
      <c r="N724" s="301"/>
      <c r="O724" s="238"/>
      <c r="P724" s="238"/>
      <c r="Q724" s="238"/>
    </row>
    <row r="725" spans="1:17" s="39" customFormat="1" ht="12">
      <c r="A725" s="298"/>
      <c r="B725" s="298"/>
      <c r="C725" s="298"/>
      <c r="D725" s="298"/>
      <c r="E725" s="298"/>
      <c r="F725" s="298"/>
      <c r="G725" s="298"/>
      <c r="H725" s="298"/>
      <c r="I725" s="298"/>
      <c r="J725" s="298"/>
      <c r="K725" s="298"/>
      <c r="L725" s="299"/>
      <c r="M725" s="300"/>
      <c r="N725" s="301"/>
      <c r="O725" s="238"/>
      <c r="P725" s="238"/>
      <c r="Q725" s="238"/>
    </row>
    <row r="726" spans="1:17" s="39" customFormat="1" ht="12">
      <c r="A726" s="298"/>
      <c r="B726" s="298"/>
      <c r="C726" s="298"/>
      <c r="D726" s="298"/>
      <c r="E726" s="298"/>
      <c r="F726" s="298"/>
      <c r="G726" s="298"/>
      <c r="H726" s="298"/>
      <c r="I726" s="298"/>
      <c r="J726" s="298"/>
      <c r="K726" s="298"/>
      <c r="L726" s="299"/>
      <c r="M726" s="300"/>
      <c r="N726" s="301"/>
      <c r="O726" s="238"/>
      <c r="P726" s="238"/>
      <c r="Q726" s="238"/>
    </row>
    <row r="727" spans="1:17" s="39" customFormat="1" ht="12">
      <c r="A727" s="298"/>
      <c r="B727" s="298"/>
      <c r="C727" s="298"/>
      <c r="D727" s="298"/>
      <c r="E727" s="298"/>
      <c r="F727" s="298"/>
      <c r="G727" s="298"/>
      <c r="H727" s="298"/>
      <c r="I727" s="298"/>
      <c r="J727" s="298"/>
      <c r="K727" s="298"/>
      <c r="L727" s="299"/>
      <c r="M727" s="300"/>
      <c r="N727" s="301"/>
      <c r="O727" s="238"/>
      <c r="P727" s="238"/>
      <c r="Q727" s="238"/>
    </row>
    <row r="728" spans="1:17" s="39" customFormat="1" ht="12">
      <c r="A728" s="298"/>
      <c r="B728" s="298"/>
      <c r="C728" s="298"/>
      <c r="D728" s="298"/>
      <c r="E728" s="298"/>
      <c r="F728" s="298"/>
      <c r="G728" s="298"/>
      <c r="H728" s="298"/>
      <c r="I728" s="298"/>
      <c r="J728" s="298"/>
      <c r="K728" s="298"/>
      <c r="L728" s="299"/>
      <c r="M728" s="300"/>
      <c r="N728" s="301"/>
      <c r="O728" s="238"/>
      <c r="P728" s="238"/>
      <c r="Q728" s="238"/>
    </row>
    <row r="729" spans="1:17" s="39" customFormat="1" ht="12">
      <c r="A729" s="298"/>
      <c r="B729" s="298"/>
      <c r="C729" s="298"/>
      <c r="D729" s="298"/>
      <c r="E729" s="298"/>
      <c r="F729" s="298"/>
      <c r="G729" s="298"/>
      <c r="H729" s="298"/>
      <c r="I729" s="298"/>
      <c r="J729" s="298"/>
      <c r="K729" s="298"/>
      <c r="L729" s="299"/>
      <c r="M729" s="300"/>
      <c r="N729" s="301"/>
      <c r="O729" s="238"/>
      <c r="P729" s="238"/>
      <c r="Q729" s="238"/>
    </row>
    <row r="730" spans="1:17" s="39" customFormat="1" ht="12">
      <c r="A730" s="298"/>
      <c r="B730" s="298"/>
      <c r="C730" s="298"/>
      <c r="D730" s="298"/>
      <c r="E730" s="298"/>
      <c r="F730" s="298"/>
      <c r="G730" s="298"/>
      <c r="H730" s="298"/>
      <c r="I730" s="298"/>
      <c r="J730" s="298"/>
      <c r="K730" s="298"/>
      <c r="L730" s="299"/>
      <c r="M730" s="300"/>
      <c r="N730" s="301"/>
      <c r="O730" s="238"/>
      <c r="P730" s="238"/>
      <c r="Q730" s="238"/>
    </row>
    <row r="731" spans="1:17" s="39" customFormat="1" ht="12">
      <c r="A731" s="298"/>
      <c r="B731" s="298"/>
      <c r="C731" s="298"/>
      <c r="D731" s="298"/>
      <c r="E731" s="298"/>
      <c r="F731" s="298"/>
      <c r="G731" s="298"/>
      <c r="H731" s="298"/>
      <c r="I731" s="298"/>
      <c r="J731" s="298"/>
      <c r="K731" s="298"/>
      <c r="L731" s="299"/>
      <c r="M731" s="300"/>
      <c r="N731" s="301"/>
      <c r="O731" s="238"/>
      <c r="P731" s="238"/>
      <c r="Q731" s="238"/>
    </row>
    <row r="732" spans="1:17" s="39" customFormat="1" ht="12">
      <c r="A732" s="298"/>
      <c r="B732" s="298"/>
      <c r="C732" s="298"/>
      <c r="D732" s="298"/>
      <c r="E732" s="298"/>
      <c r="F732" s="298"/>
      <c r="G732" s="298"/>
      <c r="H732" s="298"/>
      <c r="I732" s="298"/>
      <c r="J732" s="298"/>
      <c r="K732" s="298"/>
      <c r="L732" s="299"/>
      <c r="M732" s="300"/>
      <c r="N732" s="301"/>
      <c r="O732" s="238"/>
      <c r="P732" s="238"/>
      <c r="Q732" s="238"/>
    </row>
    <row r="733" spans="1:17" s="39" customFormat="1" ht="12">
      <c r="A733" s="298"/>
      <c r="B733" s="298"/>
      <c r="C733" s="298"/>
      <c r="D733" s="298"/>
      <c r="E733" s="298"/>
      <c r="F733" s="298"/>
      <c r="G733" s="298"/>
      <c r="H733" s="298"/>
      <c r="I733" s="298"/>
      <c r="J733" s="298"/>
      <c r="K733" s="298"/>
      <c r="L733" s="299"/>
      <c r="M733" s="300"/>
      <c r="N733" s="301"/>
      <c r="O733" s="238"/>
      <c r="P733" s="238"/>
      <c r="Q733" s="238"/>
    </row>
    <row r="734" spans="1:17" s="39" customFormat="1" ht="12">
      <c r="A734" s="298"/>
      <c r="B734" s="298"/>
      <c r="C734" s="298"/>
      <c r="D734" s="298"/>
      <c r="E734" s="298"/>
      <c r="F734" s="298"/>
      <c r="G734" s="298"/>
      <c r="H734" s="298"/>
      <c r="I734" s="298"/>
      <c r="J734" s="298"/>
      <c r="K734" s="298"/>
      <c r="L734" s="299"/>
      <c r="M734" s="300"/>
      <c r="N734" s="301"/>
      <c r="O734" s="238"/>
      <c r="P734" s="238"/>
      <c r="Q734" s="238"/>
    </row>
    <row r="735" spans="1:17" s="39" customFormat="1" ht="12">
      <c r="A735" s="298"/>
      <c r="B735" s="298"/>
      <c r="C735" s="298"/>
      <c r="D735" s="298"/>
      <c r="E735" s="298"/>
      <c r="F735" s="298"/>
      <c r="G735" s="298"/>
      <c r="H735" s="298"/>
      <c r="I735" s="298"/>
      <c r="J735" s="298"/>
      <c r="K735" s="298"/>
      <c r="L735" s="299"/>
      <c r="M735" s="300"/>
      <c r="N735" s="301"/>
      <c r="O735" s="238"/>
      <c r="P735" s="238"/>
      <c r="Q735" s="238"/>
    </row>
    <row r="736" spans="1:17" s="39" customFormat="1" ht="12">
      <c r="A736" s="298"/>
      <c r="B736" s="298"/>
      <c r="C736" s="298"/>
      <c r="D736" s="298"/>
      <c r="E736" s="298"/>
      <c r="F736" s="298"/>
      <c r="G736" s="298"/>
      <c r="H736" s="298"/>
      <c r="I736" s="298"/>
      <c r="J736" s="298"/>
      <c r="K736" s="298"/>
      <c r="L736" s="299"/>
      <c r="M736" s="300"/>
      <c r="N736" s="301"/>
      <c r="O736" s="238"/>
      <c r="P736" s="238"/>
      <c r="Q736" s="238"/>
    </row>
    <row r="737" spans="1:17" s="39" customFormat="1" ht="12">
      <c r="A737" s="298"/>
      <c r="B737" s="298"/>
      <c r="C737" s="298"/>
      <c r="D737" s="298"/>
      <c r="E737" s="298"/>
      <c r="F737" s="298"/>
      <c r="G737" s="298"/>
      <c r="H737" s="298"/>
      <c r="I737" s="298"/>
      <c r="J737" s="298"/>
      <c r="K737" s="298"/>
      <c r="L737" s="299"/>
      <c r="M737" s="300"/>
      <c r="N737" s="301"/>
      <c r="O737" s="238"/>
      <c r="P737" s="238"/>
      <c r="Q737" s="238"/>
    </row>
    <row r="738" spans="1:17" s="39" customFormat="1" ht="12">
      <c r="A738" s="298"/>
      <c r="B738" s="298"/>
      <c r="C738" s="298"/>
      <c r="D738" s="298"/>
      <c r="E738" s="298"/>
      <c r="F738" s="298"/>
      <c r="G738" s="298"/>
      <c r="H738" s="298"/>
      <c r="I738" s="298"/>
      <c r="J738" s="298"/>
      <c r="K738" s="298"/>
      <c r="L738" s="299"/>
      <c r="M738" s="300"/>
      <c r="N738" s="301"/>
      <c r="O738" s="238"/>
      <c r="P738" s="238"/>
      <c r="Q738" s="238"/>
    </row>
    <row r="739" spans="1:17" s="39" customFormat="1" ht="12">
      <c r="A739" s="298"/>
      <c r="B739" s="298"/>
      <c r="C739" s="298"/>
      <c r="D739" s="298"/>
      <c r="E739" s="298"/>
      <c r="F739" s="298"/>
      <c r="G739" s="298"/>
      <c r="H739" s="298"/>
      <c r="I739" s="298"/>
      <c r="J739" s="298"/>
      <c r="K739" s="298"/>
      <c r="L739" s="299"/>
      <c r="M739" s="300"/>
      <c r="N739" s="301"/>
      <c r="O739" s="238"/>
      <c r="P739" s="238"/>
      <c r="Q739" s="238"/>
    </row>
    <row r="740" spans="1:17" s="39" customFormat="1" ht="12">
      <c r="A740" s="298"/>
      <c r="B740" s="298"/>
      <c r="C740" s="298"/>
      <c r="D740" s="298"/>
      <c r="E740" s="298"/>
      <c r="F740" s="298"/>
      <c r="G740" s="298"/>
      <c r="H740" s="298"/>
      <c r="I740" s="298"/>
      <c r="J740" s="298"/>
      <c r="K740" s="298"/>
      <c r="L740" s="299"/>
      <c r="M740" s="300"/>
      <c r="N740" s="301"/>
      <c r="O740" s="238"/>
      <c r="P740" s="238"/>
      <c r="Q740" s="238"/>
    </row>
    <row r="741" spans="1:17" s="39" customFormat="1" ht="12">
      <c r="A741" s="298"/>
      <c r="B741" s="298"/>
      <c r="C741" s="298"/>
      <c r="D741" s="298"/>
      <c r="E741" s="298"/>
      <c r="F741" s="298"/>
      <c r="G741" s="298"/>
      <c r="H741" s="298"/>
      <c r="I741" s="298"/>
      <c r="J741" s="298"/>
      <c r="K741" s="298"/>
      <c r="L741" s="299"/>
      <c r="M741" s="300"/>
      <c r="N741" s="301"/>
      <c r="O741" s="238"/>
      <c r="P741" s="238"/>
      <c r="Q741" s="238"/>
    </row>
    <row r="742" spans="1:17" s="39" customFormat="1" ht="12">
      <c r="A742" s="298"/>
      <c r="B742" s="298"/>
      <c r="C742" s="298"/>
      <c r="D742" s="298"/>
      <c r="E742" s="298"/>
      <c r="F742" s="298"/>
      <c r="G742" s="298"/>
      <c r="H742" s="298"/>
      <c r="I742" s="298"/>
      <c r="J742" s="298"/>
      <c r="K742" s="298"/>
      <c r="L742" s="299"/>
      <c r="M742" s="300"/>
      <c r="N742" s="301"/>
      <c r="O742" s="238"/>
      <c r="P742" s="238"/>
      <c r="Q742" s="238"/>
    </row>
    <row r="743" spans="1:17" s="39" customFormat="1" ht="12">
      <c r="A743" s="298"/>
      <c r="B743" s="298"/>
      <c r="C743" s="298"/>
      <c r="D743" s="298"/>
      <c r="E743" s="298"/>
      <c r="F743" s="298"/>
      <c r="G743" s="298"/>
      <c r="H743" s="298"/>
      <c r="I743" s="298"/>
      <c r="J743" s="298"/>
      <c r="K743" s="298"/>
      <c r="L743" s="299"/>
      <c r="M743" s="300"/>
      <c r="N743" s="301"/>
      <c r="O743" s="238"/>
      <c r="P743" s="238"/>
      <c r="Q743" s="238"/>
    </row>
    <row r="744" spans="1:17" s="39" customFormat="1" ht="12">
      <c r="A744" s="298"/>
      <c r="B744" s="298"/>
      <c r="C744" s="298"/>
      <c r="D744" s="298"/>
      <c r="E744" s="298"/>
      <c r="F744" s="298"/>
      <c r="G744" s="298"/>
      <c r="H744" s="298"/>
      <c r="I744" s="298"/>
      <c r="J744" s="298"/>
      <c r="K744" s="298"/>
      <c r="L744" s="299"/>
      <c r="M744" s="300"/>
      <c r="N744" s="301"/>
      <c r="O744" s="238"/>
      <c r="P744" s="238"/>
      <c r="Q744" s="238"/>
    </row>
    <row r="745" spans="1:17" s="39" customFormat="1" ht="12">
      <c r="A745" s="298"/>
      <c r="B745" s="298"/>
      <c r="C745" s="298"/>
      <c r="D745" s="298"/>
      <c r="E745" s="298"/>
      <c r="F745" s="298"/>
      <c r="G745" s="298"/>
      <c r="H745" s="298"/>
      <c r="I745" s="298"/>
      <c r="J745" s="298"/>
      <c r="K745" s="298"/>
      <c r="L745" s="299"/>
      <c r="M745" s="300"/>
      <c r="N745" s="301"/>
      <c r="O745" s="238"/>
      <c r="P745" s="238"/>
      <c r="Q745" s="238"/>
    </row>
    <row r="746" spans="1:17" s="39" customFormat="1" ht="12">
      <c r="A746" s="298"/>
      <c r="B746" s="298"/>
      <c r="C746" s="298"/>
      <c r="D746" s="298"/>
      <c r="E746" s="298"/>
      <c r="F746" s="298"/>
      <c r="G746" s="298"/>
      <c r="H746" s="298"/>
      <c r="I746" s="298"/>
      <c r="J746" s="298"/>
      <c r="K746" s="298"/>
      <c r="L746" s="299"/>
      <c r="M746" s="300"/>
      <c r="N746" s="301"/>
      <c r="O746" s="238"/>
      <c r="P746" s="238"/>
      <c r="Q746" s="238"/>
    </row>
    <row r="747" spans="1:17" s="39" customFormat="1" ht="12">
      <c r="A747" s="298"/>
      <c r="B747" s="298"/>
      <c r="C747" s="298"/>
      <c r="D747" s="298"/>
      <c r="E747" s="298"/>
      <c r="F747" s="298"/>
      <c r="G747" s="298"/>
      <c r="H747" s="298"/>
      <c r="I747" s="298"/>
      <c r="J747" s="298"/>
      <c r="K747" s="298"/>
      <c r="L747" s="299"/>
      <c r="M747" s="300"/>
      <c r="N747" s="301"/>
      <c r="O747" s="238"/>
      <c r="P747" s="238"/>
      <c r="Q747" s="238"/>
    </row>
    <row r="748" spans="1:17" s="39" customFormat="1" ht="12">
      <c r="A748" s="298"/>
      <c r="B748" s="298"/>
      <c r="C748" s="298"/>
      <c r="D748" s="298"/>
      <c r="E748" s="298"/>
      <c r="F748" s="298"/>
      <c r="G748" s="298"/>
      <c r="H748" s="298"/>
      <c r="I748" s="298"/>
      <c r="J748" s="298"/>
      <c r="K748" s="298"/>
      <c r="L748" s="299"/>
      <c r="M748" s="300"/>
      <c r="N748" s="301"/>
      <c r="O748" s="238"/>
      <c r="P748" s="238"/>
      <c r="Q748" s="238"/>
    </row>
    <row r="749" spans="1:17" s="39" customFormat="1" ht="12">
      <c r="A749" s="298"/>
      <c r="B749" s="298"/>
      <c r="C749" s="298"/>
      <c r="D749" s="298"/>
      <c r="E749" s="298"/>
      <c r="F749" s="298"/>
      <c r="G749" s="298"/>
      <c r="H749" s="298"/>
      <c r="I749" s="298"/>
      <c r="J749" s="298"/>
      <c r="K749" s="298"/>
      <c r="L749" s="299"/>
      <c r="M749" s="300"/>
      <c r="N749" s="301"/>
      <c r="O749" s="238"/>
      <c r="P749" s="238"/>
      <c r="Q749" s="238"/>
    </row>
    <row r="750" spans="1:17" s="39" customFormat="1" ht="12">
      <c r="A750" s="298"/>
      <c r="B750" s="298"/>
      <c r="C750" s="298"/>
      <c r="D750" s="298"/>
      <c r="E750" s="298"/>
      <c r="F750" s="298"/>
      <c r="G750" s="298"/>
      <c r="H750" s="298"/>
      <c r="I750" s="298"/>
      <c r="J750" s="298"/>
      <c r="K750" s="298"/>
      <c r="L750" s="299"/>
      <c r="M750" s="300"/>
      <c r="N750" s="301"/>
      <c r="O750" s="238"/>
      <c r="P750" s="238"/>
      <c r="Q750" s="238"/>
    </row>
    <row r="751" spans="1:17" s="39" customFormat="1" ht="12">
      <c r="A751" s="298"/>
      <c r="B751" s="298"/>
      <c r="C751" s="298"/>
      <c r="D751" s="298"/>
      <c r="E751" s="298"/>
      <c r="F751" s="298"/>
      <c r="G751" s="298"/>
      <c r="H751" s="298"/>
      <c r="I751" s="298"/>
      <c r="J751" s="298"/>
      <c r="K751" s="298"/>
      <c r="L751" s="299"/>
      <c r="M751" s="300"/>
      <c r="N751" s="301"/>
      <c r="O751" s="238"/>
      <c r="P751" s="238"/>
      <c r="Q751" s="238"/>
    </row>
    <row r="752" spans="1:17" s="39" customFormat="1" ht="12">
      <c r="A752" s="298"/>
      <c r="B752" s="298"/>
      <c r="C752" s="298"/>
      <c r="D752" s="298"/>
      <c r="E752" s="298"/>
      <c r="F752" s="298"/>
      <c r="G752" s="298"/>
      <c r="H752" s="298"/>
      <c r="I752" s="298"/>
      <c r="J752" s="298"/>
      <c r="K752" s="298"/>
      <c r="L752" s="299"/>
      <c r="M752" s="300"/>
      <c r="N752" s="301"/>
      <c r="O752" s="238"/>
      <c r="P752" s="238"/>
      <c r="Q752" s="238"/>
    </row>
    <row r="753" spans="1:17" s="39" customFormat="1" ht="12">
      <c r="A753" s="298"/>
      <c r="B753" s="298"/>
      <c r="C753" s="298"/>
      <c r="D753" s="298"/>
      <c r="E753" s="298"/>
      <c r="F753" s="298"/>
      <c r="G753" s="298"/>
      <c r="H753" s="298"/>
      <c r="I753" s="298"/>
      <c r="J753" s="298"/>
      <c r="K753" s="298"/>
      <c r="L753" s="299"/>
      <c r="M753" s="300"/>
      <c r="N753" s="301"/>
      <c r="O753" s="238"/>
      <c r="P753" s="238"/>
      <c r="Q753" s="238"/>
    </row>
    <row r="754" spans="1:17" s="39" customFormat="1" ht="12">
      <c r="A754" s="298"/>
      <c r="B754" s="298"/>
      <c r="C754" s="298"/>
      <c r="D754" s="298"/>
      <c r="E754" s="298"/>
      <c r="F754" s="298"/>
      <c r="G754" s="298"/>
      <c r="H754" s="298"/>
      <c r="I754" s="298"/>
      <c r="J754" s="298"/>
      <c r="K754" s="298"/>
      <c r="L754" s="299"/>
      <c r="M754" s="300"/>
      <c r="N754" s="301"/>
      <c r="O754" s="238"/>
      <c r="P754" s="238"/>
      <c r="Q754" s="238"/>
    </row>
    <row r="755" spans="1:17" s="39" customFormat="1" ht="12">
      <c r="A755" s="298"/>
      <c r="B755" s="298"/>
      <c r="C755" s="298"/>
      <c r="D755" s="298"/>
      <c r="E755" s="298"/>
      <c r="F755" s="298"/>
      <c r="G755" s="298"/>
      <c r="H755" s="298"/>
      <c r="I755" s="298"/>
      <c r="J755" s="298"/>
      <c r="K755" s="298"/>
      <c r="L755" s="299"/>
      <c r="M755" s="300"/>
      <c r="N755" s="301"/>
      <c r="O755" s="238"/>
      <c r="P755" s="238"/>
      <c r="Q755" s="238"/>
    </row>
    <row r="756" spans="1:17" s="39" customFormat="1" ht="12">
      <c r="A756" s="298"/>
      <c r="B756" s="298"/>
      <c r="C756" s="298"/>
      <c r="D756" s="298"/>
      <c r="E756" s="298"/>
      <c r="F756" s="298"/>
      <c r="G756" s="298"/>
      <c r="H756" s="298"/>
      <c r="I756" s="298"/>
      <c r="J756" s="298"/>
      <c r="K756" s="298"/>
      <c r="L756" s="299"/>
      <c r="M756" s="300"/>
      <c r="N756" s="301"/>
      <c r="O756" s="238"/>
      <c r="P756" s="238"/>
      <c r="Q756" s="238"/>
    </row>
    <row r="757" spans="1:17" s="39" customFormat="1" ht="12">
      <c r="A757" s="298"/>
      <c r="B757" s="298"/>
      <c r="C757" s="298"/>
      <c r="D757" s="298"/>
      <c r="E757" s="298"/>
      <c r="F757" s="298"/>
      <c r="G757" s="298"/>
      <c r="H757" s="298"/>
      <c r="I757" s="298"/>
      <c r="J757" s="298"/>
      <c r="K757" s="298"/>
      <c r="L757" s="299"/>
      <c r="M757" s="300"/>
      <c r="N757" s="301"/>
      <c r="O757" s="238"/>
      <c r="P757" s="238"/>
      <c r="Q757" s="238"/>
    </row>
    <row r="758" spans="1:17" s="39" customFormat="1" ht="12">
      <c r="A758" s="298"/>
      <c r="B758" s="298"/>
      <c r="C758" s="298"/>
      <c r="D758" s="298"/>
      <c r="E758" s="298"/>
      <c r="F758" s="298"/>
      <c r="G758" s="298"/>
      <c r="H758" s="298"/>
      <c r="I758" s="298"/>
      <c r="J758" s="298"/>
      <c r="K758" s="298"/>
      <c r="L758" s="299"/>
      <c r="M758" s="300"/>
      <c r="N758" s="301"/>
      <c r="O758" s="238"/>
      <c r="P758" s="238"/>
      <c r="Q758" s="238"/>
    </row>
    <row r="759" spans="1:17" s="39" customFormat="1" ht="12">
      <c r="A759" s="298"/>
      <c r="B759" s="298"/>
      <c r="C759" s="298"/>
      <c r="D759" s="298"/>
      <c r="E759" s="298"/>
      <c r="F759" s="298"/>
      <c r="G759" s="298"/>
      <c r="H759" s="298"/>
      <c r="I759" s="298"/>
      <c r="J759" s="298"/>
      <c r="K759" s="298"/>
      <c r="L759" s="299"/>
      <c r="M759" s="300"/>
      <c r="N759" s="301"/>
      <c r="O759" s="238"/>
      <c r="P759" s="238"/>
      <c r="Q759" s="238"/>
    </row>
    <row r="760" spans="1:17" s="39" customFormat="1" ht="12">
      <c r="A760" s="298"/>
      <c r="B760" s="298"/>
      <c r="C760" s="298"/>
      <c r="D760" s="298"/>
      <c r="E760" s="298"/>
      <c r="F760" s="298"/>
      <c r="G760" s="298"/>
      <c r="H760" s="298"/>
      <c r="I760" s="298"/>
      <c r="J760" s="298"/>
      <c r="K760" s="298"/>
      <c r="L760" s="299"/>
      <c r="M760" s="300"/>
      <c r="N760" s="301"/>
      <c r="O760" s="238"/>
      <c r="P760" s="238"/>
      <c r="Q760" s="238"/>
    </row>
    <row r="761" spans="1:17" s="39" customFormat="1" ht="12">
      <c r="A761" s="298"/>
      <c r="B761" s="298"/>
      <c r="C761" s="298"/>
      <c r="D761" s="298"/>
      <c r="E761" s="298"/>
      <c r="F761" s="298"/>
      <c r="G761" s="298"/>
      <c r="H761" s="298"/>
      <c r="I761" s="298"/>
      <c r="J761" s="298"/>
      <c r="K761" s="298"/>
      <c r="L761" s="299"/>
      <c r="M761" s="300"/>
      <c r="N761" s="301"/>
      <c r="O761" s="238"/>
      <c r="P761" s="238"/>
      <c r="Q761" s="238"/>
    </row>
    <row r="762" spans="1:17" s="39" customFormat="1" ht="12">
      <c r="A762" s="298"/>
      <c r="B762" s="298"/>
      <c r="C762" s="298"/>
      <c r="D762" s="298"/>
      <c r="E762" s="298"/>
      <c r="F762" s="298"/>
      <c r="G762" s="298"/>
      <c r="H762" s="298"/>
      <c r="I762" s="298"/>
      <c r="J762" s="298"/>
      <c r="K762" s="298"/>
      <c r="L762" s="299"/>
      <c r="M762" s="300"/>
      <c r="N762" s="301"/>
      <c r="O762" s="238"/>
      <c r="P762" s="238"/>
      <c r="Q762" s="238"/>
    </row>
    <row r="763" spans="1:17" s="39" customFormat="1" ht="12">
      <c r="A763" s="298"/>
      <c r="B763" s="298"/>
      <c r="C763" s="298"/>
      <c r="D763" s="298"/>
      <c r="E763" s="298"/>
      <c r="F763" s="298"/>
      <c r="G763" s="298"/>
      <c r="H763" s="298"/>
      <c r="I763" s="298"/>
      <c r="J763" s="298"/>
      <c r="K763" s="298"/>
      <c r="L763" s="299"/>
      <c r="M763" s="300"/>
      <c r="N763" s="301"/>
      <c r="O763" s="238"/>
      <c r="P763" s="238"/>
      <c r="Q763" s="238"/>
    </row>
    <row r="764" spans="1:17" s="39" customFormat="1" ht="12">
      <c r="A764" s="298"/>
      <c r="B764" s="298"/>
      <c r="C764" s="298"/>
      <c r="D764" s="298"/>
      <c r="E764" s="298"/>
      <c r="F764" s="298"/>
      <c r="G764" s="298"/>
      <c r="H764" s="298"/>
      <c r="I764" s="298"/>
      <c r="J764" s="298"/>
      <c r="K764" s="298"/>
      <c r="L764" s="299"/>
      <c r="M764" s="300"/>
      <c r="N764" s="301"/>
      <c r="O764" s="238"/>
      <c r="P764" s="238"/>
      <c r="Q764" s="238"/>
    </row>
    <row r="765" spans="1:17" s="39" customFormat="1" ht="12">
      <c r="A765" s="298"/>
      <c r="B765" s="298"/>
      <c r="C765" s="298"/>
      <c r="D765" s="298"/>
      <c r="E765" s="298"/>
      <c r="F765" s="298"/>
      <c r="G765" s="298"/>
      <c r="H765" s="298"/>
      <c r="I765" s="298"/>
      <c r="J765" s="298"/>
      <c r="K765" s="298"/>
      <c r="L765" s="299"/>
      <c r="M765" s="300"/>
      <c r="N765" s="301"/>
      <c r="O765" s="238"/>
      <c r="P765" s="238"/>
      <c r="Q765" s="238"/>
    </row>
    <row r="766" spans="1:17" s="39" customFormat="1" ht="12">
      <c r="A766" s="298"/>
      <c r="B766" s="298"/>
      <c r="C766" s="298"/>
      <c r="D766" s="298"/>
      <c r="E766" s="298"/>
      <c r="F766" s="298"/>
      <c r="G766" s="298"/>
      <c r="H766" s="298"/>
      <c r="I766" s="298"/>
      <c r="J766" s="298"/>
      <c r="K766" s="298"/>
      <c r="L766" s="299"/>
      <c r="M766" s="300"/>
      <c r="N766" s="301"/>
      <c r="O766" s="238"/>
      <c r="P766" s="238"/>
      <c r="Q766" s="238"/>
    </row>
    <row r="767" spans="1:17" s="39" customFormat="1" ht="12">
      <c r="A767" s="298"/>
      <c r="B767" s="298"/>
      <c r="C767" s="298"/>
      <c r="D767" s="298"/>
      <c r="E767" s="298"/>
      <c r="F767" s="298"/>
      <c r="G767" s="298"/>
      <c r="H767" s="298"/>
      <c r="I767" s="298"/>
      <c r="J767" s="298"/>
      <c r="K767" s="298"/>
      <c r="L767" s="299"/>
      <c r="M767" s="300"/>
      <c r="N767" s="301"/>
      <c r="O767" s="238"/>
      <c r="P767" s="238"/>
      <c r="Q767" s="238"/>
    </row>
    <row r="768" spans="1:17" s="39" customFormat="1" ht="12">
      <c r="A768" s="298"/>
      <c r="B768" s="298"/>
      <c r="C768" s="298"/>
      <c r="D768" s="298"/>
      <c r="E768" s="298"/>
      <c r="F768" s="298"/>
      <c r="G768" s="298"/>
      <c r="H768" s="298"/>
      <c r="I768" s="298"/>
      <c r="J768" s="298"/>
      <c r="K768" s="298"/>
      <c r="L768" s="299"/>
      <c r="M768" s="300"/>
      <c r="N768" s="301"/>
      <c r="O768" s="238"/>
      <c r="P768" s="238"/>
      <c r="Q768" s="238"/>
    </row>
    <row r="769" spans="1:17" s="39" customFormat="1" ht="12">
      <c r="A769" s="298"/>
      <c r="B769" s="298"/>
      <c r="C769" s="298"/>
      <c r="D769" s="298"/>
      <c r="E769" s="298"/>
      <c r="F769" s="298"/>
      <c r="G769" s="298"/>
      <c r="H769" s="298"/>
      <c r="I769" s="298"/>
      <c r="J769" s="298"/>
      <c r="K769" s="298"/>
      <c r="L769" s="299"/>
      <c r="M769" s="300"/>
      <c r="N769" s="301"/>
      <c r="O769" s="238"/>
      <c r="P769" s="238"/>
      <c r="Q769" s="238"/>
    </row>
    <row r="770" spans="1:17" s="39" customFormat="1" ht="12">
      <c r="A770" s="298"/>
      <c r="B770" s="298"/>
      <c r="C770" s="298"/>
      <c r="D770" s="298"/>
      <c r="E770" s="298"/>
      <c r="F770" s="298"/>
      <c r="G770" s="298"/>
      <c r="H770" s="298"/>
      <c r="I770" s="298"/>
      <c r="J770" s="298"/>
      <c r="K770" s="298"/>
      <c r="L770" s="299"/>
      <c r="M770" s="300"/>
      <c r="N770" s="301"/>
      <c r="O770" s="238"/>
      <c r="P770" s="238"/>
      <c r="Q770" s="238"/>
    </row>
    <row r="771" spans="1:17" s="39" customFormat="1" ht="12">
      <c r="A771" s="298"/>
      <c r="B771" s="298"/>
      <c r="C771" s="298"/>
      <c r="D771" s="298"/>
      <c r="E771" s="298"/>
      <c r="F771" s="298"/>
      <c r="G771" s="298"/>
      <c r="H771" s="298"/>
      <c r="I771" s="298"/>
      <c r="J771" s="298"/>
      <c r="K771" s="298"/>
      <c r="L771" s="299"/>
      <c r="M771" s="300"/>
      <c r="N771" s="301"/>
      <c r="O771" s="238"/>
      <c r="P771" s="238"/>
      <c r="Q771" s="238"/>
    </row>
    <row r="772" spans="1:17" s="39" customFormat="1" ht="12">
      <c r="A772" s="298"/>
      <c r="B772" s="298"/>
      <c r="C772" s="298"/>
      <c r="D772" s="298"/>
      <c r="E772" s="298"/>
      <c r="F772" s="298"/>
      <c r="G772" s="298"/>
      <c r="H772" s="298"/>
      <c r="I772" s="298"/>
      <c r="J772" s="298"/>
      <c r="K772" s="298"/>
      <c r="L772" s="299"/>
      <c r="M772" s="300"/>
      <c r="N772" s="301"/>
      <c r="O772" s="238"/>
      <c r="P772" s="238"/>
      <c r="Q772" s="238"/>
    </row>
    <row r="773" spans="1:17" s="39" customFormat="1" ht="12">
      <c r="A773" s="298"/>
      <c r="B773" s="298"/>
      <c r="C773" s="298"/>
      <c r="D773" s="298"/>
      <c r="E773" s="298"/>
      <c r="F773" s="298"/>
      <c r="G773" s="298"/>
      <c r="H773" s="298"/>
      <c r="I773" s="298"/>
      <c r="J773" s="298"/>
      <c r="K773" s="298"/>
      <c r="L773" s="299"/>
      <c r="M773" s="300"/>
      <c r="N773" s="301"/>
      <c r="O773" s="238"/>
      <c r="P773" s="238"/>
      <c r="Q773" s="238"/>
    </row>
    <row r="774" spans="1:17" s="39" customFormat="1" ht="12">
      <c r="A774" s="298"/>
      <c r="B774" s="298"/>
      <c r="C774" s="298"/>
      <c r="D774" s="298"/>
      <c r="E774" s="298"/>
      <c r="F774" s="298"/>
      <c r="G774" s="298"/>
      <c r="H774" s="298"/>
      <c r="I774" s="298"/>
      <c r="J774" s="298"/>
      <c r="K774" s="298"/>
      <c r="L774" s="299"/>
      <c r="M774" s="300"/>
      <c r="N774" s="301"/>
      <c r="O774" s="238"/>
      <c r="P774" s="238"/>
      <c r="Q774" s="238"/>
    </row>
    <row r="775" spans="1:17" s="39" customFormat="1" ht="12">
      <c r="A775" s="298"/>
      <c r="B775" s="298"/>
      <c r="C775" s="298"/>
      <c r="D775" s="298"/>
      <c r="E775" s="298"/>
      <c r="F775" s="298"/>
      <c r="G775" s="298"/>
      <c r="H775" s="298"/>
      <c r="I775" s="298"/>
      <c r="J775" s="298"/>
      <c r="K775" s="298"/>
      <c r="L775" s="299"/>
      <c r="M775" s="300"/>
      <c r="N775" s="301"/>
      <c r="O775" s="238"/>
      <c r="P775" s="238"/>
      <c r="Q775" s="238"/>
    </row>
    <row r="776" spans="1:17" s="39" customFormat="1" ht="12">
      <c r="A776" s="298"/>
      <c r="B776" s="298"/>
      <c r="C776" s="298"/>
      <c r="D776" s="298"/>
      <c r="E776" s="298"/>
      <c r="F776" s="298"/>
      <c r="G776" s="298"/>
      <c r="H776" s="298"/>
      <c r="I776" s="298"/>
      <c r="J776" s="298"/>
      <c r="K776" s="298"/>
      <c r="L776" s="299"/>
      <c r="M776" s="300"/>
      <c r="N776" s="301"/>
      <c r="O776" s="238"/>
      <c r="P776" s="238"/>
      <c r="Q776" s="238"/>
    </row>
    <row r="777" spans="1:17" s="39" customFormat="1" ht="12">
      <c r="A777" s="298"/>
      <c r="B777" s="298"/>
      <c r="C777" s="298"/>
      <c r="D777" s="298"/>
      <c r="E777" s="298"/>
      <c r="F777" s="298"/>
      <c r="G777" s="298"/>
      <c r="H777" s="298"/>
      <c r="I777" s="298"/>
      <c r="J777" s="298"/>
      <c r="K777" s="298"/>
      <c r="L777" s="299"/>
      <c r="M777" s="300"/>
      <c r="N777" s="301"/>
      <c r="O777" s="238"/>
      <c r="P777" s="238"/>
      <c r="Q777" s="238"/>
    </row>
    <row r="778" spans="1:17" s="39" customFormat="1" ht="12">
      <c r="A778" s="298"/>
      <c r="B778" s="298"/>
      <c r="C778" s="298"/>
      <c r="D778" s="298"/>
      <c r="E778" s="298"/>
      <c r="F778" s="298"/>
      <c r="G778" s="298"/>
      <c r="H778" s="298"/>
      <c r="I778" s="298"/>
      <c r="J778" s="298"/>
      <c r="K778" s="298"/>
      <c r="L778" s="299"/>
      <c r="M778" s="300"/>
      <c r="N778" s="301"/>
      <c r="O778" s="238"/>
      <c r="P778" s="238"/>
      <c r="Q778" s="238"/>
    </row>
    <row r="779" spans="1:17" s="39" customFormat="1" ht="12">
      <c r="A779" s="298"/>
      <c r="B779" s="298"/>
      <c r="C779" s="298"/>
      <c r="D779" s="298"/>
      <c r="E779" s="298"/>
      <c r="F779" s="298"/>
      <c r="G779" s="298"/>
      <c r="H779" s="298"/>
      <c r="I779" s="298"/>
      <c r="J779" s="298"/>
      <c r="K779" s="298"/>
      <c r="L779" s="299"/>
      <c r="M779" s="300"/>
      <c r="N779" s="301"/>
      <c r="O779" s="238"/>
      <c r="P779" s="238"/>
      <c r="Q779" s="238"/>
    </row>
    <row r="780" spans="1:17" s="39" customFormat="1" ht="12">
      <c r="A780" s="298"/>
      <c r="B780" s="298"/>
      <c r="C780" s="298"/>
      <c r="D780" s="298"/>
      <c r="E780" s="298"/>
      <c r="F780" s="298"/>
      <c r="G780" s="298"/>
      <c r="H780" s="298"/>
      <c r="I780" s="298"/>
      <c r="J780" s="298"/>
      <c r="K780" s="298"/>
      <c r="L780" s="299"/>
      <c r="M780" s="300"/>
      <c r="N780" s="301"/>
      <c r="O780" s="238"/>
      <c r="P780" s="238"/>
      <c r="Q780" s="238"/>
    </row>
    <row r="781" spans="1:17" s="39" customFormat="1" ht="12">
      <c r="A781" s="298"/>
      <c r="B781" s="298"/>
      <c r="C781" s="298"/>
      <c r="D781" s="298"/>
      <c r="E781" s="298"/>
      <c r="F781" s="298"/>
      <c r="G781" s="298"/>
      <c r="H781" s="298"/>
      <c r="I781" s="298"/>
      <c r="J781" s="298"/>
      <c r="K781" s="298"/>
      <c r="L781" s="299"/>
      <c r="M781" s="300"/>
      <c r="N781" s="301"/>
      <c r="O781" s="238"/>
      <c r="P781" s="238"/>
      <c r="Q781" s="238"/>
    </row>
    <row r="782" spans="1:17" s="39" customFormat="1" ht="12">
      <c r="A782" s="298"/>
      <c r="B782" s="298"/>
      <c r="C782" s="298"/>
      <c r="D782" s="298"/>
      <c r="E782" s="298"/>
      <c r="F782" s="298"/>
      <c r="G782" s="298"/>
      <c r="H782" s="298"/>
      <c r="I782" s="298"/>
      <c r="J782" s="298"/>
      <c r="K782" s="298"/>
      <c r="L782" s="299"/>
      <c r="M782" s="300"/>
      <c r="N782" s="301"/>
      <c r="O782" s="238"/>
      <c r="P782" s="238"/>
      <c r="Q782" s="238"/>
    </row>
    <row r="783" spans="1:17" s="39" customFormat="1" ht="12">
      <c r="A783" s="298"/>
      <c r="B783" s="298"/>
      <c r="C783" s="298"/>
      <c r="D783" s="298"/>
      <c r="E783" s="298"/>
      <c r="F783" s="298"/>
      <c r="G783" s="298"/>
      <c r="H783" s="298"/>
      <c r="I783" s="298"/>
      <c r="J783" s="298"/>
      <c r="K783" s="298"/>
      <c r="L783" s="299"/>
      <c r="M783" s="300"/>
      <c r="N783" s="301"/>
      <c r="O783" s="238"/>
      <c r="P783" s="238"/>
      <c r="Q783" s="238"/>
    </row>
    <row r="784" spans="1:17" s="39" customFormat="1" ht="12">
      <c r="A784" s="298"/>
      <c r="B784" s="298"/>
      <c r="C784" s="298"/>
      <c r="D784" s="298"/>
      <c r="E784" s="298"/>
      <c r="F784" s="298"/>
      <c r="G784" s="298"/>
      <c r="H784" s="298"/>
      <c r="I784" s="298"/>
      <c r="J784" s="298"/>
      <c r="K784" s="298"/>
      <c r="L784" s="299"/>
      <c r="M784" s="300"/>
      <c r="N784" s="301"/>
      <c r="O784" s="238"/>
      <c r="P784" s="238"/>
      <c r="Q784" s="238"/>
    </row>
    <row r="785" spans="1:17" s="39" customFormat="1" ht="12">
      <c r="A785" s="298"/>
      <c r="B785" s="298"/>
      <c r="C785" s="298"/>
      <c r="D785" s="298"/>
      <c r="E785" s="298"/>
      <c r="F785" s="298"/>
      <c r="G785" s="298"/>
      <c r="H785" s="298"/>
      <c r="I785" s="298"/>
      <c r="J785" s="298"/>
      <c r="K785" s="298"/>
      <c r="L785" s="299"/>
      <c r="M785" s="300"/>
      <c r="N785" s="301"/>
      <c r="O785" s="238"/>
      <c r="P785" s="238"/>
      <c r="Q785" s="238"/>
    </row>
    <row r="786" spans="1:17" s="39" customFormat="1" ht="12">
      <c r="A786" s="298"/>
      <c r="B786" s="298"/>
      <c r="C786" s="298"/>
      <c r="D786" s="298"/>
      <c r="E786" s="298"/>
      <c r="F786" s="298"/>
      <c r="G786" s="298"/>
      <c r="H786" s="298"/>
      <c r="I786" s="298"/>
      <c r="J786" s="298"/>
      <c r="K786" s="298"/>
      <c r="L786" s="299"/>
      <c r="M786" s="300"/>
      <c r="N786" s="301"/>
      <c r="O786" s="238"/>
      <c r="P786" s="238"/>
      <c r="Q786" s="238"/>
    </row>
    <row r="787" spans="1:17" s="39" customFormat="1" ht="12">
      <c r="A787" s="298"/>
      <c r="B787" s="298"/>
      <c r="C787" s="298"/>
      <c r="D787" s="298"/>
      <c r="E787" s="298"/>
      <c r="F787" s="298"/>
      <c r="G787" s="298"/>
      <c r="H787" s="298"/>
      <c r="I787" s="298"/>
      <c r="J787" s="298"/>
      <c r="K787" s="298"/>
      <c r="L787" s="299"/>
      <c r="M787" s="300"/>
      <c r="N787" s="301"/>
      <c r="O787" s="238"/>
      <c r="P787" s="238"/>
      <c r="Q787" s="238"/>
    </row>
    <row r="788" spans="1:17" s="39" customFormat="1" ht="12">
      <c r="A788" s="298"/>
      <c r="B788" s="298"/>
      <c r="C788" s="298"/>
      <c r="D788" s="298"/>
      <c r="E788" s="298"/>
      <c r="F788" s="298"/>
      <c r="G788" s="298"/>
      <c r="H788" s="298"/>
      <c r="I788" s="298"/>
      <c r="J788" s="298"/>
      <c r="K788" s="298"/>
      <c r="L788" s="299"/>
      <c r="M788" s="300"/>
      <c r="N788" s="301"/>
      <c r="O788" s="238"/>
      <c r="P788" s="238"/>
      <c r="Q788" s="238"/>
    </row>
    <row r="789" spans="1:17" s="39" customFormat="1" ht="12">
      <c r="A789" s="298"/>
      <c r="B789" s="298"/>
      <c r="C789" s="298"/>
      <c r="D789" s="298"/>
      <c r="E789" s="298"/>
      <c r="F789" s="298"/>
      <c r="G789" s="298"/>
      <c r="H789" s="298"/>
      <c r="I789" s="298"/>
      <c r="J789" s="298"/>
      <c r="K789" s="298"/>
      <c r="L789" s="299"/>
      <c r="M789" s="300"/>
      <c r="N789" s="301"/>
      <c r="O789" s="238"/>
      <c r="P789" s="238"/>
      <c r="Q789" s="238"/>
    </row>
    <row r="790" spans="1:17" s="39" customFormat="1" ht="12">
      <c r="A790" s="298"/>
      <c r="B790" s="298"/>
      <c r="C790" s="298"/>
      <c r="D790" s="298"/>
      <c r="E790" s="298"/>
      <c r="F790" s="298"/>
      <c r="G790" s="298"/>
      <c r="H790" s="298"/>
      <c r="I790" s="298"/>
      <c r="J790" s="298"/>
      <c r="K790" s="298"/>
      <c r="L790" s="299"/>
      <c r="M790" s="300"/>
      <c r="N790" s="301"/>
      <c r="O790" s="238"/>
      <c r="P790" s="238"/>
      <c r="Q790" s="238"/>
    </row>
    <row r="791" spans="1:17" s="39" customFormat="1" ht="12">
      <c r="A791" s="298"/>
      <c r="B791" s="298"/>
      <c r="C791" s="298"/>
      <c r="D791" s="298"/>
      <c r="E791" s="298"/>
      <c r="F791" s="298"/>
      <c r="G791" s="298"/>
      <c r="H791" s="298"/>
      <c r="I791" s="298"/>
      <c r="J791" s="298"/>
      <c r="K791" s="298"/>
      <c r="L791" s="299"/>
      <c r="M791" s="300"/>
      <c r="N791" s="301"/>
      <c r="O791" s="238"/>
      <c r="P791" s="238"/>
      <c r="Q791" s="238"/>
    </row>
    <row r="792" spans="1:17" s="39" customFormat="1" ht="12">
      <c r="A792" s="298"/>
      <c r="B792" s="298"/>
      <c r="C792" s="298"/>
      <c r="D792" s="298"/>
      <c r="E792" s="298"/>
      <c r="F792" s="298"/>
      <c r="G792" s="298"/>
      <c r="H792" s="298"/>
      <c r="I792" s="298"/>
      <c r="J792" s="298"/>
      <c r="K792" s="298"/>
      <c r="L792" s="299"/>
      <c r="M792" s="300"/>
      <c r="N792" s="301"/>
      <c r="O792" s="238"/>
      <c r="P792" s="238"/>
      <c r="Q792" s="238"/>
    </row>
    <row r="793" spans="1:17" s="39" customFormat="1" ht="12">
      <c r="A793" s="298"/>
      <c r="B793" s="298"/>
      <c r="C793" s="298"/>
      <c r="D793" s="298"/>
      <c r="E793" s="298"/>
      <c r="F793" s="298"/>
      <c r="G793" s="298"/>
      <c r="H793" s="298"/>
      <c r="I793" s="298"/>
      <c r="J793" s="298"/>
      <c r="K793" s="298"/>
      <c r="L793" s="299"/>
      <c r="M793" s="300"/>
      <c r="N793" s="301"/>
      <c r="O793" s="238"/>
      <c r="P793" s="238"/>
      <c r="Q793" s="238"/>
    </row>
    <row r="794" spans="1:17" s="39" customFormat="1" ht="12">
      <c r="A794" s="298"/>
      <c r="B794" s="298"/>
      <c r="C794" s="298"/>
      <c r="D794" s="298"/>
      <c r="E794" s="298"/>
      <c r="F794" s="298"/>
      <c r="G794" s="298"/>
      <c r="H794" s="298"/>
      <c r="I794" s="298"/>
      <c r="J794" s="298"/>
      <c r="K794" s="298"/>
      <c r="L794" s="299"/>
      <c r="M794" s="300"/>
      <c r="N794" s="301"/>
      <c r="O794" s="238"/>
      <c r="P794" s="238"/>
      <c r="Q794" s="238"/>
    </row>
    <row r="795" spans="1:17" s="39" customFormat="1" ht="12">
      <c r="A795" s="298"/>
      <c r="B795" s="298"/>
      <c r="C795" s="298"/>
      <c r="D795" s="298"/>
      <c r="E795" s="298"/>
      <c r="F795" s="298"/>
      <c r="G795" s="298"/>
      <c r="H795" s="298"/>
      <c r="I795" s="298"/>
      <c r="J795" s="298"/>
      <c r="K795" s="298"/>
      <c r="L795" s="299"/>
      <c r="M795" s="300"/>
      <c r="N795" s="301"/>
      <c r="O795" s="238"/>
      <c r="P795" s="238"/>
      <c r="Q795" s="238"/>
    </row>
    <row r="796" spans="1:17" s="39" customFormat="1" ht="12">
      <c r="A796" s="298"/>
      <c r="B796" s="298"/>
      <c r="C796" s="298"/>
      <c r="D796" s="298"/>
      <c r="E796" s="298"/>
      <c r="F796" s="298"/>
      <c r="G796" s="298"/>
      <c r="H796" s="298"/>
      <c r="I796" s="298"/>
      <c r="J796" s="298"/>
      <c r="K796" s="298"/>
      <c r="L796" s="299"/>
      <c r="M796" s="300"/>
      <c r="N796" s="301"/>
      <c r="O796" s="238"/>
      <c r="P796" s="238"/>
      <c r="Q796" s="238"/>
    </row>
    <row r="797" spans="1:17" s="39" customFormat="1" ht="12">
      <c r="A797" s="298"/>
      <c r="B797" s="298"/>
      <c r="C797" s="298"/>
      <c r="D797" s="298"/>
      <c r="E797" s="298"/>
      <c r="F797" s="298"/>
      <c r="G797" s="298"/>
      <c r="H797" s="298"/>
      <c r="I797" s="298"/>
      <c r="J797" s="298"/>
      <c r="K797" s="298"/>
      <c r="L797" s="299"/>
      <c r="M797" s="300"/>
      <c r="N797" s="301"/>
      <c r="O797" s="238"/>
      <c r="P797" s="238"/>
      <c r="Q797" s="238"/>
    </row>
    <row r="798" spans="1:17" s="39" customFormat="1" ht="12">
      <c r="A798" s="298"/>
      <c r="B798" s="298"/>
      <c r="C798" s="298"/>
      <c r="D798" s="298"/>
      <c r="E798" s="298"/>
      <c r="F798" s="298"/>
      <c r="G798" s="298"/>
      <c r="H798" s="298"/>
      <c r="I798" s="298"/>
      <c r="J798" s="298"/>
      <c r="K798" s="298"/>
      <c r="L798" s="299"/>
      <c r="M798" s="300"/>
      <c r="N798" s="301"/>
      <c r="O798" s="238"/>
      <c r="P798" s="238"/>
      <c r="Q798" s="238"/>
    </row>
    <row r="799" spans="1:17" s="39" customFormat="1" ht="12">
      <c r="A799" s="298"/>
      <c r="B799" s="298"/>
      <c r="C799" s="298"/>
      <c r="D799" s="298"/>
      <c r="E799" s="298"/>
      <c r="F799" s="298"/>
      <c r="G799" s="298"/>
      <c r="H799" s="298"/>
      <c r="I799" s="298"/>
      <c r="J799" s="298"/>
      <c r="K799" s="298"/>
      <c r="L799" s="299"/>
      <c r="M799" s="300"/>
      <c r="N799" s="301"/>
      <c r="O799" s="238"/>
      <c r="P799" s="238"/>
      <c r="Q799" s="238"/>
    </row>
    <row r="800" spans="1:17" s="39" customFormat="1" ht="12">
      <c r="A800" s="298"/>
      <c r="B800" s="298"/>
      <c r="C800" s="298"/>
      <c r="D800" s="298"/>
      <c r="E800" s="298"/>
      <c r="F800" s="298"/>
      <c r="G800" s="298"/>
      <c r="H800" s="298"/>
      <c r="I800" s="298"/>
      <c r="J800" s="298"/>
      <c r="K800" s="298"/>
      <c r="L800" s="299"/>
      <c r="M800" s="300"/>
      <c r="N800" s="301"/>
      <c r="O800" s="238"/>
      <c r="P800" s="238"/>
      <c r="Q800" s="238"/>
    </row>
    <row r="801" spans="1:17" s="39" customFormat="1" ht="12">
      <c r="A801" s="298"/>
      <c r="B801" s="298"/>
      <c r="C801" s="298"/>
      <c r="D801" s="298"/>
      <c r="E801" s="298"/>
      <c r="F801" s="298"/>
      <c r="G801" s="298"/>
      <c r="H801" s="298"/>
      <c r="I801" s="298"/>
      <c r="J801" s="298"/>
      <c r="K801" s="298"/>
      <c r="L801" s="299"/>
      <c r="M801" s="300"/>
      <c r="N801" s="301"/>
      <c r="O801" s="238"/>
      <c r="P801" s="238"/>
      <c r="Q801" s="238"/>
    </row>
    <row r="802" spans="1:17" s="39" customFormat="1" ht="12">
      <c r="A802" s="298"/>
      <c r="B802" s="298"/>
      <c r="C802" s="298"/>
      <c r="D802" s="298"/>
      <c r="E802" s="298"/>
      <c r="F802" s="298"/>
      <c r="G802" s="298"/>
      <c r="H802" s="298"/>
      <c r="I802" s="298"/>
      <c r="J802" s="298"/>
      <c r="K802" s="298"/>
      <c r="L802" s="299"/>
      <c r="M802" s="300"/>
      <c r="N802" s="301"/>
      <c r="O802" s="238"/>
      <c r="P802" s="238"/>
      <c r="Q802" s="238"/>
    </row>
    <row r="803" spans="1:17" s="39" customFormat="1" ht="12">
      <c r="A803" s="298"/>
      <c r="B803" s="298"/>
      <c r="C803" s="298"/>
      <c r="D803" s="298"/>
      <c r="E803" s="298"/>
      <c r="F803" s="298"/>
      <c r="G803" s="298"/>
      <c r="H803" s="298"/>
      <c r="I803" s="298"/>
      <c r="J803" s="298"/>
      <c r="K803" s="298"/>
      <c r="L803" s="299"/>
      <c r="M803" s="300"/>
      <c r="N803" s="301"/>
      <c r="O803" s="238"/>
      <c r="P803" s="238"/>
      <c r="Q803" s="238"/>
    </row>
    <row r="804" spans="1:17" s="39" customFormat="1" ht="12">
      <c r="A804" s="298"/>
      <c r="B804" s="298"/>
      <c r="C804" s="298"/>
      <c r="D804" s="298"/>
      <c r="E804" s="298"/>
      <c r="F804" s="298"/>
      <c r="G804" s="298"/>
      <c r="H804" s="298"/>
      <c r="I804" s="298"/>
      <c r="J804" s="298"/>
      <c r="K804" s="298"/>
      <c r="L804" s="299"/>
      <c r="M804" s="300"/>
      <c r="N804" s="301"/>
      <c r="O804" s="238"/>
      <c r="P804" s="238"/>
      <c r="Q804" s="238"/>
    </row>
    <row r="805" spans="1:17" s="39" customFormat="1" ht="12">
      <c r="A805" s="298"/>
      <c r="B805" s="298"/>
      <c r="C805" s="298"/>
      <c r="D805" s="298"/>
      <c r="E805" s="298"/>
      <c r="F805" s="298"/>
      <c r="G805" s="298"/>
      <c r="H805" s="298"/>
      <c r="I805" s="298"/>
      <c r="J805" s="298"/>
      <c r="K805" s="298"/>
      <c r="L805" s="299"/>
      <c r="M805" s="300"/>
      <c r="N805" s="301"/>
      <c r="O805" s="238"/>
      <c r="P805" s="238"/>
      <c r="Q805" s="238"/>
    </row>
    <row r="806" spans="1:17" s="39" customFormat="1" ht="12">
      <c r="A806" s="298"/>
      <c r="B806" s="298"/>
      <c r="C806" s="298"/>
      <c r="D806" s="298"/>
      <c r="E806" s="298"/>
      <c r="F806" s="298"/>
      <c r="G806" s="298"/>
      <c r="H806" s="298"/>
      <c r="I806" s="298"/>
      <c r="J806" s="298"/>
      <c r="K806" s="298"/>
      <c r="L806" s="299"/>
      <c r="M806" s="300"/>
      <c r="N806" s="301"/>
      <c r="O806" s="238"/>
      <c r="P806" s="238"/>
      <c r="Q806" s="238"/>
    </row>
    <row r="807" spans="1:17" s="39" customFormat="1" ht="12">
      <c r="A807" s="298"/>
      <c r="B807" s="298"/>
      <c r="C807" s="298"/>
      <c r="D807" s="298"/>
      <c r="E807" s="298"/>
      <c r="F807" s="298"/>
      <c r="G807" s="298"/>
      <c r="H807" s="298"/>
      <c r="I807" s="298"/>
      <c r="J807" s="298"/>
      <c r="K807" s="298"/>
      <c r="L807" s="299"/>
      <c r="M807" s="300"/>
      <c r="N807" s="301"/>
      <c r="O807" s="238"/>
      <c r="P807" s="238"/>
      <c r="Q807" s="238"/>
    </row>
    <row r="808" spans="1:17" s="39" customFormat="1" ht="12">
      <c r="A808" s="298"/>
      <c r="B808" s="298"/>
      <c r="C808" s="298"/>
      <c r="D808" s="298"/>
      <c r="E808" s="298"/>
      <c r="F808" s="298"/>
      <c r="G808" s="298"/>
      <c r="H808" s="298"/>
      <c r="I808" s="298"/>
      <c r="J808" s="298"/>
      <c r="K808" s="298"/>
      <c r="L808" s="299"/>
      <c r="M808" s="300"/>
      <c r="N808" s="301"/>
      <c r="O808" s="238"/>
      <c r="P808" s="238"/>
      <c r="Q808" s="238"/>
    </row>
    <row r="809" spans="1:17" s="39" customFormat="1" ht="12">
      <c r="A809" s="298"/>
      <c r="B809" s="298"/>
      <c r="C809" s="298"/>
      <c r="D809" s="298"/>
      <c r="E809" s="298"/>
      <c r="F809" s="298"/>
      <c r="G809" s="298"/>
      <c r="H809" s="298"/>
      <c r="I809" s="298"/>
      <c r="J809" s="298"/>
      <c r="K809" s="298"/>
      <c r="L809" s="299"/>
      <c r="M809" s="300"/>
      <c r="N809" s="301"/>
      <c r="O809" s="238"/>
      <c r="P809" s="238"/>
      <c r="Q809" s="238"/>
    </row>
    <row r="810" spans="1:17" s="39" customFormat="1" ht="12">
      <c r="A810" s="298"/>
      <c r="B810" s="298"/>
      <c r="C810" s="298"/>
      <c r="D810" s="298"/>
      <c r="E810" s="298"/>
      <c r="F810" s="298"/>
      <c r="G810" s="298"/>
      <c r="H810" s="298"/>
      <c r="I810" s="298"/>
      <c r="J810" s="298"/>
      <c r="K810" s="298"/>
      <c r="L810" s="299"/>
      <c r="M810" s="300"/>
      <c r="N810" s="301"/>
      <c r="O810" s="238"/>
      <c r="P810" s="238"/>
      <c r="Q810" s="238"/>
    </row>
    <row r="811" spans="1:17" s="39" customFormat="1" ht="12">
      <c r="A811" s="298"/>
      <c r="B811" s="298"/>
      <c r="C811" s="298"/>
      <c r="D811" s="298"/>
      <c r="E811" s="298"/>
      <c r="F811" s="298"/>
      <c r="G811" s="298"/>
      <c r="H811" s="298"/>
      <c r="I811" s="298"/>
      <c r="J811" s="298"/>
      <c r="K811" s="298"/>
      <c r="L811" s="299"/>
      <c r="M811" s="300"/>
      <c r="N811" s="301"/>
      <c r="O811" s="238"/>
      <c r="P811" s="238"/>
      <c r="Q811" s="238"/>
    </row>
    <row r="812" spans="1:17" s="39" customFormat="1" ht="12">
      <c r="A812" s="298"/>
      <c r="B812" s="298"/>
      <c r="C812" s="298"/>
      <c r="D812" s="298"/>
      <c r="E812" s="298"/>
      <c r="F812" s="298"/>
      <c r="G812" s="298"/>
      <c r="H812" s="298"/>
      <c r="I812" s="298"/>
      <c r="J812" s="298"/>
      <c r="K812" s="298"/>
      <c r="L812" s="299"/>
      <c r="M812" s="300"/>
      <c r="N812" s="301"/>
      <c r="O812" s="238"/>
      <c r="P812" s="238"/>
      <c r="Q812" s="238"/>
    </row>
    <row r="813" spans="1:17" s="39" customFormat="1" ht="12">
      <c r="A813" s="298"/>
      <c r="B813" s="298"/>
      <c r="C813" s="298"/>
      <c r="D813" s="298"/>
      <c r="E813" s="298"/>
      <c r="F813" s="298"/>
      <c r="G813" s="298"/>
      <c r="H813" s="298"/>
      <c r="I813" s="298"/>
      <c r="J813" s="298"/>
      <c r="K813" s="298"/>
      <c r="L813" s="299"/>
      <c r="M813" s="300"/>
      <c r="N813" s="301"/>
      <c r="O813" s="238"/>
      <c r="P813" s="238"/>
      <c r="Q813" s="238"/>
    </row>
    <row r="814" spans="1:17" s="39" customFormat="1" ht="12">
      <c r="A814" s="298"/>
      <c r="B814" s="298"/>
      <c r="C814" s="298"/>
      <c r="D814" s="298"/>
      <c r="E814" s="298"/>
      <c r="F814" s="298"/>
      <c r="G814" s="298"/>
      <c r="H814" s="298"/>
      <c r="I814" s="298"/>
      <c r="J814" s="298"/>
      <c r="K814" s="298"/>
      <c r="L814" s="299"/>
      <c r="M814" s="300"/>
      <c r="N814" s="301"/>
      <c r="O814" s="238"/>
      <c r="P814" s="238"/>
      <c r="Q814" s="238"/>
    </row>
    <row r="815" spans="1:17" s="39" customFormat="1" ht="12">
      <c r="A815" s="298"/>
      <c r="B815" s="298"/>
      <c r="C815" s="298"/>
      <c r="D815" s="298"/>
      <c r="E815" s="298"/>
      <c r="F815" s="298"/>
      <c r="G815" s="298"/>
      <c r="H815" s="298"/>
      <c r="I815" s="298"/>
      <c r="J815" s="298"/>
      <c r="K815" s="298"/>
      <c r="L815" s="299"/>
      <c r="M815" s="300"/>
      <c r="N815" s="301"/>
      <c r="O815" s="238"/>
      <c r="P815" s="238"/>
      <c r="Q815" s="238"/>
    </row>
    <row r="816" spans="1:17" s="39" customFormat="1" ht="12">
      <c r="A816" s="298"/>
      <c r="B816" s="298"/>
      <c r="C816" s="298"/>
      <c r="D816" s="298"/>
      <c r="E816" s="298"/>
      <c r="F816" s="298"/>
      <c r="G816" s="298"/>
      <c r="H816" s="298"/>
      <c r="I816" s="298"/>
      <c r="J816" s="298"/>
      <c r="K816" s="298"/>
      <c r="L816" s="299"/>
      <c r="M816" s="300"/>
      <c r="N816" s="301"/>
      <c r="O816" s="238"/>
      <c r="P816" s="238"/>
      <c r="Q816" s="238"/>
    </row>
    <row r="817" spans="1:17" s="39" customFormat="1" ht="12">
      <c r="A817" s="298"/>
      <c r="B817" s="298"/>
      <c r="C817" s="298"/>
      <c r="D817" s="298"/>
      <c r="E817" s="298"/>
      <c r="F817" s="298"/>
      <c r="G817" s="298"/>
      <c r="H817" s="298"/>
      <c r="I817" s="298"/>
      <c r="J817" s="298"/>
      <c r="K817" s="298"/>
      <c r="L817" s="299"/>
      <c r="M817" s="300"/>
      <c r="N817" s="301"/>
      <c r="O817" s="238"/>
      <c r="P817" s="238"/>
      <c r="Q817" s="238"/>
    </row>
    <row r="818" spans="1:17" s="39" customFormat="1" ht="12">
      <c r="A818" s="298"/>
      <c r="B818" s="298"/>
      <c r="C818" s="298"/>
      <c r="D818" s="298"/>
      <c r="E818" s="298"/>
      <c r="F818" s="298"/>
      <c r="G818" s="298"/>
      <c r="H818" s="298"/>
      <c r="I818" s="298"/>
      <c r="J818" s="298"/>
      <c r="K818" s="298"/>
      <c r="L818" s="299"/>
      <c r="M818" s="300"/>
      <c r="N818" s="301"/>
      <c r="O818" s="238"/>
      <c r="P818" s="238"/>
      <c r="Q818" s="238"/>
    </row>
    <row r="819" spans="1:17" s="39" customFormat="1" ht="12">
      <c r="A819" s="298"/>
      <c r="B819" s="298"/>
      <c r="C819" s="298"/>
      <c r="D819" s="298"/>
      <c r="E819" s="298"/>
      <c r="F819" s="298"/>
      <c r="G819" s="298"/>
      <c r="H819" s="298"/>
      <c r="I819" s="298"/>
      <c r="J819" s="298"/>
      <c r="K819" s="298"/>
      <c r="L819" s="299"/>
      <c r="M819" s="300"/>
      <c r="N819" s="301"/>
      <c r="O819" s="238"/>
      <c r="P819" s="238"/>
      <c r="Q819" s="238"/>
    </row>
    <row r="820" spans="1:17" s="39" customFormat="1" ht="12">
      <c r="A820" s="298"/>
      <c r="B820" s="298"/>
      <c r="C820" s="298"/>
      <c r="D820" s="298"/>
      <c r="E820" s="298"/>
      <c r="F820" s="298"/>
      <c r="G820" s="298"/>
      <c r="H820" s="298"/>
      <c r="I820" s="298"/>
      <c r="J820" s="298"/>
      <c r="K820" s="298"/>
      <c r="L820" s="299"/>
      <c r="M820" s="300"/>
      <c r="N820" s="301"/>
      <c r="O820" s="238"/>
      <c r="P820" s="238"/>
      <c r="Q820" s="238"/>
    </row>
    <row r="821" spans="1:17" s="39" customFormat="1" ht="12">
      <c r="A821" s="298"/>
      <c r="B821" s="298"/>
      <c r="C821" s="298"/>
      <c r="D821" s="298"/>
      <c r="E821" s="298"/>
      <c r="F821" s="298"/>
      <c r="G821" s="298"/>
      <c r="H821" s="298"/>
      <c r="I821" s="298"/>
      <c r="J821" s="298"/>
      <c r="K821" s="298"/>
      <c r="L821" s="299"/>
      <c r="M821" s="300"/>
      <c r="N821" s="301"/>
      <c r="O821" s="238"/>
      <c r="P821" s="238"/>
      <c r="Q821" s="238"/>
    </row>
    <row r="822" spans="1:17" s="39" customFormat="1" ht="12">
      <c r="A822" s="298"/>
      <c r="B822" s="298"/>
      <c r="C822" s="298"/>
      <c r="D822" s="298"/>
      <c r="E822" s="298"/>
      <c r="F822" s="298"/>
      <c r="G822" s="298"/>
      <c r="H822" s="298"/>
      <c r="I822" s="298"/>
      <c r="J822" s="298"/>
      <c r="K822" s="298"/>
      <c r="L822" s="299"/>
      <c r="M822" s="300"/>
      <c r="N822" s="301"/>
      <c r="O822" s="238"/>
      <c r="P822" s="238"/>
      <c r="Q822" s="238"/>
    </row>
    <row r="823" spans="1:17" s="39" customFormat="1" ht="12">
      <c r="A823" s="298"/>
      <c r="B823" s="298"/>
      <c r="C823" s="298"/>
      <c r="D823" s="298"/>
      <c r="E823" s="298"/>
      <c r="F823" s="298"/>
      <c r="G823" s="298"/>
      <c r="H823" s="298"/>
      <c r="I823" s="298"/>
      <c r="J823" s="298"/>
      <c r="K823" s="298"/>
      <c r="L823" s="299"/>
      <c r="M823" s="300"/>
      <c r="N823" s="301"/>
      <c r="O823" s="238"/>
      <c r="P823" s="238"/>
      <c r="Q823" s="238"/>
    </row>
    <row r="824" spans="1:17" s="39" customFormat="1" ht="12">
      <c r="A824" s="298"/>
      <c r="B824" s="298"/>
      <c r="C824" s="298"/>
      <c r="D824" s="298"/>
      <c r="E824" s="298"/>
      <c r="F824" s="298"/>
      <c r="G824" s="298"/>
      <c r="H824" s="298"/>
      <c r="I824" s="298"/>
      <c r="J824" s="298"/>
      <c r="K824" s="298"/>
      <c r="L824" s="299"/>
      <c r="M824" s="300"/>
      <c r="N824" s="301"/>
      <c r="O824" s="238"/>
      <c r="P824" s="238"/>
      <c r="Q824" s="238"/>
    </row>
    <row r="825" spans="1:17" s="39" customFormat="1" ht="12">
      <c r="A825" s="298"/>
      <c r="B825" s="298"/>
      <c r="C825" s="298"/>
      <c r="D825" s="298"/>
      <c r="E825" s="298"/>
      <c r="F825" s="298"/>
      <c r="G825" s="298"/>
      <c r="H825" s="298"/>
      <c r="I825" s="298"/>
      <c r="J825" s="298"/>
      <c r="K825" s="298"/>
      <c r="L825" s="299"/>
      <c r="M825" s="300"/>
      <c r="N825" s="301"/>
      <c r="O825" s="238"/>
      <c r="P825" s="238"/>
      <c r="Q825" s="238"/>
    </row>
    <row r="826" spans="1:17" s="39" customFormat="1" ht="12">
      <c r="A826" s="298"/>
      <c r="B826" s="298"/>
      <c r="C826" s="298"/>
      <c r="D826" s="298"/>
      <c r="E826" s="298"/>
      <c r="F826" s="298"/>
      <c r="G826" s="298"/>
      <c r="H826" s="298"/>
      <c r="I826" s="298"/>
      <c r="J826" s="298"/>
      <c r="K826" s="298"/>
      <c r="L826" s="299"/>
      <c r="M826" s="300"/>
      <c r="N826" s="301"/>
      <c r="O826" s="238"/>
      <c r="P826" s="238"/>
      <c r="Q826" s="238"/>
    </row>
    <row r="827" spans="1:17" s="39" customFormat="1" ht="12">
      <c r="A827" s="298"/>
      <c r="B827" s="298"/>
      <c r="C827" s="298"/>
      <c r="D827" s="298"/>
      <c r="E827" s="298"/>
      <c r="F827" s="298"/>
      <c r="G827" s="298"/>
      <c r="H827" s="298"/>
      <c r="I827" s="298"/>
      <c r="J827" s="298"/>
      <c r="K827" s="298"/>
      <c r="L827" s="299"/>
      <c r="M827" s="300"/>
      <c r="N827" s="301"/>
      <c r="O827" s="238"/>
      <c r="P827" s="238"/>
      <c r="Q827" s="238"/>
    </row>
    <row r="828" spans="1:17" s="39" customFormat="1" ht="12">
      <c r="A828" s="298"/>
      <c r="B828" s="298"/>
      <c r="C828" s="298"/>
      <c r="D828" s="298"/>
      <c r="E828" s="298"/>
      <c r="F828" s="298"/>
      <c r="G828" s="298"/>
      <c r="H828" s="298"/>
      <c r="I828" s="298"/>
      <c r="J828" s="298"/>
      <c r="K828" s="298"/>
      <c r="L828" s="299"/>
      <c r="M828" s="300"/>
      <c r="N828" s="301"/>
      <c r="O828" s="238"/>
      <c r="P828" s="238"/>
      <c r="Q828" s="238"/>
    </row>
    <row r="829" spans="1:17" s="39" customFormat="1" ht="12">
      <c r="A829" s="298"/>
      <c r="B829" s="298"/>
      <c r="C829" s="298"/>
      <c r="D829" s="298"/>
      <c r="E829" s="298"/>
      <c r="F829" s="298"/>
      <c r="G829" s="298"/>
      <c r="H829" s="298"/>
      <c r="I829" s="298"/>
      <c r="J829" s="298"/>
      <c r="K829" s="298"/>
      <c r="L829" s="299"/>
      <c r="M829" s="300"/>
      <c r="N829" s="301"/>
      <c r="O829" s="238"/>
      <c r="P829" s="238"/>
      <c r="Q829" s="238"/>
    </row>
    <row r="830" spans="1:17" s="39" customFormat="1" ht="12">
      <c r="A830" s="298"/>
      <c r="B830" s="298"/>
      <c r="C830" s="298"/>
      <c r="D830" s="298"/>
      <c r="E830" s="298"/>
      <c r="F830" s="298"/>
      <c r="G830" s="298"/>
      <c r="H830" s="298"/>
      <c r="I830" s="298"/>
      <c r="J830" s="298"/>
      <c r="K830" s="298"/>
      <c r="L830" s="299"/>
      <c r="M830" s="300"/>
      <c r="N830" s="301"/>
      <c r="O830" s="238"/>
      <c r="P830" s="238"/>
      <c r="Q830" s="238"/>
    </row>
    <row r="831" spans="1:17" s="39" customFormat="1" ht="12">
      <c r="A831" s="298"/>
      <c r="B831" s="298"/>
      <c r="C831" s="298"/>
      <c r="D831" s="298"/>
      <c r="E831" s="298"/>
      <c r="F831" s="298"/>
      <c r="G831" s="298"/>
      <c r="H831" s="298"/>
      <c r="I831" s="298"/>
      <c r="J831" s="298"/>
      <c r="K831" s="298"/>
      <c r="L831" s="299"/>
      <c r="M831" s="300"/>
      <c r="N831" s="301"/>
      <c r="O831" s="238"/>
      <c r="P831" s="238"/>
      <c r="Q831" s="238"/>
    </row>
    <row r="832" spans="1:17" s="39" customFormat="1" ht="12">
      <c r="A832" s="298"/>
      <c r="B832" s="298"/>
      <c r="C832" s="298"/>
      <c r="D832" s="298"/>
      <c r="E832" s="298"/>
      <c r="F832" s="298"/>
      <c r="G832" s="298"/>
      <c r="H832" s="298"/>
      <c r="I832" s="298"/>
      <c r="J832" s="298"/>
      <c r="K832" s="298"/>
      <c r="L832" s="299"/>
      <c r="M832" s="300"/>
      <c r="N832" s="301"/>
      <c r="O832" s="238"/>
      <c r="P832" s="238"/>
      <c r="Q832" s="238"/>
    </row>
    <row r="833" spans="1:17" s="39" customFormat="1" ht="12">
      <c r="A833" s="298"/>
      <c r="B833" s="298"/>
      <c r="C833" s="298"/>
      <c r="D833" s="298"/>
      <c r="E833" s="298"/>
      <c r="F833" s="298"/>
      <c r="G833" s="298"/>
      <c r="H833" s="298"/>
      <c r="I833" s="298"/>
      <c r="J833" s="298"/>
      <c r="K833" s="298"/>
      <c r="L833" s="299"/>
      <c r="M833" s="300"/>
      <c r="N833" s="301"/>
      <c r="O833" s="238"/>
      <c r="P833" s="238"/>
      <c r="Q833" s="238"/>
    </row>
    <row r="834" spans="1:17" s="39" customFormat="1" ht="12">
      <c r="A834" s="298"/>
      <c r="B834" s="298"/>
      <c r="C834" s="298"/>
      <c r="D834" s="298"/>
      <c r="E834" s="298"/>
      <c r="F834" s="298"/>
      <c r="G834" s="298"/>
      <c r="H834" s="298"/>
      <c r="I834" s="298"/>
      <c r="J834" s="298"/>
      <c r="K834" s="298"/>
      <c r="L834" s="299"/>
      <c r="M834" s="300"/>
      <c r="N834" s="301"/>
      <c r="O834" s="238"/>
      <c r="P834" s="238"/>
      <c r="Q834" s="238"/>
    </row>
    <row r="835" spans="1:17" s="39" customFormat="1" ht="12">
      <c r="A835" s="298"/>
      <c r="B835" s="298"/>
      <c r="C835" s="298"/>
      <c r="D835" s="298"/>
      <c r="E835" s="298"/>
      <c r="F835" s="298"/>
      <c r="G835" s="298"/>
      <c r="H835" s="298"/>
      <c r="I835" s="298"/>
      <c r="J835" s="298"/>
      <c r="K835" s="298"/>
      <c r="L835" s="299"/>
      <c r="M835" s="300"/>
      <c r="N835" s="301"/>
      <c r="O835" s="238"/>
      <c r="P835" s="238"/>
      <c r="Q835" s="238"/>
    </row>
    <row r="836" spans="1:17" s="39" customFormat="1" ht="12">
      <c r="A836" s="298"/>
      <c r="B836" s="298"/>
      <c r="C836" s="298"/>
      <c r="D836" s="298"/>
      <c r="E836" s="298"/>
      <c r="F836" s="298"/>
      <c r="G836" s="298"/>
      <c r="H836" s="298"/>
      <c r="I836" s="298"/>
      <c r="J836" s="298"/>
      <c r="K836" s="298"/>
      <c r="L836" s="299"/>
      <c r="M836" s="300"/>
      <c r="N836" s="301"/>
      <c r="O836" s="238"/>
      <c r="P836" s="238"/>
      <c r="Q836" s="238"/>
    </row>
    <row r="837" spans="1:17" s="39" customFormat="1" ht="12">
      <c r="A837" s="298"/>
      <c r="B837" s="298"/>
      <c r="C837" s="298"/>
      <c r="D837" s="298"/>
      <c r="E837" s="298"/>
      <c r="F837" s="298"/>
      <c r="G837" s="298"/>
      <c r="H837" s="298"/>
      <c r="I837" s="298"/>
      <c r="J837" s="298"/>
      <c r="K837" s="298"/>
      <c r="L837" s="299"/>
      <c r="M837" s="300"/>
      <c r="N837" s="301"/>
      <c r="O837" s="238"/>
      <c r="P837" s="238"/>
      <c r="Q837" s="238"/>
    </row>
    <row r="838" spans="1:17" s="39" customFormat="1" ht="12">
      <c r="A838" s="298"/>
      <c r="B838" s="298"/>
      <c r="C838" s="298"/>
      <c r="D838" s="298"/>
      <c r="E838" s="298"/>
      <c r="F838" s="298"/>
      <c r="G838" s="298"/>
      <c r="H838" s="298"/>
      <c r="I838" s="298"/>
      <c r="J838" s="298"/>
      <c r="K838" s="298"/>
      <c r="L838" s="299"/>
      <c r="M838" s="300"/>
      <c r="N838" s="301"/>
      <c r="O838" s="238"/>
      <c r="P838" s="238"/>
      <c r="Q838" s="238"/>
    </row>
    <row r="839" spans="1:17" s="39" customFormat="1" ht="12">
      <c r="A839" s="298"/>
      <c r="B839" s="298"/>
      <c r="C839" s="298"/>
      <c r="D839" s="298"/>
      <c r="E839" s="298"/>
      <c r="F839" s="298"/>
      <c r="G839" s="298"/>
      <c r="H839" s="298"/>
      <c r="I839" s="298"/>
      <c r="J839" s="298"/>
      <c r="K839" s="298"/>
      <c r="L839" s="299"/>
      <c r="M839" s="300"/>
      <c r="N839" s="301"/>
      <c r="O839" s="238"/>
      <c r="P839" s="238"/>
      <c r="Q839" s="238"/>
    </row>
    <row r="840" spans="1:17" s="39" customFormat="1" ht="12">
      <c r="A840" s="298"/>
      <c r="B840" s="298"/>
      <c r="C840" s="298"/>
      <c r="D840" s="298"/>
      <c r="E840" s="298"/>
      <c r="F840" s="298"/>
      <c r="G840" s="298"/>
      <c r="H840" s="298"/>
      <c r="I840" s="298"/>
      <c r="J840" s="298"/>
      <c r="K840" s="298"/>
      <c r="L840" s="299"/>
      <c r="M840" s="300"/>
      <c r="N840" s="301"/>
      <c r="O840" s="238"/>
      <c r="P840" s="238"/>
      <c r="Q840" s="238"/>
    </row>
    <row r="841" spans="1:17" s="39" customFormat="1" ht="12">
      <c r="A841" s="298"/>
      <c r="B841" s="298"/>
      <c r="C841" s="298"/>
      <c r="D841" s="298"/>
      <c r="E841" s="298"/>
      <c r="F841" s="298"/>
      <c r="G841" s="298"/>
      <c r="H841" s="298"/>
      <c r="I841" s="298"/>
      <c r="J841" s="298"/>
      <c r="K841" s="298"/>
      <c r="L841" s="299"/>
      <c r="M841" s="300"/>
      <c r="N841" s="301"/>
      <c r="O841" s="238"/>
      <c r="P841" s="238"/>
      <c r="Q841" s="238"/>
    </row>
    <row r="842" spans="1:17" s="39" customFormat="1" ht="12">
      <c r="A842" s="298"/>
      <c r="B842" s="298"/>
      <c r="C842" s="298"/>
      <c r="D842" s="298"/>
      <c r="E842" s="298"/>
      <c r="F842" s="298"/>
      <c r="G842" s="298"/>
      <c r="H842" s="298"/>
      <c r="I842" s="298"/>
      <c r="J842" s="298"/>
      <c r="K842" s="298"/>
      <c r="L842" s="299"/>
      <c r="M842" s="300"/>
      <c r="N842" s="301"/>
      <c r="O842" s="238"/>
      <c r="P842" s="238"/>
      <c r="Q842" s="238"/>
    </row>
    <row r="843" spans="1:17" s="39" customFormat="1" ht="12">
      <c r="A843" s="298"/>
      <c r="B843" s="298"/>
      <c r="C843" s="298"/>
      <c r="D843" s="298"/>
      <c r="E843" s="298"/>
      <c r="F843" s="298"/>
      <c r="G843" s="298"/>
      <c r="H843" s="298"/>
      <c r="I843" s="298"/>
      <c r="J843" s="298"/>
      <c r="K843" s="298"/>
      <c r="L843" s="299"/>
      <c r="M843" s="300"/>
      <c r="N843" s="301"/>
      <c r="O843" s="238"/>
      <c r="P843" s="238"/>
      <c r="Q843" s="238"/>
    </row>
    <row r="844" spans="1:17" s="39" customFormat="1" ht="12">
      <c r="A844" s="298"/>
      <c r="B844" s="298"/>
      <c r="C844" s="298"/>
      <c r="D844" s="298"/>
      <c r="E844" s="298"/>
      <c r="F844" s="298"/>
      <c r="G844" s="298"/>
      <c r="H844" s="298"/>
      <c r="I844" s="298"/>
      <c r="J844" s="298"/>
      <c r="K844" s="298"/>
      <c r="L844" s="299"/>
      <c r="M844" s="300"/>
      <c r="N844" s="301"/>
      <c r="O844" s="238"/>
      <c r="P844" s="238"/>
      <c r="Q844" s="238"/>
    </row>
    <row r="845" spans="1:17" s="39" customFormat="1" ht="12">
      <c r="A845" s="298"/>
      <c r="B845" s="298"/>
      <c r="C845" s="298"/>
      <c r="D845" s="298"/>
      <c r="E845" s="298"/>
      <c r="F845" s="298"/>
      <c r="G845" s="298"/>
      <c r="H845" s="298"/>
      <c r="I845" s="298"/>
      <c r="J845" s="298"/>
      <c r="K845" s="298"/>
      <c r="L845" s="299"/>
      <c r="M845" s="300"/>
      <c r="N845" s="301"/>
      <c r="O845" s="238"/>
      <c r="P845" s="238"/>
      <c r="Q845" s="238"/>
    </row>
    <row r="846" spans="1:17" s="39" customFormat="1" ht="12">
      <c r="A846" s="298"/>
      <c r="B846" s="298"/>
      <c r="C846" s="298"/>
      <c r="D846" s="298"/>
      <c r="E846" s="298"/>
      <c r="F846" s="298"/>
      <c r="G846" s="298"/>
      <c r="H846" s="298"/>
      <c r="I846" s="298"/>
      <c r="J846" s="298"/>
      <c r="K846" s="298"/>
      <c r="L846" s="299"/>
      <c r="M846" s="300"/>
      <c r="N846" s="301"/>
      <c r="O846" s="238"/>
      <c r="P846" s="238"/>
      <c r="Q846" s="238"/>
    </row>
    <row r="847" spans="1:17" s="39" customFormat="1" ht="12">
      <c r="A847" s="298"/>
      <c r="B847" s="298"/>
      <c r="C847" s="298"/>
      <c r="D847" s="298"/>
      <c r="E847" s="298"/>
      <c r="F847" s="298"/>
      <c r="G847" s="298"/>
      <c r="H847" s="298"/>
      <c r="I847" s="298"/>
      <c r="J847" s="298"/>
      <c r="K847" s="298"/>
      <c r="L847" s="299"/>
      <c r="M847" s="300"/>
      <c r="N847" s="301"/>
      <c r="O847" s="238"/>
      <c r="P847" s="238"/>
      <c r="Q847" s="238"/>
    </row>
    <row r="848" spans="1:17" s="39" customFormat="1" ht="12">
      <c r="A848" s="298"/>
      <c r="B848" s="298"/>
      <c r="C848" s="298"/>
      <c r="D848" s="298"/>
      <c r="E848" s="298"/>
      <c r="F848" s="298"/>
      <c r="G848" s="298"/>
      <c r="H848" s="298"/>
      <c r="I848" s="298"/>
      <c r="J848" s="298"/>
      <c r="K848" s="298"/>
      <c r="L848" s="299"/>
      <c r="M848" s="300"/>
      <c r="N848" s="301"/>
      <c r="O848" s="238"/>
      <c r="P848" s="238"/>
      <c r="Q848" s="238"/>
    </row>
    <row r="849" spans="1:17" s="39" customFormat="1" ht="12">
      <c r="A849" s="298"/>
      <c r="B849" s="298"/>
      <c r="C849" s="298"/>
      <c r="D849" s="298"/>
      <c r="E849" s="298"/>
      <c r="F849" s="298"/>
      <c r="G849" s="298"/>
      <c r="H849" s="298"/>
      <c r="I849" s="298"/>
      <c r="J849" s="298"/>
      <c r="K849" s="298"/>
      <c r="L849" s="299"/>
      <c r="M849" s="300"/>
      <c r="N849" s="301"/>
      <c r="O849" s="238"/>
      <c r="P849" s="238"/>
      <c r="Q849" s="238"/>
    </row>
    <row r="850" spans="1:17" s="39" customFormat="1" ht="12">
      <c r="A850" s="298"/>
      <c r="B850" s="298"/>
      <c r="C850" s="298"/>
      <c r="D850" s="298"/>
      <c r="E850" s="298"/>
      <c r="F850" s="298"/>
      <c r="G850" s="298"/>
      <c r="H850" s="298"/>
      <c r="I850" s="298"/>
      <c r="J850" s="298"/>
      <c r="K850" s="298"/>
      <c r="L850" s="299"/>
      <c r="M850" s="300"/>
      <c r="N850" s="301"/>
      <c r="O850" s="238"/>
      <c r="P850" s="238"/>
      <c r="Q850" s="238"/>
    </row>
    <row r="851" spans="1:17" s="39" customFormat="1" ht="12">
      <c r="A851" s="298"/>
      <c r="B851" s="298"/>
      <c r="C851" s="298"/>
      <c r="D851" s="298"/>
      <c r="E851" s="298"/>
      <c r="F851" s="298"/>
      <c r="G851" s="298"/>
      <c r="H851" s="298"/>
      <c r="I851" s="298"/>
      <c r="J851" s="298"/>
      <c r="K851" s="298"/>
      <c r="L851" s="299"/>
      <c r="M851" s="300"/>
      <c r="N851" s="301"/>
      <c r="O851" s="238"/>
      <c r="P851" s="238"/>
      <c r="Q851" s="238"/>
    </row>
    <row r="852" spans="1:17" s="39" customFormat="1" ht="12">
      <c r="A852" s="298"/>
      <c r="B852" s="298"/>
      <c r="C852" s="298"/>
      <c r="D852" s="298"/>
      <c r="E852" s="298"/>
      <c r="F852" s="298"/>
      <c r="G852" s="298"/>
      <c r="H852" s="298"/>
      <c r="I852" s="298"/>
      <c r="J852" s="298"/>
      <c r="K852" s="298"/>
      <c r="L852" s="299"/>
      <c r="M852" s="300"/>
      <c r="N852" s="301"/>
      <c r="O852" s="238"/>
      <c r="P852" s="238"/>
      <c r="Q852" s="238"/>
    </row>
    <row r="853" spans="1:17" s="39" customFormat="1" ht="12">
      <c r="A853" s="298"/>
      <c r="B853" s="298"/>
      <c r="C853" s="298"/>
      <c r="D853" s="298"/>
      <c r="E853" s="298"/>
      <c r="F853" s="298"/>
      <c r="G853" s="298"/>
      <c r="H853" s="298"/>
      <c r="I853" s="298"/>
      <c r="J853" s="298"/>
      <c r="K853" s="298"/>
      <c r="L853" s="299"/>
      <c r="M853" s="300"/>
      <c r="N853" s="301"/>
      <c r="O853" s="238"/>
      <c r="P853" s="238"/>
      <c r="Q853" s="238"/>
    </row>
    <row r="854" spans="1:17" s="39" customFormat="1" ht="12">
      <c r="A854" s="298"/>
      <c r="B854" s="298"/>
      <c r="C854" s="298"/>
      <c r="D854" s="298"/>
      <c r="E854" s="298"/>
      <c r="F854" s="298"/>
      <c r="G854" s="298"/>
      <c r="H854" s="298"/>
      <c r="I854" s="298"/>
      <c r="J854" s="298"/>
      <c r="K854" s="298"/>
      <c r="L854" s="299"/>
      <c r="M854" s="300"/>
      <c r="N854" s="301"/>
      <c r="O854" s="238"/>
      <c r="P854" s="238"/>
      <c r="Q854" s="238"/>
    </row>
    <row r="855" spans="1:17" s="39" customFormat="1" ht="12">
      <c r="A855" s="298"/>
      <c r="B855" s="298"/>
      <c r="C855" s="298"/>
      <c r="D855" s="298"/>
      <c r="E855" s="298"/>
      <c r="F855" s="298"/>
      <c r="G855" s="298"/>
      <c r="H855" s="298"/>
      <c r="I855" s="298"/>
      <c r="J855" s="298"/>
      <c r="K855" s="298"/>
      <c r="L855" s="299"/>
      <c r="M855" s="300"/>
      <c r="N855" s="301"/>
      <c r="O855" s="238"/>
      <c r="P855" s="238"/>
      <c r="Q855" s="238"/>
    </row>
    <row r="856" spans="1:17" s="39" customFormat="1" ht="12">
      <c r="A856" s="298"/>
      <c r="B856" s="298"/>
      <c r="C856" s="298"/>
      <c r="D856" s="298"/>
      <c r="E856" s="298"/>
      <c r="F856" s="298"/>
      <c r="G856" s="298"/>
      <c r="H856" s="298"/>
      <c r="I856" s="298"/>
      <c r="J856" s="298"/>
      <c r="K856" s="298"/>
      <c r="L856" s="299"/>
      <c r="M856" s="300"/>
      <c r="N856" s="301"/>
      <c r="O856" s="238"/>
      <c r="P856" s="238"/>
      <c r="Q856" s="238"/>
    </row>
    <row r="857" spans="1:17" s="39" customFormat="1" ht="12">
      <c r="A857" s="298"/>
      <c r="B857" s="298"/>
      <c r="C857" s="298"/>
      <c r="D857" s="298"/>
      <c r="E857" s="298"/>
      <c r="F857" s="298"/>
      <c r="G857" s="298"/>
      <c r="H857" s="298"/>
      <c r="I857" s="298"/>
      <c r="J857" s="298"/>
      <c r="K857" s="298"/>
      <c r="L857" s="299"/>
      <c r="M857" s="300"/>
      <c r="N857" s="301"/>
      <c r="O857" s="238"/>
      <c r="P857" s="238"/>
      <c r="Q857" s="238"/>
    </row>
    <row r="858" spans="1:17" s="39" customFormat="1" ht="12">
      <c r="A858" s="298"/>
      <c r="B858" s="298"/>
      <c r="C858" s="298"/>
      <c r="D858" s="298"/>
      <c r="E858" s="298"/>
      <c r="F858" s="298"/>
      <c r="G858" s="298"/>
      <c r="H858" s="298"/>
      <c r="I858" s="298"/>
      <c r="J858" s="298"/>
      <c r="K858" s="298"/>
      <c r="L858" s="299"/>
      <c r="M858" s="300"/>
      <c r="N858" s="301"/>
      <c r="O858" s="238"/>
      <c r="P858" s="238"/>
      <c r="Q858" s="238"/>
    </row>
    <row r="859" spans="1:17" s="39" customFormat="1" ht="12">
      <c r="A859" s="298"/>
      <c r="B859" s="298"/>
      <c r="C859" s="298"/>
      <c r="D859" s="298"/>
      <c r="E859" s="298"/>
      <c r="F859" s="298"/>
      <c r="G859" s="298"/>
      <c r="H859" s="298"/>
      <c r="I859" s="298"/>
      <c r="J859" s="298"/>
      <c r="K859" s="298"/>
      <c r="L859" s="299"/>
      <c r="M859" s="300"/>
      <c r="N859" s="301"/>
      <c r="O859" s="238"/>
      <c r="P859" s="238"/>
      <c r="Q859" s="238"/>
    </row>
    <row r="860" spans="1:17" s="39" customFormat="1" ht="12">
      <c r="A860" s="298"/>
      <c r="B860" s="298"/>
      <c r="C860" s="298"/>
      <c r="D860" s="298"/>
      <c r="E860" s="298"/>
      <c r="F860" s="298"/>
      <c r="G860" s="298"/>
      <c r="H860" s="298"/>
      <c r="I860" s="298"/>
      <c r="J860" s="298"/>
      <c r="K860" s="298"/>
      <c r="L860" s="299"/>
      <c r="M860" s="300"/>
      <c r="N860" s="301"/>
      <c r="O860" s="238"/>
      <c r="P860" s="238"/>
      <c r="Q860" s="238"/>
    </row>
    <row r="861" spans="1:17" s="39" customFormat="1" ht="12">
      <c r="A861" s="298"/>
      <c r="B861" s="298"/>
      <c r="C861" s="298"/>
      <c r="D861" s="298"/>
      <c r="E861" s="298"/>
      <c r="F861" s="298"/>
      <c r="G861" s="298"/>
      <c r="H861" s="298"/>
      <c r="I861" s="298"/>
      <c r="J861" s="298"/>
      <c r="K861" s="298"/>
      <c r="L861" s="299"/>
      <c r="M861" s="300"/>
      <c r="N861" s="301"/>
      <c r="O861" s="238"/>
      <c r="P861" s="238"/>
      <c r="Q861" s="238"/>
    </row>
    <row r="862" spans="1:17" s="39" customFormat="1" ht="12">
      <c r="A862" s="298"/>
      <c r="B862" s="298"/>
      <c r="C862" s="298"/>
      <c r="D862" s="298"/>
      <c r="E862" s="298"/>
      <c r="F862" s="298"/>
      <c r="G862" s="298"/>
      <c r="H862" s="298"/>
      <c r="I862" s="298"/>
      <c r="J862" s="298"/>
      <c r="K862" s="298"/>
      <c r="L862" s="299"/>
      <c r="M862" s="300"/>
      <c r="N862" s="301"/>
      <c r="O862" s="238"/>
      <c r="P862" s="238"/>
      <c r="Q862" s="238"/>
    </row>
    <row r="863" spans="1:17" s="39" customFormat="1" ht="12">
      <c r="A863" s="298"/>
      <c r="B863" s="298"/>
      <c r="C863" s="298"/>
      <c r="D863" s="298"/>
      <c r="E863" s="298"/>
      <c r="F863" s="298"/>
      <c r="G863" s="298"/>
      <c r="H863" s="298"/>
      <c r="I863" s="298"/>
      <c r="J863" s="298"/>
      <c r="K863" s="298"/>
      <c r="L863" s="299"/>
      <c r="M863" s="300"/>
      <c r="N863" s="301"/>
      <c r="O863" s="238"/>
      <c r="P863" s="238"/>
      <c r="Q863" s="238"/>
    </row>
    <row r="864" spans="1:17" s="39" customFormat="1" ht="12">
      <c r="A864" s="298"/>
      <c r="B864" s="298"/>
      <c r="C864" s="298"/>
      <c r="D864" s="298"/>
      <c r="E864" s="298"/>
      <c r="F864" s="298"/>
      <c r="G864" s="298"/>
      <c r="H864" s="298"/>
      <c r="I864" s="298"/>
      <c r="J864" s="298"/>
      <c r="K864" s="298"/>
      <c r="L864" s="299"/>
      <c r="M864" s="300"/>
      <c r="N864" s="301"/>
      <c r="O864" s="238"/>
      <c r="P864" s="238"/>
      <c r="Q864" s="238"/>
    </row>
    <row r="865" spans="1:17" s="39" customFormat="1" ht="12">
      <c r="A865" s="298"/>
      <c r="B865" s="298"/>
      <c r="C865" s="298"/>
      <c r="D865" s="298"/>
      <c r="E865" s="298"/>
      <c r="F865" s="298"/>
      <c r="G865" s="298"/>
      <c r="H865" s="298"/>
      <c r="I865" s="298"/>
      <c r="J865" s="298"/>
      <c r="K865" s="298"/>
      <c r="L865" s="299"/>
      <c r="M865" s="300"/>
      <c r="N865" s="301"/>
      <c r="O865" s="238"/>
      <c r="P865" s="238"/>
      <c r="Q865" s="238"/>
    </row>
    <row r="866" spans="1:17" s="39" customFormat="1" ht="12">
      <c r="A866" s="298"/>
      <c r="B866" s="298"/>
      <c r="C866" s="298"/>
      <c r="D866" s="298"/>
      <c r="E866" s="298"/>
      <c r="F866" s="298"/>
      <c r="G866" s="298"/>
      <c r="H866" s="298"/>
      <c r="I866" s="298"/>
      <c r="J866" s="298"/>
      <c r="K866" s="298"/>
      <c r="L866" s="299"/>
      <c r="M866" s="300"/>
      <c r="N866" s="301"/>
      <c r="O866" s="238"/>
      <c r="P866" s="238"/>
      <c r="Q866" s="238"/>
    </row>
    <row r="867" spans="1:17" s="39" customFormat="1" ht="12">
      <c r="A867" s="298"/>
      <c r="B867" s="298"/>
      <c r="C867" s="298"/>
      <c r="D867" s="298"/>
      <c r="E867" s="298"/>
      <c r="F867" s="298"/>
      <c r="G867" s="298"/>
      <c r="H867" s="298"/>
      <c r="I867" s="298"/>
      <c r="J867" s="298"/>
      <c r="K867" s="298"/>
      <c r="L867" s="299"/>
      <c r="M867" s="300"/>
      <c r="N867" s="301"/>
      <c r="O867" s="238"/>
      <c r="P867" s="238"/>
      <c r="Q867" s="238"/>
    </row>
    <row r="868" spans="1:17" s="39" customFormat="1" ht="12">
      <c r="A868" s="298"/>
      <c r="B868" s="298"/>
      <c r="C868" s="298"/>
      <c r="D868" s="298"/>
      <c r="E868" s="298"/>
      <c r="F868" s="298"/>
      <c r="G868" s="298"/>
      <c r="H868" s="298"/>
      <c r="I868" s="298"/>
      <c r="J868" s="298"/>
      <c r="K868" s="298"/>
      <c r="L868" s="299"/>
      <c r="M868" s="300"/>
      <c r="N868" s="301"/>
      <c r="O868" s="238"/>
      <c r="P868" s="238"/>
      <c r="Q868" s="238"/>
    </row>
    <row r="869" spans="1:17" s="39" customFormat="1" ht="12">
      <c r="A869" s="298"/>
      <c r="B869" s="298"/>
      <c r="C869" s="298"/>
      <c r="D869" s="298"/>
      <c r="E869" s="298"/>
      <c r="F869" s="298"/>
      <c r="G869" s="298"/>
      <c r="H869" s="298"/>
      <c r="I869" s="298"/>
      <c r="J869" s="298"/>
      <c r="K869" s="298"/>
      <c r="L869" s="299"/>
      <c r="M869" s="300"/>
      <c r="N869" s="301"/>
      <c r="O869" s="238"/>
      <c r="P869" s="238"/>
      <c r="Q869" s="238"/>
    </row>
    <row r="870" spans="1:17" s="39" customFormat="1" ht="12">
      <c r="A870" s="298"/>
      <c r="B870" s="298"/>
      <c r="C870" s="298"/>
      <c r="D870" s="298"/>
      <c r="E870" s="298"/>
      <c r="F870" s="298"/>
      <c r="G870" s="298"/>
      <c r="H870" s="298"/>
      <c r="I870" s="298"/>
      <c r="J870" s="298"/>
      <c r="K870" s="298"/>
      <c r="L870" s="299"/>
      <c r="M870" s="300"/>
      <c r="N870" s="301"/>
      <c r="O870" s="238"/>
      <c r="P870" s="238"/>
      <c r="Q870" s="238"/>
    </row>
    <row r="871" spans="1:17" s="39" customFormat="1" ht="12">
      <c r="A871" s="298"/>
      <c r="B871" s="298"/>
      <c r="C871" s="298"/>
      <c r="D871" s="298"/>
      <c r="E871" s="298"/>
      <c r="F871" s="298"/>
      <c r="G871" s="298"/>
      <c r="H871" s="298"/>
      <c r="I871" s="298"/>
      <c r="J871" s="298"/>
      <c r="K871" s="298"/>
      <c r="L871" s="299"/>
      <c r="M871" s="300"/>
      <c r="N871" s="301"/>
      <c r="O871" s="238"/>
      <c r="P871" s="238"/>
      <c r="Q871" s="238"/>
    </row>
    <row r="872" spans="1:17" s="39" customFormat="1" ht="12">
      <c r="A872" s="298"/>
      <c r="B872" s="298"/>
      <c r="C872" s="298"/>
      <c r="D872" s="298"/>
      <c r="E872" s="298"/>
      <c r="F872" s="298"/>
      <c r="G872" s="298"/>
      <c r="H872" s="298"/>
      <c r="I872" s="298"/>
      <c r="J872" s="298"/>
      <c r="K872" s="298"/>
      <c r="L872" s="299"/>
      <c r="M872" s="300"/>
      <c r="N872" s="301"/>
      <c r="O872" s="238"/>
      <c r="P872" s="238"/>
      <c r="Q872" s="238"/>
    </row>
    <row r="873" spans="1:17" s="39" customFormat="1" ht="12">
      <c r="A873" s="298"/>
      <c r="B873" s="298"/>
      <c r="C873" s="298"/>
      <c r="D873" s="298"/>
      <c r="E873" s="298"/>
      <c r="F873" s="298"/>
      <c r="G873" s="298"/>
      <c r="H873" s="298"/>
      <c r="I873" s="298"/>
      <c r="J873" s="298"/>
      <c r="K873" s="298"/>
      <c r="L873" s="299"/>
      <c r="M873" s="300"/>
      <c r="N873" s="301"/>
      <c r="O873" s="238"/>
      <c r="P873" s="238"/>
      <c r="Q873" s="238"/>
    </row>
    <row r="874" spans="1:17" s="39" customFormat="1" ht="12">
      <c r="A874" s="298"/>
      <c r="B874" s="298"/>
      <c r="C874" s="298"/>
      <c r="D874" s="298"/>
      <c r="E874" s="298"/>
      <c r="F874" s="298"/>
      <c r="G874" s="298"/>
      <c r="H874" s="298"/>
      <c r="I874" s="298"/>
      <c r="J874" s="298"/>
      <c r="K874" s="298"/>
      <c r="L874" s="299"/>
      <c r="M874" s="300"/>
      <c r="N874" s="301"/>
      <c r="O874" s="238"/>
      <c r="P874" s="238"/>
      <c r="Q874" s="238"/>
    </row>
    <row r="875" spans="1:17" s="39" customFormat="1" ht="12">
      <c r="A875" s="298"/>
      <c r="B875" s="298"/>
      <c r="C875" s="298"/>
      <c r="D875" s="298"/>
      <c r="E875" s="298"/>
      <c r="F875" s="298"/>
      <c r="G875" s="298"/>
      <c r="H875" s="298"/>
      <c r="I875" s="298"/>
      <c r="J875" s="298"/>
      <c r="K875" s="298"/>
      <c r="L875" s="299"/>
      <c r="M875" s="300"/>
      <c r="N875" s="301"/>
      <c r="O875" s="238"/>
      <c r="P875" s="238"/>
      <c r="Q875" s="238"/>
    </row>
    <row r="876" spans="1:17" s="39" customFormat="1" ht="12">
      <c r="A876" s="298"/>
      <c r="B876" s="298"/>
      <c r="C876" s="298"/>
      <c r="D876" s="298"/>
      <c r="E876" s="298"/>
      <c r="F876" s="298"/>
      <c r="G876" s="298"/>
      <c r="H876" s="298"/>
      <c r="I876" s="298"/>
      <c r="J876" s="298"/>
      <c r="K876" s="298"/>
      <c r="L876" s="299"/>
      <c r="M876" s="300"/>
      <c r="N876" s="301"/>
      <c r="O876" s="238"/>
      <c r="P876" s="238"/>
      <c r="Q876" s="238"/>
    </row>
    <row r="877" spans="1:17" s="39" customFormat="1" ht="12">
      <c r="A877" s="298"/>
      <c r="B877" s="298"/>
      <c r="C877" s="298"/>
      <c r="D877" s="298"/>
      <c r="E877" s="298"/>
      <c r="F877" s="298"/>
      <c r="G877" s="298"/>
      <c r="H877" s="298"/>
      <c r="I877" s="298"/>
      <c r="J877" s="298"/>
      <c r="K877" s="298"/>
      <c r="L877" s="299"/>
      <c r="M877" s="300"/>
      <c r="N877" s="301"/>
      <c r="O877" s="238"/>
      <c r="P877" s="238"/>
      <c r="Q877" s="238"/>
    </row>
    <row r="878" spans="1:17" s="39" customFormat="1" ht="12">
      <c r="A878" s="298"/>
      <c r="B878" s="298"/>
      <c r="C878" s="298"/>
      <c r="D878" s="298"/>
      <c r="E878" s="298"/>
      <c r="F878" s="298"/>
      <c r="G878" s="298"/>
      <c r="H878" s="298"/>
      <c r="I878" s="298"/>
      <c r="J878" s="298"/>
      <c r="K878" s="298"/>
      <c r="L878" s="299"/>
      <c r="M878" s="300"/>
      <c r="N878" s="301"/>
      <c r="O878" s="238"/>
      <c r="P878" s="238"/>
      <c r="Q878" s="238"/>
    </row>
    <row r="879" spans="1:17" s="39" customFormat="1" ht="12">
      <c r="A879" s="298"/>
      <c r="B879" s="298"/>
      <c r="C879" s="298"/>
      <c r="D879" s="298"/>
      <c r="E879" s="298"/>
      <c r="F879" s="298"/>
      <c r="G879" s="298"/>
      <c r="H879" s="298"/>
      <c r="I879" s="298"/>
      <c r="J879" s="298"/>
      <c r="K879" s="298"/>
      <c r="L879" s="299"/>
      <c r="M879" s="300"/>
      <c r="N879" s="301"/>
      <c r="O879" s="238"/>
      <c r="P879" s="238"/>
      <c r="Q879" s="238"/>
    </row>
    <row r="880" spans="1:17" s="39" customFormat="1" ht="12">
      <c r="A880" s="298"/>
      <c r="B880" s="298"/>
      <c r="C880" s="298"/>
      <c r="D880" s="298"/>
      <c r="E880" s="298"/>
      <c r="F880" s="298"/>
      <c r="G880" s="298"/>
      <c r="H880" s="298"/>
      <c r="I880" s="298"/>
      <c r="J880" s="298"/>
      <c r="K880" s="298"/>
      <c r="L880" s="299"/>
      <c r="M880" s="300"/>
      <c r="N880" s="301"/>
      <c r="O880" s="238"/>
      <c r="P880" s="238"/>
      <c r="Q880" s="238"/>
    </row>
    <row r="881" spans="1:17" s="39" customFormat="1" ht="12">
      <c r="A881" s="298"/>
      <c r="B881" s="298"/>
      <c r="C881" s="298"/>
      <c r="D881" s="298"/>
      <c r="E881" s="298"/>
      <c r="F881" s="298"/>
      <c r="G881" s="298"/>
      <c r="H881" s="298"/>
      <c r="I881" s="298"/>
      <c r="J881" s="298"/>
      <c r="K881" s="298"/>
      <c r="L881" s="299"/>
      <c r="M881" s="300"/>
      <c r="N881" s="301"/>
      <c r="O881" s="238"/>
      <c r="P881" s="238"/>
      <c r="Q881" s="238"/>
    </row>
    <row r="882" spans="1:17" s="39" customFormat="1" ht="12">
      <c r="A882" s="298"/>
      <c r="B882" s="298"/>
      <c r="C882" s="298"/>
      <c r="D882" s="298"/>
      <c r="E882" s="298"/>
      <c r="F882" s="298"/>
      <c r="G882" s="298"/>
      <c r="H882" s="298"/>
      <c r="I882" s="298"/>
      <c r="J882" s="298"/>
      <c r="K882" s="298"/>
      <c r="L882" s="299"/>
      <c r="M882" s="300"/>
      <c r="N882" s="301"/>
      <c r="O882" s="238"/>
      <c r="P882" s="238"/>
      <c r="Q882" s="238"/>
    </row>
    <row r="883" spans="1:17" s="39" customFormat="1" ht="12">
      <c r="A883" s="298"/>
      <c r="B883" s="298"/>
      <c r="C883" s="298"/>
      <c r="D883" s="298"/>
      <c r="E883" s="298"/>
      <c r="F883" s="298"/>
      <c r="G883" s="298"/>
      <c r="H883" s="298"/>
      <c r="I883" s="298"/>
      <c r="J883" s="298"/>
      <c r="K883" s="298"/>
      <c r="L883" s="299"/>
      <c r="M883" s="300"/>
      <c r="N883" s="301"/>
      <c r="O883" s="238"/>
      <c r="P883" s="238"/>
      <c r="Q883" s="238"/>
    </row>
    <row r="884" spans="1:17" s="39" customFormat="1" ht="12">
      <c r="A884" s="298"/>
      <c r="B884" s="298"/>
      <c r="C884" s="298"/>
      <c r="D884" s="298"/>
      <c r="E884" s="298"/>
      <c r="F884" s="298"/>
      <c r="G884" s="298"/>
      <c r="H884" s="298"/>
      <c r="I884" s="298"/>
      <c r="J884" s="298"/>
      <c r="K884" s="298"/>
      <c r="L884" s="299"/>
      <c r="M884" s="300"/>
      <c r="N884" s="301"/>
      <c r="O884" s="238"/>
      <c r="P884" s="238"/>
      <c r="Q884" s="238"/>
    </row>
    <row r="885" spans="1:17" s="39" customFormat="1" ht="12">
      <c r="A885" s="298"/>
      <c r="B885" s="298"/>
      <c r="C885" s="298"/>
      <c r="D885" s="298"/>
      <c r="E885" s="298"/>
      <c r="F885" s="298"/>
      <c r="G885" s="298"/>
      <c r="H885" s="298"/>
      <c r="I885" s="298"/>
      <c r="J885" s="298"/>
      <c r="K885" s="298"/>
      <c r="L885" s="299"/>
      <c r="M885" s="300"/>
      <c r="N885" s="301"/>
      <c r="O885" s="238"/>
      <c r="P885" s="238"/>
      <c r="Q885" s="238"/>
    </row>
    <row r="886" spans="1:17" s="39" customFormat="1" ht="12">
      <c r="A886" s="298"/>
      <c r="B886" s="298"/>
      <c r="C886" s="298"/>
      <c r="D886" s="298"/>
      <c r="E886" s="298"/>
      <c r="F886" s="298"/>
      <c r="G886" s="298"/>
      <c r="H886" s="298"/>
      <c r="I886" s="298"/>
      <c r="J886" s="298"/>
      <c r="K886" s="298"/>
      <c r="L886" s="299"/>
      <c r="M886" s="300"/>
      <c r="N886" s="301"/>
      <c r="O886" s="238"/>
      <c r="P886" s="238"/>
      <c r="Q886" s="238"/>
    </row>
    <row r="887" spans="1:17" s="39" customFormat="1" ht="12">
      <c r="A887" s="298"/>
      <c r="B887" s="298"/>
      <c r="C887" s="298"/>
      <c r="D887" s="298"/>
      <c r="E887" s="298"/>
      <c r="F887" s="298"/>
      <c r="G887" s="298"/>
      <c r="H887" s="298"/>
      <c r="I887" s="298"/>
      <c r="J887" s="298"/>
      <c r="K887" s="298"/>
      <c r="L887" s="299"/>
      <c r="M887" s="300"/>
      <c r="N887" s="301"/>
      <c r="O887" s="238"/>
      <c r="P887" s="238"/>
      <c r="Q887" s="238"/>
    </row>
    <row r="888" spans="1:17" s="39" customFormat="1" ht="12">
      <c r="A888" s="298"/>
      <c r="B888" s="298"/>
      <c r="C888" s="298"/>
      <c r="D888" s="298"/>
      <c r="E888" s="298"/>
      <c r="F888" s="298"/>
      <c r="G888" s="298"/>
      <c r="H888" s="298"/>
      <c r="I888" s="298"/>
      <c r="J888" s="298"/>
      <c r="K888" s="298"/>
      <c r="L888" s="299"/>
      <c r="M888" s="300"/>
      <c r="N888" s="301"/>
      <c r="O888" s="238"/>
      <c r="P888" s="238"/>
      <c r="Q888" s="238"/>
    </row>
    <row r="889" spans="1:17" s="39" customFormat="1" ht="12">
      <c r="A889" s="298"/>
      <c r="B889" s="298"/>
      <c r="C889" s="298"/>
      <c r="D889" s="298"/>
      <c r="E889" s="298"/>
      <c r="F889" s="298"/>
      <c r="G889" s="298"/>
      <c r="H889" s="298"/>
      <c r="I889" s="298"/>
      <c r="J889" s="298"/>
      <c r="K889" s="298"/>
      <c r="L889" s="299"/>
      <c r="M889" s="300"/>
      <c r="N889" s="301"/>
      <c r="O889" s="238"/>
      <c r="P889" s="238"/>
      <c r="Q889" s="238"/>
    </row>
    <row r="890" spans="1:17" s="39" customFormat="1" ht="12">
      <c r="A890" s="298"/>
      <c r="B890" s="298"/>
      <c r="C890" s="298"/>
      <c r="D890" s="298"/>
      <c r="E890" s="298"/>
      <c r="F890" s="298"/>
      <c r="G890" s="298"/>
      <c r="H890" s="298"/>
      <c r="I890" s="298"/>
      <c r="J890" s="298"/>
      <c r="K890" s="298"/>
      <c r="L890" s="299"/>
      <c r="M890" s="300"/>
      <c r="N890" s="301"/>
      <c r="O890" s="238"/>
      <c r="P890" s="238"/>
      <c r="Q890" s="238"/>
    </row>
    <row r="891" spans="1:17" s="39" customFormat="1" ht="12">
      <c r="A891" s="298"/>
      <c r="B891" s="298"/>
      <c r="C891" s="298"/>
      <c r="D891" s="298"/>
      <c r="E891" s="298"/>
      <c r="F891" s="298"/>
      <c r="G891" s="298"/>
      <c r="H891" s="298"/>
      <c r="I891" s="298"/>
      <c r="J891" s="298"/>
      <c r="K891" s="298"/>
      <c r="L891" s="299"/>
      <c r="M891" s="300"/>
      <c r="N891" s="301"/>
      <c r="O891" s="238"/>
      <c r="P891" s="238"/>
      <c r="Q891" s="238"/>
    </row>
    <row r="892" spans="1:17" s="39" customFormat="1" ht="12">
      <c r="A892" s="298"/>
      <c r="B892" s="298"/>
      <c r="C892" s="298"/>
      <c r="D892" s="298"/>
      <c r="E892" s="298"/>
      <c r="F892" s="298"/>
      <c r="G892" s="298"/>
      <c r="H892" s="298"/>
      <c r="I892" s="298"/>
      <c r="J892" s="298"/>
      <c r="K892" s="298"/>
      <c r="L892" s="299"/>
      <c r="M892" s="300"/>
      <c r="N892" s="301"/>
      <c r="O892" s="238"/>
      <c r="P892" s="238"/>
      <c r="Q892" s="238"/>
    </row>
    <row r="893" spans="1:17" s="39" customFormat="1" ht="12">
      <c r="A893" s="298"/>
      <c r="B893" s="298"/>
      <c r="C893" s="298"/>
      <c r="D893" s="298"/>
      <c r="E893" s="298"/>
      <c r="F893" s="298"/>
      <c r="G893" s="298"/>
      <c r="H893" s="298"/>
      <c r="I893" s="298"/>
      <c r="J893" s="298"/>
      <c r="K893" s="298"/>
      <c r="L893" s="299"/>
      <c r="M893" s="300"/>
      <c r="N893" s="301"/>
      <c r="O893" s="238"/>
      <c r="P893" s="238"/>
      <c r="Q893" s="238"/>
    </row>
    <row r="894" spans="1:17" s="39" customFormat="1" ht="12">
      <c r="A894" s="298"/>
      <c r="B894" s="298"/>
      <c r="C894" s="298"/>
      <c r="D894" s="298"/>
      <c r="E894" s="298"/>
      <c r="F894" s="298"/>
      <c r="G894" s="298"/>
      <c r="H894" s="298"/>
      <c r="I894" s="298"/>
      <c r="J894" s="298"/>
      <c r="K894" s="298"/>
      <c r="L894" s="299"/>
      <c r="M894" s="300"/>
      <c r="N894" s="301"/>
      <c r="O894" s="238"/>
      <c r="P894" s="238"/>
      <c r="Q894" s="238"/>
    </row>
    <row r="895" spans="1:17" s="39" customFormat="1" ht="12">
      <c r="A895" s="298"/>
      <c r="B895" s="298"/>
      <c r="C895" s="298"/>
      <c r="D895" s="298"/>
      <c r="E895" s="298"/>
      <c r="F895" s="298"/>
      <c r="G895" s="298"/>
      <c r="H895" s="298"/>
      <c r="I895" s="298"/>
      <c r="J895" s="298"/>
      <c r="K895" s="298"/>
      <c r="L895" s="299"/>
      <c r="M895" s="300"/>
      <c r="N895" s="301"/>
      <c r="O895" s="238"/>
      <c r="P895" s="238"/>
      <c r="Q895" s="238"/>
    </row>
    <row r="896" spans="1:17" s="39" customFormat="1" ht="12">
      <c r="A896" s="298"/>
      <c r="B896" s="298"/>
      <c r="C896" s="298"/>
      <c r="D896" s="298"/>
      <c r="E896" s="298"/>
      <c r="F896" s="298"/>
      <c r="G896" s="298"/>
      <c r="H896" s="298"/>
      <c r="I896" s="298"/>
      <c r="J896" s="298"/>
      <c r="K896" s="298"/>
      <c r="L896" s="299"/>
      <c r="M896" s="300"/>
      <c r="N896" s="301"/>
      <c r="O896" s="238"/>
      <c r="P896" s="238"/>
      <c r="Q896" s="238"/>
    </row>
    <row r="897" spans="1:17" s="39" customFormat="1" ht="12">
      <c r="A897" s="298"/>
      <c r="B897" s="298"/>
      <c r="C897" s="298"/>
      <c r="D897" s="298"/>
      <c r="E897" s="298"/>
      <c r="F897" s="298"/>
      <c r="G897" s="298"/>
      <c r="H897" s="298"/>
      <c r="I897" s="298"/>
      <c r="J897" s="298"/>
      <c r="K897" s="298"/>
      <c r="L897" s="299"/>
      <c r="M897" s="300"/>
      <c r="N897" s="301"/>
      <c r="O897" s="238"/>
      <c r="P897" s="238"/>
      <c r="Q897" s="238"/>
    </row>
    <row r="898" spans="1:17" s="39" customFormat="1" ht="12">
      <c r="A898" s="298"/>
      <c r="B898" s="298"/>
      <c r="C898" s="298"/>
      <c r="D898" s="298"/>
      <c r="E898" s="298"/>
      <c r="F898" s="298"/>
      <c r="G898" s="298"/>
      <c r="H898" s="298"/>
      <c r="I898" s="298"/>
      <c r="J898" s="298"/>
      <c r="K898" s="298"/>
      <c r="L898" s="299"/>
      <c r="M898" s="300"/>
      <c r="N898" s="301"/>
      <c r="O898" s="238"/>
      <c r="P898" s="238"/>
      <c r="Q898" s="238"/>
    </row>
    <row r="899" spans="1:17" s="39" customFormat="1" ht="12">
      <c r="A899" s="298"/>
      <c r="B899" s="298"/>
      <c r="C899" s="298"/>
      <c r="D899" s="298"/>
      <c r="E899" s="298"/>
      <c r="F899" s="298"/>
      <c r="G899" s="298"/>
      <c r="H899" s="298"/>
      <c r="I899" s="298"/>
      <c r="J899" s="298"/>
      <c r="K899" s="298"/>
      <c r="L899" s="299"/>
      <c r="M899" s="300"/>
      <c r="N899" s="301"/>
      <c r="O899" s="238"/>
      <c r="P899" s="238"/>
      <c r="Q899" s="238"/>
    </row>
    <row r="900" spans="1:17" s="39" customFormat="1" ht="12">
      <c r="A900" s="298"/>
      <c r="B900" s="298"/>
      <c r="C900" s="298"/>
      <c r="D900" s="298"/>
      <c r="E900" s="298"/>
      <c r="F900" s="298"/>
      <c r="G900" s="298"/>
      <c r="H900" s="298"/>
      <c r="I900" s="298"/>
      <c r="J900" s="298"/>
      <c r="K900" s="298"/>
      <c r="L900" s="299"/>
      <c r="M900" s="300"/>
      <c r="N900" s="301"/>
      <c r="O900" s="238"/>
      <c r="P900" s="238"/>
      <c r="Q900" s="238"/>
    </row>
    <row r="901" spans="1:17" s="39" customFormat="1" ht="12">
      <c r="A901" s="298"/>
      <c r="B901" s="298"/>
      <c r="C901" s="298"/>
      <c r="D901" s="298"/>
      <c r="E901" s="298"/>
      <c r="F901" s="298"/>
      <c r="G901" s="298"/>
      <c r="H901" s="298"/>
      <c r="I901" s="298"/>
      <c r="J901" s="298"/>
      <c r="K901" s="298"/>
      <c r="L901" s="299"/>
      <c r="M901" s="300"/>
      <c r="N901" s="301"/>
      <c r="O901" s="238"/>
      <c r="P901" s="238"/>
      <c r="Q901" s="238"/>
    </row>
    <row r="902" spans="1:17" s="39" customFormat="1" ht="12">
      <c r="A902" s="298"/>
      <c r="B902" s="298"/>
      <c r="C902" s="298"/>
      <c r="D902" s="298"/>
      <c r="E902" s="298"/>
      <c r="F902" s="298"/>
      <c r="G902" s="298"/>
      <c r="H902" s="298"/>
      <c r="I902" s="298"/>
      <c r="J902" s="298"/>
      <c r="K902" s="298"/>
      <c r="L902" s="299"/>
      <c r="M902" s="300"/>
      <c r="N902" s="301"/>
      <c r="O902" s="238"/>
      <c r="P902" s="238"/>
      <c r="Q902" s="238"/>
    </row>
    <row r="903" spans="1:17" s="39" customFormat="1" ht="12">
      <c r="A903" s="298"/>
      <c r="B903" s="298"/>
      <c r="C903" s="298"/>
      <c r="D903" s="298"/>
      <c r="E903" s="298"/>
      <c r="F903" s="298"/>
      <c r="G903" s="298"/>
      <c r="H903" s="298"/>
      <c r="I903" s="298"/>
      <c r="J903" s="298"/>
      <c r="K903" s="298"/>
      <c r="L903" s="299"/>
      <c r="M903" s="300"/>
      <c r="N903" s="301"/>
      <c r="O903" s="238"/>
      <c r="P903" s="238"/>
      <c r="Q903" s="238"/>
    </row>
    <row r="904" spans="1:17" s="39" customFormat="1" ht="12">
      <c r="A904" s="298"/>
      <c r="B904" s="298"/>
      <c r="C904" s="298"/>
      <c r="D904" s="298"/>
      <c r="E904" s="298"/>
      <c r="F904" s="298"/>
      <c r="G904" s="298"/>
      <c r="H904" s="298"/>
      <c r="I904" s="298"/>
      <c r="J904" s="298"/>
      <c r="K904" s="298"/>
      <c r="L904" s="299"/>
      <c r="M904" s="300"/>
      <c r="N904" s="301"/>
      <c r="O904" s="238"/>
      <c r="P904" s="238"/>
      <c r="Q904" s="238"/>
    </row>
    <row r="905" spans="1:17" s="39" customFormat="1" ht="12">
      <c r="A905" s="298"/>
      <c r="B905" s="298"/>
      <c r="C905" s="298"/>
      <c r="D905" s="298"/>
      <c r="E905" s="298"/>
      <c r="F905" s="298"/>
      <c r="G905" s="298"/>
      <c r="H905" s="298"/>
      <c r="I905" s="298"/>
      <c r="J905" s="298"/>
      <c r="K905" s="298"/>
      <c r="L905" s="299"/>
      <c r="M905" s="300"/>
      <c r="N905" s="301"/>
      <c r="O905" s="238"/>
      <c r="P905" s="238"/>
      <c r="Q905" s="238"/>
    </row>
    <row r="906" spans="1:17" s="39" customFormat="1" ht="12">
      <c r="A906" s="298"/>
      <c r="B906" s="298"/>
      <c r="C906" s="298"/>
      <c r="D906" s="298"/>
      <c r="E906" s="298"/>
      <c r="F906" s="298"/>
      <c r="G906" s="298"/>
      <c r="H906" s="298"/>
      <c r="I906" s="298"/>
      <c r="J906" s="298"/>
      <c r="K906" s="298"/>
      <c r="L906" s="299"/>
      <c r="M906" s="300"/>
      <c r="N906" s="301"/>
      <c r="O906" s="238"/>
      <c r="P906" s="238"/>
      <c r="Q906" s="238"/>
    </row>
    <row r="907" spans="1:17" s="39" customFormat="1" ht="12">
      <c r="A907" s="298"/>
      <c r="B907" s="298"/>
      <c r="C907" s="298"/>
      <c r="D907" s="298"/>
      <c r="E907" s="298"/>
      <c r="F907" s="298"/>
      <c r="G907" s="298"/>
      <c r="H907" s="298"/>
      <c r="I907" s="298"/>
      <c r="J907" s="298"/>
      <c r="K907" s="298"/>
      <c r="L907" s="299"/>
      <c r="M907" s="300"/>
      <c r="N907" s="301"/>
      <c r="O907" s="238"/>
      <c r="P907" s="238"/>
      <c r="Q907" s="238"/>
    </row>
    <row r="908" spans="1:17" s="39" customFormat="1" ht="12">
      <c r="A908" s="298"/>
      <c r="B908" s="298"/>
      <c r="C908" s="298"/>
      <c r="D908" s="298"/>
      <c r="E908" s="298"/>
      <c r="F908" s="298"/>
      <c r="G908" s="298"/>
      <c r="H908" s="298"/>
      <c r="I908" s="298"/>
      <c r="J908" s="298"/>
      <c r="K908" s="298"/>
      <c r="L908" s="299"/>
      <c r="M908" s="300"/>
      <c r="N908" s="301"/>
      <c r="O908" s="238"/>
      <c r="P908" s="238"/>
      <c r="Q908" s="238"/>
    </row>
    <row r="909" spans="1:17" s="39" customFormat="1" ht="12">
      <c r="A909" s="298"/>
      <c r="B909" s="298"/>
      <c r="C909" s="298"/>
      <c r="D909" s="298"/>
      <c r="E909" s="298"/>
      <c r="F909" s="298"/>
      <c r="G909" s="298"/>
      <c r="H909" s="298"/>
      <c r="I909" s="298"/>
      <c r="J909" s="298"/>
      <c r="K909" s="298"/>
      <c r="L909" s="299"/>
      <c r="M909" s="300"/>
      <c r="N909" s="301"/>
      <c r="O909" s="238"/>
      <c r="P909" s="238"/>
      <c r="Q909" s="238"/>
    </row>
    <row r="910" spans="1:17" s="39" customFormat="1" ht="12">
      <c r="A910" s="298"/>
      <c r="B910" s="298"/>
      <c r="C910" s="298"/>
      <c r="D910" s="298"/>
      <c r="E910" s="298"/>
      <c r="F910" s="298"/>
      <c r="G910" s="298"/>
      <c r="H910" s="298"/>
      <c r="I910" s="298"/>
      <c r="J910" s="298"/>
      <c r="K910" s="298"/>
      <c r="L910" s="299"/>
      <c r="M910" s="300"/>
      <c r="N910" s="301"/>
      <c r="O910" s="238"/>
      <c r="P910" s="238"/>
      <c r="Q910" s="238"/>
    </row>
    <row r="911" spans="1:17" s="39" customFormat="1" ht="12">
      <c r="A911" s="298"/>
      <c r="B911" s="298"/>
      <c r="C911" s="298"/>
      <c r="D911" s="298"/>
      <c r="E911" s="298"/>
      <c r="F911" s="298"/>
      <c r="G911" s="298"/>
      <c r="H911" s="298"/>
      <c r="I911" s="298"/>
      <c r="J911" s="298"/>
      <c r="K911" s="298"/>
      <c r="L911" s="299"/>
      <c r="M911" s="300"/>
      <c r="N911" s="301"/>
      <c r="O911" s="238"/>
      <c r="P911" s="238"/>
      <c r="Q911" s="238"/>
    </row>
    <row r="912" spans="1:17" s="39" customFormat="1" ht="12">
      <c r="A912" s="298"/>
      <c r="B912" s="298"/>
      <c r="C912" s="298"/>
      <c r="D912" s="298"/>
      <c r="E912" s="298"/>
      <c r="F912" s="298"/>
      <c r="G912" s="298"/>
      <c r="H912" s="298"/>
      <c r="I912" s="298"/>
      <c r="J912" s="298"/>
      <c r="K912" s="298"/>
      <c r="L912" s="299"/>
      <c r="M912" s="300"/>
      <c r="N912" s="301"/>
      <c r="O912" s="238"/>
      <c r="P912" s="238"/>
      <c r="Q912" s="238"/>
    </row>
    <row r="913" spans="1:17" s="39" customFormat="1" ht="12">
      <c r="A913" s="298"/>
      <c r="B913" s="298"/>
      <c r="C913" s="298"/>
      <c r="D913" s="298"/>
      <c r="E913" s="298"/>
      <c r="F913" s="298"/>
      <c r="G913" s="298"/>
      <c r="H913" s="298"/>
      <c r="I913" s="298"/>
      <c r="J913" s="298"/>
      <c r="K913" s="298"/>
      <c r="L913" s="299"/>
      <c r="M913" s="300"/>
      <c r="N913" s="301"/>
      <c r="O913" s="238"/>
      <c r="P913" s="238"/>
      <c r="Q913" s="238"/>
    </row>
    <row r="914" spans="1:17" s="39" customFormat="1" ht="12">
      <c r="A914" s="298"/>
      <c r="B914" s="298"/>
      <c r="C914" s="298"/>
      <c r="D914" s="298"/>
      <c r="E914" s="298"/>
      <c r="F914" s="298"/>
      <c r="G914" s="298"/>
      <c r="H914" s="298"/>
      <c r="I914" s="298"/>
      <c r="J914" s="298"/>
      <c r="K914" s="298"/>
      <c r="L914" s="299"/>
      <c r="M914" s="300"/>
      <c r="N914" s="301"/>
      <c r="O914" s="238"/>
      <c r="P914" s="238"/>
      <c r="Q914" s="238"/>
    </row>
    <row r="915" spans="1:17" s="39" customFormat="1" ht="12">
      <c r="A915" s="298"/>
      <c r="B915" s="298"/>
      <c r="C915" s="298"/>
      <c r="D915" s="298"/>
      <c r="E915" s="298"/>
      <c r="F915" s="298"/>
      <c r="G915" s="298"/>
      <c r="H915" s="298"/>
      <c r="I915" s="298"/>
      <c r="J915" s="298"/>
      <c r="K915" s="298"/>
      <c r="L915" s="299"/>
      <c r="M915" s="300"/>
      <c r="N915" s="301"/>
      <c r="O915" s="238"/>
      <c r="P915" s="238"/>
      <c r="Q915" s="238"/>
    </row>
    <row r="916" spans="1:17" s="39" customFormat="1" ht="12">
      <c r="A916" s="298"/>
      <c r="B916" s="298"/>
      <c r="C916" s="298"/>
      <c r="D916" s="298"/>
      <c r="E916" s="298"/>
      <c r="F916" s="298"/>
      <c r="G916" s="298"/>
      <c r="H916" s="298"/>
      <c r="I916" s="298"/>
      <c r="J916" s="298"/>
      <c r="K916" s="298"/>
      <c r="L916" s="299"/>
      <c r="M916" s="300"/>
      <c r="N916" s="301"/>
      <c r="O916" s="238"/>
      <c r="P916" s="238"/>
      <c r="Q916" s="238"/>
    </row>
    <row r="917" spans="1:17" s="39" customFormat="1" ht="12">
      <c r="A917" s="298"/>
      <c r="B917" s="298"/>
      <c r="C917" s="298"/>
      <c r="D917" s="298"/>
      <c r="E917" s="298"/>
      <c r="F917" s="298"/>
      <c r="G917" s="298"/>
      <c r="H917" s="298"/>
      <c r="I917" s="298"/>
      <c r="J917" s="298"/>
      <c r="K917" s="298"/>
      <c r="L917" s="299"/>
      <c r="M917" s="300"/>
      <c r="N917" s="301"/>
      <c r="O917" s="238"/>
      <c r="P917" s="238"/>
      <c r="Q917" s="238"/>
    </row>
    <row r="918" spans="1:17" s="39" customFormat="1" ht="12">
      <c r="A918" s="298"/>
      <c r="B918" s="298"/>
      <c r="C918" s="298"/>
      <c r="D918" s="298"/>
      <c r="E918" s="298"/>
      <c r="F918" s="298"/>
      <c r="G918" s="298"/>
      <c r="H918" s="298"/>
      <c r="I918" s="298"/>
      <c r="J918" s="298"/>
      <c r="K918" s="298"/>
      <c r="L918" s="299"/>
      <c r="M918" s="300"/>
      <c r="N918" s="301"/>
      <c r="O918" s="238"/>
      <c r="P918" s="238"/>
      <c r="Q918" s="238"/>
    </row>
    <row r="919" spans="1:17" s="39" customFormat="1" ht="12">
      <c r="A919" s="298"/>
      <c r="B919" s="298"/>
      <c r="C919" s="298"/>
      <c r="D919" s="298"/>
      <c r="E919" s="298"/>
      <c r="F919" s="298"/>
      <c r="G919" s="298"/>
      <c r="H919" s="298"/>
      <c r="I919" s="298"/>
      <c r="J919" s="298"/>
      <c r="K919" s="298"/>
      <c r="L919" s="299"/>
      <c r="M919" s="300"/>
      <c r="N919" s="301"/>
      <c r="O919" s="238"/>
      <c r="P919" s="238"/>
      <c r="Q919" s="238"/>
    </row>
    <row r="920" spans="1:17" s="39" customFormat="1" ht="12">
      <c r="A920" s="298"/>
      <c r="B920" s="298"/>
      <c r="C920" s="298"/>
      <c r="D920" s="298"/>
      <c r="E920" s="298"/>
      <c r="F920" s="298"/>
      <c r="G920" s="298"/>
      <c r="H920" s="298"/>
      <c r="I920" s="298"/>
      <c r="J920" s="298"/>
      <c r="K920" s="298"/>
      <c r="L920" s="299"/>
      <c r="M920" s="300"/>
      <c r="N920" s="301"/>
      <c r="O920" s="238"/>
      <c r="P920" s="238"/>
      <c r="Q920" s="238"/>
    </row>
    <row r="921" spans="1:17" s="39" customFormat="1" ht="12">
      <c r="A921" s="298"/>
      <c r="B921" s="298"/>
      <c r="C921" s="298"/>
      <c r="D921" s="298"/>
      <c r="E921" s="298"/>
      <c r="F921" s="298"/>
      <c r="G921" s="298"/>
      <c r="H921" s="298"/>
      <c r="I921" s="298"/>
      <c r="J921" s="298"/>
      <c r="K921" s="298"/>
      <c r="L921" s="299"/>
      <c r="M921" s="300"/>
      <c r="N921" s="301"/>
      <c r="O921" s="238"/>
      <c r="P921" s="238"/>
      <c r="Q921" s="238"/>
    </row>
    <row r="922" spans="1:17" s="39" customFormat="1" ht="12">
      <c r="A922" s="298"/>
      <c r="B922" s="298"/>
      <c r="C922" s="298"/>
      <c r="D922" s="298"/>
      <c r="E922" s="298"/>
      <c r="F922" s="298"/>
      <c r="G922" s="298"/>
      <c r="H922" s="298"/>
      <c r="I922" s="298"/>
      <c r="J922" s="298"/>
      <c r="K922" s="298"/>
      <c r="L922" s="299"/>
      <c r="M922" s="300"/>
      <c r="N922" s="301"/>
      <c r="O922" s="238"/>
      <c r="P922" s="238"/>
      <c r="Q922" s="238"/>
    </row>
    <row r="923" spans="1:17" s="39" customFormat="1" ht="12">
      <c r="A923" s="298"/>
      <c r="B923" s="298"/>
      <c r="C923" s="298"/>
      <c r="D923" s="298"/>
      <c r="E923" s="298"/>
      <c r="F923" s="298"/>
      <c r="G923" s="298"/>
      <c r="H923" s="298"/>
      <c r="I923" s="298"/>
      <c r="J923" s="298"/>
      <c r="K923" s="298"/>
      <c r="L923" s="299"/>
      <c r="M923" s="300"/>
      <c r="N923" s="301"/>
      <c r="O923" s="238"/>
      <c r="P923" s="238"/>
      <c r="Q923" s="238"/>
    </row>
    <row r="924" spans="1:17" s="39" customFormat="1" ht="12">
      <c r="A924" s="298"/>
      <c r="B924" s="298"/>
      <c r="C924" s="298"/>
      <c r="D924" s="298"/>
      <c r="E924" s="298"/>
      <c r="F924" s="298"/>
      <c r="G924" s="298"/>
      <c r="H924" s="298"/>
      <c r="I924" s="298"/>
      <c r="J924" s="298"/>
      <c r="K924" s="298"/>
      <c r="L924" s="299"/>
      <c r="M924" s="300"/>
      <c r="N924" s="301"/>
      <c r="O924" s="238"/>
      <c r="P924" s="238"/>
      <c r="Q924" s="238"/>
    </row>
    <row r="925" spans="1:17" s="39" customFormat="1" ht="12">
      <c r="A925" s="298"/>
      <c r="B925" s="298"/>
      <c r="C925" s="298"/>
      <c r="D925" s="298"/>
      <c r="E925" s="298"/>
      <c r="F925" s="298"/>
      <c r="G925" s="298"/>
      <c r="H925" s="298"/>
      <c r="I925" s="298"/>
      <c r="J925" s="298"/>
      <c r="K925" s="298"/>
      <c r="L925" s="299"/>
      <c r="M925" s="300"/>
      <c r="N925" s="301"/>
      <c r="O925" s="238"/>
      <c r="P925" s="238"/>
      <c r="Q925" s="238"/>
    </row>
    <row r="926" spans="1:17" s="39" customFormat="1" ht="12">
      <c r="A926" s="298"/>
      <c r="B926" s="298"/>
      <c r="C926" s="298"/>
      <c r="D926" s="298"/>
      <c r="E926" s="298"/>
      <c r="F926" s="298"/>
      <c r="G926" s="298"/>
      <c r="H926" s="298"/>
      <c r="I926" s="298"/>
      <c r="J926" s="298"/>
      <c r="K926" s="298"/>
      <c r="L926" s="299"/>
      <c r="M926" s="300"/>
      <c r="N926" s="301"/>
      <c r="O926" s="238"/>
      <c r="P926" s="238"/>
      <c r="Q926" s="238"/>
    </row>
    <row r="927" spans="1:17" s="39" customFormat="1" ht="12">
      <c r="A927" s="298"/>
      <c r="B927" s="298"/>
      <c r="C927" s="298"/>
      <c r="D927" s="298"/>
      <c r="E927" s="298"/>
      <c r="F927" s="298"/>
      <c r="G927" s="298"/>
      <c r="H927" s="298"/>
      <c r="I927" s="298"/>
      <c r="J927" s="298"/>
      <c r="K927" s="298"/>
      <c r="L927" s="299"/>
      <c r="M927" s="300"/>
      <c r="N927" s="301"/>
      <c r="O927" s="238"/>
      <c r="P927" s="238"/>
      <c r="Q927" s="238"/>
    </row>
    <row r="928" spans="1:17" s="39" customFormat="1" ht="12">
      <c r="A928" s="298"/>
      <c r="B928" s="298"/>
      <c r="C928" s="298"/>
      <c r="D928" s="298"/>
      <c r="E928" s="298"/>
      <c r="F928" s="298"/>
      <c r="G928" s="298"/>
      <c r="H928" s="298"/>
      <c r="I928" s="298"/>
      <c r="J928" s="298"/>
      <c r="K928" s="298"/>
      <c r="L928" s="299"/>
      <c r="M928" s="300"/>
      <c r="N928" s="301"/>
      <c r="O928" s="238"/>
      <c r="P928" s="238"/>
      <c r="Q928" s="238"/>
    </row>
    <row r="929" spans="1:17" s="39" customFormat="1" ht="12">
      <c r="A929" s="298"/>
      <c r="B929" s="298"/>
      <c r="C929" s="298"/>
      <c r="D929" s="298"/>
      <c r="E929" s="298"/>
      <c r="F929" s="298"/>
      <c r="G929" s="298"/>
      <c r="H929" s="298"/>
      <c r="I929" s="298"/>
      <c r="J929" s="298"/>
      <c r="K929" s="298"/>
      <c r="L929" s="299"/>
      <c r="M929" s="300"/>
      <c r="N929" s="301"/>
      <c r="O929" s="238"/>
      <c r="P929" s="238"/>
      <c r="Q929" s="238"/>
    </row>
    <row r="930" spans="1:17" s="39" customFormat="1" ht="12">
      <c r="A930" s="298"/>
      <c r="B930" s="298"/>
      <c r="C930" s="298"/>
      <c r="D930" s="298"/>
      <c r="E930" s="298"/>
      <c r="F930" s="298"/>
      <c r="G930" s="298"/>
      <c r="H930" s="298"/>
      <c r="I930" s="298"/>
      <c r="J930" s="298"/>
      <c r="K930" s="298"/>
      <c r="L930" s="299"/>
      <c r="M930" s="300"/>
      <c r="N930" s="301"/>
      <c r="O930" s="238"/>
      <c r="P930" s="238"/>
      <c r="Q930" s="238"/>
    </row>
    <row r="931" spans="1:17" s="39" customFormat="1" ht="12">
      <c r="A931" s="298"/>
      <c r="B931" s="298"/>
      <c r="C931" s="298"/>
      <c r="D931" s="298"/>
      <c r="E931" s="298"/>
      <c r="F931" s="298"/>
      <c r="G931" s="298"/>
      <c r="H931" s="298"/>
      <c r="I931" s="298"/>
      <c r="J931" s="298"/>
      <c r="K931" s="298"/>
      <c r="L931" s="299"/>
      <c r="M931" s="300"/>
      <c r="N931" s="301"/>
      <c r="O931" s="238"/>
      <c r="P931" s="238"/>
      <c r="Q931" s="238"/>
    </row>
    <row r="932" spans="1:17" s="39" customFormat="1" ht="12">
      <c r="A932" s="298"/>
      <c r="B932" s="298"/>
      <c r="C932" s="298"/>
      <c r="D932" s="298"/>
      <c r="E932" s="298"/>
      <c r="F932" s="298"/>
      <c r="G932" s="298"/>
      <c r="H932" s="298"/>
      <c r="I932" s="298"/>
      <c r="J932" s="298"/>
      <c r="K932" s="298"/>
      <c r="L932" s="299"/>
      <c r="M932" s="300"/>
      <c r="N932" s="301"/>
      <c r="O932" s="238"/>
      <c r="P932" s="238"/>
      <c r="Q932" s="238"/>
    </row>
    <row r="933" spans="1:17" s="39" customFormat="1" ht="12">
      <c r="A933" s="298"/>
      <c r="B933" s="298"/>
      <c r="C933" s="298"/>
      <c r="D933" s="298"/>
      <c r="E933" s="298"/>
      <c r="F933" s="298"/>
      <c r="G933" s="298"/>
      <c r="H933" s="298"/>
      <c r="I933" s="298"/>
      <c r="J933" s="298"/>
      <c r="K933" s="298"/>
      <c r="L933" s="299"/>
      <c r="M933" s="300"/>
      <c r="N933" s="301"/>
      <c r="O933" s="238"/>
      <c r="P933" s="238"/>
      <c r="Q933" s="238"/>
    </row>
    <row r="934" spans="1:17" s="39" customFormat="1" ht="12">
      <c r="A934" s="298"/>
      <c r="B934" s="298"/>
      <c r="C934" s="298"/>
      <c r="D934" s="298"/>
      <c r="E934" s="298"/>
      <c r="F934" s="298"/>
      <c r="G934" s="298"/>
      <c r="H934" s="298"/>
      <c r="I934" s="298"/>
      <c r="J934" s="298"/>
      <c r="K934" s="298"/>
      <c r="L934" s="299"/>
      <c r="M934" s="300"/>
      <c r="N934" s="301"/>
      <c r="O934" s="238"/>
      <c r="P934" s="238"/>
      <c r="Q934" s="238"/>
    </row>
    <row r="935" spans="1:17" s="39" customFormat="1" ht="12">
      <c r="A935" s="298"/>
      <c r="B935" s="298"/>
      <c r="C935" s="298"/>
      <c r="D935" s="298"/>
      <c r="E935" s="298"/>
      <c r="F935" s="298"/>
      <c r="G935" s="298"/>
      <c r="H935" s="298"/>
      <c r="I935" s="298"/>
      <c r="J935" s="298"/>
      <c r="K935" s="298"/>
      <c r="L935" s="299"/>
      <c r="M935" s="300"/>
      <c r="N935" s="301"/>
      <c r="O935" s="238"/>
      <c r="P935" s="238"/>
      <c r="Q935" s="238"/>
    </row>
    <row r="936" spans="1:17" s="39" customFormat="1" ht="12">
      <c r="A936" s="298"/>
      <c r="B936" s="298"/>
      <c r="C936" s="298"/>
      <c r="D936" s="298"/>
      <c r="E936" s="298"/>
      <c r="F936" s="298"/>
      <c r="G936" s="298"/>
      <c r="H936" s="298"/>
      <c r="I936" s="298"/>
      <c r="J936" s="298"/>
      <c r="K936" s="298"/>
      <c r="L936" s="299"/>
      <c r="M936" s="300"/>
      <c r="N936" s="301"/>
      <c r="O936" s="238"/>
      <c r="P936" s="238"/>
      <c r="Q936" s="238"/>
    </row>
    <row r="937" spans="1:17" s="39" customFormat="1" ht="12">
      <c r="A937" s="298"/>
      <c r="B937" s="298"/>
      <c r="C937" s="298"/>
      <c r="D937" s="298"/>
      <c r="E937" s="298"/>
      <c r="F937" s="298"/>
      <c r="G937" s="298"/>
      <c r="H937" s="298"/>
      <c r="I937" s="298"/>
      <c r="J937" s="298"/>
      <c r="K937" s="298"/>
      <c r="L937" s="299"/>
      <c r="M937" s="300"/>
      <c r="N937" s="301"/>
      <c r="O937" s="238"/>
      <c r="P937" s="238"/>
      <c r="Q937" s="238"/>
    </row>
    <row r="938" spans="1:17" s="39" customFormat="1" ht="12">
      <c r="A938" s="298"/>
      <c r="B938" s="298"/>
      <c r="C938" s="298"/>
      <c r="D938" s="298"/>
      <c r="E938" s="298"/>
      <c r="F938" s="298"/>
      <c r="G938" s="298"/>
      <c r="H938" s="298"/>
      <c r="I938" s="298"/>
      <c r="J938" s="298"/>
      <c r="K938" s="298"/>
      <c r="L938" s="299"/>
      <c r="M938" s="300"/>
      <c r="N938" s="301"/>
      <c r="O938" s="238"/>
      <c r="P938" s="238"/>
      <c r="Q938" s="238"/>
    </row>
    <row r="939" spans="1:17" s="39" customFormat="1" ht="12">
      <c r="A939" s="298"/>
      <c r="B939" s="298"/>
      <c r="C939" s="298"/>
      <c r="D939" s="298"/>
      <c r="E939" s="298"/>
      <c r="F939" s="298"/>
      <c r="G939" s="298"/>
      <c r="H939" s="298"/>
      <c r="I939" s="298"/>
      <c r="J939" s="298"/>
      <c r="K939" s="298"/>
      <c r="L939" s="299"/>
      <c r="M939" s="300"/>
      <c r="N939" s="301"/>
      <c r="O939" s="238"/>
      <c r="P939" s="238"/>
      <c r="Q939" s="238"/>
    </row>
    <row r="940" spans="1:17" s="39" customFormat="1" ht="12">
      <c r="A940" s="298"/>
      <c r="B940" s="298"/>
      <c r="C940" s="298"/>
      <c r="D940" s="298"/>
      <c r="E940" s="298"/>
      <c r="F940" s="298"/>
      <c r="G940" s="298"/>
      <c r="H940" s="298"/>
      <c r="I940" s="298"/>
      <c r="J940" s="298"/>
      <c r="K940" s="298"/>
      <c r="L940" s="299"/>
      <c r="M940" s="300"/>
      <c r="N940" s="301"/>
      <c r="O940" s="238"/>
      <c r="P940" s="238"/>
      <c r="Q940" s="238"/>
    </row>
    <row r="941" spans="1:17" s="39" customFormat="1" ht="12">
      <c r="A941" s="298"/>
      <c r="B941" s="298"/>
      <c r="C941" s="298"/>
      <c r="D941" s="298"/>
      <c r="E941" s="298"/>
      <c r="F941" s="298"/>
      <c r="G941" s="298"/>
      <c r="H941" s="298"/>
      <c r="I941" s="298"/>
      <c r="J941" s="298"/>
      <c r="K941" s="298"/>
      <c r="L941" s="299"/>
      <c r="M941" s="300"/>
      <c r="N941" s="301"/>
      <c r="O941" s="238"/>
      <c r="P941" s="238"/>
      <c r="Q941" s="238"/>
    </row>
    <row r="942" spans="1:17" s="39" customFormat="1" ht="12">
      <c r="A942" s="298"/>
      <c r="B942" s="298"/>
      <c r="C942" s="298"/>
      <c r="D942" s="298"/>
      <c r="E942" s="298"/>
      <c r="F942" s="298"/>
      <c r="G942" s="298"/>
      <c r="H942" s="298"/>
      <c r="I942" s="298"/>
      <c r="J942" s="298"/>
      <c r="K942" s="298"/>
      <c r="L942" s="299"/>
      <c r="M942" s="300"/>
      <c r="N942" s="301"/>
      <c r="O942" s="238"/>
      <c r="P942" s="238"/>
      <c r="Q942" s="238"/>
    </row>
    <row r="943" spans="1:17" s="39" customFormat="1" ht="12">
      <c r="A943" s="298"/>
      <c r="B943" s="298"/>
      <c r="C943" s="298"/>
      <c r="D943" s="298"/>
      <c r="E943" s="298"/>
      <c r="F943" s="298"/>
      <c r="G943" s="298"/>
      <c r="H943" s="298"/>
      <c r="I943" s="298"/>
      <c r="J943" s="298"/>
      <c r="K943" s="298"/>
      <c r="L943" s="299"/>
      <c r="M943" s="300"/>
      <c r="N943" s="301"/>
      <c r="O943" s="238"/>
      <c r="P943" s="238"/>
      <c r="Q943" s="238"/>
    </row>
    <row r="944" spans="1:17" s="39" customFormat="1" ht="12">
      <c r="A944" s="298"/>
      <c r="B944" s="298"/>
      <c r="C944" s="298"/>
      <c r="D944" s="298"/>
      <c r="E944" s="298"/>
      <c r="F944" s="298"/>
      <c r="G944" s="298"/>
      <c r="H944" s="298"/>
      <c r="I944" s="298"/>
      <c r="J944" s="298"/>
      <c r="K944" s="298"/>
      <c r="L944" s="299"/>
      <c r="M944" s="300"/>
      <c r="N944" s="301"/>
      <c r="O944" s="238"/>
      <c r="P944" s="238"/>
      <c r="Q944" s="238"/>
    </row>
    <row r="945" spans="1:17" s="39" customFormat="1" ht="12">
      <c r="A945" s="298"/>
      <c r="B945" s="298"/>
      <c r="C945" s="298"/>
      <c r="D945" s="298"/>
      <c r="E945" s="298"/>
      <c r="F945" s="298"/>
      <c r="G945" s="298"/>
      <c r="H945" s="298"/>
      <c r="I945" s="298"/>
      <c r="J945" s="298"/>
      <c r="K945" s="298"/>
      <c r="L945" s="299"/>
      <c r="M945" s="300"/>
      <c r="N945" s="301"/>
      <c r="O945" s="238"/>
      <c r="P945" s="238"/>
      <c r="Q945" s="238"/>
    </row>
    <row r="946" spans="1:17" s="39" customFormat="1" ht="12">
      <c r="A946" s="298"/>
      <c r="B946" s="298"/>
      <c r="C946" s="298"/>
      <c r="D946" s="298"/>
      <c r="E946" s="298"/>
      <c r="F946" s="298"/>
      <c r="G946" s="298"/>
      <c r="H946" s="298"/>
      <c r="I946" s="298"/>
      <c r="J946" s="298"/>
      <c r="K946" s="298"/>
      <c r="L946" s="299"/>
      <c r="M946" s="300"/>
      <c r="N946" s="301"/>
      <c r="O946" s="238"/>
      <c r="P946" s="238"/>
      <c r="Q946" s="238"/>
    </row>
    <row r="947" spans="1:17" s="39" customFormat="1" ht="12">
      <c r="A947" s="298"/>
      <c r="B947" s="298"/>
      <c r="C947" s="298"/>
      <c r="D947" s="298"/>
      <c r="E947" s="298"/>
      <c r="F947" s="298"/>
      <c r="G947" s="298"/>
      <c r="H947" s="298"/>
      <c r="I947" s="298"/>
      <c r="J947" s="298"/>
      <c r="K947" s="298"/>
      <c r="L947" s="299"/>
      <c r="M947" s="300"/>
      <c r="N947" s="301"/>
      <c r="O947" s="238"/>
      <c r="P947" s="238"/>
      <c r="Q947" s="238"/>
    </row>
    <row r="948" spans="1:17" s="39" customFormat="1" ht="12">
      <c r="A948" s="298"/>
      <c r="B948" s="298"/>
      <c r="C948" s="298"/>
      <c r="D948" s="298"/>
      <c r="E948" s="298"/>
      <c r="F948" s="298"/>
      <c r="G948" s="298"/>
      <c r="H948" s="298"/>
      <c r="I948" s="298"/>
      <c r="J948" s="298"/>
      <c r="K948" s="298"/>
      <c r="L948" s="299"/>
      <c r="M948" s="300"/>
      <c r="N948" s="301"/>
      <c r="O948" s="238"/>
      <c r="P948" s="238"/>
      <c r="Q948" s="238"/>
    </row>
    <row r="949" spans="1:17" s="39" customFormat="1" ht="12">
      <c r="A949" s="298"/>
      <c r="B949" s="298"/>
      <c r="C949" s="298"/>
      <c r="D949" s="298"/>
      <c r="E949" s="298"/>
      <c r="F949" s="298"/>
      <c r="G949" s="298"/>
      <c r="H949" s="298"/>
      <c r="I949" s="298"/>
      <c r="J949" s="298"/>
      <c r="K949" s="298"/>
      <c r="L949" s="299"/>
      <c r="M949" s="300"/>
      <c r="N949" s="301"/>
      <c r="O949" s="238"/>
      <c r="P949" s="238"/>
      <c r="Q949" s="238"/>
    </row>
    <row r="950" spans="1:17" s="39" customFormat="1" ht="12">
      <c r="A950" s="298"/>
      <c r="B950" s="298"/>
      <c r="C950" s="298"/>
      <c r="D950" s="298"/>
      <c r="E950" s="298"/>
      <c r="F950" s="298"/>
      <c r="G950" s="298"/>
      <c r="H950" s="298"/>
      <c r="I950" s="298"/>
      <c r="J950" s="298"/>
      <c r="K950" s="298"/>
      <c r="L950" s="299"/>
      <c r="M950" s="300"/>
      <c r="N950" s="301"/>
      <c r="O950" s="238"/>
      <c r="P950" s="238"/>
      <c r="Q950" s="238"/>
    </row>
    <row r="951" spans="1:17" s="39" customFormat="1" ht="12">
      <c r="A951" s="298"/>
      <c r="B951" s="298"/>
      <c r="C951" s="298"/>
      <c r="D951" s="298"/>
      <c r="E951" s="298"/>
      <c r="F951" s="298"/>
      <c r="G951" s="298"/>
      <c r="H951" s="298"/>
      <c r="I951" s="298"/>
      <c r="J951" s="298"/>
      <c r="K951" s="298"/>
      <c r="L951" s="299"/>
      <c r="M951" s="300"/>
      <c r="N951" s="301"/>
      <c r="O951" s="238"/>
      <c r="P951" s="238"/>
      <c r="Q951" s="238"/>
    </row>
    <row r="952" spans="1:17" s="39" customFormat="1" ht="12">
      <c r="A952" s="298"/>
      <c r="B952" s="298"/>
      <c r="C952" s="298"/>
      <c r="D952" s="298"/>
      <c r="E952" s="298"/>
      <c r="F952" s="298"/>
      <c r="G952" s="298"/>
      <c r="H952" s="298"/>
      <c r="I952" s="298"/>
      <c r="J952" s="298"/>
      <c r="K952" s="298"/>
      <c r="L952" s="299"/>
      <c r="M952" s="300"/>
      <c r="N952" s="301"/>
      <c r="O952" s="238"/>
      <c r="P952" s="238"/>
      <c r="Q952" s="238"/>
    </row>
    <row r="953" spans="1:17" s="39" customFormat="1" ht="12">
      <c r="A953" s="298"/>
      <c r="B953" s="298"/>
      <c r="C953" s="298"/>
      <c r="D953" s="298"/>
      <c r="E953" s="298"/>
      <c r="F953" s="298"/>
      <c r="G953" s="298"/>
      <c r="H953" s="298"/>
      <c r="I953" s="298"/>
      <c r="J953" s="298"/>
      <c r="K953" s="298"/>
      <c r="L953" s="299"/>
      <c r="M953" s="300"/>
      <c r="N953" s="301"/>
      <c r="O953" s="238"/>
      <c r="P953" s="238"/>
      <c r="Q953" s="238"/>
    </row>
    <row r="954" spans="1:17" s="39" customFormat="1" ht="12">
      <c r="A954" s="298"/>
      <c r="B954" s="298"/>
      <c r="C954" s="298"/>
      <c r="D954" s="298"/>
      <c r="E954" s="298"/>
      <c r="F954" s="298"/>
      <c r="G954" s="298"/>
      <c r="H954" s="298"/>
      <c r="I954" s="298"/>
      <c r="J954" s="298"/>
      <c r="K954" s="298"/>
      <c r="L954" s="299"/>
      <c r="M954" s="300"/>
      <c r="N954" s="301"/>
      <c r="O954" s="238"/>
      <c r="P954" s="238"/>
      <c r="Q954" s="238"/>
    </row>
    <row r="955" spans="1:17" s="39" customFormat="1" ht="12">
      <c r="A955" s="298"/>
      <c r="B955" s="298"/>
      <c r="C955" s="298"/>
      <c r="D955" s="298"/>
      <c r="E955" s="298"/>
      <c r="F955" s="298"/>
      <c r="G955" s="298"/>
      <c r="H955" s="298"/>
      <c r="I955" s="298"/>
      <c r="J955" s="298"/>
      <c r="K955" s="298"/>
      <c r="L955" s="299"/>
      <c r="M955" s="300"/>
      <c r="N955" s="301"/>
      <c r="O955" s="238"/>
      <c r="P955" s="238"/>
      <c r="Q955" s="238"/>
    </row>
    <row r="956" spans="1:17" s="39" customFormat="1" ht="12">
      <c r="A956" s="298"/>
      <c r="B956" s="298"/>
      <c r="C956" s="298"/>
      <c r="D956" s="298"/>
      <c r="E956" s="298"/>
      <c r="F956" s="298"/>
      <c r="G956" s="298"/>
      <c r="H956" s="298"/>
      <c r="I956" s="298"/>
      <c r="J956" s="298"/>
      <c r="K956" s="298"/>
      <c r="L956" s="299"/>
      <c r="M956" s="300"/>
      <c r="N956" s="301"/>
      <c r="O956" s="238"/>
      <c r="P956" s="238"/>
      <c r="Q956" s="238"/>
    </row>
    <row r="957" spans="1:17" s="39" customFormat="1" ht="12">
      <c r="A957" s="298"/>
      <c r="B957" s="298"/>
      <c r="C957" s="298"/>
      <c r="D957" s="298"/>
      <c r="E957" s="298"/>
      <c r="F957" s="298"/>
      <c r="G957" s="298"/>
      <c r="H957" s="298"/>
      <c r="I957" s="298"/>
      <c r="J957" s="298"/>
      <c r="K957" s="298"/>
      <c r="L957" s="299"/>
      <c r="M957" s="300"/>
      <c r="N957" s="301"/>
      <c r="O957" s="238"/>
      <c r="P957" s="238"/>
      <c r="Q957" s="238"/>
    </row>
    <row r="958" spans="1:17" s="39" customFormat="1" ht="12">
      <c r="A958" s="298"/>
      <c r="B958" s="298"/>
      <c r="C958" s="298"/>
      <c r="D958" s="298"/>
      <c r="E958" s="298"/>
      <c r="F958" s="298"/>
      <c r="G958" s="298"/>
      <c r="H958" s="298"/>
      <c r="I958" s="298"/>
      <c r="J958" s="298"/>
      <c r="K958" s="298"/>
      <c r="L958" s="299"/>
      <c r="M958" s="300"/>
      <c r="N958" s="301"/>
      <c r="O958" s="238"/>
      <c r="P958" s="238"/>
      <c r="Q958" s="238"/>
    </row>
    <row r="959" spans="1:17" s="39" customFormat="1" ht="12">
      <c r="A959" s="298"/>
      <c r="B959" s="298"/>
      <c r="C959" s="298"/>
      <c r="D959" s="298"/>
      <c r="E959" s="298"/>
      <c r="F959" s="298"/>
      <c r="G959" s="298"/>
      <c r="H959" s="298"/>
      <c r="I959" s="298"/>
      <c r="J959" s="298"/>
      <c r="K959" s="298"/>
      <c r="L959" s="299"/>
      <c r="M959" s="300"/>
      <c r="N959" s="301"/>
      <c r="O959" s="238"/>
      <c r="P959" s="238"/>
      <c r="Q959" s="238"/>
    </row>
    <row r="960" spans="1:17" s="39" customFormat="1" ht="12">
      <c r="A960" s="298"/>
      <c r="B960" s="298"/>
      <c r="C960" s="298"/>
      <c r="D960" s="298"/>
      <c r="E960" s="298"/>
      <c r="F960" s="298"/>
      <c r="G960" s="298"/>
      <c r="H960" s="298"/>
      <c r="I960" s="298"/>
      <c r="J960" s="298"/>
      <c r="K960" s="298"/>
      <c r="L960" s="299"/>
      <c r="M960" s="300"/>
      <c r="N960" s="301"/>
      <c r="O960" s="238"/>
      <c r="P960" s="238"/>
      <c r="Q960" s="238"/>
    </row>
    <row r="961" spans="1:17" s="39" customFormat="1" ht="12">
      <c r="A961" s="298"/>
      <c r="B961" s="298"/>
      <c r="C961" s="298"/>
      <c r="D961" s="298"/>
      <c r="E961" s="298"/>
      <c r="F961" s="298"/>
      <c r="G961" s="298"/>
      <c r="H961" s="298"/>
      <c r="I961" s="298"/>
      <c r="J961" s="298"/>
      <c r="K961" s="298"/>
      <c r="L961" s="299"/>
      <c r="M961" s="300"/>
      <c r="N961" s="301"/>
      <c r="O961" s="238"/>
      <c r="P961" s="238"/>
      <c r="Q961" s="238"/>
    </row>
    <row r="962" spans="1:17" s="39" customFormat="1" ht="12">
      <c r="A962" s="298"/>
      <c r="B962" s="298"/>
      <c r="C962" s="298"/>
      <c r="D962" s="298"/>
      <c r="E962" s="298"/>
      <c r="F962" s="298"/>
      <c r="G962" s="298"/>
      <c r="H962" s="298"/>
      <c r="I962" s="298"/>
      <c r="J962" s="298"/>
      <c r="K962" s="298"/>
      <c r="L962" s="299"/>
      <c r="M962" s="300"/>
      <c r="N962" s="301"/>
      <c r="O962" s="238"/>
      <c r="P962" s="238"/>
      <c r="Q962" s="238"/>
    </row>
    <row r="963" spans="1:17" s="39" customFormat="1" ht="12">
      <c r="A963" s="298"/>
      <c r="B963" s="298"/>
      <c r="C963" s="298"/>
      <c r="D963" s="298"/>
      <c r="E963" s="298"/>
      <c r="F963" s="298"/>
      <c r="G963" s="298"/>
      <c r="H963" s="298"/>
      <c r="I963" s="298"/>
      <c r="J963" s="298"/>
      <c r="K963" s="298"/>
      <c r="L963" s="299"/>
      <c r="M963" s="300"/>
      <c r="N963" s="301"/>
      <c r="O963" s="238"/>
      <c r="P963" s="238"/>
      <c r="Q963" s="238"/>
    </row>
    <row r="964" spans="1:17" s="39" customFormat="1" ht="12">
      <c r="A964" s="298"/>
      <c r="B964" s="298"/>
      <c r="C964" s="298"/>
      <c r="D964" s="298"/>
      <c r="E964" s="298"/>
      <c r="F964" s="298"/>
      <c r="G964" s="298"/>
      <c r="H964" s="298"/>
      <c r="I964" s="298"/>
      <c r="J964" s="298"/>
      <c r="K964" s="298"/>
      <c r="L964" s="299"/>
      <c r="M964" s="300"/>
      <c r="N964" s="301"/>
      <c r="O964" s="238"/>
      <c r="P964" s="238"/>
      <c r="Q964" s="238"/>
    </row>
    <row r="965" spans="1:17" s="39" customFormat="1" ht="12">
      <c r="A965" s="298"/>
      <c r="B965" s="298"/>
      <c r="C965" s="298"/>
      <c r="D965" s="298"/>
      <c r="E965" s="298"/>
      <c r="F965" s="298"/>
      <c r="G965" s="298"/>
      <c r="H965" s="298"/>
      <c r="I965" s="298"/>
      <c r="J965" s="298"/>
      <c r="K965" s="298"/>
      <c r="L965" s="299"/>
      <c r="M965" s="300"/>
      <c r="N965" s="301"/>
      <c r="O965" s="238"/>
      <c r="P965" s="238"/>
      <c r="Q965" s="238"/>
    </row>
    <row r="966" spans="1:17" s="39" customFormat="1" ht="12">
      <c r="A966" s="298"/>
      <c r="B966" s="298"/>
      <c r="C966" s="298"/>
      <c r="D966" s="298"/>
      <c r="E966" s="298"/>
      <c r="F966" s="298"/>
      <c r="G966" s="298"/>
      <c r="H966" s="298"/>
      <c r="I966" s="298"/>
      <c r="J966" s="298"/>
      <c r="K966" s="298"/>
      <c r="L966" s="299"/>
      <c r="M966" s="300"/>
      <c r="N966" s="301"/>
      <c r="O966" s="238"/>
      <c r="P966" s="238"/>
      <c r="Q966" s="238"/>
    </row>
    <row r="967" spans="1:17" s="39" customFormat="1" ht="12">
      <c r="A967" s="298"/>
      <c r="B967" s="298"/>
      <c r="C967" s="298"/>
      <c r="D967" s="298"/>
      <c r="E967" s="298"/>
      <c r="F967" s="298"/>
      <c r="G967" s="298"/>
      <c r="H967" s="298"/>
      <c r="I967" s="298"/>
      <c r="J967" s="298"/>
      <c r="K967" s="298"/>
      <c r="L967" s="299"/>
      <c r="M967" s="300"/>
      <c r="N967" s="301"/>
      <c r="O967" s="238"/>
      <c r="P967" s="238"/>
      <c r="Q967" s="238"/>
    </row>
    <row r="968" spans="1:17" s="39" customFormat="1" ht="12">
      <c r="A968" s="298"/>
      <c r="B968" s="298"/>
      <c r="C968" s="298"/>
      <c r="D968" s="298"/>
      <c r="E968" s="298"/>
      <c r="F968" s="298"/>
      <c r="G968" s="298"/>
      <c r="H968" s="298"/>
      <c r="I968" s="298"/>
      <c r="J968" s="298"/>
      <c r="K968" s="298"/>
      <c r="L968" s="299"/>
      <c r="M968" s="300"/>
      <c r="N968" s="301"/>
      <c r="O968" s="238"/>
      <c r="P968" s="238"/>
      <c r="Q968" s="238"/>
    </row>
    <row r="969" spans="1:17" s="39" customFormat="1" ht="12">
      <c r="A969" s="298"/>
      <c r="B969" s="298"/>
      <c r="C969" s="298"/>
      <c r="D969" s="298"/>
      <c r="E969" s="298"/>
      <c r="F969" s="298"/>
      <c r="G969" s="298"/>
      <c r="H969" s="298"/>
      <c r="I969" s="298"/>
      <c r="J969" s="298"/>
      <c r="K969" s="298"/>
      <c r="L969" s="299"/>
      <c r="M969" s="300"/>
      <c r="N969" s="301"/>
      <c r="O969" s="238"/>
      <c r="P969" s="238"/>
      <c r="Q969" s="238"/>
    </row>
    <row r="970" spans="1:17" s="39" customFormat="1" ht="12">
      <c r="A970" s="298"/>
      <c r="B970" s="298"/>
      <c r="C970" s="298"/>
      <c r="D970" s="298"/>
      <c r="E970" s="298"/>
      <c r="F970" s="298"/>
      <c r="G970" s="298"/>
      <c r="H970" s="298"/>
      <c r="I970" s="298"/>
      <c r="J970" s="298"/>
      <c r="K970" s="298"/>
      <c r="L970" s="299"/>
      <c r="M970" s="300"/>
      <c r="N970" s="301"/>
      <c r="O970" s="238"/>
      <c r="P970" s="238"/>
      <c r="Q970" s="238"/>
    </row>
    <row r="971" spans="1:17" s="39" customFormat="1" ht="12">
      <c r="A971" s="298"/>
      <c r="B971" s="298"/>
      <c r="C971" s="298"/>
      <c r="D971" s="298"/>
      <c r="E971" s="298"/>
      <c r="F971" s="298"/>
      <c r="G971" s="298"/>
      <c r="H971" s="298"/>
      <c r="I971" s="298"/>
      <c r="J971" s="298"/>
      <c r="K971" s="298"/>
      <c r="L971" s="299"/>
      <c r="M971" s="300"/>
      <c r="N971" s="301"/>
      <c r="O971" s="238"/>
      <c r="P971" s="238"/>
      <c r="Q971" s="238"/>
    </row>
    <row r="972" spans="1:17" s="39" customFormat="1" ht="12">
      <c r="A972" s="298"/>
      <c r="B972" s="298"/>
      <c r="C972" s="298"/>
      <c r="D972" s="298"/>
      <c r="E972" s="298"/>
      <c r="F972" s="298"/>
      <c r="G972" s="298"/>
      <c r="H972" s="298"/>
      <c r="I972" s="298"/>
      <c r="J972" s="298"/>
      <c r="K972" s="298"/>
      <c r="L972" s="299"/>
      <c r="M972" s="300"/>
      <c r="N972" s="301"/>
      <c r="O972" s="238"/>
      <c r="P972" s="238"/>
      <c r="Q972" s="238"/>
    </row>
    <row r="973" spans="1:17" s="39" customFormat="1" ht="12">
      <c r="A973" s="298"/>
      <c r="B973" s="298"/>
      <c r="C973" s="298"/>
      <c r="D973" s="298"/>
      <c r="E973" s="298"/>
      <c r="F973" s="298"/>
      <c r="G973" s="298"/>
      <c r="H973" s="298"/>
      <c r="I973" s="298"/>
      <c r="J973" s="298"/>
      <c r="K973" s="298"/>
      <c r="L973" s="299"/>
      <c r="M973" s="300"/>
      <c r="N973" s="301"/>
      <c r="O973" s="238"/>
      <c r="P973" s="238"/>
      <c r="Q973" s="238"/>
    </row>
    <row r="974" spans="1:17" s="39" customFormat="1" ht="12">
      <c r="A974" s="298"/>
      <c r="B974" s="298"/>
      <c r="C974" s="298"/>
      <c r="D974" s="298"/>
      <c r="E974" s="298"/>
      <c r="F974" s="298"/>
      <c r="G974" s="298"/>
      <c r="H974" s="298"/>
      <c r="I974" s="298"/>
      <c r="J974" s="298"/>
      <c r="K974" s="298"/>
      <c r="L974" s="299"/>
      <c r="M974" s="300"/>
      <c r="N974" s="301"/>
      <c r="O974" s="238"/>
      <c r="P974" s="238"/>
      <c r="Q974" s="238"/>
    </row>
    <row r="975" spans="1:17" s="39" customFormat="1" ht="12">
      <c r="A975" s="298"/>
      <c r="B975" s="298"/>
      <c r="C975" s="298"/>
      <c r="D975" s="298"/>
      <c r="E975" s="298"/>
      <c r="F975" s="298"/>
      <c r="G975" s="298"/>
      <c r="H975" s="298"/>
      <c r="I975" s="298"/>
      <c r="J975" s="298"/>
      <c r="K975" s="298"/>
      <c r="L975" s="299"/>
      <c r="M975" s="300"/>
      <c r="N975" s="301"/>
      <c r="O975" s="238"/>
      <c r="P975" s="238"/>
      <c r="Q975" s="238"/>
    </row>
    <row r="976" spans="1:17" s="39" customFormat="1" ht="12">
      <c r="A976" s="298"/>
      <c r="B976" s="298"/>
      <c r="C976" s="298"/>
      <c r="D976" s="298"/>
      <c r="E976" s="298"/>
      <c r="F976" s="298"/>
      <c r="G976" s="298"/>
      <c r="H976" s="298"/>
      <c r="I976" s="298"/>
      <c r="J976" s="298"/>
      <c r="K976" s="298"/>
      <c r="L976" s="299"/>
      <c r="M976" s="300"/>
      <c r="N976" s="301"/>
      <c r="O976" s="238"/>
      <c r="P976" s="238"/>
      <c r="Q976" s="238"/>
    </row>
    <row r="977" spans="1:17" s="39" customFormat="1" ht="12">
      <c r="A977" s="298"/>
      <c r="B977" s="298"/>
      <c r="C977" s="298"/>
      <c r="D977" s="298"/>
      <c r="E977" s="298"/>
      <c r="F977" s="298"/>
      <c r="G977" s="298"/>
      <c r="H977" s="298"/>
      <c r="I977" s="298"/>
      <c r="J977" s="298"/>
      <c r="K977" s="298"/>
      <c r="L977" s="299"/>
      <c r="M977" s="300"/>
      <c r="N977" s="301"/>
      <c r="O977" s="238"/>
      <c r="P977" s="238"/>
      <c r="Q977" s="238"/>
    </row>
    <row r="978" spans="1:17" s="39" customFormat="1" ht="12">
      <c r="A978" s="298"/>
      <c r="B978" s="298"/>
      <c r="C978" s="298"/>
      <c r="D978" s="298"/>
      <c r="E978" s="298"/>
      <c r="F978" s="298"/>
      <c r="G978" s="298"/>
      <c r="H978" s="298"/>
      <c r="I978" s="298"/>
      <c r="J978" s="298"/>
      <c r="K978" s="298"/>
      <c r="L978" s="299"/>
      <c r="M978" s="300"/>
      <c r="N978" s="301"/>
      <c r="O978" s="238"/>
      <c r="P978" s="238"/>
      <c r="Q978" s="238"/>
    </row>
    <row r="979" spans="1:17" s="39" customFormat="1" ht="12">
      <c r="A979" s="298"/>
      <c r="B979" s="298"/>
      <c r="C979" s="298"/>
      <c r="D979" s="298"/>
      <c r="E979" s="298"/>
      <c r="F979" s="298"/>
      <c r="G979" s="298"/>
      <c r="H979" s="298"/>
      <c r="I979" s="298"/>
      <c r="J979" s="298"/>
      <c r="K979" s="298"/>
      <c r="L979" s="299"/>
      <c r="M979" s="300"/>
      <c r="N979" s="301"/>
      <c r="O979" s="238"/>
      <c r="P979" s="238"/>
      <c r="Q979" s="238"/>
    </row>
    <row r="980" spans="1:17" s="39" customFormat="1" ht="12">
      <c r="A980" s="298"/>
      <c r="B980" s="298"/>
      <c r="C980" s="298"/>
      <c r="D980" s="298"/>
      <c r="E980" s="298"/>
      <c r="F980" s="298"/>
      <c r="G980" s="298"/>
      <c r="H980" s="298"/>
      <c r="I980" s="298"/>
      <c r="J980" s="298"/>
      <c r="K980" s="298"/>
      <c r="L980" s="299"/>
      <c r="M980" s="300"/>
      <c r="N980" s="301"/>
      <c r="O980" s="238"/>
      <c r="P980" s="238"/>
      <c r="Q980" s="238"/>
    </row>
    <row r="981" spans="1:17" s="39" customFormat="1" ht="12">
      <c r="A981" s="298"/>
      <c r="B981" s="298"/>
      <c r="C981" s="298"/>
      <c r="D981" s="298"/>
      <c r="E981" s="298"/>
      <c r="F981" s="298"/>
      <c r="G981" s="298"/>
      <c r="H981" s="298"/>
      <c r="I981" s="298"/>
      <c r="J981" s="298"/>
      <c r="K981" s="298"/>
      <c r="L981" s="299"/>
      <c r="M981" s="300"/>
      <c r="N981" s="301"/>
      <c r="O981" s="238"/>
      <c r="P981" s="238"/>
      <c r="Q981" s="238"/>
    </row>
    <row r="982" spans="1:17" s="39" customFormat="1" ht="12">
      <c r="A982" s="298"/>
      <c r="B982" s="298"/>
      <c r="C982" s="298"/>
      <c r="D982" s="298"/>
      <c r="E982" s="298"/>
      <c r="F982" s="298"/>
      <c r="G982" s="298"/>
      <c r="H982" s="298"/>
      <c r="I982" s="298"/>
      <c r="J982" s="298"/>
      <c r="K982" s="298"/>
      <c r="L982" s="299"/>
      <c r="M982" s="300"/>
      <c r="N982" s="301"/>
      <c r="O982" s="238"/>
      <c r="P982" s="238"/>
      <c r="Q982" s="238"/>
    </row>
    <row r="983" spans="1:17" s="39" customFormat="1" ht="12">
      <c r="A983" s="298"/>
      <c r="B983" s="298"/>
      <c r="C983" s="298"/>
      <c r="D983" s="298"/>
      <c r="E983" s="298"/>
      <c r="F983" s="298"/>
      <c r="G983" s="298"/>
      <c r="H983" s="298"/>
      <c r="I983" s="298"/>
      <c r="J983" s="298"/>
      <c r="K983" s="298"/>
      <c r="L983" s="299"/>
      <c r="M983" s="300"/>
      <c r="N983" s="301"/>
      <c r="O983" s="238"/>
      <c r="P983" s="238"/>
      <c r="Q983" s="238"/>
    </row>
    <row r="984" spans="1:17" s="39" customFormat="1" ht="12">
      <c r="A984" s="298"/>
      <c r="B984" s="298"/>
      <c r="C984" s="298"/>
      <c r="D984" s="298"/>
      <c r="E984" s="298"/>
      <c r="F984" s="298"/>
      <c r="G984" s="298"/>
      <c r="H984" s="298"/>
      <c r="I984" s="298"/>
      <c r="J984" s="298"/>
      <c r="K984" s="298"/>
      <c r="L984" s="299"/>
      <c r="M984" s="300"/>
      <c r="N984" s="301"/>
      <c r="O984" s="238"/>
      <c r="P984" s="238"/>
      <c r="Q984" s="238"/>
    </row>
    <row r="985" spans="1:17" s="39" customFormat="1" ht="12">
      <c r="A985" s="298"/>
      <c r="B985" s="298"/>
      <c r="C985" s="298"/>
      <c r="D985" s="298"/>
      <c r="E985" s="298"/>
      <c r="F985" s="298"/>
      <c r="G985" s="298"/>
      <c r="H985" s="298"/>
      <c r="I985" s="298"/>
      <c r="J985" s="298"/>
      <c r="K985" s="298"/>
      <c r="L985" s="299"/>
      <c r="M985" s="300"/>
      <c r="N985" s="301"/>
      <c r="O985" s="238"/>
      <c r="P985" s="238"/>
      <c r="Q985" s="238"/>
    </row>
    <row r="986" spans="1:17" s="39" customFormat="1" ht="12">
      <c r="A986" s="298"/>
      <c r="B986" s="298"/>
      <c r="C986" s="298"/>
      <c r="D986" s="298"/>
      <c r="E986" s="298"/>
      <c r="F986" s="298"/>
      <c r="G986" s="298"/>
      <c r="H986" s="298"/>
      <c r="I986" s="298"/>
      <c r="J986" s="298"/>
      <c r="K986" s="298"/>
      <c r="L986" s="299"/>
      <c r="M986" s="300"/>
      <c r="N986" s="301"/>
      <c r="O986" s="238"/>
      <c r="P986" s="238"/>
      <c r="Q986" s="238"/>
    </row>
    <row r="987" spans="1:17" s="39" customFormat="1" ht="12">
      <c r="A987" s="298"/>
      <c r="B987" s="298"/>
      <c r="C987" s="298"/>
      <c r="D987" s="298"/>
      <c r="E987" s="298"/>
      <c r="F987" s="298"/>
      <c r="G987" s="298"/>
      <c r="H987" s="298"/>
      <c r="I987" s="298"/>
      <c r="J987" s="298"/>
      <c r="K987" s="298"/>
      <c r="L987" s="299"/>
      <c r="M987" s="300"/>
      <c r="N987" s="301"/>
      <c r="O987" s="238"/>
      <c r="P987" s="238"/>
      <c r="Q987" s="238"/>
    </row>
    <row r="988" spans="1:17" s="39" customFormat="1" ht="12">
      <c r="A988" s="298"/>
      <c r="B988" s="298"/>
      <c r="C988" s="298"/>
      <c r="D988" s="298"/>
      <c r="E988" s="298"/>
      <c r="F988" s="298"/>
      <c r="G988" s="298"/>
      <c r="H988" s="298"/>
      <c r="I988" s="298"/>
      <c r="J988" s="298"/>
      <c r="K988" s="298"/>
      <c r="L988" s="299"/>
      <c r="M988" s="300"/>
      <c r="N988" s="301"/>
      <c r="O988" s="238"/>
      <c r="P988" s="238"/>
      <c r="Q988" s="238"/>
    </row>
    <row r="989" spans="1:17" s="39" customFormat="1" ht="12">
      <c r="A989" s="298"/>
      <c r="B989" s="298"/>
      <c r="C989" s="298"/>
      <c r="D989" s="298"/>
      <c r="E989" s="298"/>
      <c r="F989" s="298"/>
      <c r="G989" s="298"/>
      <c r="H989" s="298"/>
      <c r="I989" s="298"/>
      <c r="J989" s="298"/>
      <c r="K989" s="298"/>
      <c r="L989" s="299"/>
      <c r="M989" s="300"/>
      <c r="N989" s="301"/>
      <c r="O989" s="238"/>
      <c r="P989" s="238"/>
      <c r="Q989" s="238"/>
    </row>
    <row r="990" spans="1:17" s="39" customFormat="1" ht="12">
      <c r="A990" s="298"/>
      <c r="B990" s="298"/>
      <c r="C990" s="298"/>
      <c r="D990" s="298"/>
      <c r="E990" s="298"/>
      <c r="F990" s="298"/>
      <c r="G990" s="298"/>
      <c r="H990" s="298"/>
      <c r="I990" s="298"/>
      <c r="J990" s="298"/>
      <c r="K990" s="298"/>
      <c r="L990" s="299"/>
      <c r="M990" s="300"/>
      <c r="N990" s="301"/>
      <c r="O990" s="238"/>
      <c r="P990" s="238"/>
      <c r="Q990" s="238"/>
    </row>
    <row r="991" spans="1:17" s="39" customFormat="1" ht="12">
      <c r="A991" s="298"/>
      <c r="B991" s="298"/>
      <c r="C991" s="298"/>
      <c r="D991" s="298"/>
      <c r="E991" s="298"/>
      <c r="F991" s="298"/>
      <c r="G991" s="298"/>
      <c r="H991" s="298"/>
      <c r="I991" s="298"/>
      <c r="J991" s="298"/>
      <c r="K991" s="298"/>
      <c r="L991" s="299"/>
      <c r="M991" s="300"/>
      <c r="N991" s="301"/>
      <c r="O991" s="238"/>
      <c r="P991" s="238"/>
      <c r="Q991" s="238"/>
    </row>
    <row r="992" spans="1:17" s="39" customFormat="1" ht="12">
      <c r="A992" s="298"/>
      <c r="B992" s="298"/>
      <c r="C992" s="298"/>
      <c r="D992" s="298"/>
      <c r="E992" s="298"/>
      <c r="F992" s="298"/>
      <c r="G992" s="298"/>
      <c r="H992" s="298"/>
      <c r="I992" s="298"/>
      <c r="J992" s="298"/>
      <c r="K992" s="298"/>
      <c r="L992" s="299"/>
      <c r="M992" s="300"/>
      <c r="N992" s="301"/>
      <c r="O992" s="238"/>
      <c r="P992" s="238"/>
      <c r="Q992" s="238"/>
    </row>
    <row r="993" spans="1:17" s="39" customFormat="1" ht="12">
      <c r="A993" s="298"/>
      <c r="B993" s="298"/>
      <c r="C993" s="298"/>
      <c r="D993" s="298"/>
      <c r="E993" s="298"/>
      <c r="F993" s="298"/>
      <c r="G993" s="298"/>
      <c r="H993" s="298"/>
      <c r="I993" s="298"/>
      <c r="J993" s="298"/>
      <c r="K993" s="298"/>
      <c r="L993" s="299"/>
      <c r="M993" s="300"/>
      <c r="N993" s="301"/>
      <c r="O993" s="238"/>
      <c r="P993" s="238"/>
      <c r="Q993" s="238"/>
    </row>
    <row r="994" spans="1:17" s="39" customFormat="1" ht="12">
      <c r="A994" s="298"/>
      <c r="B994" s="298"/>
      <c r="C994" s="298"/>
      <c r="D994" s="298"/>
      <c r="E994" s="298"/>
      <c r="F994" s="298"/>
      <c r="G994" s="298"/>
      <c r="H994" s="298"/>
      <c r="I994" s="298"/>
      <c r="J994" s="298"/>
      <c r="K994" s="298"/>
      <c r="L994" s="299"/>
      <c r="M994" s="300"/>
      <c r="N994" s="301"/>
      <c r="O994" s="238"/>
      <c r="P994" s="238"/>
      <c r="Q994" s="238"/>
    </row>
    <row r="995" spans="1:17" s="39" customFormat="1" ht="12">
      <c r="A995" s="298"/>
      <c r="B995" s="298"/>
      <c r="C995" s="298"/>
      <c r="D995" s="298"/>
      <c r="E995" s="298"/>
      <c r="F995" s="298"/>
      <c r="G995" s="298"/>
      <c r="H995" s="298"/>
      <c r="I995" s="298"/>
      <c r="J995" s="298"/>
      <c r="K995" s="298"/>
      <c r="L995" s="299"/>
      <c r="M995" s="300"/>
      <c r="N995" s="301"/>
      <c r="O995" s="238"/>
      <c r="P995" s="238"/>
      <c r="Q995" s="238"/>
    </row>
    <row r="996" spans="1:17" s="39" customFormat="1" ht="12">
      <c r="A996" s="298"/>
      <c r="B996" s="298"/>
      <c r="C996" s="298"/>
      <c r="D996" s="298"/>
      <c r="E996" s="298"/>
      <c r="F996" s="298"/>
      <c r="G996" s="298"/>
      <c r="H996" s="298"/>
      <c r="I996" s="298"/>
      <c r="J996" s="298"/>
      <c r="K996" s="298"/>
      <c r="L996" s="299"/>
      <c r="M996" s="300"/>
      <c r="N996" s="301"/>
      <c r="O996" s="238"/>
      <c r="P996" s="238"/>
      <c r="Q996" s="238"/>
    </row>
    <row r="997" spans="1:17" s="39" customFormat="1" ht="12">
      <c r="A997" s="298"/>
      <c r="B997" s="298"/>
      <c r="C997" s="298"/>
      <c r="D997" s="298"/>
      <c r="E997" s="298"/>
      <c r="F997" s="298"/>
      <c r="G997" s="298"/>
      <c r="H997" s="298"/>
      <c r="I997" s="298"/>
      <c r="J997" s="298"/>
      <c r="K997" s="298"/>
      <c r="L997" s="299"/>
      <c r="M997" s="300"/>
      <c r="N997" s="301"/>
      <c r="O997" s="238"/>
      <c r="P997" s="238"/>
      <c r="Q997" s="238"/>
    </row>
    <row r="998" spans="1:17" s="39" customFormat="1" ht="12">
      <c r="A998" s="298"/>
      <c r="B998" s="298"/>
      <c r="C998" s="298"/>
      <c r="D998" s="298"/>
      <c r="E998" s="298"/>
      <c r="F998" s="298"/>
      <c r="G998" s="298"/>
      <c r="H998" s="298"/>
      <c r="I998" s="298"/>
      <c r="J998" s="298"/>
      <c r="K998" s="298"/>
      <c r="L998" s="299"/>
      <c r="M998" s="300"/>
      <c r="N998" s="301"/>
      <c r="O998" s="238"/>
      <c r="P998" s="238"/>
      <c r="Q998" s="238"/>
    </row>
    <row r="999" spans="1:17" s="39" customFormat="1" ht="12">
      <c r="A999" s="298"/>
      <c r="B999" s="298"/>
      <c r="C999" s="298"/>
      <c r="D999" s="298"/>
      <c r="E999" s="298"/>
      <c r="F999" s="298"/>
      <c r="G999" s="298"/>
      <c r="H999" s="298"/>
      <c r="I999" s="298"/>
      <c r="J999" s="298"/>
      <c r="K999" s="298"/>
      <c r="L999" s="299"/>
      <c r="M999" s="300"/>
      <c r="N999" s="301"/>
      <c r="O999" s="238"/>
      <c r="P999" s="238"/>
      <c r="Q999" s="238"/>
    </row>
    <row r="1000" spans="1:17" s="39" customFormat="1" ht="12">
      <c r="A1000" s="298"/>
      <c r="B1000" s="298"/>
      <c r="C1000" s="298"/>
      <c r="D1000" s="298"/>
      <c r="E1000" s="298"/>
      <c r="F1000" s="298"/>
      <c r="G1000" s="298"/>
      <c r="H1000" s="298"/>
      <c r="I1000" s="298"/>
      <c r="J1000" s="298"/>
      <c r="K1000" s="298"/>
      <c r="L1000" s="299"/>
      <c r="M1000" s="300"/>
      <c r="N1000" s="301"/>
      <c r="O1000" s="238"/>
      <c r="P1000" s="238"/>
      <c r="Q1000" s="238"/>
    </row>
    <row r="1001" spans="1:17" s="39" customFormat="1" ht="12">
      <c r="A1001" s="298"/>
      <c r="B1001" s="298"/>
      <c r="C1001" s="298"/>
      <c r="D1001" s="298"/>
      <c r="E1001" s="298"/>
      <c r="F1001" s="298"/>
      <c r="G1001" s="298"/>
      <c r="H1001" s="298"/>
      <c r="I1001" s="298"/>
      <c r="J1001" s="298"/>
      <c r="K1001" s="298"/>
      <c r="L1001" s="299"/>
      <c r="M1001" s="300"/>
      <c r="N1001" s="301"/>
      <c r="O1001" s="238"/>
      <c r="P1001" s="238"/>
      <c r="Q1001" s="238"/>
    </row>
    <row r="1002" spans="1:17" s="39" customFormat="1" ht="12">
      <c r="A1002" s="298"/>
      <c r="B1002" s="298"/>
      <c r="C1002" s="298"/>
      <c r="D1002" s="298"/>
      <c r="E1002" s="298"/>
      <c r="F1002" s="298"/>
      <c r="G1002" s="298"/>
      <c r="H1002" s="298"/>
      <c r="I1002" s="298"/>
      <c r="J1002" s="298"/>
      <c r="K1002" s="298"/>
      <c r="L1002" s="299"/>
      <c r="M1002" s="300"/>
      <c r="N1002" s="301"/>
      <c r="O1002" s="238"/>
      <c r="P1002" s="238"/>
      <c r="Q1002" s="238"/>
    </row>
    <row r="1003" spans="1:17" s="39" customFormat="1" ht="12">
      <c r="A1003" s="298"/>
      <c r="B1003" s="298"/>
      <c r="C1003" s="298"/>
      <c r="D1003" s="298"/>
      <c r="E1003" s="298"/>
      <c r="F1003" s="298"/>
      <c r="G1003" s="298"/>
      <c r="H1003" s="298"/>
      <c r="I1003" s="298"/>
      <c r="J1003" s="298"/>
      <c r="K1003" s="298"/>
      <c r="L1003" s="299"/>
      <c r="M1003" s="300"/>
      <c r="N1003" s="301"/>
      <c r="O1003" s="238"/>
      <c r="P1003" s="238"/>
      <c r="Q1003" s="238"/>
    </row>
    <row r="1004" spans="1:17" s="39" customFormat="1" ht="12">
      <c r="A1004" s="298"/>
      <c r="B1004" s="298"/>
      <c r="C1004" s="298"/>
      <c r="D1004" s="298"/>
      <c r="E1004" s="298"/>
      <c r="F1004" s="298"/>
      <c r="G1004" s="298"/>
      <c r="H1004" s="298"/>
      <c r="I1004" s="298"/>
      <c r="J1004" s="298"/>
      <c r="K1004" s="298"/>
      <c r="L1004" s="299"/>
      <c r="M1004" s="300"/>
      <c r="N1004" s="301"/>
      <c r="O1004" s="238"/>
      <c r="P1004" s="238"/>
      <c r="Q1004" s="238"/>
    </row>
    <row r="1005" spans="1:17" s="39" customFormat="1" ht="12">
      <c r="A1005" s="298"/>
      <c r="B1005" s="298"/>
      <c r="C1005" s="298"/>
      <c r="D1005" s="298"/>
      <c r="E1005" s="298"/>
      <c r="F1005" s="298"/>
      <c r="G1005" s="298"/>
      <c r="H1005" s="298"/>
      <c r="I1005" s="298"/>
      <c r="J1005" s="298"/>
      <c r="K1005" s="298"/>
      <c r="L1005" s="299"/>
      <c r="M1005" s="300"/>
      <c r="N1005" s="301"/>
      <c r="O1005" s="238"/>
      <c r="P1005" s="238"/>
      <c r="Q1005" s="238"/>
    </row>
    <row r="1006" spans="1:17" s="39" customFormat="1" ht="12">
      <c r="A1006" s="298"/>
      <c r="B1006" s="298"/>
      <c r="C1006" s="298"/>
      <c r="D1006" s="298"/>
      <c r="E1006" s="298"/>
      <c r="F1006" s="298"/>
      <c r="G1006" s="298"/>
      <c r="H1006" s="298"/>
      <c r="I1006" s="298"/>
      <c r="J1006" s="298"/>
      <c r="K1006" s="298"/>
      <c r="L1006" s="299"/>
      <c r="M1006" s="300"/>
      <c r="N1006" s="301"/>
      <c r="O1006" s="238"/>
      <c r="P1006" s="238"/>
      <c r="Q1006" s="238"/>
    </row>
    <row r="1007" spans="1:17" s="39" customFormat="1" ht="12">
      <c r="A1007" s="298"/>
      <c r="B1007" s="298"/>
      <c r="C1007" s="298"/>
      <c r="D1007" s="298"/>
      <c r="E1007" s="298"/>
      <c r="F1007" s="298"/>
      <c r="G1007" s="298"/>
      <c r="H1007" s="298"/>
      <c r="I1007" s="298"/>
      <c r="J1007" s="298"/>
      <c r="K1007" s="298"/>
      <c r="L1007" s="299"/>
      <c r="M1007" s="300"/>
      <c r="N1007" s="301"/>
      <c r="O1007" s="238"/>
      <c r="P1007" s="238"/>
      <c r="Q1007" s="238"/>
    </row>
    <row r="1008" spans="1:17" s="39" customFormat="1" ht="12">
      <c r="A1008" s="298"/>
      <c r="B1008" s="298"/>
      <c r="C1008" s="298"/>
      <c r="D1008" s="298"/>
      <c r="E1008" s="298"/>
      <c r="F1008" s="298"/>
      <c r="G1008" s="298"/>
      <c r="H1008" s="298"/>
      <c r="I1008" s="298"/>
      <c r="J1008" s="298"/>
      <c r="K1008" s="298"/>
      <c r="L1008" s="299"/>
      <c r="M1008" s="300"/>
      <c r="N1008" s="301"/>
      <c r="O1008" s="238"/>
      <c r="P1008" s="238"/>
      <c r="Q1008" s="238"/>
    </row>
    <row r="1009" spans="1:17" s="39" customFormat="1" ht="12">
      <c r="A1009" s="298"/>
      <c r="B1009" s="298"/>
      <c r="C1009" s="298"/>
      <c r="D1009" s="298"/>
      <c r="E1009" s="298"/>
      <c r="F1009" s="298"/>
      <c r="G1009" s="298"/>
      <c r="H1009" s="298"/>
      <c r="I1009" s="298"/>
      <c r="J1009" s="298"/>
      <c r="K1009" s="298"/>
      <c r="L1009" s="299"/>
      <c r="M1009" s="300"/>
      <c r="N1009" s="301"/>
      <c r="O1009" s="238"/>
      <c r="P1009" s="238"/>
      <c r="Q1009" s="238"/>
    </row>
    <row r="1010" spans="1:17" s="39" customFormat="1" ht="12">
      <c r="A1010" s="298"/>
      <c r="B1010" s="298"/>
      <c r="C1010" s="298"/>
      <c r="D1010" s="298"/>
      <c r="E1010" s="298"/>
      <c r="F1010" s="298"/>
      <c r="G1010" s="298"/>
      <c r="H1010" s="298"/>
      <c r="I1010" s="298"/>
      <c r="J1010" s="298"/>
      <c r="K1010" s="298"/>
      <c r="L1010" s="299"/>
      <c r="M1010" s="300"/>
      <c r="N1010" s="301"/>
      <c r="O1010" s="238"/>
      <c r="P1010" s="238"/>
      <c r="Q1010" s="238"/>
    </row>
    <row r="1011" spans="1:17" s="39" customFormat="1" ht="12">
      <c r="A1011" s="298"/>
      <c r="B1011" s="298"/>
      <c r="C1011" s="298"/>
      <c r="D1011" s="298"/>
      <c r="E1011" s="298"/>
      <c r="F1011" s="298"/>
      <c r="G1011" s="298"/>
      <c r="H1011" s="298"/>
      <c r="I1011" s="298"/>
      <c r="J1011" s="298"/>
      <c r="K1011" s="298"/>
      <c r="L1011" s="299"/>
      <c r="M1011" s="300"/>
      <c r="N1011" s="301"/>
      <c r="O1011" s="238"/>
      <c r="P1011" s="238"/>
      <c r="Q1011" s="238"/>
    </row>
    <row r="1012" spans="1:17" s="39" customFormat="1" ht="12">
      <c r="A1012" s="298"/>
      <c r="B1012" s="298"/>
      <c r="C1012" s="298"/>
      <c r="D1012" s="298"/>
      <c r="E1012" s="298"/>
      <c r="F1012" s="298"/>
      <c r="G1012" s="298"/>
      <c r="H1012" s="298"/>
      <c r="I1012" s="298"/>
      <c r="J1012" s="298"/>
      <c r="K1012" s="298"/>
      <c r="L1012" s="299"/>
      <c r="M1012" s="300"/>
      <c r="N1012" s="301"/>
      <c r="O1012" s="238"/>
      <c r="P1012" s="238"/>
      <c r="Q1012" s="238"/>
    </row>
    <row r="1013" spans="1:17" s="39" customFormat="1" ht="12">
      <c r="A1013" s="298"/>
      <c r="B1013" s="298"/>
      <c r="C1013" s="298"/>
      <c r="D1013" s="298"/>
      <c r="E1013" s="298"/>
      <c r="F1013" s="298"/>
      <c r="G1013" s="298"/>
      <c r="H1013" s="298"/>
      <c r="I1013" s="298"/>
      <c r="J1013" s="298"/>
      <c r="K1013" s="298"/>
      <c r="L1013" s="299"/>
      <c r="M1013" s="300"/>
      <c r="N1013" s="301"/>
      <c r="O1013" s="238"/>
      <c r="P1013" s="238"/>
      <c r="Q1013" s="238"/>
    </row>
    <row r="1014" spans="1:17" s="39" customFormat="1" ht="12">
      <c r="A1014" s="298"/>
      <c r="B1014" s="298"/>
      <c r="C1014" s="298"/>
      <c r="D1014" s="298"/>
      <c r="E1014" s="298"/>
      <c r="F1014" s="298"/>
      <c r="G1014" s="298"/>
      <c r="H1014" s="298"/>
      <c r="I1014" s="298"/>
      <c r="J1014" s="298"/>
      <c r="K1014" s="298"/>
      <c r="L1014" s="299"/>
      <c r="M1014" s="300"/>
      <c r="N1014" s="301"/>
      <c r="O1014" s="238"/>
      <c r="P1014" s="238"/>
      <c r="Q1014" s="238"/>
    </row>
    <row r="1015" spans="1:17" s="39" customFormat="1" ht="12">
      <c r="A1015" s="298"/>
      <c r="B1015" s="298"/>
      <c r="C1015" s="298"/>
      <c r="D1015" s="298"/>
      <c r="E1015" s="298"/>
      <c r="F1015" s="298"/>
      <c r="G1015" s="298"/>
      <c r="H1015" s="298"/>
      <c r="I1015" s="298"/>
      <c r="J1015" s="298"/>
      <c r="K1015" s="298"/>
      <c r="L1015" s="299"/>
      <c r="M1015" s="300"/>
      <c r="N1015" s="301"/>
      <c r="O1015" s="238"/>
      <c r="P1015" s="238"/>
      <c r="Q1015" s="238"/>
    </row>
    <row r="1016" spans="1:17" s="39" customFormat="1" ht="12">
      <c r="A1016" s="298"/>
      <c r="B1016" s="298"/>
      <c r="C1016" s="298"/>
      <c r="D1016" s="298"/>
      <c r="E1016" s="298"/>
      <c r="F1016" s="298"/>
      <c r="G1016" s="298"/>
      <c r="H1016" s="298"/>
      <c r="I1016" s="298"/>
      <c r="J1016" s="298"/>
      <c r="K1016" s="298"/>
      <c r="L1016" s="299"/>
      <c r="M1016" s="300"/>
      <c r="N1016" s="301"/>
      <c r="O1016" s="238"/>
      <c r="P1016" s="238"/>
      <c r="Q1016" s="238"/>
    </row>
    <row r="1017" spans="1:17" s="39" customFormat="1" ht="12">
      <c r="A1017" s="298"/>
      <c r="B1017" s="298"/>
      <c r="C1017" s="298"/>
      <c r="D1017" s="298"/>
      <c r="E1017" s="298"/>
      <c r="F1017" s="298"/>
      <c r="G1017" s="298"/>
      <c r="H1017" s="298"/>
      <c r="I1017" s="298"/>
      <c r="J1017" s="298"/>
      <c r="K1017" s="298"/>
      <c r="L1017" s="299"/>
      <c r="M1017" s="300"/>
      <c r="N1017" s="301"/>
      <c r="O1017" s="238"/>
      <c r="P1017" s="238"/>
      <c r="Q1017" s="238"/>
    </row>
    <row r="1018" spans="1:17" s="39" customFormat="1" ht="12">
      <c r="A1018" s="298"/>
      <c r="B1018" s="298"/>
      <c r="C1018" s="298"/>
      <c r="D1018" s="298"/>
      <c r="E1018" s="298"/>
      <c r="F1018" s="298"/>
      <c r="G1018" s="298"/>
      <c r="H1018" s="298"/>
      <c r="I1018" s="298"/>
      <c r="J1018" s="298"/>
      <c r="K1018" s="298"/>
      <c r="L1018" s="299"/>
      <c r="M1018" s="300"/>
      <c r="N1018" s="301"/>
      <c r="O1018" s="238"/>
      <c r="P1018" s="238"/>
      <c r="Q1018" s="238"/>
    </row>
    <row r="1019" spans="1:17" s="39" customFormat="1" ht="12">
      <c r="A1019" s="298"/>
      <c r="B1019" s="298"/>
      <c r="C1019" s="298"/>
      <c r="D1019" s="298"/>
      <c r="E1019" s="298"/>
      <c r="F1019" s="298"/>
      <c r="G1019" s="298"/>
      <c r="H1019" s="298"/>
      <c r="I1019" s="298"/>
      <c r="J1019" s="298"/>
      <c r="K1019" s="298"/>
      <c r="L1019" s="299"/>
      <c r="M1019" s="300"/>
      <c r="N1019" s="301"/>
      <c r="O1019" s="238"/>
      <c r="P1019" s="238"/>
      <c r="Q1019" s="238"/>
    </row>
    <row r="1020" spans="1:17" s="39" customFormat="1" ht="12">
      <c r="A1020" s="298"/>
      <c r="B1020" s="298"/>
      <c r="C1020" s="298"/>
      <c r="D1020" s="298"/>
      <c r="E1020" s="298"/>
      <c r="F1020" s="298"/>
      <c r="G1020" s="298"/>
      <c r="H1020" s="298"/>
      <c r="I1020" s="298"/>
      <c r="J1020" s="298"/>
      <c r="K1020" s="298"/>
      <c r="L1020" s="299"/>
      <c r="M1020" s="300"/>
      <c r="N1020" s="301"/>
      <c r="O1020" s="238"/>
      <c r="P1020" s="238"/>
      <c r="Q1020" s="238"/>
    </row>
    <row r="1021" spans="1:17" s="39" customFormat="1" ht="12">
      <c r="A1021" s="298"/>
      <c r="B1021" s="298"/>
      <c r="C1021" s="298"/>
      <c r="D1021" s="298"/>
      <c r="E1021" s="298"/>
      <c r="F1021" s="298"/>
      <c r="G1021" s="298"/>
      <c r="H1021" s="298"/>
      <c r="I1021" s="298"/>
      <c r="J1021" s="298"/>
      <c r="K1021" s="298"/>
      <c r="L1021" s="299"/>
      <c r="M1021" s="300"/>
      <c r="N1021" s="301"/>
      <c r="O1021" s="238"/>
      <c r="P1021" s="238"/>
      <c r="Q1021" s="238"/>
    </row>
    <row r="1022" spans="1:17" s="39" customFormat="1" ht="12">
      <c r="A1022" s="298"/>
      <c r="B1022" s="298"/>
      <c r="C1022" s="298"/>
      <c r="D1022" s="298"/>
      <c r="E1022" s="298"/>
      <c r="F1022" s="298"/>
      <c r="G1022" s="298"/>
      <c r="H1022" s="298"/>
      <c r="I1022" s="298"/>
      <c r="J1022" s="298"/>
      <c r="K1022" s="298"/>
      <c r="L1022" s="299"/>
      <c r="M1022" s="300"/>
      <c r="N1022" s="301"/>
      <c r="O1022" s="238"/>
      <c r="P1022" s="238"/>
      <c r="Q1022" s="238"/>
    </row>
    <row r="1023" spans="1:17" s="39" customFormat="1" ht="12">
      <c r="A1023" s="298"/>
      <c r="B1023" s="298"/>
      <c r="C1023" s="298"/>
      <c r="D1023" s="298"/>
      <c r="E1023" s="298"/>
      <c r="F1023" s="298"/>
      <c r="G1023" s="298"/>
      <c r="H1023" s="298"/>
      <c r="I1023" s="298"/>
      <c r="J1023" s="298"/>
      <c r="K1023" s="298"/>
      <c r="L1023" s="299"/>
      <c r="M1023" s="300"/>
      <c r="N1023" s="301"/>
      <c r="O1023" s="238"/>
      <c r="P1023" s="238"/>
      <c r="Q1023" s="238"/>
    </row>
    <row r="1024" spans="1:17" s="39" customFormat="1" ht="12">
      <c r="A1024" s="298"/>
      <c r="B1024" s="298"/>
      <c r="C1024" s="298"/>
      <c r="D1024" s="298"/>
      <c r="E1024" s="298"/>
      <c r="F1024" s="298"/>
      <c r="G1024" s="298"/>
      <c r="H1024" s="298"/>
      <c r="I1024" s="298"/>
      <c r="J1024" s="298"/>
      <c r="K1024" s="298"/>
      <c r="L1024" s="299"/>
      <c r="M1024" s="300"/>
      <c r="N1024" s="301"/>
      <c r="O1024" s="238"/>
      <c r="P1024" s="238"/>
      <c r="Q1024" s="238"/>
    </row>
    <row r="1025" spans="1:17" s="39" customFormat="1" ht="12">
      <c r="A1025" s="298"/>
      <c r="B1025" s="298"/>
      <c r="C1025" s="298"/>
      <c r="D1025" s="298"/>
      <c r="E1025" s="298"/>
      <c r="F1025" s="298"/>
      <c r="G1025" s="298"/>
      <c r="H1025" s="298"/>
      <c r="I1025" s="298"/>
      <c r="J1025" s="298"/>
      <c r="K1025" s="298"/>
      <c r="L1025" s="299"/>
      <c r="M1025" s="300"/>
      <c r="N1025" s="301"/>
      <c r="O1025" s="238"/>
      <c r="P1025" s="238"/>
      <c r="Q1025" s="238"/>
    </row>
    <row r="1026" spans="1:17" s="39" customFormat="1" ht="12">
      <c r="A1026" s="298"/>
      <c r="B1026" s="298"/>
      <c r="C1026" s="298"/>
      <c r="D1026" s="298"/>
      <c r="E1026" s="298"/>
      <c r="F1026" s="298"/>
      <c r="G1026" s="298"/>
      <c r="H1026" s="298"/>
      <c r="I1026" s="298"/>
      <c r="J1026" s="298"/>
      <c r="K1026" s="298"/>
      <c r="L1026" s="299"/>
      <c r="M1026" s="300"/>
      <c r="N1026" s="301"/>
      <c r="O1026" s="238"/>
      <c r="P1026" s="238"/>
      <c r="Q1026" s="238"/>
    </row>
    <row r="1027" spans="1:17" s="39" customFormat="1" ht="12">
      <c r="A1027" s="298"/>
      <c r="B1027" s="298"/>
      <c r="C1027" s="298"/>
      <c r="D1027" s="298"/>
      <c r="E1027" s="298"/>
      <c r="F1027" s="298"/>
      <c r="G1027" s="298"/>
      <c r="H1027" s="298"/>
      <c r="I1027" s="298"/>
      <c r="J1027" s="298"/>
      <c r="K1027" s="298"/>
      <c r="L1027" s="299"/>
      <c r="M1027" s="300"/>
      <c r="N1027" s="301"/>
      <c r="O1027" s="238"/>
      <c r="P1027" s="238"/>
      <c r="Q1027" s="238"/>
    </row>
    <row r="1028" spans="1:17" s="39" customFormat="1" ht="12">
      <c r="A1028" s="298"/>
      <c r="B1028" s="298"/>
      <c r="C1028" s="298"/>
      <c r="D1028" s="298"/>
      <c r="E1028" s="298"/>
      <c r="F1028" s="298"/>
      <c r="G1028" s="298"/>
      <c r="H1028" s="298"/>
      <c r="I1028" s="298"/>
      <c r="J1028" s="298"/>
      <c r="K1028" s="298"/>
      <c r="L1028" s="299"/>
      <c r="M1028" s="300"/>
      <c r="N1028" s="301"/>
      <c r="O1028" s="238"/>
      <c r="P1028" s="238"/>
      <c r="Q1028" s="238"/>
    </row>
    <row r="1029" spans="1:17" s="39" customFormat="1" ht="12">
      <c r="A1029" s="298"/>
      <c r="B1029" s="298"/>
      <c r="C1029" s="298"/>
      <c r="D1029" s="298"/>
      <c r="E1029" s="298"/>
      <c r="F1029" s="298"/>
      <c r="G1029" s="298"/>
      <c r="H1029" s="298"/>
      <c r="I1029" s="298"/>
      <c r="J1029" s="298"/>
      <c r="K1029" s="298"/>
      <c r="L1029" s="299"/>
      <c r="M1029" s="300"/>
      <c r="N1029" s="301"/>
      <c r="O1029" s="238"/>
      <c r="P1029" s="238"/>
      <c r="Q1029" s="238"/>
    </row>
    <row r="1030" spans="1:17" s="39" customFormat="1" ht="12">
      <c r="A1030" s="298"/>
      <c r="B1030" s="298"/>
      <c r="C1030" s="298"/>
      <c r="D1030" s="298"/>
      <c r="E1030" s="298"/>
      <c r="F1030" s="298"/>
      <c r="G1030" s="298"/>
      <c r="H1030" s="298"/>
      <c r="I1030" s="298"/>
      <c r="J1030" s="298"/>
      <c r="K1030" s="298"/>
      <c r="L1030" s="299"/>
      <c r="M1030" s="300"/>
      <c r="N1030" s="301"/>
      <c r="O1030" s="238"/>
      <c r="P1030" s="238"/>
      <c r="Q1030" s="238"/>
    </row>
    <row r="1031" spans="1:17" s="39" customFormat="1" ht="12">
      <c r="A1031" s="298"/>
      <c r="B1031" s="298"/>
      <c r="C1031" s="298"/>
      <c r="D1031" s="298"/>
      <c r="E1031" s="298"/>
      <c r="F1031" s="298"/>
      <c r="G1031" s="298"/>
      <c r="H1031" s="298"/>
      <c r="I1031" s="298"/>
      <c r="J1031" s="298"/>
      <c r="K1031" s="298"/>
      <c r="L1031" s="299"/>
      <c r="M1031" s="300"/>
      <c r="N1031" s="301"/>
      <c r="O1031" s="238"/>
      <c r="P1031" s="238"/>
      <c r="Q1031" s="238"/>
    </row>
    <row r="1032" spans="1:17" s="39" customFormat="1" ht="12">
      <c r="A1032" s="298"/>
      <c r="B1032" s="298"/>
      <c r="C1032" s="298"/>
      <c r="D1032" s="298"/>
      <c r="E1032" s="298"/>
      <c r="F1032" s="298"/>
      <c r="G1032" s="298"/>
      <c r="H1032" s="298"/>
      <c r="I1032" s="298"/>
      <c r="J1032" s="298"/>
      <c r="K1032" s="298"/>
      <c r="L1032" s="299"/>
      <c r="M1032" s="300"/>
      <c r="N1032" s="301"/>
      <c r="O1032" s="238"/>
      <c r="P1032" s="238"/>
      <c r="Q1032" s="238"/>
    </row>
    <row r="1033" spans="1:17" s="39" customFormat="1" ht="12">
      <c r="A1033" s="298"/>
      <c r="B1033" s="298"/>
      <c r="C1033" s="298"/>
      <c r="D1033" s="298"/>
      <c r="E1033" s="298"/>
      <c r="F1033" s="298"/>
      <c r="G1033" s="298"/>
      <c r="H1033" s="298"/>
      <c r="I1033" s="298"/>
      <c r="J1033" s="298"/>
      <c r="K1033" s="298"/>
      <c r="L1033" s="299"/>
      <c r="M1033" s="300"/>
      <c r="N1033" s="301"/>
      <c r="O1033" s="238"/>
      <c r="P1033" s="238"/>
      <c r="Q1033" s="238"/>
    </row>
    <row r="1034" spans="1:17" s="39" customFormat="1" ht="12">
      <c r="A1034" s="298"/>
      <c r="B1034" s="298"/>
      <c r="C1034" s="298"/>
      <c r="D1034" s="298"/>
      <c r="E1034" s="298"/>
      <c r="F1034" s="298"/>
      <c r="G1034" s="298"/>
      <c r="H1034" s="298"/>
      <c r="I1034" s="298"/>
      <c r="J1034" s="298"/>
      <c r="K1034" s="298"/>
      <c r="L1034" s="299"/>
      <c r="M1034" s="300"/>
      <c r="N1034" s="301"/>
      <c r="O1034" s="238"/>
      <c r="P1034" s="238"/>
      <c r="Q1034" s="238"/>
    </row>
    <row r="1035" spans="1:17" s="39" customFormat="1" ht="12">
      <c r="A1035" s="298"/>
      <c r="B1035" s="298"/>
      <c r="C1035" s="298"/>
      <c r="D1035" s="298"/>
      <c r="E1035" s="298"/>
      <c r="F1035" s="298"/>
      <c r="G1035" s="298"/>
      <c r="H1035" s="298"/>
      <c r="I1035" s="298"/>
      <c r="J1035" s="298"/>
      <c r="K1035" s="298"/>
      <c r="L1035" s="299"/>
      <c r="M1035" s="300"/>
      <c r="N1035" s="301"/>
      <c r="O1035" s="238"/>
      <c r="P1035" s="238"/>
      <c r="Q1035" s="238"/>
    </row>
    <row r="1036" spans="1:17" s="39" customFormat="1" ht="12">
      <c r="A1036" s="298"/>
      <c r="B1036" s="298"/>
      <c r="C1036" s="298"/>
      <c r="D1036" s="298"/>
      <c r="E1036" s="298"/>
      <c r="F1036" s="298"/>
      <c r="G1036" s="298"/>
      <c r="H1036" s="298"/>
      <c r="I1036" s="298"/>
      <c r="J1036" s="298"/>
      <c r="K1036" s="298"/>
      <c r="L1036" s="299"/>
      <c r="M1036" s="300"/>
      <c r="N1036" s="301"/>
      <c r="O1036" s="238"/>
      <c r="P1036" s="238"/>
      <c r="Q1036" s="238"/>
    </row>
    <row r="1037" spans="1:17" s="39" customFormat="1" ht="12">
      <c r="A1037" s="298"/>
      <c r="B1037" s="298"/>
      <c r="C1037" s="298"/>
      <c r="D1037" s="298"/>
      <c r="E1037" s="298"/>
      <c r="F1037" s="298"/>
      <c r="G1037" s="298"/>
      <c r="H1037" s="298"/>
      <c r="I1037" s="298"/>
      <c r="J1037" s="298"/>
      <c r="K1037" s="298"/>
      <c r="L1037" s="299"/>
      <c r="M1037" s="300"/>
      <c r="N1037" s="301"/>
      <c r="O1037" s="238"/>
      <c r="P1037" s="238"/>
      <c r="Q1037" s="238"/>
    </row>
    <row r="1038" spans="1:17" s="39" customFormat="1" ht="12">
      <c r="A1038" s="298"/>
      <c r="B1038" s="298"/>
      <c r="C1038" s="298"/>
      <c r="D1038" s="298"/>
      <c r="E1038" s="298"/>
      <c r="F1038" s="298"/>
      <c r="G1038" s="298"/>
      <c r="H1038" s="298"/>
      <c r="I1038" s="298"/>
      <c r="J1038" s="298"/>
      <c r="K1038" s="298"/>
      <c r="L1038" s="299"/>
      <c r="M1038" s="300"/>
      <c r="N1038" s="301"/>
      <c r="O1038" s="238"/>
      <c r="P1038" s="238"/>
      <c r="Q1038" s="238"/>
    </row>
    <row r="1039" spans="1:17" s="39" customFormat="1" ht="12">
      <c r="A1039" s="298"/>
      <c r="B1039" s="298"/>
      <c r="C1039" s="298"/>
      <c r="D1039" s="298"/>
      <c r="E1039" s="298"/>
      <c r="F1039" s="298"/>
      <c r="G1039" s="298"/>
      <c r="H1039" s="298"/>
      <c r="I1039" s="298"/>
      <c r="J1039" s="298"/>
      <c r="K1039" s="298"/>
      <c r="L1039" s="299"/>
      <c r="M1039" s="300"/>
      <c r="N1039" s="301"/>
      <c r="O1039" s="238"/>
      <c r="P1039" s="238"/>
      <c r="Q1039" s="238"/>
    </row>
    <row r="1040" spans="1:17" s="39" customFormat="1" ht="12">
      <c r="A1040" s="298"/>
      <c r="B1040" s="298"/>
      <c r="C1040" s="298"/>
      <c r="D1040" s="298"/>
      <c r="E1040" s="298"/>
      <c r="F1040" s="298"/>
      <c r="G1040" s="298"/>
      <c r="H1040" s="298"/>
      <c r="I1040" s="298"/>
      <c r="J1040" s="298"/>
      <c r="K1040" s="298"/>
      <c r="L1040" s="299"/>
      <c r="M1040" s="300"/>
      <c r="N1040" s="301"/>
      <c r="O1040" s="238"/>
      <c r="P1040" s="238"/>
      <c r="Q1040" s="238"/>
    </row>
    <row r="1041" spans="1:17" s="39" customFormat="1" ht="12">
      <c r="A1041" s="298"/>
      <c r="B1041" s="298"/>
      <c r="C1041" s="298"/>
      <c r="D1041" s="298"/>
      <c r="E1041" s="298"/>
      <c r="F1041" s="298"/>
      <c r="G1041" s="298"/>
      <c r="H1041" s="298"/>
      <c r="I1041" s="298"/>
      <c r="J1041" s="298"/>
      <c r="K1041" s="298"/>
      <c r="L1041" s="299"/>
      <c r="M1041" s="300"/>
      <c r="N1041" s="301"/>
      <c r="O1041" s="238"/>
      <c r="P1041" s="238"/>
      <c r="Q1041" s="238"/>
    </row>
    <row r="1042" spans="1:17" s="39" customFormat="1" ht="12">
      <c r="A1042" s="298"/>
      <c r="B1042" s="298"/>
      <c r="C1042" s="298"/>
      <c r="D1042" s="298"/>
      <c r="E1042" s="298"/>
      <c r="F1042" s="298"/>
      <c r="G1042" s="298"/>
      <c r="H1042" s="298"/>
      <c r="I1042" s="298"/>
      <c r="J1042" s="298"/>
      <c r="K1042" s="298"/>
      <c r="L1042" s="299"/>
      <c r="M1042" s="300"/>
      <c r="N1042" s="301"/>
      <c r="O1042" s="238"/>
      <c r="P1042" s="238"/>
      <c r="Q1042" s="238"/>
    </row>
    <row r="1043" spans="1:17" s="39" customFormat="1" ht="12">
      <c r="A1043" s="298"/>
      <c r="B1043" s="298"/>
      <c r="C1043" s="298"/>
      <c r="D1043" s="298"/>
      <c r="E1043" s="298"/>
      <c r="F1043" s="298"/>
      <c r="G1043" s="298"/>
      <c r="H1043" s="298"/>
      <c r="I1043" s="298"/>
      <c r="J1043" s="298"/>
      <c r="K1043" s="298"/>
      <c r="L1043" s="299"/>
      <c r="M1043" s="300"/>
      <c r="N1043" s="301"/>
      <c r="O1043" s="238"/>
      <c r="P1043" s="238"/>
      <c r="Q1043" s="238"/>
    </row>
    <row r="1044" spans="1:17" s="39" customFormat="1" ht="12">
      <c r="A1044" s="298"/>
      <c r="B1044" s="298"/>
      <c r="C1044" s="298"/>
      <c r="D1044" s="298"/>
      <c r="E1044" s="298"/>
      <c r="F1044" s="298"/>
      <c r="G1044" s="298"/>
      <c r="H1044" s="298"/>
      <c r="I1044" s="298"/>
      <c r="J1044" s="298"/>
      <c r="K1044" s="298"/>
      <c r="L1044" s="299"/>
      <c r="M1044" s="300"/>
      <c r="N1044" s="301"/>
      <c r="O1044" s="238"/>
      <c r="P1044" s="238"/>
      <c r="Q1044" s="238"/>
    </row>
    <row r="1045" spans="1:17" s="39" customFormat="1" ht="12">
      <c r="A1045" s="298"/>
      <c r="B1045" s="298"/>
      <c r="C1045" s="298"/>
      <c r="D1045" s="298"/>
      <c r="E1045" s="298"/>
      <c r="F1045" s="298"/>
      <c r="G1045" s="298"/>
      <c r="H1045" s="298"/>
      <c r="I1045" s="298"/>
      <c r="J1045" s="298"/>
      <c r="K1045" s="298"/>
      <c r="L1045" s="299"/>
      <c r="M1045" s="300"/>
      <c r="N1045" s="301"/>
      <c r="O1045" s="238"/>
      <c r="P1045" s="238"/>
      <c r="Q1045" s="238"/>
    </row>
    <row r="1046" spans="1:17" s="39" customFormat="1" ht="12">
      <c r="A1046" s="298"/>
      <c r="B1046" s="298"/>
      <c r="C1046" s="298"/>
      <c r="D1046" s="298"/>
      <c r="E1046" s="298"/>
      <c r="F1046" s="298"/>
      <c r="G1046" s="298"/>
      <c r="H1046" s="298"/>
      <c r="I1046" s="298"/>
      <c r="J1046" s="298"/>
      <c r="K1046" s="298"/>
      <c r="L1046" s="299"/>
      <c r="M1046" s="300"/>
      <c r="N1046" s="301"/>
      <c r="O1046" s="238"/>
      <c r="P1046" s="238"/>
      <c r="Q1046" s="238"/>
    </row>
    <row r="1047" spans="1:17" s="39" customFormat="1" ht="12">
      <c r="A1047" s="298"/>
      <c r="B1047" s="298"/>
      <c r="C1047" s="298"/>
      <c r="D1047" s="298"/>
      <c r="E1047" s="298"/>
      <c r="F1047" s="298"/>
      <c r="G1047" s="298"/>
      <c r="H1047" s="298"/>
      <c r="I1047" s="298"/>
      <c r="J1047" s="298"/>
      <c r="K1047" s="298"/>
      <c r="L1047" s="299"/>
      <c r="M1047" s="300"/>
      <c r="N1047" s="301"/>
      <c r="O1047" s="238"/>
      <c r="P1047" s="238"/>
      <c r="Q1047" s="238"/>
    </row>
    <row r="1048" spans="1:17" s="39" customFormat="1" ht="12">
      <c r="A1048" s="298"/>
      <c r="B1048" s="298"/>
      <c r="C1048" s="298"/>
      <c r="D1048" s="298"/>
      <c r="E1048" s="298"/>
      <c r="F1048" s="298"/>
      <c r="G1048" s="298"/>
      <c r="H1048" s="298"/>
      <c r="I1048" s="298"/>
      <c r="J1048" s="298"/>
      <c r="K1048" s="298"/>
      <c r="L1048" s="299"/>
      <c r="M1048" s="300"/>
      <c r="N1048" s="301"/>
      <c r="O1048" s="238"/>
      <c r="P1048" s="238"/>
      <c r="Q1048" s="238"/>
    </row>
    <row r="1049" spans="1:17" s="39" customFormat="1" ht="12">
      <c r="A1049" s="298"/>
      <c r="B1049" s="298"/>
      <c r="C1049" s="298"/>
      <c r="D1049" s="298"/>
      <c r="E1049" s="298"/>
      <c r="F1049" s="298"/>
      <c r="G1049" s="298"/>
      <c r="H1049" s="298"/>
      <c r="I1049" s="298"/>
      <c r="J1049" s="298"/>
      <c r="K1049" s="298"/>
      <c r="L1049" s="299"/>
      <c r="M1049" s="300"/>
      <c r="N1049" s="301"/>
      <c r="O1049" s="238"/>
      <c r="P1049" s="238"/>
      <c r="Q1049" s="238"/>
    </row>
    <row r="1050" spans="1:17" s="39" customFormat="1" ht="12">
      <c r="A1050" s="298"/>
      <c r="B1050" s="298"/>
      <c r="C1050" s="298"/>
      <c r="D1050" s="298"/>
      <c r="E1050" s="298"/>
      <c r="F1050" s="298"/>
      <c r="G1050" s="298"/>
      <c r="H1050" s="298"/>
      <c r="I1050" s="298"/>
      <c r="J1050" s="298"/>
      <c r="K1050" s="298"/>
      <c r="L1050" s="299"/>
      <c r="M1050" s="300"/>
      <c r="N1050" s="301"/>
      <c r="O1050" s="238"/>
      <c r="P1050" s="238"/>
      <c r="Q1050" s="238"/>
    </row>
    <row r="1051" spans="1:17" s="39" customFormat="1" ht="12">
      <c r="A1051" s="298"/>
      <c r="B1051" s="298"/>
      <c r="C1051" s="298"/>
      <c r="D1051" s="298"/>
      <c r="E1051" s="298"/>
      <c r="F1051" s="298"/>
      <c r="G1051" s="298"/>
      <c r="H1051" s="298"/>
      <c r="I1051" s="298"/>
      <c r="J1051" s="298"/>
      <c r="K1051" s="298"/>
      <c r="L1051" s="299"/>
      <c r="M1051" s="300"/>
      <c r="N1051" s="301"/>
      <c r="O1051" s="238"/>
      <c r="P1051" s="238"/>
      <c r="Q1051" s="238"/>
    </row>
    <row r="1052" spans="1:17" s="39" customFormat="1" ht="12">
      <c r="A1052" s="298"/>
      <c r="B1052" s="298"/>
      <c r="C1052" s="298"/>
      <c r="D1052" s="298"/>
      <c r="E1052" s="298"/>
      <c r="F1052" s="298"/>
      <c r="G1052" s="298"/>
      <c r="H1052" s="298"/>
      <c r="I1052" s="298"/>
      <c r="J1052" s="298"/>
      <c r="K1052" s="298"/>
      <c r="L1052" s="299"/>
      <c r="M1052" s="300"/>
      <c r="N1052" s="301"/>
      <c r="O1052" s="238"/>
      <c r="P1052" s="238"/>
      <c r="Q1052" s="238"/>
    </row>
    <row r="1053" spans="1:17" s="39" customFormat="1" ht="12">
      <c r="A1053" s="298"/>
      <c r="B1053" s="298"/>
      <c r="C1053" s="298"/>
      <c r="D1053" s="298"/>
      <c r="E1053" s="298"/>
      <c r="F1053" s="298"/>
      <c r="G1053" s="298"/>
      <c r="H1053" s="298"/>
      <c r="I1053" s="298"/>
      <c r="J1053" s="298"/>
      <c r="K1053" s="298"/>
      <c r="L1053" s="299"/>
      <c r="M1053" s="300"/>
      <c r="N1053" s="301"/>
      <c r="O1053" s="238"/>
      <c r="P1053" s="238"/>
      <c r="Q1053" s="238"/>
    </row>
    <row r="1054" spans="1:17" s="39" customFormat="1" ht="12">
      <c r="A1054" s="298"/>
      <c r="B1054" s="298"/>
      <c r="C1054" s="298"/>
      <c r="D1054" s="298"/>
      <c r="E1054" s="298"/>
      <c r="F1054" s="298"/>
      <c r="G1054" s="298"/>
      <c r="H1054" s="298"/>
      <c r="I1054" s="298"/>
      <c r="J1054" s="298"/>
      <c r="K1054" s="298"/>
      <c r="L1054" s="299"/>
      <c r="M1054" s="300"/>
      <c r="N1054" s="301"/>
      <c r="O1054" s="238"/>
      <c r="P1054" s="238"/>
      <c r="Q1054" s="238"/>
    </row>
    <row r="1055" spans="1:17" s="39" customFormat="1" ht="12">
      <c r="A1055" s="298"/>
      <c r="B1055" s="298"/>
      <c r="C1055" s="298"/>
      <c r="D1055" s="298"/>
      <c r="E1055" s="298"/>
      <c r="F1055" s="298"/>
      <c r="G1055" s="298"/>
      <c r="H1055" s="298"/>
      <c r="I1055" s="298"/>
      <c r="J1055" s="298"/>
      <c r="K1055" s="298"/>
      <c r="L1055" s="299"/>
      <c r="M1055" s="300"/>
      <c r="N1055" s="301"/>
      <c r="O1055" s="238"/>
      <c r="P1055" s="238"/>
      <c r="Q1055" s="238"/>
    </row>
    <row r="1056" spans="1:17" s="39" customFormat="1" ht="12">
      <c r="A1056" s="298"/>
      <c r="B1056" s="298"/>
      <c r="C1056" s="298"/>
      <c r="D1056" s="298"/>
      <c r="E1056" s="298"/>
      <c r="F1056" s="298"/>
      <c r="G1056" s="298"/>
      <c r="H1056" s="298"/>
      <c r="I1056" s="298"/>
      <c r="J1056" s="298"/>
      <c r="K1056" s="298"/>
      <c r="L1056" s="299"/>
      <c r="M1056" s="300"/>
      <c r="N1056" s="301"/>
      <c r="O1056" s="238"/>
      <c r="P1056" s="238"/>
      <c r="Q1056" s="238"/>
    </row>
    <row r="1057" spans="1:17" s="39" customFormat="1" ht="12">
      <c r="A1057" s="298"/>
      <c r="B1057" s="298"/>
      <c r="C1057" s="298"/>
      <c r="D1057" s="298"/>
      <c r="E1057" s="298"/>
      <c r="F1057" s="298"/>
      <c r="G1057" s="298"/>
      <c r="H1057" s="298"/>
      <c r="I1057" s="298"/>
      <c r="J1057" s="298"/>
      <c r="K1057" s="298"/>
      <c r="L1057" s="299"/>
      <c r="M1057" s="300"/>
      <c r="N1057" s="301"/>
      <c r="O1057" s="238"/>
      <c r="P1057" s="238"/>
      <c r="Q1057" s="238"/>
    </row>
    <row r="1058" spans="1:17" s="39" customFormat="1" ht="12">
      <c r="A1058" s="298"/>
      <c r="B1058" s="298"/>
      <c r="C1058" s="298"/>
      <c r="D1058" s="298"/>
      <c r="E1058" s="298"/>
      <c r="F1058" s="298"/>
      <c r="G1058" s="298"/>
      <c r="H1058" s="298"/>
      <c r="I1058" s="298"/>
      <c r="J1058" s="298"/>
      <c r="K1058" s="298"/>
      <c r="L1058" s="299"/>
      <c r="M1058" s="300"/>
      <c r="N1058" s="301"/>
      <c r="O1058" s="238"/>
      <c r="P1058" s="238"/>
      <c r="Q1058" s="238"/>
    </row>
    <row r="1059" spans="1:17" s="39" customFormat="1" ht="12">
      <c r="A1059" s="298"/>
      <c r="B1059" s="298"/>
      <c r="C1059" s="298"/>
      <c r="D1059" s="298"/>
      <c r="E1059" s="298"/>
      <c r="F1059" s="298"/>
      <c r="G1059" s="298"/>
      <c r="H1059" s="298"/>
      <c r="I1059" s="298"/>
      <c r="J1059" s="298"/>
      <c r="K1059" s="298"/>
      <c r="L1059" s="299"/>
      <c r="M1059" s="300"/>
      <c r="N1059" s="301"/>
      <c r="O1059" s="238"/>
      <c r="P1059" s="238"/>
      <c r="Q1059" s="238"/>
    </row>
    <row r="1060" spans="1:17" s="39" customFormat="1" ht="12">
      <c r="A1060" s="298"/>
      <c r="B1060" s="298"/>
      <c r="C1060" s="298"/>
      <c r="D1060" s="298"/>
      <c r="E1060" s="298"/>
      <c r="F1060" s="298"/>
      <c r="G1060" s="298"/>
      <c r="H1060" s="298"/>
      <c r="I1060" s="298"/>
      <c r="J1060" s="298"/>
      <c r="K1060" s="298"/>
      <c r="L1060" s="299"/>
      <c r="M1060" s="300"/>
      <c r="N1060" s="301"/>
      <c r="O1060" s="238"/>
      <c r="P1060" s="238"/>
      <c r="Q1060" s="238"/>
    </row>
    <row r="1061" spans="1:17" s="39" customFormat="1" ht="12">
      <c r="A1061" s="298"/>
      <c r="B1061" s="298"/>
      <c r="C1061" s="298"/>
      <c r="D1061" s="298"/>
      <c r="E1061" s="298"/>
      <c r="F1061" s="298"/>
      <c r="G1061" s="298"/>
      <c r="H1061" s="298"/>
      <c r="I1061" s="298"/>
      <c r="J1061" s="298"/>
      <c r="K1061" s="298"/>
      <c r="L1061" s="299"/>
      <c r="M1061" s="300"/>
      <c r="N1061" s="301"/>
      <c r="O1061" s="238"/>
      <c r="P1061" s="238"/>
      <c r="Q1061" s="238"/>
    </row>
    <row r="1062" spans="1:17" s="39" customFormat="1" ht="12">
      <c r="A1062" s="298"/>
      <c r="B1062" s="298"/>
      <c r="C1062" s="298"/>
      <c r="D1062" s="298"/>
      <c r="E1062" s="298"/>
      <c r="F1062" s="298"/>
      <c r="G1062" s="298"/>
      <c r="H1062" s="298"/>
      <c r="I1062" s="298"/>
      <c r="J1062" s="298"/>
      <c r="K1062" s="298"/>
      <c r="L1062" s="299"/>
      <c r="M1062" s="300"/>
      <c r="N1062" s="301"/>
      <c r="O1062" s="238"/>
      <c r="P1062" s="238"/>
      <c r="Q1062" s="238"/>
    </row>
    <row r="1063" spans="1:17" s="39" customFormat="1" ht="12">
      <c r="A1063" s="298"/>
      <c r="B1063" s="298"/>
      <c r="C1063" s="298"/>
      <c r="D1063" s="298"/>
      <c r="E1063" s="298"/>
      <c r="F1063" s="298"/>
      <c r="G1063" s="298"/>
      <c r="H1063" s="298"/>
      <c r="I1063" s="298"/>
      <c r="J1063" s="298"/>
      <c r="K1063" s="298"/>
      <c r="L1063" s="299"/>
      <c r="M1063" s="300"/>
      <c r="N1063" s="301"/>
      <c r="O1063" s="238"/>
      <c r="P1063" s="238"/>
      <c r="Q1063" s="238"/>
    </row>
    <row r="1064" spans="1:17" s="39" customFormat="1" ht="12">
      <c r="A1064" s="298"/>
      <c r="B1064" s="298"/>
      <c r="C1064" s="298"/>
      <c r="D1064" s="298"/>
      <c r="E1064" s="298"/>
      <c r="F1064" s="298"/>
      <c r="G1064" s="298"/>
      <c r="H1064" s="298"/>
      <c r="I1064" s="298"/>
      <c r="J1064" s="298"/>
      <c r="K1064" s="298"/>
      <c r="L1064" s="299"/>
      <c r="M1064" s="300"/>
      <c r="N1064" s="301"/>
      <c r="O1064" s="238"/>
      <c r="P1064" s="238"/>
      <c r="Q1064" s="238"/>
    </row>
    <row r="1065" spans="1:17" s="39" customFormat="1" ht="12">
      <c r="A1065" s="298"/>
      <c r="B1065" s="298"/>
      <c r="C1065" s="298"/>
      <c r="D1065" s="298"/>
      <c r="E1065" s="298"/>
      <c r="F1065" s="298"/>
      <c r="G1065" s="298"/>
      <c r="H1065" s="298"/>
      <c r="I1065" s="298"/>
      <c r="J1065" s="298"/>
      <c r="K1065" s="298"/>
      <c r="L1065" s="299"/>
      <c r="M1065" s="300"/>
      <c r="N1065" s="301"/>
      <c r="O1065" s="238"/>
      <c r="P1065" s="238"/>
      <c r="Q1065" s="238"/>
    </row>
    <row r="1066" spans="1:17" s="39" customFormat="1" ht="12">
      <c r="A1066" s="298"/>
      <c r="B1066" s="298"/>
      <c r="C1066" s="298"/>
      <c r="D1066" s="298"/>
      <c r="E1066" s="298"/>
      <c r="F1066" s="298"/>
      <c r="G1066" s="298"/>
      <c r="H1066" s="298"/>
      <c r="I1066" s="298"/>
      <c r="J1066" s="298"/>
      <c r="K1066" s="298"/>
      <c r="L1066" s="299"/>
      <c r="M1066" s="300"/>
      <c r="N1066" s="301"/>
      <c r="O1066" s="238"/>
      <c r="P1066" s="238"/>
      <c r="Q1066" s="238"/>
    </row>
    <row r="1067" spans="1:17" s="39" customFormat="1" ht="12">
      <c r="A1067" s="298"/>
      <c r="B1067" s="298"/>
      <c r="C1067" s="298"/>
      <c r="D1067" s="298"/>
      <c r="E1067" s="298"/>
      <c r="F1067" s="298"/>
      <c r="G1067" s="298"/>
      <c r="H1067" s="298"/>
      <c r="I1067" s="298"/>
      <c r="J1067" s="298"/>
      <c r="K1067" s="298"/>
      <c r="L1067" s="299"/>
      <c r="M1067" s="300"/>
      <c r="N1067" s="301"/>
      <c r="O1067" s="238"/>
      <c r="P1067" s="238"/>
      <c r="Q1067" s="238"/>
    </row>
    <row r="1068" spans="1:17" s="39" customFormat="1" ht="12">
      <c r="A1068" s="298"/>
      <c r="B1068" s="298"/>
      <c r="C1068" s="298"/>
      <c r="D1068" s="298"/>
      <c r="E1068" s="298"/>
      <c r="F1068" s="298"/>
      <c r="G1068" s="298"/>
      <c r="H1068" s="298"/>
      <c r="I1068" s="298"/>
      <c r="J1068" s="298"/>
      <c r="K1068" s="298"/>
      <c r="L1068" s="299"/>
      <c r="M1068" s="300"/>
      <c r="N1068" s="301"/>
      <c r="O1068" s="238"/>
      <c r="P1068" s="238"/>
      <c r="Q1068" s="238"/>
    </row>
    <row r="1069" spans="1:17" s="39" customFormat="1" ht="12">
      <c r="A1069" s="298"/>
      <c r="B1069" s="298"/>
      <c r="C1069" s="298"/>
      <c r="D1069" s="298"/>
      <c r="E1069" s="298"/>
      <c r="F1069" s="298"/>
      <c r="G1069" s="298"/>
      <c r="H1069" s="298"/>
      <c r="I1069" s="298"/>
      <c r="J1069" s="298"/>
      <c r="K1069" s="298"/>
      <c r="L1069" s="299"/>
      <c r="M1069" s="300"/>
      <c r="N1069" s="301"/>
      <c r="O1069" s="238"/>
      <c r="P1069" s="238"/>
      <c r="Q1069" s="238"/>
    </row>
    <row r="1070" spans="1:17" s="39" customFormat="1" ht="12">
      <c r="A1070" s="298"/>
      <c r="B1070" s="298"/>
      <c r="C1070" s="298"/>
      <c r="D1070" s="298"/>
      <c r="E1070" s="298"/>
      <c r="F1070" s="298"/>
      <c r="G1070" s="298"/>
      <c r="H1070" s="298"/>
      <c r="I1070" s="298"/>
      <c r="J1070" s="298"/>
      <c r="K1070" s="298"/>
      <c r="L1070" s="299"/>
      <c r="M1070" s="300"/>
      <c r="N1070" s="301"/>
      <c r="O1070" s="238"/>
      <c r="P1070" s="238"/>
      <c r="Q1070" s="238"/>
    </row>
    <row r="1071" spans="1:17" s="39" customFormat="1" ht="12">
      <c r="A1071" s="298"/>
      <c r="B1071" s="298"/>
      <c r="C1071" s="298"/>
      <c r="D1071" s="298"/>
      <c r="E1071" s="298"/>
      <c r="F1071" s="298"/>
      <c r="G1071" s="298"/>
      <c r="H1071" s="298"/>
      <c r="I1071" s="298"/>
      <c r="J1071" s="298"/>
      <c r="K1071" s="298"/>
      <c r="L1071" s="299"/>
      <c r="M1071" s="300"/>
      <c r="N1071" s="301"/>
      <c r="O1071" s="238"/>
      <c r="P1071" s="238"/>
      <c r="Q1071" s="238"/>
    </row>
    <row r="1072" spans="1:17" s="39" customFormat="1" ht="12">
      <c r="A1072" s="298"/>
      <c r="B1072" s="298"/>
      <c r="C1072" s="298"/>
      <c r="D1072" s="298"/>
      <c r="E1072" s="298"/>
      <c r="F1072" s="298"/>
      <c r="G1072" s="298"/>
      <c r="H1072" s="298"/>
      <c r="I1072" s="298"/>
      <c r="J1072" s="298"/>
      <c r="K1072" s="298"/>
      <c r="L1072" s="299"/>
      <c r="M1072" s="300"/>
      <c r="N1072" s="301"/>
      <c r="O1072" s="238"/>
      <c r="P1072" s="238"/>
      <c r="Q1072" s="238"/>
    </row>
    <row r="1073" spans="1:17" s="39" customFormat="1" ht="12">
      <c r="A1073" s="298"/>
      <c r="B1073" s="298"/>
      <c r="C1073" s="298"/>
      <c r="D1073" s="298"/>
      <c r="E1073" s="298"/>
      <c r="F1073" s="298"/>
      <c r="G1073" s="298"/>
      <c r="H1073" s="298"/>
      <c r="I1073" s="298"/>
      <c r="J1073" s="298"/>
      <c r="K1073" s="298"/>
      <c r="L1073" s="299"/>
      <c r="M1073" s="300"/>
      <c r="N1073" s="301"/>
      <c r="O1073" s="238"/>
      <c r="P1073" s="238"/>
      <c r="Q1073" s="238"/>
    </row>
    <row r="1074" spans="1:17" s="39" customFormat="1" ht="12">
      <c r="A1074" s="298"/>
      <c r="B1074" s="298"/>
      <c r="C1074" s="298"/>
      <c r="D1074" s="298"/>
      <c r="E1074" s="298"/>
      <c r="F1074" s="298"/>
      <c r="G1074" s="298"/>
      <c r="H1074" s="298"/>
      <c r="I1074" s="298"/>
      <c r="J1074" s="298"/>
      <c r="K1074" s="298"/>
      <c r="L1074" s="299"/>
      <c r="M1074" s="300"/>
      <c r="N1074" s="301"/>
      <c r="O1074" s="238"/>
      <c r="P1074" s="238"/>
      <c r="Q1074" s="238"/>
    </row>
    <row r="1075" spans="1:17" s="39" customFormat="1" ht="12">
      <c r="A1075" s="298"/>
      <c r="B1075" s="298"/>
      <c r="C1075" s="298"/>
      <c r="D1075" s="298"/>
      <c r="E1075" s="298"/>
      <c r="F1075" s="298"/>
      <c r="G1075" s="298"/>
      <c r="H1075" s="298"/>
      <c r="I1075" s="298"/>
      <c r="J1075" s="298"/>
      <c r="K1075" s="298"/>
      <c r="L1075" s="299"/>
      <c r="M1075" s="300"/>
      <c r="N1075" s="301"/>
      <c r="O1075" s="238"/>
      <c r="P1075" s="238"/>
      <c r="Q1075" s="238"/>
    </row>
    <row r="1076" spans="1:17" s="39" customFormat="1" ht="12">
      <c r="A1076" s="298"/>
      <c r="B1076" s="298"/>
      <c r="C1076" s="298"/>
      <c r="D1076" s="298"/>
      <c r="E1076" s="298"/>
      <c r="F1076" s="298"/>
      <c r="G1076" s="298"/>
      <c r="H1076" s="298"/>
      <c r="I1076" s="298"/>
      <c r="J1076" s="298"/>
      <c r="K1076" s="298"/>
      <c r="L1076" s="299"/>
      <c r="M1076" s="300"/>
      <c r="N1076" s="301"/>
      <c r="O1076" s="238"/>
      <c r="P1076" s="238"/>
      <c r="Q1076" s="238"/>
    </row>
    <row r="1077" spans="1:17" s="39" customFormat="1" ht="12">
      <c r="A1077" s="298"/>
      <c r="B1077" s="298"/>
      <c r="C1077" s="298"/>
      <c r="D1077" s="298"/>
      <c r="E1077" s="298"/>
      <c r="F1077" s="298"/>
      <c r="G1077" s="298"/>
      <c r="H1077" s="298"/>
      <c r="I1077" s="298"/>
      <c r="J1077" s="298"/>
      <c r="K1077" s="298"/>
      <c r="L1077" s="299"/>
      <c r="M1077" s="300"/>
      <c r="N1077" s="301"/>
      <c r="O1077" s="238"/>
      <c r="P1077" s="238"/>
      <c r="Q1077" s="238"/>
    </row>
    <row r="1078" spans="1:17" s="39" customFormat="1" ht="12">
      <c r="A1078" s="298"/>
      <c r="B1078" s="298"/>
      <c r="C1078" s="298"/>
      <c r="D1078" s="298"/>
      <c r="E1078" s="298"/>
      <c r="F1078" s="298"/>
      <c r="G1078" s="298"/>
      <c r="H1078" s="298"/>
      <c r="I1078" s="298"/>
      <c r="J1078" s="298"/>
      <c r="K1078" s="298"/>
      <c r="L1078" s="299"/>
      <c r="M1078" s="300"/>
      <c r="N1078" s="301"/>
      <c r="O1078" s="238"/>
      <c r="P1078" s="238"/>
      <c r="Q1078" s="238"/>
    </row>
    <row r="1079" spans="1:17" s="39" customFormat="1" ht="12">
      <c r="A1079" s="298"/>
      <c r="B1079" s="298"/>
      <c r="C1079" s="298"/>
      <c r="D1079" s="298"/>
      <c r="E1079" s="298"/>
      <c r="F1079" s="298"/>
      <c r="G1079" s="298"/>
      <c r="H1079" s="298"/>
      <c r="I1079" s="298"/>
      <c r="J1079" s="298"/>
      <c r="K1079" s="298"/>
      <c r="L1079" s="299"/>
      <c r="M1079" s="300"/>
      <c r="N1079" s="301"/>
      <c r="O1079" s="238"/>
      <c r="P1079" s="238"/>
      <c r="Q1079" s="238"/>
    </row>
    <row r="1080" spans="1:17" s="39" customFormat="1" ht="12">
      <c r="A1080" s="298"/>
      <c r="B1080" s="298"/>
      <c r="C1080" s="298"/>
      <c r="D1080" s="298"/>
      <c r="E1080" s="298"/>
      <c r="F1080" s="298"/>
      <c r="G1080" s="298"/>
      <c r="H1080" s="298"/>
      <c r="I1080" s="298"/>
      <c r="J1080" s="298"/>
      <c r="K1080" s="298"/>
      <c r="L1080" s="299"/>
      <c r="M1080" s="300"/>
      <c r="N1080" s="301"/>
      <c r="O1080" s="238"/>
      <c r="P1080" s="238"/>
      <c r="Q1080" s="238"/>
    </row>
    <row r="1081" spans="1:17" s="39" customFormat="1" ht="12">
      <c r="A1081" s="298"/>
      <c r="B1081" s="298"/>
      <c r="C1081" s="298"/>
      <c r="D1081" s="298"/>
      <c r="E1081" s="298"/>
      <c r="F1081" s="298"/>
      <c r="G1081" s="298"/>
      <c r="H1081" s="298"/>
      <c r="I1081" s="298"/>
      <c r="J1081" s="298"/>
      <c r="K1081" s="298"/>
      <c r="L1081" s="299"/>
      <c r="M1081" s="300"/>
      <c r="N1081" s="301"/>
      <c r="O1081" s="238"/>
      <c r="P1081" s="238"/>
      <c r="Q1081" s="238"/>
    </row>
    <row r="1082" spans="1:17" s="39" customFormat="1" ht="12">
      <c r="A1082" s="298"/>
      <c r="B1082" s="298"/>
      <c r="C1082" s="298"/>
      <c r="D1082" s="298"/>
      <c r="E1082" s="298"/>
      <c r="F1082" s="298"/>
      <c r="G1082" s="298"/>
      <c r="H1082" s="298"/>
      <c r="I1082" s="298"/>
      <c r="J1082" s="298"/>
      <c r="K1082" s="298"/>
      <c r="L1082" s="299"/>
      <c r="M1082" s="300"/>
      <c r="N1082" s="301"/>
      <c r="O1082" s="238"/>
      <c r="P1082" s="238"/>
      <c r="Q1082" s="238"/>
    </row>
    <row r="1083" spans="1:17" s="39" customFormat="1" ht="12">
      <c r="A1083" s="298"/>
      <c r="B1083" s="298"/>
      <c r="C1083" s="298"/>
      <c r="D1083" s="298"/>
      <c r="E1083" s="298"/>
      <c r="F1083" s="298"/>
      <c r="G1083" s="298"/>
      <c r="H1083" s="298"/>
      <c r="I1083" s="298"/>
      <c r="J1083" s="298"/>
      <c r="K1083" s="298"/>
      <c r="L1083" s="299"/>
      <c r="M1083" s="300"/>
      <c r="N1083" s="301"/>
      <c r="O1083" s="238"/>
      <c r="P1083" s="238"/>
      <c r="Q1083" s="238"/>
    </row>
    <row r="1084" spans="1:17" s="39" customFormat="1" ht="12">
      <c r="A1084" s="298"/>
      <c r="B1084" s="298"/>
      <c r="C1084" s="298"/>
      <c r="D1084" s="298"/>
      <c r="E1084" s="298"/>
      <c r="F1084" s="298"/>
      <c r="G1084" s="298"/>
      <c r="H1084" s="298"/>
      <c r="I1084" s="298"/>
      <c r="J1084" s="298"/>
      <c r="K1084" s="298"/>
      <c r="L1084" s="299"/>
      <c r="M1084" s="300"/>
      <c r="N1084" s="301"/>
      <c r="O1084" s="238"/>
      <c r="P1084" s="238"/>
      <c r="Q1084" s="238"/>
    </row>
    <row r="1085" spans="1:17" s="39" customFormat="1" ht="12">
      <c r="A1085" s="298"/>
      <c r="B1085" s="298"/>
      <c r="C1085" s="298"/>
      <c r="D1085" s="298"/>
      <c r="E1085" s="298"/>
      <c r="F1085" s="298"/>
      <c r="G1085" s="298"/>
      <c r="H1085" s="298"/>
      <c r="I1085" s="298"/>
      <c r="J1085" s="298"/>
      <c r="K1085" s="298"/>
      <c r="L1085" s="299"/>
      <c r="M1085" s="300"/>
      <c r="N1085" s="301"/>
      <c r="O1085" s="238"/>
      <c r="P1085" s="238"/>
      <c r="Q1085" s="238"/>
    </row>
    <row r="1086" spans="1:17" s="39" customFormat="1" ht="12">
      <c r="A1086" s="298"/>
      <c r="B1086" s="298"/>
      <c r="C1086" s="298"/>
      <c r="D1086" s="298"/>
      <c r="E1086" s="298"/>
      <c r="F1086" s="298"/>
      <c r="G1086" s="298"/>
      <c r="H1086" s="298"/>
      <c r="I1086" s="298"/>
      <c r="J1086" s="298"/>
      <c r="K1086" s="298"/>
      <c r="L1086" s="299"/>
      <c r="M1086" s="300"/>
      <c r="N1086" s="301"/>
      <c r="O1086" s="238"/>
      <c r="P1086" s="238"/>
      <c r="Q1086" s="238"/>
    </row>
    <row r="1087" spans="1:17" s="39" customFormat="1" ht="12">
      <c r="A1087" s="298"/>
      <c r="B1087" s="298"/>
      <c r="C1087" s="298"/>
      <c r="D1087" s="298"/>
      <c r="E1087" s="298"/>
      <c r="F1087" s="298"/>
      <c r="G1087" s="298"/>
      <c r="H1087" s="298"/>
      <c r="I1087" s="298"/>
      <c r="J1087" s="298"/>
      <c r="K1087" s="298"/>
      <c r="L1087" s="299"/>
      <c r="M1087" s="300"/>
      <c r="N1087" s="301"/>
      <c r="O1087" s="238"/>
      <c r="P1087" s="238"/>
      <c r="Q1087" s="238"/>
    </row>
    <row r="1088" spans="1:17" s="39" customFormat="1" ht="12">
      <c r="A1088" s="298"/>
      <c r="B1088" s="298"/>
      <c r="C1088" s="298"/>
      <c r="D1088" s="298"/>
      <c r="E1088" s="298"/>
      <c r="F1088" s="298"/>
      <c r="G1088" s="298"/>
      <c r="H1088" s="298"/>
      <c r="I1088" s="298"/>
      <c r="J1088" s="298"/>
      <c r="K1088" s="298"/>
      <c r="L1088" s="299"/>
      <c r="M1088" s="300"/>
      <c r="N1088" s="301"/>
      <c r="O1088" s="238"/>
      <c r="P1088" s="238"/>
      <c r="Q1088" s="238"/>
    </row>
    <row r="1089" spans="1:17" s="39" customFormat="1" ht="12">
      <c r="A1089" s="298"/>
      <c r="B1089" s="298"/>
      <c r="C1089" s="298"/>
      <c r="D1089" s="298"/>
      <c r="E1089" s="298"/>
      <c r="F1089" s="298"/>
      <c r="G1089" s="298"/>
      <c r="H1089" s="298"/>
      <c r="I1089" s="298"/>
      <c r="J1089" s="298"/>
      <c r="K1089" s="298"/>
      <c r="L1089" s="299"/>
      <c r="M1089" s="300"/>
      <c r="N1089" s="301"/>
      <c r="O1089" s="238"/>
      <c r="P1089" s="238"/>
      <c r="Q1089" s="238"/>
    </row>
    <row r="1090" spans="1:17" s="39" customFormat="1" ht="12">
      <c r="A1090" s="298"/>
      <c r="B1090" s="298"/>
      <c r="C1090" s="298"/>
      <c r="D1090" s="298"/>
      <c r="E1090" s="298"/>
      <c r="F1090" s="298"/>
      <c r="G1090" s="298"/>
      <c r="H1090" s="298"/>
      <c r="I1090" s="298"/>
      <c r="J1090" s="298"/>
      <c r="K1090" s="298"/>
      <c r="L1090" s="299"/>
      <c r="M1090" s="300"/>
      <c r="N1090" s="301"/>
      <c r="O1090" s="238"/>
      <c r="P1090" s="238"/>
      <c r="Q1090" s="238"/>
    </row>
    <row r="1091" spans="1:17" s="39" customFormat="1" ht="12">
      <c r="A1091" s="298"/>
      <c r="B1091" s="298"/>
      <c r="C1091" s="298"/>
      <c r="D1091" s="298"/>
      <c r="E1091" s="298"/>
      <c r="F1091" s="298"/>
      <c r="G1091" s="298"/>
      <c r="H1091" s="298"/>
      <c r="I1091" s="298"/>
      <c r="J1091" s="298"/>
      <c r="K1091" s="298"/>
      <c r="L1091" s="299"/>
      <c r="M1091" s="300"/>
      <c r="N1091" s="301"/>
      <c r="O1091" s="238"/>
      <c r="P1091" s="238"/>
      <c r="Q1091" s="238"/>
    </row>
    <row r="1092" spans="1:17" s="39" customFormat="1" ht="12">
      <c r="A1092" s="298"/>
      <c r="B1092" s="298"/>
      <c r="C1092" s="298"/>
      <c r="D1092" s="298"/>
      <c r="E1092" s="298"/>
      <c r="F1092" s="298"/>
      <c r="G1092" s="298"/>
      <c r="H1092" s="298"/>
      <c r="I1092" s="298"/>
      <c r="J1092" s="298"/>
      <c r="K1092" s="298"/>
      <c r="L1092" s="299"/>
      <c r="M1092" s="300"/>
      <c r="N1092" s="301"/>
      <c r="O1092" s="238"/>
      <c r="P1092" s="238"/>
      <c r="Q1092" s="238"/>
    </row>
    <row r="1093" spans="1:17" s="39" customFormat="1" ht="12">
      <c r="A1093" s="298"/>
      <c r="B1093" s="298"/>
      <c r="C1093" s="298"/>
      <c r="D1093" s="298"/>
      <c r="E1093" s="298"/>
      <c r="F1093" s="298"/>
      <c r="G1093" s="298"/>
      <c r="H1093" s="298"/>
      <c r="I1093" s="298"/>
      <c r="J1093" s="298"/>
      <c r="K1093" s="298"/>
      <c r="L1093" s="299"/>
      <c r="M1093" s="300"/>
      <c r="N1093" s="301"/>
      <c r="O1093" s="238"/>
      <c r="P1093" s="238"/>
      <c r="Q1093" s="238"/>
    </row>
    <row r="1094" spans="1:17" s="39" customFormat="1" ht="12">
      <c r="A1094" s="298"/>
      <c r="B1094" s="298"/>
      <c r="C1094" s="298"/>
      <c r="D1094" s="298"/>
      <c r="E1094" s="298"/>
      <c r="F1094" s="298"/>
      <c r="G1094" s="298"/>
      <c r="H1094" s="298"/>
      <c r="I1094" s="298"/>
      <c r="J1094" s="298"/>
      <c r="K1094" s="298"/>
      <c r="L1094" s="299"/>
      <c r="M1094" s="300"/>
      <c r="N1094" s="301"/>
      <c r="O1094" s="238"/>
      <c r="P1094" s="238"/>
      <c r="Q1094" s="238"/>
    </row>
    <row r="1095" spans="1:17" s="39" customFormat="1" ht="12">
      <c r="A1095" s="298"/>
      <c r="B1095" s="298"/>
      <c r="C1095" s="298"/>
      <c r="D1095" s="298"/>
      <c r="E1095" s="298"/>
      <c r="F1095" s="298"/>
      <c r="G1095" s="298"/>
      <c r="H1095" s="298"/>
      <c r="I1095" s="298"/>
      <c r="J1095" s="298"/>
      <c r="K1095" s="298"/>
      <c r="L1095" s="299"/>
      <c r="M1095" s="300"/>
      <c r="N1095" s="301"/>
      <c r="O1095" s="238"/>
      <c r="P1095" s="238"/>
      <c r="Q1095" s="238"/>
    </row>
    <row r="1096" spans="1:17" s="39" customFormat="1" ht="12">
      <c r="A1096" s="298"/>
      <c r="B1096" s="298"/>
      <c r="C1096" s="298"/>
      <c r="D1096" s="298"/>
      <c r="E1096" s="298"/>
      <c r="F1096" s="298"/>
      <c r="G1096" s="298"/>
      <c r="H1096" s="298"/>
      <c r="I1096" s="298"/>
      <c r="J1096" s="298"/>
      <c r="K1096" s="298"/>
      <c r="L1096" s="299"/>
      <c r="M1096" s="300"/>
      <c r="N1096" s="301"/>
      <c r="O1096" s="238"/>
      <c r="P1096" s="238"/>
      <c r="Q1096" s="238"/>
    </row>
    <row r="1097" spans="1:17" s="39" customFormat="1" ht="12">
      <c r="A1097" s="298"/>
      <c r="B1097" s="298"/>
      <c r="C1097" s="298"/>
      <c r="D1097" s="298"/>
      <c r="E1097" s="298"/>
      <c r="F1097" s="298"/>
      <c r="G1097" s="298"/>
      <c r="H1097" s="298"/>
      <c r="I1097" s="298"/>
      <c r="J1097" s="298"/>
      <c r="K1097" s="298"/>
      <c r="L1097" s="299"/>
      <c r="M1097" s="300"/>
      <c r="N1097" s="301"/>
      <c r="O1097" s="238"/>
      <c r="P1097" s="238"/>
      <c r="Q1097" s="238"/>
    </row>
    <row r="1098" spans="1:17" s="39" customFormat="1" ht="12">
      <c r="A1098" s="298"/>
      <c r="B1098" s="298"/>
      <c r="C1098" s="298"/>
      <c r="D1098" s="298"/>
      <c r="E1098" s="298"/>
      <c r="F1098" s="298"/>
      <c r="G1098" s="298"/>
      <c r="H1098" s="298"/>
      <c r="I1098" s="298"/>
      <c r="J1098" s="298"/>
      <c r="K1098" s="298"/>
      <c r="L1098" s="299"/>
      <c r="M1098" s="300"/>
      <c r="N1098" s="301"/>
      <c r="O1098" s="238"/>
      <c r="P1098" s="238"/>
      <c r="Q1098" s="238"/>
    </row>
    <row r="1099" spans="1:17" s="39" customFormat="1" ht="12">
      <c r="A1099" s="298"/>
      <c r="B1099" s="298"/>
      <c r="C1099" s="298"/>
      <c r="D1099" s="298"/>
      <c r="E1099" s="298"/>
      <c r="F1099" s="298"/>
      <c r="G1099" s="298"/>
      <c r="H1099" s="298"/>
      <c r="I1099" s="298"/>
      <c r="J1099" s="298"/>
      <c r="K1099" s="298"/>
      <c r="L1099" s="299"/>
      <c r="M1099" s="300"/>
      <c r="N1099" s="301"/>
      <c r="O1099" s="238"/>
      <c r="P1099" s="238"/>
      <c r="Q1099" s="238"/>
    </row>
    <row r="1100" spans="1:17" s="39" customFormat="1" ht="12">
      <c r="A1100" s="298"/>
      <c r="B1100" s="298"/>
      <c r="C1100" s="298"/>
      <c r="D1100" s="298"/>
      <c r="E1100" s="298"/>
      <c r="F1100" s="298"/>
      <c r="G1100" s="298"/>
      <c r="H1100" s="298"/>
      <c r="I1100" s="298"/>
      <c r="J1100" s="298"/>
      <c r="K1100" s="298"/>
      <c r="L1100" s="299"/>
      <c r="M1100" s="300"/>
      <c r="N1100" s="301"/>
      <c r="O1100" s="238"/>
      <c r="P1100" s="238"/>
      <c r="Q1100" s="238"/>
    </row>
    <row r="1101" spans="1:17" s="39" customFormat="1" ht="12">
      <c r="A1101" s="298"/>
      <c r="B1101" s="298"/>
      <c r="C1101" s="298"/>
      <c r="D1101" s="298"/>
      <c r="E1101" s="298"/>
      <c r="F1101" s="298"/>
      <c r="G1101" s="298"/>
      <c r="H1101" s="298"/>
      <c r="I1101" s="298"/>
      <c r="J1101" s="298"/>
      <c r="K1101" s="298"/>
      <c r="L1101" s="299"/>
      <c r="M1101" s="300"/>
      <c r="N1101" s="301"/>
      <c r="O1101" s="238"/>
      <c r="P1101" s="238"/>
      <c r="Q1101" s="238"/>
    </row>
    <row r="1102" spans="1:17" s="39" customFormat="1" ht="12">
      <c r="A1102" s="298"/>
      <c r="B1102" s="298"/>
      <c r="C1102" s="298"/>
      <c r="D1102" s="298"/>
      <c r="E1102" s="298"/>
      <c r="F1102" s="298"/>
      <c r="G1102" s="298"/>
      <c r="H1102" s="298"/>
      <c r="I1102" s="298"/>
      <c r="J1102" s="298"/>
      <c r="K1102" s="298"/>
      <c r="L1102" s="299"/>
      <c r="M1102" s="300"/>
      <c r="N1102" s="301"/>
      <c r="O1102" s="238"/>
      <c r="P1102" s="238"/>
      <c r="Q1102" s="238"/>
    </row>
    <row r="1103" spans="1:17" s="39" customFormat="1" ht="12">
      <c r="A1103" s="298"/>
      <c r="B1103" s="298"/>
      <c r="C1103" s="298"/>
      <c r="D1103" s="298"/>
      <c r="E1103" s="298"/>
      <c r="F1103" s="298"/>
      <c r="G1103" s="298"/>
      <c r="H1103" s="298"/>
      <c r="I1103" s="298"/>
      <c r="J1103" s="298"/>
      <c r="K1103" s="298"/>
      <c r="L1103" s="299"/>
      <c r="M1103" s="300"/>
      <c r="N1103" s="301"/>
      <c r="O1103" s="238"/>
      <c r="P1103" s="238"/>
      <c r="Q1103" s="238"/>
    </row>
    <row r="1104" spans="1:17" s="39" customFormat="1" ht="12">
      <c r="A1104" s="298"/>
      <c r="B1104" s="298"/>
      <c r="C1104" s="298"/>
      <c r="D1104" s="298"/>
      <c r="E1104" s="298"/>
      <c r="F1104" s="298"/>
      <c r="G1104" s="298"/>
      <c r="H1104" s="298"/>
      <c r="I1104" s="298"/>
      <c r="J1104" s="298"/>
      <c r="K1104" s="298"/>
      <c r="L1104" s="299"/>
      <c r="M1104" s="300"/>
      <c r="N1104" s="301"/>
      <c r="O1104" s="238"/>
      <c r="P1104" s="238"/>
      <c r="Q1104" s="238"/>
    </row>
    <row r="1105" spans="1:17" s="39" customFormat="1" ht="12">
      <c r="A1105" s="298"/>
      <c r="B1105" s="298"/>
      <c r="C1105" s="298"/>
      <c r="D1105" s="298"/>
      <c r="E1105" s="298"/>
      <c r="F1105" s="298"/>
      <c r="G1105" s="298"/>
      <c r="H1105" s="298"/>
      <c r="I1105" s="298"/>
      <c r="J1105" s="298"/>
      <c r="K1105" s="298"/>
      <c r="L1105" s="299"/>
      <c r="M1105" s="300"/>
      <c r="N1105" s="301"/>
      <c r="O1105" s="238"/>
      <c r="P1105" s="238"/>
      <c r="Q1105" s="238"/>
    </row>
    <row r="1106" spans="1:17" s="39" customFormat="1" ht="12">
      <c r="A1106" s="298"/>
      <c r="B1106" s="298"/>
      <c r="C1106" s="298"/>
      <c r="D1106" s="298"/>
      <c r="E1106" s="298"/>
      <c r="F1106" s="298"/>
      <c r="G1106" s="298"/>
      <c r="H1106" s="298"/>
      <c r="I1106" s="298"/>
      <c r="J1106" s="298"/>
      <c r="K1106" s="298"/>
      <c r="L1106" s="299"/>
      <c r="M1106" s="300"/>
      <c r="N1106" s="301"/>
      <c r="O1106" s="238"/>
      <c r="P1106" s="238"/>
      <c r="Q1106" s="238"/>
    </row>
    <row r="1107" spans="1:17" s="39" customFormat="1" ht="12">
      <c r="A1107" s="298"/>
      <c r="B1107" s="298"/>
      <c r="C1107" s="298"/>
      <c r="D1107" s="298"/>
      <c r="E1107" s="298"/>
      <c r="F1107" s="298"/>
      <c r="G1107" s="298"/>
      <c r="H1107" s="298"/>
      <c r="I1107" s="298"/>
      <c r="J1107" s="298"/>
      <c r="K1107" s="298"/>
      <c r="L1107" s="299"/>
      <c r="M1107" s="300"/>
      <c r="N1107" s="301"/>
      <c r="O1107" s="238"/>
      <c r="P1107" s="238"/>
      <c r="Q1107" s="238"/>
    </row>
    <row r="1108" spans="1:17" s="39" customFormat="1" ht="12">
      <c r="A1108" s="298"/>
      <c r="B1108" s="298"/>
      <c r="C1108" s="298"/>
      <c r="D1108" s="298"/>
      <c r="E1108" s="298"/>
      <c r="F1108" s="298"/>
      <c r="G1108" s="298"/>
      <c r="H1108" s="298"/>
      <c r="I1108" s="298"/>
      <c r="J1108" s="298"/>
      <c r="K1108" s="298"/>
      <c r="L1108" s="299"/>
      <c r="M1108" s="300"/>
      <c r="N1108" s="301"/>
      <c r="O1108" s="238"/>
      <c r="P1108" s="238"/>
      <c r="Q1108" s="238"/>
    </row>
    <row r="1109" spans="1:17" s="39" customFormat="1" ht="12">
      <c r="A1109" s="298"/>
      <c r="B1109" s="298"/>
      <c r="C1109" s="298"/>
      <c r="D1109" s="298"/>
      <c r="E1109" s="298"/>
      <c r="F1109" s="298"/>
      <c r="G1109" s="298"/>
      <c r="H1109" s="298"/>
      <c r="I1109" s="298"/>
      <c r="J1109" s="298"/>
      <c r="K1109" s="298"/>
      <c r="L1109" s="299"/>
      <c r="M1109" s="300"/>
      <c r="N1109" s="301"/>
      <c r="O1109" s="238"/>
      <c r="P1109" s="238"/>
      <c r="Q1109" s="238"/>
    </row>
    <row r="1110" spans="1:17" s="39" customFormat="1" ht="12">
      <c r="A1110" s="298"/>
      <c r="B1110" s="298"/>
      <c r="C1110" s="298"/>
      <c r="D1110" s="298"/>
      <c r="E1110" s="298"/>
      <c r="F1110" s="298"/>
      <c r="G1110" s="298"/>
      <c r="H1110" s="298"/>
      <c r="I1110" s="298"/>
      <c r="J1110" s="298"/>
      <c r="K1110" s="298"/>
      <c r="L1110" s="299"/>
      <c r="M1110" s="300"/>
      <c r="N1110" s="301"/>
      <c r="O1110" s="238"/>
      <c r="P1110" s="238"/>
      <c r="Q1110" s="238"/>
    </row>
    <row r="1111" spans="1:17" s="39" customFormat="1" ht="12">
      <c r="A1111" s="298"/>
      <c r="B1111" s="298"/>
      <c r="C1111" s="298"/>
      <c r="D1111" s="298"/>
      <c r="E1111" s="298"/>
      <c r="F1111" s="298"/>
      <c r="G1111" s="298"/>
      <c r="H1111" s="298"/>
      <c r="I1111" s="298"/>
      <c r="J1111" s="298"/>
      <c r="K1111" s="298"/>
      <c r="L1111" s="299"/>
      <c r="M1111" s="300"/>
      <c r="N1111" s="301"/>
      <c r="O1111" s="238"/>
      <c r="P1111" s="238"/>
      <c r="Q1111" s="238"/>
    </row>
    <row r="1112" spans="1:17" s="39" customFormat="1" ht="12">
      <c r="A1112" s="298"/>
      <c r="B1112" s="298"/>
      <c r="C1112" s="298"/>
      <c r="D1112" s="298"/>
      <c r="E1112" s="298"/>
      <c r="F1112" s="298"/>
      <c r="G1112" s="298"/>
      <c r="H1112" s="298"/>
      <c r="I1112" s="298"/>
      <c r="J1112" s="298"/>
      <c r="K1112" s="298"/>
      <c r="L1112" s="299"/>
      <c r="M1112" s="300"/>
      <c r="N1112" s="301"/>
      <c r="O1112" s="238"/>
      <c r="P1112" s="238"/>
      <c r="Q1112" s="238"/>
    </row>
    <row r="1113" spans="1:17" s="39" customFormat="1" ht="12">
      <c r="A1113" s="298"/>
      <c r="B1113" s="298"/>
      <c r="C1113" s="298"/>
      <c r="D1113" s="298"/>
      <c r="E1113" s="298"/>
      <c r="F1113" s="298"/>
      <c r="G1113" s="298"/>
      <c r="H1113" s="298"/>
      <c r="I1113" s="298"/>
      <c r="J1113" s="298"/>
      <c r="K1113" s="298"/>
      <c r="L1113" s="299"/>
      <c r="M1113" s="300"/>
      <c r="N1113" s="301"/>
      <c r="O1113" s="238"/>
      <c r="P1113" s="238"/>
      <c r="Q1113" s="238"/>
    </row>
    <row r="1114" spans="1:17" s="39" customFormat="1" ht="12">
      <c r="A1114" s="298"/>
      <c r="B1114" s="298"/>
      <c r="C1114" s="298"/>
      <c r="D1114" s="298"/>
      <c r="E1114" s="298"/>
      <c r="F1114" s="298"/>
      <c r="G1114" s="298"/>
      <c r="H1114" s="298"/>
      <c r="I1114" s="298"/>
      <c r="J1114" s="298"/>
      <c r="K1114" s="298"/>
      <c r="L1114" s="299"/>
      <c r="M1114" s="300"/>
      <c r="N1114" s="301"/>
      <c r="O1114" s="238"/>
      <c r="P1114" s="238"/>
      <c r="Q1114" s="238"/>
    </row>
    <row r="1115" spans="1:17" s="39" customFormat="1" ht="12">
      <c r="A1115" s="298"/>
      <c r="B1115" s="298"/>
      <c r="C1115" s="298"/>
      <c r="D1115" s="298"/>
      <c r="E1115" s="298"/>
      <c r="F1115" s="298"/>
      <c r="G1115" s="298"/>
      <c r="H1115" s="298"/>
      <c r="I1115" s="298"/>
      <c r="J1115" s="298"/>
      <c r="K1115" s="298"/>
      <c r="L1115" s="299"/>
      <c r="M1115" s="300"/>
      <c r="N1115" s="301"/>
      <c r="O1115" s="238"/>
      <c r="P1115" s="238"/>
      <c r="Q1115" s="238"/>
    </row>
    <row r="1116" spans="1:17" s="39" customFormat="1" ht="12">
      <c r="A1116" s="298"/>
      <c r="B1116" s="298"/>
      <c r="C1116" s="298"/>
      <c r="D1116" s="298"/>
      <c r="E1116" s="298"/>
      <c r="F1116" s="298"/>
      <c r="G1116" s="298"/>
      <c r="H1116" s="298"/>
      <c r="I1116" s="298"/>
      <c r="J1116" s="298"/>
      <c r="K1116" s="298"/>
      <c r="L1116" s="299"/>
      <c r="M1116" s="300"/>
      <c r="N1116" s="301"/>
      <c r="O1116" s="238"/>
      <c r="P1116" s="238"/>
      <c r="Q1116" s="238"/>
    </row>
    <row r="1117" spans="1:17" s="39" customFormat="1" ht="12">
      <c r="A1117" s="298"/>
      <c r="B1117" s="298"/>
      <c r="C1117" s="298"/>
      <c r="D1117" s="298"/>
      <c r="E1117" s="298"/>
      <c r="F1117" s="298"/>
      <c r="G1117" s="298"/>
      <c r="H1117" s="298"/>
      <c r="I1117" s="298"/>
      <c r="J1117" s="298"/>
      <c r="K1117" s="298"/>
      <c r="L1117" s="299"/>
      <c r="M1117" s="300"/>
      <c r="N1117" s="301"/>
      <c r="O1117" s="238"/>
      <c r="P1117" s="238"/>
      <c r="Q1117" s="238"/>
    </row>
    <row r="1118" spans="1:17" s="39" customFormat="1" ht="12">
      <c r="A1118" s="298"/>
      <c r="B1118" s="298"/>
      <c r="C1118" s="298"/>
      <c r="D1118" s="298"/>
      <c r="E1118" s="298"/>
      <c r="F1118" s="298"/>
      <c r="G1118" s="298"/>
      <c r="H1118" s="298"/>
      <c r="I1118" s="298"/>
      <c r="J1118" s="298"/>
      <c r="K1118" s="298"/>
      <c r="L1118" s="299"/>
      <c r="M1118" s="300"/>
      <c r="N1118" s="301"/>
      <c r="O1118" s="238"/>
      <c r="P1118" s="238"/>
      <c r="Q1118" s="238"/>
    </row>
    <row r="1119" spans="1:17" s="39" customFormat="1" ht="12">
      <c r="A1119" s="298"/>
      <c r="B1119" s="298"/>
      <c r="C1119" s="298"/>
      <c r="D1119" s="298"/>
      <c r="E1119" s="298"/>
      <c r="F1119" s="298"/>
      <c r="G1119" s="298"/>
      <c r="H1119" s="298"/>
      <c r="I1119" s="298"/>
      <c r="J1119" s="298"/>
      <c r="K1119" s="298"/>
      <c r="L1119" s="299"/>
      <c r="M1119" s="300"/>
      <c r="N1119" s="301"/>
      <c r="O1119" s="238"/>
      <c r="P1119" s="238"/>
      <c r="Q1119" s="238"/>
    </row>
    <row r="1120" spans="1:17" s="39" customFormat="1" ht="12">
      <c r="A1120" s="298"/>
      <c r="B1120" s="298"/>
      <c r="C1120" s="298"/>
      <c r="D1120" s="298"/>
      <c r="E1120" s="298"/>
      <c r="F1120" s="298"/>
      <c r="G1120" s="298"/>
      <c r="H1120" s="298"/>
      <c r="I1120" s="298"/>
      <c r="J1120" s="298"/>
      <c r="K1120" s="298"/>
      <c r="L1120" s="299"/>
      <c r="M1120" s="300"/>
      <c r="N1120" s="301"/>
      <c r="O1120" s="238"/>
      <c r="P1120" s="238"/>
      <c r="Q1120" s="238"/>
    </row>
    <row r="1121" spans="1:17" s="39" customFormat="1" ht="12">
      <c r="A1121" s="298"/>
      <c r="B1121" s="298"/>
      <c r="C1121" s="298"/>
      <c r="D1121" s="298"/>
      <c r="E1121" s="298"/>
      <c r="F1121" s="298"/>
      <c r="G1121" s="298"/>
      <c r="H1121" s="298"/>
      <c r="I1121" s="298"/>
      <c r="J1121" s="298"/>
      <c r="K1121" s="298"/>
      <c r="L1121" s="299"/>
      <c r="M1121" s="300"/>
      <c r="N1121" s="301"/>
      <c r="O1121" s="238"/>
      <c r="P1121" s="238"/>
      <c r="Q1121" s="238"/>
    </row>
    <row r="1122" spans="1:17" s="39" customFormat="1" ht="12">
      <c r="A1122" s="298"/>
      <c r="B1122" s="298"/>
      <c r="C1122" s="298"/>
      <c r="D1122" s="298"/>
      <c r="E1122" s="298"/>
      <c r="F1122" s="298"/>
      <c r="G1122" s="298"/>
      <c r="H1122" s="298"/>
      <c r="I1122" s="298"/>
      <c r="J1122" s="298"/>
      <c r="K1122" s="298"/>
      <c r="L1122" s="299"/>
      <c r="M1122" s="300"/>
      <c r="N1122" s="301"/>
      <c r="O1122" s="238"/>
      <c r="P1122" s="238"/>
      <c r="Q1122" s="238"/>
    </row>
    <row r="1123" spans="1:17" s="39" customFormat="1" ht="12">
      <c r="A1123" s="298"/>
      <c r="B1123" s="298"/>
      <c r="C1123" s="298"/>
      <c r="D1123" s="298"/>
      <c r="E1123" s="298"/>
      <c r="F1123" s="298"/>
      <c r="G1123" s="298"/>
      <c r="H1123" s="298"/>
      <c r="I1123" s="298"/>
      <c r="J1123" s="298"/>
      <c r="K1123" s="298"/>
      <c r="L1123" s="299"/>
      <c r="M1123" s="300"/>
      <c r="N1123" s="301"/>
      <c r="O1123" s="238"/>
      <c r="P1123" s="238"/>
      <c r="Q1123" s="238"/>
    </row>
    <row r="1124" spans="1:17" s="39" customFormat="1" ht="12">
      <c r="A1124" s="298"/>
      <c r="B1124" s="298"/>
      <c r="C1124" s="298"/>
      <c r="D1124" s="298"/>
      <c r="E1124" s="298"/>
      <c r="F1124" s="298"/>
      <c r="G1124" s="298"/>
      <c r="H1124" s="298"/>
      <c r="I1124" s="298"/>
      <c r="J1124" s="298"/>
      <c r="K1124" s="298"/>
      <c r="L1124" s="299"/>
      <c r="M1124" s="300"/>
      <c r="N1124" s="301"/>
      <c r="O1124" s="238"/>
      <c r="P1124" s="238"/>
      <c r="Q1124" s="238"/>
    </row>
    <row r="1125" spans="1:17" s="39" customFormat="1" ht="12">
      <c r="A1125" s="298"/>
      <c r="B1125" s="298"/>
      <c r="C1125" s="298"/>
      <c r="D1125" s="298"/>
      <c r="E1125" s="298"/>
      <c r="F1125" s="298"/>
      <c r="G1125" s="298"/>
      <c r="H1125" s="298"/>
      <c r="I1125" s="298"/>
      <c r="J1125" s="298"/>
      <c r="K1125" s="298"/>
      <c r="L1125" s="299"/>
      <c r="M1125" s="300"/>
      <c r="N1125" s="301"/>
      <c r="O1125" s="238"/>
      <c r="P1125" s="238"/>
      <c r="Q1125" s="238"/>
    </row>
    <row r="1126" spans="1:17" s="39" customFormat="1" ht="12">
      <c r="A1126" s="298"/>
      <c r="B1126" s="298"/>
      <c r="C1126" s="298"/>
      <c r="D1126" s="298"/>
      <c r="E1126" s="298"/>
      <c r="F1126" s="298"/>
      <c r="G1126" s="298"/>
      <c r="H1126" s="298"/>
      <c r="I1126" s="298"/>
      <c r="J1126" s="298"/>
      <c r="K1126" s="298"/>
      <c r="L1126" s="299"/>
      <c r="M1126" s="300"/>
      <c r="N1126" s="301"/>
      <c r="O1126" s="238"/>
      <c r="P1126" s="238"/>
      <c r="Q1126" s="238"/>
    </row>
    <row r="1127" spans="1:17" s="39" customFormat="1" ht="12">
      <c r="A1127" s="298"/>
      <c r="B1127" s="298"/>
      <c r="C1127" s="298"/>
      <c r="D1127" s="298"/>
      <c r="E1127" s="298"/>
      <c r="F1127" s="298"/>
      <c r="G1127" s="298"/>
      <c r="H1127" s="298"/>
      <c r="I1127" s="298"/>
      <c r="J1127" s="298"/>
      <c r="K1127" s="298"/>
      <c r="L1127" s="299"/>
      <c r="M1127" s="300"/>
      <c r="N1127" s="301"/>
      <c r="O1127" s="238"/>
      <c r="P1127" s="238"/>
      <c r="Q1127" s="238"/>
    </row>
    <row r="1128" spans="1:17" s="39" customFormat="1" ht="12">
      <c r="A1128" s="298"/>
      <c r="B1128" s="298"/>
      <c r="C1128" s="298"/>
      <c r="D1128" s="298"/>
      <c r="E1128" s="298"/>
      <c r="F1128" s="298"/>
      <c r="G1128" s="298"/>
      <c r="H1128" s="298"/>
      <c r="I1128" s="298"/>
      <c r="J1128" s="298"/>
      <c r="K1128" s="298"/>
      <c r="L1128" s="299"/>
      <c r="M1128" s="300"/>
      <c r="N1128" s="301"/>
      <c r="O1128" s="238"/>
      <c r="P1128" s="238"/>
      <c r="Q1128" s="238"/>
    </row>
    <row r="1129" spans="1:17" s="39" customFormat="1" ht="12">
      <c r="A1129" s="298"/>
      <c r="B1129" s="298"/>
      <c r="C1129" s="298"/>
      <c r="D1129" s="298"/>
      <c r="E1129" s="298"/>
      <c r="F1129" s="298"/>
      <c r="G1129" s="298"/>
      <c r="H1129" s="298"/>
      <c r="I1129" s="298"/>
      <c r="J1129" s="298"/>
      <c r="K1129" s="298"/>
      <c r="L1129" s="299"/>
      <c r="M1129" s="300"/>
      <c r="N1129" s="301"/>
      <c r="O1129" s="238"/>
      <c r="P1129" s="238"/>
      <c r="Q1129" s="238"/>
    </row>
    <row r="1130" spans="1:17" s="39" customFormat="1" ht="12">
      <c r="A1130" s="298"/>
      <c r="B1130" s="298"/>
      <c r="C1130" s="298"/>
      <c r="D1130" s="298"/>
      <c r="E1130" s="298"/>
      <c r="F1130" s="298"/>
      <c r="G1130" s="298"/>
      <c r="H1130" s="298"/>
      <c r="I1130" s="298"/>
      <c r="J1130" s="298"/>
      <c r="K1130" s="298"/>
      <c r="L1130" s="299"/>
      <c r="M1130" s="300"/>
      <c r="N1130" s="301"/>
      <c r="O1130" s="238"/>
      <c r="P1130" s="238"/>
      <c r="Q1130" s="238"/>
    </row>
    <row r="1131" spans="1:17" s="39" customFormat="1" ht="12">
      <c r="A1131" s="298"/>
      <c r="B1131" s="298"/>
      <c r="C1131" s="298"/>
      <c r="D1131" s="298"/>
      <c r="E1131" s="298"/>
      <c r="F1131" s="298"/>
      <c r="G1131" s="298"/>
      <c r="H1131" s="298"/>
      <c r="I1131" s="298"/>
      <c r="J1131" s="298"/>
      <c r="K1131" s="298"/>
      <c r="L1131" s="299"/>
      <c r="M1131" s="300"/>
      <c r="N1131" s="301"/>
      <c r="O1131" s="238"/>
      <c r="P1131" s="238"/>
      <c r="Q1131" s="238"/>
    </row>
    <row r="1132" spans="1:17" s="39" customFormat="1" ht="12">
      <c r="A1132" s="298"/>
      <c r="B1132" s="298"/>
      <c r="C1132" s="298"/>
      <c r="D1132" s="298"/>
      <c r="E1132" s="298"/>
      <c r="F1132" s="298"/>
      <c r="G1132" s="298"/>
      <c r="H1132" s="298"/>
      <c r="I1132" s="298"/>
      <c r="J1132" s="298"/>
      <c r="K1132" s="298"/>
      <c r="L1132" s="299"/>
      <c r="M1132" s="300"/>
      <c r="N1132" s="301"/>
      <c r="O1132" s="238"/>
      <c r="P1132" s="238"/>
      <c r="Q1132" s="238"/>
    </row>
    <row r="1133" spans="1:17" s="39" customFormat="1" ht="12">
      <c r="A1133" s="298"/>
      <c r="B1133" s="298"/>
      <c r="C1133" s="298"/>
      <c r="D1133" s="298"/>
      <c r="E1133" s="298"/>
      <c r="F1133" s="298"/>
      <c r="G1133" s="298"/>
      <c r="H1133" s="298"/>
      <c r="I1133" s="298"/>
      <c r="J1133" s="298"/>
      <c r="K1133" s="298"/>
      <c r="L1133" s="299"/>
      <c r="M1133" s="300"/>
      <c r="N1133" s="301"/>
      <c r="O1133" s="238"/>
      <c r="P1133" s="238"/>
      <c r="Q1133" s="238"/>
    </row>
    <row r="1134" spans="1:17" s="39" customFormat="1" ht="12">
      <c r="A1134" s="298"/>
      <c r="B1134" s="298"/>
      <c r="C1134" s="298"/>
      <c r="D1134" s="298"/>
      <c r="E1134" s="298"/>
      <c r="F1134" s="298"/>
      <c r="G1134" s="298"/>
      <c r="H1134" s="298"/>
      <c r="I1134" s="298"/>
      <c r="J1134" s="298"/>
      <c r="K1134" s="298"/>
      <c r="L1134" s="299"/>
      <c r="M1134" s="300"/>
      <c r="N1134" s="301"/>
      <c r="O1134" s="238"/>
      <c r="P1134" s="238"/>
      <c r="Q1134" s="238"/>
    </row>
    <row r="1135" spans="1:17" s="39" customFormat="1" ht="12">
      <c r="A1135" s="298"/>
      <c r="B1135" s="298"/>
      <c r="C1135" s="298"/>
      <c r="D1135" s="298"/>
      <c r="E1135" s="298"/>
      <c r="F1135" s="298"/>
      <c r="G1135" s="298"/>
      <c r="H1135" s="298"/>
      <c r="I1135" s="298"/>
      <c r="J1135" s="298"/>
      <c r="K1135" s="298"/>
      <c r="L1135" s="299"/>
      <c r="M1135" s="300"/>
      <c r="N1135" s="301"/>
      <c r="O1135" s="238"/>
      <c r="P1135" s="238"/>
      <c r="Q1135" s="238"/>
    </row>
    <row r="1136" spans="1:17" s="39" customFormat="1" ht="12">
      <c r="A1136" s="298"/>
      <c r="B1136" s="298"/>
      <c r="C1136" s="298"/>
      <c r="D1136" s="298"/>
      <c r="E1136" s="298"/>
      <c r="F1136" s="298"/>
      <c r="G1136" s="298"/>
      <c r="H1136" s="298"/>
      <c r="I1136" s="298"/>
      <c r="J1136" s="298"/>
      <c r="K1136" s="298"/>
      <c r="L1136" s="299"/>
      <c r="M1136" s="300"/>
      <c r="N1136" s="301"/>
      <c r="O1136" s="238"/>
      <c r="P1136" s="238"/>
      <c r="Q1136" s="238"/>
    </row>
    <row r="1137" spans="1:17" s="39" customFormat="1" ht="12">
      <c r="A1137" s="298"/>
      <c r="B1137" s="298"/>
      <c r="C1137" s="298"/>
      <c r="D1137" s="298"/>
      <c r="E1137" s="298"/>
      <c r="F1137" s="298"/>
      <c r="G1137" s="298"/>
      <c r="H1137" s="298"/>
      <c r="I1137" s="298"/>
      <c r="J1137" s="298"/>
      <c r="K1137" s="298"/>
      <c r="L1137" s="299"/>
      <c r="M1137" s="300"/>
      <c r="N1137" s="301"/>
      <c r="O1137" s="238"/>
      <c r="P1137" s="238"/>
      <c r="Q1137" s="238"/>
    </row>
    <row r="1138" spans="1:17" s="39" customFormat="1" ht="12">
      <c r="A1138" s="298"/>
      <c r="B1138" s="298"/>
      <c r="C1138" s="298"/>
      <c r="D1138" s="298"/>
      <c r="E1138" s="298"/>
      <c r="F1138" s="298"/>
      <c r="G1138" s="298"/>
      <c r="H1138" s="298"/>
      <c r="I1138" s="298"/>
      <c r="J1138" s="298"/>
      <c r="K1138" s="298"/>
      <c r="L1138" s="299"/>
      <c r="M1138" s="300"/>
      <c r="N1138" s="301"/>
      <c r="O1138" s="238"/>
      <c r="P1138" s="238"/>
      <c r="Q1138" s="238"/>
    </row>
    <row r="1139" spans="1:17" s="39" customFormat="1" ht="12">
      <c r="A1139" s="298"/>
      <c r="B1139" s="298"/>
      <c r="C1139" s="298"/>
      <c r="D1139" s="298"/>
      <c r="E1139" s="298"/>
      <c r="F1139" s="298"/>
      <c r="G1139" s="298"/>
      <c r="H1139" s="298"/>
      <c r="I1139" s="298"/>
      <c r="J1139" s="298"/>
      <c r="K1139" s="298"/>
      <c r="L1139" s="299"/>
      <c r="M1139" s="300"/>
      <c r="N1139" s="301"/>
      <c r="O1139" s="238"/>
      <c r="P1139" s="238"/>
      <c r="Q1139" s="238"/>
    </row>
    <row r="1140" spans="1:17" s="39" customFormat="1" ht="12">
      <c r="A1140" s="298"/>
      <c r="B1140" s="298"/>
      <c r="C1140" s="298"/>
      <c r="D1140" s="298"/>
      <c r="E1140" s="298"/>
      <c r="F1140" s="298"/>
      <c r="G1140" s="298"/>
      <c r="H1140" s="298"/>
      <c r="I1140" s="298"/>
      <c r="J1140" s="298"/>
      <c r="K1140" s="298"/>
      <c r="L1140" s="299"/>
      <c r="M1140" s="300"/>
      <c r="N1140" s="301"/>
      <c r="O1140" s="238"/>
      <c r="P1140" s="238"/>
      <c r="Q1140" s="238"/>
    </row>
    <row r="1141" spans="1:17" s="39" customFormat="1" ht="12">
      <c r="A1141" s="298"/>
      <c r="B1141" s="298"/>
      <c r="C1141" s="298"/>
      <c r="D1141" s="298"/>
      <c r="E1141" s="298"/>
      <c r="F1141" s="298"/>
      <c r="G1141" s="298"/>
      <c r="H1141" s="298"/>
      <c r="I1141" s="298"/>
      <c r="J1141" s="298"/>
      <c r="K1141" s="298"/>
      <c r="L1141" s="299"/>
      <c r="M1141" s="300"/>
      <c r="N1141" s="301"/>
      <c r="O1141" s="238"/>
      <c r="P1141" s="238"/>
      <c r="Q1141" s="238"/>
    </row>
    <row r="1142" spans="1:17" s="39" customFormat="1" ht="12">
      <c r="A1142" s="298"/>
      <c r="B1142" s="298"/>
      <c r="C1142" s="298"/>
      <c r="D1142" s="298"/>
      <c r="E1142" s="298"/>
      <c r="F1142" s="298"/>
      <c r="G1142" s="298"/>
      <c r="H1142" s="298"/>
      <c r="I1142" s="298"/>
      <c r="J1142" s="298"/>
      <c r="K1142" s="298"/>
      <c r="L1142" s="299"/>
      <c r="M1142" s="300"/>
      <c r="N1142" s="301"/>
      <c r="O1142" s="238"/>
      <c r="P1142" s="238"/>
      <c r="Q1142" s="238"/>
    </row>
    <row r="1143" spans="1:17" s="39" customFormat="1" ht="12">
      <c r="A1143" s="298"/>
      <c r="B1143" s="298"/>
      <c r="C1143" s="298"/>
      <c r="D1143" s="298"/>
      <c r="E1143" s="298"/>
      <c r="F1143" s="298"/>
      <c r="G1143" s="298"/>
      <c r="H1143" s="298"/>
      <c r="I1143" s="298"/>
      <c r="J1143" s="298"/>
      <c r="K1143" s="298"/>
      <c r="L1143" s="299"/>
      <c r="M1143" s="300"/>
      <c r="N1143" s="301"/>
      <c r="O1143" s="238"/>
      <c r="P1143" s="238"/>
      <c r="Q1143" s="238"/>
    </row>
    <row r="1144" spans="1:17" s="39" customFormat="1" ht="12">
      <c r="A1144" s="298"/>
      <c r="B1144" s="298"/>
      <c r="C1144" s="298"/>
      <c r="D1144" s="298"/>
      <c r="E1144" s="298"/>
      <c r="F1144" s="298"/>
      <c r="G1144" s="298"/>
      <c r="H1144" s="298"/>
      <c r="I1144" s="298"/>
      <c r="J1144" s="298"/>
      <c r="K1144" s="298"/>
      <c r="L1144" s="299"/>
      <c r="M1144" s="300"/>
      <c r="N1144" s="301"/>
      <c r="O1144" s="238"/>
      <c r="P1144" s="238"/>
      <c r="Q1144" s="238"/>
    </row>
    <row r="1145" spans="1:17" s="39" customFormat="1" ht="12">
      <c r="A1145" s="298"/>
      <c r="B1145" s="298"/>
      <c r="C1145" s="298"/>
      <c r="D1145" s="298"/>
      <c r="E1145" s="298"/>
      <c r="F1145" s="298"/>
      <c r="G1145" s="298"/>
      <c r="H1145" s="298"/>
      <c r="I1145" s="298"/>
      <c r="J1145" s="298"/>
      <c r="K1145" s="298"/>
      <c r="L1145" s="299"/>
      <c r="M1145" s="300"/>
      <c r="N1145" s="301"/>
      <c r="O1145" s="238"/>
      <c r="P1145" s="238"/>
      <c r="Q1145" s="238"/>
    </row>
    <row r="1146" spans="1:17" s="39" customFormat="1" ht="12">
      <c r="A1146" s="298"/>
      <c r="B1146" s="298"/>
      <c r="C1146" s="298"/>
      <c r="D1146" s="298"/>
      <c r="E1146" s="298"/>
      <c r="F1146" s="298"/>
      <c r="G1146" s="298"/>
      <c r="H1146" s="298"/>
      <c r="I1146" s="298"/>
      <c r="J1146" s="298"/>
      <c r="K1146" s="298"/>
      <c r="L1146" s="299"/>
      <c r="M1146" s="300"/>
      <c r="N1146" s="301"/>
      <c r="O1146" s="238"/>
      <c r="P1146" s="238"/>
      <c r="Q1146" s="238"/>
    </row>
    <row r="1147" spans="1:17" s="39" customFormat="1" ht="12">
      <c r="A1147" s="298"/>
      <c r="B1147" s="298"/>
      <c r="C1147" s="298"/>
      <c r="D1147" s="298"/>
      <c r="E1147" s="298"/>
      <c r="F1147" s="298"/>
      <c r="G1147" s="298"/>
      <c r="H1147" s="298"/>
      <c r="I1147" s="298"/>
      <c r="J1147" s="298"/>
      <c r="K1147" s="298"/>
      <c r="L1147" s="299"/>
      <c r="M1147" s="300"/>
      <c r="N1147" s="301"/>
      <c r="O1147" s="238"/>
      <c r="P1147" s="238"/>
      <c r="Q1147" s="238"/>
    </row>
    <row r="1148" spans="1:17" s="39" customFormat="1" ht="12">
      <c r="A1148" s="298"/>
      <c r="B1148" s="298"/>
      <c r="C1148" s="298"/>
      <c r="D1148" s="298"/>
      <c r="E1148" s="298"/>
      <c r="F1148" s="298"/>
      <c r="G1148" s="298"/>
      <c r="H1148" s="298"/>
      <c r="I1148" s="298"/>
      <c r="J1148" s="298"/>
      <c r="K1148" s="298"/>
      <c r="L1148" s="299"/>
      <c r="M1148" s="300"/>
      <c r="N1148" s="301"/>
      <c r="O1148" s="238"/>
      <c r="P1148" s="238"/>
      <c r="Q1148" s="238"/>
    </row>
    <row r="1149" spans="1:17" s="39" customFormat="1" ht="12">
      <c r="A1149" s="298"/>
      <c r="B1149" s="298"/>
      <c r="C1149" s="298"/>
      <c r="D1149" s="298"/>
      <c r="E1149" s="298"/>
      <c r="F1149" s="298"/>
      <c r="G1149" s="298"/>
      <c r="H1149" s="298"/>
      <c r="I1149" s="298"/>
      <c r="J1149" s="298"/>
      <c r="K1149" s="298"/>
      <c r="L1149" s="299"/>
      <c r="M1149" s="300"/>
      <c r="N1149" s="301"/>
      <c r="O1149" s="238"/>
      <c r="P1149" s="238"/>
      <c r="Q1149" s="238"/>
    </row>
    <row r="1150" spans="1:17" s="39" customFormat="1" ht="12">
      <c r="A1150" s="298"/>
      <c r="B1150" s="298"/>
      <c r="C1150" s="298"/>
      <c r="D1150" s="298"/>
      <c r="E1150" s="298"/>
      <c r="F1150" s="298"/>
      <c r="G1150" s="298"/>
      <c r="H1150" s="298"/>
      <c r="I1150" s="298"/>
      <c r="J1150" s="298"/>
      <c r="K1150" s="298"/>
      <c r="L1150" s="299"/>
      <c r="M1150" s="300"/>
      <c r="N1150" s="301"/>
      <c r="O1150" s="238"/>
      <c r="P1150" s="238"/>
      <c r="Q1150" s="238"/>
    </row>
    <row r="1151" spans="1:17" s="39" customFormat="1" ht="12">
      <c r="A1151" s="298"/>
      <c r="B1151" s="298"/>
      <c r="C1151" s="298"/>
      <c r="D1151" s="298"/>
      <c r="E1151" s="298"/>
      <c r="F1151" s="298"/>
      <c r="G1151" s="298"/>
      <c r="H1151" s="298"/>
      <c r="I1151" s="298"/>
      <c r="J1151" s="298"/>
      <c r="K1151" s="298"/>
      <c r="L1151" s="299"/>
      <c r="M1151" s="300"/>
      <c r="N1151" s="301"/>
      <c r="O1151" s="238"/>
      <c r="P1151" s="238"/>
      <c r="Q1151" s="238"/>
    </row>
    <row r="1152" spans="1:17" s="39" customFormat="1" ht="12">
      <c r="A1152" s="298"/>
      <c r="B1152" s="298"/>
      <c r="C1152" s="298"/>
      <c r="D1152" s="298"/>
      <c r="E1152" s="298"/>
      <c r="F1152" s="298"/>
      <c r="G1152" s="298"/>
      <c r="H1152" s="298"/>
      <c r="I1152" s="298"/>
      <c r="J1152" s="298"/>
      <c r="K1152" s="298"/>
      <c r="L1152" s="299"/>
      <c r="M1152" s="300"/>
      <c r="N1152" s="301"/>
      <c r="O1152" s="238"/>
      <c r="P1152" s="238"/>
      <c r="Q1152" s="238"/>
    </row>
    <row r="1153" spans="1:17" s="39" customFormat="1" ht="12">
      <c r="A1153" s="298"/>
      <c r="B1153" s="298"/>
      <c r="C1153" s="298"/>
      <c r="D1153" s="298"/>
      <c r="E1153" s="298"/>
      <c r="F1153" s="298"/>
      <c r="G1153" s="298"/>
      <c r="H1153" s="298"/>
      <c r="I1153" s="298"/>
      <c r="J1153" s="298"/>
      <c r="K1153" s="298"/>
      <c r="L1153" s="299"/>
      <c r="M1153" s="300"/>
      <c r="N1153" s="301"/>
      <c r="O1153" s="238"/>
      <c r="P1153" s="238"/>
      <c r="Q1153" s="238"/>
    </row>
    <row r="1154" spans="1:17" s="39" customFormat="1" ht="12">
      <c r="A1154" s="298"/>
      <c r="B1154" s="298"/>
      <c r="C1154" s="298"/>
      <c r="D1154" s="298"/>
      <c r="E1154" s="298"/>
      <c r="F1154" s="298"/>
      <c r="G1154" s="298"/>
      <c r="H1154" s="298"/>
      <c r="I1154" s="298"/>
      <c r="J1154" s="298"/>
      <c r="K1154" s="298"/>
      <c r="L1154" s="299"/>
      <c r="M1154" s="300"/>
      <c r="N1154" s="301"/>
      <c r="O1154" s="238"/>
      <c r="P1154" s="238"/>
      <c r="Q1154" s="238"/>
    </row>
    <row r="1155" spans="1:17" s="39" customFormat="1" ht="12">
      <c r="A1155" s="298"/>
      <c r="B1155" s="298"/>
      <c r="C1155" s="298"/>
      <c r="D1155" s="298"/>
      <c r="E1155" s="298"/>
      <c r="F1155" s="298"/>
      <c r="G1155" s="298"/>
      <c r="H1155" s="298"/>
      <c r="I1155" s="298"/>
      <c r="J1155" s="298"/>
      <c r="K1155" s="298"/>
      <c r="L1155" s="299"/>
      <c r="M1155" s="300"/>
      <c r="N1155" s="301"/>
      <c r="O1155" s="238"/>
      <c r="P1155" s="238"/>
      <c r="Q1155" s="238"/>
    </row>
    <row r="1156" spans="1:17" s="39" customFormat="1" ht="12">
      <c r="A1156" s="298"/>
      <c r="B1156" s="298"/>
      <c r="C1156" s="298"/>
      <c r="D1156" s="298"/>
      <c r="E1156" s="298"/>
      <c r="F1156" s="298"/>
      <c r="G1156" s="298"/>
      <c r="H1156" s="298"/>
      <c r="I1156" s="298"/>
      <c r="J1156" s="298"/>
      <c r="K1156" s="298"/>
      <c r="L1156" s="299"/>
      <c r="M1156" s="300"/>
      <c r="N1156" s="301"/>
      <c r="O1156" s="238"/>
      <c r="P1156" s="238"/>
      <c r="Q1156" s="238"/>
    </row>
    <row r="1157" spans="1:17" s="39" customFormat="1" ht="12">
      <c r="A1157" s="298"/>
      <c r="B1157" s="298"/>
      <c r="C1157" s="298"/>
      <c r="D1157" s="298"/>
      <c r="E1157" s="298"/>
      <c r="F1157" s="298"/>
      <c r="G1157" s="298"/>
      <c r="H1157" s="298"/>
      <c r="I1157" s="298"/>
      <c r="J1157" s="298"/>
      <c r="K1157" s="298"/>
      <c r="L1157" s="299"/>
      <c r="M1157" s="300"/>
      <c r="N1157" s="301"/>
      <c r="O1157" s="238"/>
      <c r="P1157" s="238"/>
      <c r="Q1157" s="238"/>
    </row>
    <row r="1158" spans="1:17" s="39" customFormat="1" ht="12">
      <c r="A1158" s="298"/>
      <c r="B1158" s="298"/>
      <c r="C1158" s="298"/>
      <c r="D1158" s="298"/>
      <c r="E1158" s="298"/>
      <c r="F1158" s="298"/>
      <c r="G1158" s="298"/>
      <c r="H1158" s="298"/>
      <c r="I1158" s="298"/>
      <c r="J1158" s="298"/>
      <c r="K1158" s="298"/>
      <c r="L1158" s="299"/>
      <c r="M1158" s="300"/>
      <c r="N1158" s="301"/>
      <c r="O1158" s="238"/>
      <c r="P1158" s="238"/>
      <c r="Q1158" s="238"/>
    </row>
    <row r="1159" spans="1:17" s="39" customFormat="1" ht="12">
      <c r="A1159" s="298"/>
      <c r="B1159" s="298"/>
      <c r="C1159" s="298"/>
      <c r="D1159" s="298"/>
      <c r="E1159" s="298"/>
      <c r="F1159" s="298"/>
      <c r="G1159" s="298"/>
      <c r="H1159" s="298"/>
      <c r="I1159" s="298"/>
      <c r="J1159" s="298"/>
      <c r="K1159" s="298"/>
      <c r="L1159" s="299"/>
      <c r="M1159" s="300"/>
      <c r="N1159" s="301"/>
      <c r="O1159" s="238"/>
      <c r="P1159" s="238"/>
      <c r="Q1159" s="238"/>
    </row>
    <row r="1160" spans="1:17" s="39" customFormat="1" ht="12">
      <c r="A1160" s="298"/>
      <c r="B1160" s="298"/>
      <c r="C1160" s="298"/>
      <c r="D1160" s="298"/>
      <c r="E1160" s="298"/>
      <c r="F1160" s="298"/>
      <c r="G1160" s="298"/>
      <c r="H1160" s="298"/>
      <c r="I1160" s="298"/>
      <c r="J1160" s="298"/>
      <c r="K1160" s="298"/>
      <c r="L1160" s="299"/>
      <c r="M1160" s="300"/>
      <c r="N1160" s="301"/>
      <c r="O1160" s="238"/>
      <c r="P1160" s="238"/>
      <c r="Q1160" s="238"/>
    </row>
    <row r="1161" spans="1:17" s="39" customFormat="1" ht="12">
      <c r="A1161" s="298"/>
      <c r="B1161" s="298"/>
      <c r="C1161" s="298"/>
      <c r="D1161" s="298"/>
      <c r="E1161" s="298"/>
      <c r="F1161" s="298"/>
      <c r="G1161" s="298"/>
      <c r="H1161" s="298"/>
      <c r="I1161" s="298"/>
      <c r="J1161" s="298"/>
      <c r="K1161" s="298"/>
      <c r="L1161" s="299"/>
      <c r="M1161" s="300"/>
      <c r="N1161" s="301"/>
      <c r="O1161" s="238"/>
      <c r="P1161" s="238"/>
      <c r="Q1161" s="238"/>
    </row>
    <row r="1162" spans="1:17" s="39" customFormat="1" ht="12">
      <c r="A1162" s="298"/>
      <c r="B1162" s="298"/>
      <c r="C1162" s="298"/>
      <c r="D1162" s="298"/>
      <c r="E1162" s="298"/>
      <c r="F1162" s="298"/>
      <c r="G1162" s="298"/>
      <c r="H1162" s="298"/>
      <c r="I1162" s="298"/>
      <c r="J1162" s="298"/>
      <c r="K1162" s="298"/>
      <c r="L1162" s="299"/>
      <c r="M1162" s="300"/>
      <c r="N1162" s="301"/>
      <c r="O1162" s="238"/>
      <c r="P1162" s="238"/>
      <c r="Q1162" s="238"/>
    </row>
    <row r="1163" spans="1:17" s="39" customFormat="1" ht="12">
      <c r="A1163" s="298"/>
      <c r="B1163" s="298"/>
      <c r="C1163" s="298"/>
      <c r="D1163" s="298"/>
      <c r="E1163" s="298"/>
      <c r="F1163" s="298"/>
      <c r="G1163" s="298"/>
      <c r="H1163" s="298"/>
      <c r="I1163" s="298"/>
      <c r="J1163" s="298"/>
      <c r="K1163" s="298"/>
      <c r="L1163" s="299"/>
      <c r="M1163" s="300"/>
      <c r="N1163" s="301"/>
      <c r="O1163" s="238"/>
      <c r="P1163" s="238"/>
      <c r="Q1163" s="238"/>
    </row>
    <row r="1164" spans="1:17" s="39" customFormat="1" ht="12">
      <c r="A1164" s="298"/>
      <c r="B1164" s="298"/>
      <c r="C1164" s="298"/>
      <c r="D1164" s="298"/>
      <c r="E1164" s="298"/>
      <c r="F1164" s="298"/>
      <c r="G1164" s="298"/>
      <c r="H1164" s="298"/>
      <c r="I1164" s="298"/>
      <c r="J1164" s="298"/>
      <c r="K1164" s="298"/>
      <c r="L1164" s="299"/>
      <c r="M1164" s="300"/>
      <c r="N1164" s="301"/>
      <c r="O1164" s="238"/>
      <c r="P1164" s="238"/>
      <c r="Q1164" s="238"/>
    </row>
    <row r="1165" spans="1:17" s="39" customFormat="1" ht="12">
      <c r="A1165" s="298"/>
      <c r="B1165" s="298"/>
      <c r="C1165" s="298"/>
      <c r="D1165" s="298"/>
      <c r="E1165" s="298"/>
      <c r="F1165" s="298"/>
      <c r="G1165" s="298"/>
      <c r="H1165" s="298"/>
      <c r="I1165" s="298"/>
      <c r="J1165" s="298"/>
      <c r="K1165" s="298"/>
      <c r="L1165" s="299"/>
      <c r="M1165" s="300"/>
      <c r="N1165" s="301"/>
      <c r="O1165" s="238"/>
      <c r="P1165" s="238"/>
      <c r="Q1165" s="238"/>
    </row>
    <row r="1166" spans="1:17" s="39" customFormat="1" ht="12">
      <c r="A1166" s="298"/>
      <c r="B1166" s="298"/>
      <c r="C1166" s="298"/>
      <c r="D1166" s="298"/>
      <c r="E1166" s="298"/>
      <c r="F1166" s="298"/>
      <c r="G1166" s="298"/>
      <c r="H1166" s="298"/>
      <c r="I1166" s="298"/>
      <c r="J1166" s="298"/>
      <c r="K1166" s="298"/>
      <c r="L1166" s="299"/>
      <c r="M1166" s="300"/>
      <c r="N1166" s="301"/>
      <c r="O1166" s="238"/>
      <c r="P1166" s="238"/>
      <c r="Q1166" s="238"/>
    </row>
    <row r="1167" spans="1:17" s="39" customFormat="1" ht="12">
      <c r="A1167" s="298"/>
      <c r="B1167" s="298"/>
      <c r="C1167" s="298"/>
      <c r="D1167" s="298"/>
      <c r="E1167" s="298"/>
      <c r="F1167" s="298"/>
      <c r="G1167" s="298"/>
      <c r="H1167" s="298"/>
      <c r="I1167" s="298"/>
      <c r="J1167" s="298"/>
      <c r="K1167" s="298"/>
      <c r="L1167" s="299"/>
      <c r="M1167" s="300"/>
      <c r="N1167" s="301"/>
      <c r="O1167" s="238"/>
      <c r="P1167" s="238"/>
      <c r="Q1167" s="238"/>
    </row>
    <row r="1168" spans="1:17" s="39" customFormat="1" ht="12">
      <c r="A1168" s="298"/>
      <c r="B1168" s="298"/>
      <c r="C1168" s="298"/>
      <c r="D1168" s="298"/>
      <c r="E1168" s="298"/>
      <c r="F1168" s="298"/>
      <c r="G1168" s="298"/>
      <c r="H1168" s="298"/>
      <c r="I1168" s="298"/>
      <c r="J1168" s="298"/>
      <c r="K1168" s="298"/>
      <c r="L1168" s="299"/>
      <c r="M1168" s="300"/>
      <c r="N1168" s="301"/>
      <c r="O1168" s="238"/>
      <c r="P1168" s="238"/>
      <c r="Q1168" s="238"/>
    </row>
    <row r="1169" spans="1:17" s="39" customFormat="1" ht="12">
      <c r="A1169" s="298"/>
      <c r="B1169" s="298"/>
      <c r="C1169" s="298"/>
      <c r="D1169" s="298"/>
      <c r="E1169" s="298"/>
      <c r="F1169" s="298"/>
      <c r="G1169" s="298"/>
      <c r="H1169" s="298"/>
      <c r="I1169" s="298"/>
      <c r="J1169" s="298"/>
      <c r="K1169" s="298"/>
      <c r="L1169" s="299"/>
      <c r="M1169" s="300"/>
      <c r="N1169" s="301"/>
      <c r="O1169" s="238"/>
      <c r="P1169" s="238"/>
      <c r="Q1169" s="238"/>
    </row>
    <row r="1170" spans="1:17" s="39" customFormat="1" ht="12">
      <c r="A1170" s="298"/>
      <c r="B1170" s="298"/>
      <c r="C1170" s="298"/>
      <c r="D1170" s="298"/>
      <c r="E1170" s="298"/>
      <c r="F1170" s="298"/>
      <c r="G1170" s="298"/>
      <c r="H1170" s="298"/>
      <c r="I1170" s="298"/>
      <c r="J1170" s="298"/>
      <c r="K1170" s="298"/>
      <c r="L1170" s="299"/>
      <c r="M1170" s="300"/>
      <c r="N1170" s="301"/>
      <c r="O1170" s="238"/>
      <c r="P1170" s="238"/>
      <c r="Q1170" s="238"/>
    </row>
    <row r="1171" spans="1:17" s="39" customFormat="1" ht="12">
      <c r="A1171" s="298"/>
      <c r="B1171" s="298"/>
      <c r="C1171" s="298"/>
      <c r="D1171" s="298"/>
      <c r="E1171" s="298"/>
      <c r="F1171" s="298"/>
      <c r="G1171" s="298"/>
      <c r="H1171" s="298"/>
      <c r="I1171" s="298"/>
      <c r="J1171" s="298"/>
      <c r="K1171" s="298"/>
      <c r="L1171" s="299"/>
      <c r="M1171" s="300"/>
      <c r="N1171" s="301"/>
      <c r="O1171" s="238"/>
      <c r="P1171" s="238"/>
      <c r="Q1171" s="238"/>
    </row>
    <row r="1172" spans="1:17" s="39" customFormat="1" ht="12">
      <c r="A1172" s="298"/>
      <c r="B1172" s="298"/>
      <c r="C1172" s="298"/>
      <c r="D1172" s="298"/>
      <c r="E1172" s="298"/>
      <c r="F1172" s="298"/>
      <c r="G1172" s="298"/>
      <c r="H1172" s="298"/>
      <c r="I1172" s="298"/>
      <c r="J1172" s="298"/>
      <c r="K1172" s="298"/>
      <c r="L1172" s="299"/>
      <c r="M1172" s="300"/>
      <c r="N1172" s="301"/>
      <c r="O1172" s="238"/>
      <c r="P1172" s="238"/>
      <c r="Q1172" s="238"/>
    </row>
    <row r="1173" spans="1:17" s="39" customFormat="1" ht="12">
      <c r="A1173" s="298"/>
      <c r="B1173" s="298"/>
      <c r="C1173" s="298"/>
      <c r="D1173" s="298"/>
      <c r="E1173" s="298"/>
      <c r="F1173" s="298"/>
      <c r="G1173" s="298"/>
      <c r="H1173" s="298"/>
      <c r="I1173" s="298"/>
      <c r="J1173" s="298"/>
      <c r="K1173" s="298"/>
      <c r="L1173" s="299"/>
      <c r="M1173" s="300"/>
      <c r="N1173" s="301"/>
      <c r="O1173" s="238"/>
      <c r="P1173" s="238"/>
      <c r="Q1173" s="238"/>
    </row>
    <row r="1174" spans="1:17" s="39" customFormat="1" ht="12">
      <c r="A1174" s="298"/>
      <c r="B1174" s="298"/>
      <c r="C1174" s="298"/>
      <c r="D1174" s="298"/>
      <c r="E1174" s="298"/>
      <c r="F1174" s="298"/>
      <c r="G1174" s="298"/>
      <c r="H1174" s="298"/>
      <c r="I1174" s="298"/>
      <c r="J1174" s="298"/>
      <c r="K1174" s="298"/>
      <c r="L1174" s="299"/>
      <c r="M1174" s="300"/>
      <c r="N1174" s="301"/>
      <c r="O1174" s="238"/>
      <c r="P1174" s="238"/>
      <c r="Q1174" s="238"/>
    </row>
    <row r="1175" spans="1:17" s="39" customFormat="1" ht="12">
      <c r="A1175" s="298"/>
      <c r="B1175" s="298"/>
      <c r="C1175" s="298"/>
      <c r="D1175" s="298"/>
      <c r="E1175" s="298"/>
      <c r="F1175" s="298"/>
      <c r="G1175" s="298"/>
      <c r="H1175" s="298"/>
      <c r="I1175" s="298"/>
      <c r="J1175" s="298"/>
      <c r="K1175" s="298"/>
      <c r="L1175" s="299"/>
      <c r="M1175" s="300"/>
      <c r="N1175" s="301"/>
      <c r="O1175" s="238"/>
      <c r="P1175" s="238"/>
      <c r="Q1175" s="238"/>
    </row>
    <row r="1176" spans="1:17" s="39" customFormat="1" ht="12">
      <c r="A1176" s="298"/>
      <c r="B1176" s="298"/>
      <c r="C1176" s="298"/>
      <c r="D1176" s="298"/>
      <c r="E1176" s="298"/>
      <c r="F1176" s="298"/>
      <c r="G1176" s="298"/>
      <c r="H1176" s="298"/>
      <c r="I1176" s="298"/>
      <c r="J1176" s="298"/>
      <c r="K1176" s="298"/>
      <c r="L1176" s="299"/>
      <c r="M1176" s="300"/>
      <c r="N1176" s="301"/>
      <c r="O1176" s="238"/>
      <c r="P1176" s="238"/>
      <c r="Q1176" s="238"/>
    </row>
    <row r="1177" spans="1:17" s="39" customFormat="1" ht="12">
      <c r="A1177" s="298"/>
      <c r="B1177" s="298"/>
      <c r="C1177" s="298"/>
      <c r="D1177" s="298"/>
      <c r="E1177" s="298"/>
      <c r="F1177" s="298"/>
      <c r="G1177" s="298"/>
      <c r="H1177" s="298"/>
      <c r="I1177" s="298"/>
      <c r="J1177" s="298"/>
      <c r="K1177" s="298"/>
      <c r="L1177" s="299"/>
      <c r="M1177" s="300"/>
      <c r="N1177" s="301"/>
      <c r="O1177" s="238"/>
      <c r="P1177" s="238"/>
      <c r="Q1177" s="238"/>
    </row>
    <row r="1178" spans="1:17" s="39" customFormat="1" ht="12">
      <c r="A1178" s="298"/>
      <c r="B1178" s="298"/>
      <c r="C1178" s="298"/>
      <c r="D1178" s="298"/>
      <c r="E1178" s="298"/>
      <c r="F1178" s="298"/>
      <c r="G1178" s="298"/>
      <c r="H1178" s="298"/>
      <c r="I1178" s="298"/>
      <c r="J1178" s="298"/>
      <c r="K1178" s="298"/>
      <c r="L1178" s="299"/>
      <c r="M1178" s="300"/>
      <c r="N1178" s="301"/>
      <c r="O1178" s="238"/>
      <c r="P1178" s="238"/>
      <c r="Q1178" s="238"/>
    </row>
    <row r="1179" spans="1:17" s="39" customFormat="1" ht="12">
      <c r="A1179" s="298"/>
      <c r="B1179" s="298"/>
      <c r="C1179" s="298"/>
      <c r="D1179" s="298"/>
      <c r="E1179" s="298"/>
      <c r="F1179" s="298"/>
      <c r="G1179" s="298"/>
      <c r="H1179" s="298"/>
      <c r="I1179" s="298"/>
      <c r="J1179" s="298"/>
      <c r="K1179" s="298"/>
      <c r="L1179" s="299"/>
      <c r="M1179" s="300"/>
      <c r="N1179" s="301"/>
      <c r="O1179" s="238"/>
      <c r="P1179" s="238"/>
      <c r="Q1179" s="238"/>
    </row>
    <row r="1180" spans="1:17" s="39" customFormat="1" ht="12">
      <c r="A1180" s="298"/>
      <c r="B1180" s="298"/>
      <c r="C1180" s="298"/>
      <c r="D1180" s="298"/>
      <c r="E1180" s="298"/>
      <c r="F1180" s="298"/>
      <c r="G1180" s="298"/>
      <c r="H1180" s="298"/>
      <c r="I1180" s="298"/>
      <c r="J1180" s="298"/>
      <c r="K1180" s="298"/>
      <c r="L1180" s="299"/>
      <c r="M1180" s="300"/>
      <c r="N1180" s="301"/>
      <c r="O1180" s="238"/>
      <c r="P1180" s="238"/>
      <c r="Q1180" s="238"/>
    </row>
    <row r="1181" spans="1:17" s="39" customFormat="1" ht="12">
      <c r="A1181" s="298"/>
      <c r="B1181" s="298"/>
      <c r="C1181" s="298"/>
      <c r="D1181" s="298"/>
      <c r="E1181" s="298"/>
      <c r="F1181" s="298"/>
      <c r="G1181" s="298"/>
      <c r="H1181" s="298"/>
      <c r="I1181" s="298"/>
      <c r="J1181" s="298"/>
      <c r="K1181" s="298"/>
      <c r="L1181" s="299"/>
      <c r="M1181" s="300"/>
      <c r="N1181" s="301"/>
      <c r="O1181" s="238"/>
      <c r="P1181" s="238"/>
      <c r="Q1181" s="238"/>
    </row>
    <row r="1182" spans="1:17" s="39" customFormat="1" ht="12">
      <c r="A1182" s="298"/>
      <c r="B1182" s="298"/>
      <c r="C1182" s="298"/>
      <c r="D1182" s="298"/>
      <c r="E1182" s="298"/>
      <c r="F1182" s="298"/>
      <c r="G1182" s="298"/>
      <c r="H1182" s="298"/>
      <c r="I1182" s="298"/>
      <c r="J1182" s="298"/>
      <c r="K1182" s="298"/>
      <c r="L1182" s="299"/>
      <c r="M1182" s="300"/>
      <c r="N1182" s="301"/>
      <c r="O1182" s="238"/>
      <c r="P1182" s="238"/>
      <c r="Q1182" s="238"/>
    </row>
    <row r="1183" spans="1:17" s="39" customFormat="1" ht="12">
      <c r="A1183" s="298"/>
      <c r="B1183" s="298"/>
      <c r="C1183" s="298"/>
      <c r="D1183" s="298"/>
      <c r="E1183" s="298"/>
      <c r="F1183" s="298"/>
      <c r="G1183" s="298"/>
      <c r="H1183" s="298"/>
      <c r="I1183" s="298"/>
      <c r="J1183" s="298"/>
      <c r="K1183" s="298"/>
      <c r="L1183" s="299"/>
      <c r="M1183" s="300"/>
      <c r="N1183" s="301"/>
      <c r="O1183" s="238"/>
      <c r="P1183" s="238"/>
      <c r="Q1183" s="238"/>
    </row>
    <row r="1184" spans="1:17" s="39" customFormat="1" ht="12">
      <c r="A1184" s="298"/>
      <c r="B1184" s="298"/>
      <c r="C1184" s="298"/>
      <c r="D1184" s="298"/>
      <c r="E1184" s="298"/>
      <c r="F1184" s="298"/>
      <c r="G1184" s="298"/>
      <c r="H1184" s="298"/>
      <c r="I1184" s="298"/>
      <c r="J1184" s="298"/>
      <c r="K1184" s="298"/>
      <c r="L1184" s="299"/>
      <c r="M1184" s="300"/>
      <c r="N1184" s="301"/>
      <c r="O1184" s="238"/>
      <c r="P1184" s="238"/>
      <c r="Q1184" s="238"/>
    </row>
    <row r="1185" spans="1:17" s="39" customFormat="1" ht="12">
      <c r="A1185" s="298"/>
      <c r="B1185" s="298"/>
      <c r="C1185" s="298"/>
      <c r="D1185" s="298"/>
      <c r="E1185" s="298"/>
      <c r="F1185" s="298"/>
      <c r="G1185" s="298"/>
      <c r="H1185" s="298"/>
      <c r="I1185" s="298"/>
      <c r="J1185" s="298"/>
      <c r="K1185" s="298"/>
      <c r="L1185" s="299"/>
      <c r="M1185" s="300"/>
      <c r="N1185" s="301"/>
      <c r="O1185" s="238"/>
      <c r="P1185" s="238"/>
      <c r="Q1185" s="238"/>
    </row>
    <row r="1186" spans="1:17" s="39" customFormat="1" ht="12">
      <c r="A1186" s="298"/>
      <c r="B1186" s="298"/>
      <c r="C1186" s="298"/>
      <c r="D1186" s="298"/>
      <c r="E1186" s="298"/>
      <c r="F1186" s="298"/>
      <c r="G1186" s="298"/>
      <c r="H1186" s="298"/>
      <c r="I1186" s="298"/>
      <c r="J1186" s="298"/>
      <c r="K1186" s="298"/>
      <c r="L1186" s="299"/>
      <c r="M1186" s="300"/>
      <c r="N1186" s="301"/>
      <c r="O1186" s="238"/>
      <c r="P1186" s="238"/>
      <c r="Q1186" s="238"/>
    </row>
    <row r="1187" spans="1:17" s="39" customFormat="1" ht="12">
      <c r="A1187" s="298"/>
      <c r="B1187" s="298"/>
      <c r="C1187" s="298"/>
      <c r="D1187" s="298"/>
      <c r="E1187" s="298"/>
      <c r="F1187" s="298"/>
      <c r="G1187" s="298"/>
      <c r="H1187" s="298"/>
      <c r="I1187" s="298"/>
      <c r="J1187" s="298"/>
      <c r="K1187" s="298"/>
      <c r="L1187" s="299"/>
      <c r="M1187" s="300"/>
      <c r="N1187" s="301"/>
      <c r="O1187" s="238"/>
      <c r="P1187" s="238"/>
      <c r="Q1187" s="238"/>
    </row>
    <row r="1188" spans="1:17" s="39" customFormat="1" ht="12">
      <c r="A1188" s="298"/>
      <c r="B1188" s="298"/>
      <c r="C1188" s="298"/>
      <c r="D1188" s="298"/>
      <c r="E1188" s="298"/>
      <c r="F1188" s="298"/>
      <c r="G1188" s="298"/>
      <c r="H1188" s="298"/>
      <c r="I1188" s="298"/>
      <c r="J1188" s="298"/>
      <c r="K1188" s="298"/>
      <c r="L1188" s="299"/>
      <c r="M1188" s="300"/>
      <c r="N1188" s="301"/>
      <c r="O1188" s="238"/>
      <c r="P1188" s="238"/>
      <c r="Q1188" s="238"/>
    </row>
    <row r="1189" spans="1:17" s="39" customFormat="1" ht="12">
      <c r="A1189" s="298"/>
      <c r="B1189" s="298"/>
      <c r="C1189" s="298"/>
      <c r="D1189" s="298"/>
      <c r="E1189" s="298"/>
      <c r="F1189" s="298"/>
      <c r="G1189" s="298"/>
      <c r="H1189" s="298"/>
      <c r="I1189" s="298"/>
      <c r="J1189" s="298"/>
      <c r="K1189" s="298"/>
      <c r="L1189" s="299"/>
      <c r="M1189" s="300"/>
      <c r="N1189" s="301"/>
      <c r="O1189" s="238"/>
      <c r="P1189" s="238"/>
      <c r="Q1189" s="238"/>
    </row>
    <row r="1190" spans="1:17" s="39" customFormat="1" ht="12">
      <c r="A1190" s="298"/>
      <c r="B1190" s="298"/>
      <c r="C1190" s="298"/>
      <c r="D1190" s="298"/>
      <c r="E1190" s="298"/>
      <c r="F1190" s="298"/>
      <c r="G1190" s="298"/>
      <c r="H1190" s="298"/>
      <c r="I1190" s="298"/>
      <c r="J1190" s="298"/>
      <c r="K1190" s="298"/>
      <c r="L1190" s="299"/>
      <c r="M1190" s="300"/>
      <c r="N1190" s="301"/>
      <c r="O1190" s="238"/>
      <c r="P1190" s="238"/>
      <c r="Q1190" s="238"/>
    </row>
    <row r="1191" spans="1:17" s="39" customFormat="1" ht="12">
      <c r="A1191" s="298"/>
      <c r="B1191" s="298"/>
      <c r="C1191" s="298"/>
      <c r="D1191" s="298"/>
      <c r="E1191" s="298"/>
      <c r="F1191" s="298"/>
      <c r="G1191" s="298"/>
      <c r="H1191" s="298"/>
      <c r="I1191" s="298"/>
      <c r="J1191" s="298"/>
      <c r="K1191" s="298"/>
      <c r="L1191" s="299"/>
      <c r="M1191" s="300"/>
      <c r="N1191" s="301"/>
      <c r="O1191" s="238"/>
      <c r="P1191" s="238"/>
      <c r="Q1191" s="238"/>
    </row>
    <row r="1192" spans="1:17" s="39" customFormat="1" ht="12">
      <c r="A1192" s="298"/>
      <c r="B1192" s="298"/>
      <c r="C1192" s="298"/>
      <c r="D1192" s="298"/>
      <c r="E1192" s="298"/>
      <c r="F1192" s="298"/>
      <c r="G1192" s="298"/>
      <c r="H1192" s="298"/>
      <c r="I1192" s="298"/>
      <c r="J1192" s="298"/>
      <c r="K1192" s="298"/>
      <c r="L1192" s="299"/>
      <c r="M1192" s="300"/>
      <c r="N1192" s="301"/>
      <c r="O1192" s="238"/>
      <c r="P1192" s="238"/>
      <c r="Q1192" s="238"/>
    </row>
    <row r="1193" spans="1:17" s="39" customFormat="1" ht="12">
      <c r="A1193" s="298"/>
      <c r="B1193" s="298"/>
      <c r="C1193" s="298"/>
      <c r="D1193" s="298"/>
      <c r="E1193" s="298"/>
      <c r="F1193" s="298"/>
      <c r="G1193" s="298"/>
      <c r="H1193" s="298"/>
      <c r="I1193" s="298"/>
      <c r="J1193" s="298"/>
      <c r="K1193" s="298"/>
      <c r="L1193" s="299"/>
      <c r="M1193" s="300"/>
      <c r="N1193" s="301"/>
      <c r="O1193" s="238"/>
      <c r="P1193" s="238"/>
      <c r="Q1193" s="238"/>
    </row>
    <row r="1194" spans="1:17" s="39" customFormat="1" ht="12">
      <c r="A1194" s="298"/>
      <c r="B1194" s="298"/>
      <c r="C1194" s="298"/>
      <c r="D1194" s="298"/>
      <c r="E1194" s="298"/>
      <c r="F1194" s="298"/>
      <c r="G1194" s="298"/>
      <c r="H1194" s="298"/>
      <c r="I1194" s="298"/>
      <c r="J1194" s="298"/>
      <c r="K1194" s="298"/>
      <c r="L1194" s="299"/>
      <c r="M1194" s="300"/>
      <c r="N1194" s="301"/>
      <c r="O1194" s="238"/>
      <c r="P1194" s="238"/>
      <c r="Q1194" s="238"/>
    </row>
    <row r="1195" spans="1:17" s="39" customFormat="1" ht="12">
      <c r="A1195" s="298"/>
      <c r="B1195" s="298"/>
      <c r="C1195" s="298"/>
      <c r="D1195" s="298"/>
      <c r="E1195" s="298"/>
      <c r="F1195" s="298"/>
      <c r="G1195" s="298"/>
      <c r="H1195" s="298"/>
      <c r="I1195" s="298"/>
      <c r="J1195" s="298"/>
      <c r="K1195" s="298"/>
      <c r="L1195" s="299"/>
      <c r="M1195" s="300"/>
      <c r="N1195" s="301"/>
      <c r="O1195" s="238"/>
      <c r="P1195" s="238"/>
      <c r="Q1195" s="238"/>
    </row>
    <row r="1196" spans="1:17" s="39" customFormat="1" ht="12">
      <c r="A1196" s="298"/>
      <c r="B1196" s="298"/>
      <c r="C1196" s="298"/>
      <c r="D1196" s="298"/>
      <c r="E1196" s="298"/>
      <c r="F1196" s="298"/>
      <c r="G1196" s="298"/>
      <c r="H1196" s="298"/>
      <c r="I1196" s="298"/>
      <c r="J1196" s="298"/>
      <c r="K1196" s="298"/>
      <c r="L1196" s="299"/>
      <c r="M1196" s="300"/>
      <c r="N1196" s="301"/>
      <c r="O1196" s="238"/>
      <c r="P1196" s="238"/>
      <c r="Q1196" s="238"/>
    </row>
    <row r="1197" spans="1:17" s="39" customFormat="1" ht="12">
      <c r="A1197" s="298"/>
      <c r="B1197" s="298"/>
      <c r="C1197" s="298"/>
      <c r="D1197" s="298"/>
      <c r="E1197" s="298"/>
      <c r="F1197" s="298"/>
      <c r="G1197" s="298"/>
      <c r="H1197" s="298"/>
      <c r="I1197" s="298"/>
      <c r="J1197" s="298"/>
      <c r="K1197" s="298"/>
      <c r="L1197" s="299"/>
      <c r="M1197" s="300"/>
      <c r="N1197" s="301"/>
      <c r="O1197" s="238"/>
      <c r="P1197" s="238"/>
      <c r="Q1197" s="238"/>
    </row>
    <row r="1198" spans="1:17" s="39" customFormat="1" ht="12">
      <c r="A1198" s="298"/>
      <c r="B1198" s="298"/>
      <c r="C1198" s="298"/>
      <c r="D1198" s="298"/>
      <c r="E1198" s="298"/>
      <c r="F1198" s="298"/>
      <c r="G1198" s="298"/>
      <c r="H1198" s="298"/>
      <c r="I1198" s="298"/>
      <c r="J1198" s="298"/>
      <c r="K1198" s="298"/>
      <c r="L1198" s="299"/>
      <c r="M1198" s="300"/>
      <c r="N1198" s="301"/>
      <c r="O1198" s="238"/>
      <c r="P1198" s="238"/>
      <c r="Q1198" s="238"/>
    </row>
    <row r="1199" spans="1:17" s="39" customFormat="1" ht="12">
      <c r="A1199" s="298"/>
      <c r="B1199" s="298"/>
      <c r="C1199" s="298"/>
      <c r="D1199" s="298"/>
      <c r="E1199" s="298"/>
      <c r="F1199" s="298"/>
      <c r="G1199" s="298"/>
      <c r="H1199" s="298"/>
      <c r="I1199" s="298"/>
      <c r="J1199" s="298"/>
      <c r="K1199" s="298"/>
      <c r="L1199" s="299"/>
      <c r="M1199" s="300"/>
      <c r="N1199" s="301"/>
      <c r="O1199" s="238"/>
      <c r="P1199" s="238"/>
      <c r="Q1199" s="238"/>
    </row>
    <row r="1200" spans="1:17" s="39" customFormat="1" ht="12">
      <c r="A1200" s="298"/>
      <c r="B1200" s="298"/>
      <c r="C1200" s="298"/>
      <c r="D1200" s="298"/>
      <c r="E1200" s="298"/>
      <c r="F1200" s="298"/>
      <c r="G1200" s="298"/>
      <c r="H1200" s="298"/>
      <c r="I1200" s="298"/>
      <c r="J1200" s="298"/>
      <c r="K1200" s="298"/>
      <c r="L1200" s="299"/>
      <c r="M1200" s="300"/>
      <c r="N1200" s="301"/>
      <c r="O1200" s="238"/>
      <c r="P1200" s="238"/>
      <c r="Q1200" s="238"/>
    </row>
    <row r="1201" spans="1:17" s="39" customFormat="1" ht="12">
      <c r="A1201" s="298"/>
      <c r="B1201" s="298"/>
      <c r="C1201" s="298"/>
      <c r="D1201" s="298"/>
      <c r="E1201" s="298"/>
      <c r="F1201" s="298"/>
      <c r="G1201" s="298"/>
      <c r="H1201" s="298"/>
      <c r="I1201" s="298"/>
      <c r="J1201" s="298"/>
      <c r="K1201" s="298"/>
      <c r="L1201" s="299"/>
      <c r="M1201" s="300"/>
      <c r="N1201" s="301"/>
      <c r="O1201" s="238"/>
      <c r="P1201" s="238"/>
      <c r="Q1201" s="238"/>
    </row>
    <row r="1202" spans="1:17" s="39" customFormat="1" ht="12">
      <c r="A1202" s="298"/>
      <c r="B1202" s="298"/>
      <c r="C1202" s="298"/>
      <c r="D1202" s="298"/>
      <c r="E1202" s="298"/>
      <c r="F1202" s="298"/>
      <c r="G1202" s="298"/>
      <c r="H1202" s="298"/>
      <c r="I1202" s="298"/>
      <c r="J1202" s="298"/>
      <c r="K1202" s="298"/>
      <c r="L1202" s="299"/>
      <c r="M1202" s="300"/>
      <c r="N1202" s="301"/>
      <c r="O1202" s="238"/>
      <c r="P1202" s="238"/>
      <c r="Q1202" s="238"/>
    </row>
    <row r="1203" spans="1:17" s="39" customFormat="1" ht="12">
      <c r="A1203" s="298"/>
      <c r="B1203" s="298"/>
      <c r="C1203" s="298"/>
      <c r="D1203" s="298"/>
      <c r="E1203" s="298"/>
      <c r="F1203" s="298"/>
      <c r="G1203" s="298"/>
      <c r="H1203" s="298"/>
      <c r="I1203" s="298"/>
      <c r="J1203" s="298"/>
      <c r="K1203" s="298"/>
      <c r="L1203" s="299"/>
      <c r="M1203" s="300"/>
      <c r="N1203" s="301"/>
      <c r="O1203" s="238"/>
      <c r="P1203" s="238"/>
      <c r="Q1203" s="238"/>
    </row>
    <row r="1204" spans="1:17" s="39" customFormat="1" ht="12">
      <c r="A1204" s="298"/>
      <c r="B1204" s="298"/>
      <c r="C1204" s="298"/>
      <c r="D1204" s="298"/>
      <c r="E1204" s="298"/>
      <c r="F1204" s="298"/>
      <c r="G1204" s="298"/>
      <c r="H1204" s="298"/>
      <c r="I1204" s="298"/>
      <c r="J1204" s="298"/>
      <c r="K1204" s="298"/>
      <c r="L1204" s="299"/>
      <c r="M1204" s="300"/>
      <c r="N1204" s="301"/>
      <c r="O1204" s="238"/>
      <c r="P1204" s="238"/>
      <c r="Q1204" s="238"/>
    </row>
    <row r="1205" spans="1:17" s="39" customFormat="1" ht="12">
      <c r="A1205" s="298"/>
      <c r="B1205" s="298"/>
      <c r="C1205" s="298"/>
      <c r="D1205" s="298"/>
      <c r="E1205" s="298"/>
      <c r="F1205" s="298"/>
      <c r="G1205" s="298"/>
      <c r="H1205" s="298"/>
      <c r="I1205" s="298"/>
      <c r="J1205" s="298"/>
      <c r="K1205" s="298"/>
      <c r="L1205" s="299"/>
      <c r="M1205" s="300"/>
      <c r="N1205" s="301"/>
      <c r="O1205" s="238"/>
      <c r="P1205" s="238"/>
      <c r="Q1205" s="238"/>
    </row>
    <row r="1206" spans="1:17" s="39" customFormat="1" ht="12">
      <c r="A1206" s="298"/>
      <c r="B1206" s="298"/>
      <c r="C1206" s="298"/>
      <c r="D1206" s="298"/>
      <c r="E1206" s="298"/>
      <c r="F1206" s="298"/>
      <c r="G1206" s="298"/>
      <c r="H1206" s="298"/>
      <c r="I1206" s="298"/>
      <c r="J1206" s="298"/>
      <c r="K1206" s="298"/>
      <c r="L1206" s="299"/>
      <c r="M1206" s="300"/>
      <c r="N1206" s="301"/>
      <c r="O1206" s="238"/>
      <c r="P1206" s="238"/>
      <c r="Q1206" s="238"/>
    </row>
    <row r="1207" spans="1:17" s="39" customFormat="1" ht="12">
      <c r="A1207" s="298"/>
      <c r="B1207" s="298"/>
      <c r="C1207" s="298"/>
      <c r="D1207" s="298"/>
      <c r="E1207" s="298"/>
      <c r="F1207" s="298"/>
      <c r="G1207" s="298"/>
      <c r="H1207" s="298"/>
      <c r="I1207" s="298"/>
      <c r="J1207" s="298"/>
      <c r="K1207" s="298"/>
      <c r="L1207" s="299"/>
      <c r="M1207" s="300"/>
      <c r="N1207" s="301"/>
      <c r="O1207" s="238"/>
      <c r="P1207" s="238"/>
      <c r="Q1207" s="238"/>
    </row>
    <row r="1208" spans="1:17" s="39" customFormat="1" ht="12">
      <c r="A1208" s="298"/>
      <c r="B1208" s="298"/>
      <c r="C1208" s="298"/>
      <c r="D1208" s="298"/>
      <c r="E1208" s="298"/>
      <c r="F1208" s="298"/>
      <c r="G1208" s="298"/>
      <c r="H1208" s="298"/>
      <c r="I1208" s="298"/>
      <c r="J1208" s="298"/>
      <c r="K1208" s="298"/>
      <c r="L1208" s="299"/>
      <c r="M1208" s="300"/>
      <c r="N1208" s="301"/>
      <c r="O1208" s="238"/>
      <c r="P1208" s="238"/>
      <c r="Q1208" s="238"/>
    </row>
    <row r="1209" spans="1:17" s="39" customFormat="1" ht="12">
      <c r="A1209" s="298"/>
      <c r="B1209" s="298"/>
      <c r="C1209" s="298"/>
      <c r="D1209" s="298"/>
      <c r="E1209" s="298"/>
      <c r="F1209" s="298"/>
      <c r="G1209" s="298"/>
      <c r="H1209" s="298"/>
      <c r="I1209" s="298"/>
      <c r="J1209" s="298"/>
      <c r="K1209" s="298"/>
      <c r="L1209" s="299"/>
      <c r="M1209" s="300"/>
      <c r="N1209" s="301"/>
      <c r="O1209" s="238"/>
      <c r="P1209" s="238"/>
      <c r="Q1209" s="238"/>
    </row>
    <row r="1210" spans="1:17" s="39" customFormat="1" ht="12">
      <c r="A1210" s="298"/>
      <c r="B1210" s="298"/>
      <c r="C1210" s="298"/>
      <c r="D1210" s="298"/>
      <c r="E1210" s="298"/>
      <c r="F1210" s="298"/>
      <c r="G1210" s="298"/>
      <c r="H1210" s="298"/>
      <c r="I1210" s="298"/>
      <c r="J1210" s="298"/>
      <c r="K1210" s="298"/>
      <c r="L1210" s="299"/>
      <c r="M1210" s="300"/>
      <c r="N1210" s="301"/>
      <c r="O1210" s="238"/>
      <c r="P1210" s="238"/>
      <c r="Q1210" s="238"/>
    </row>
    <row r="1211" spans="1:17" s="39" customFormat="1" ht="12">
      <c r="A1211" s="298"/>
      <c r="B1211" s="298"/>
      <c r="C1211" s="298"/>
      <c r="D1211" s="298"/>
      <c r="E1211" s="298"/>
      <c r="F1211" s="298"/>
      <c r="G1211" s="298"/>
      <c r="H1211" s="298"/>
      <c r="I1211" s="298"/>
      <c r="J1211" s="298"/>
      <c r="K1211" s="298"/>
      <c r="L1211" s="299"/>
      <c r="M1211" s="300"/>
      <c r="N1211" s="301"/>
      <c r="O1211" s="238"/>
      <c r="P1211" s="238"/>
      <c r="Q1211" s="238"/>
    </row>
    <row r="1212" spans="1:17" s="39" customFormat="1" ht="12">
      <c r="A1212" s="298"/>
      <c r="B1212" s="298"/>
      <c r="C1212" s="298"/>
      <c r="D1212" s="298"/>
      <c r="E1212" s="298"/>
      <c r="F1212" s="298"/>
      <c r="G1212" s="298"/>
      <c r="H1212" s="298"/>
      <c r="I1212" s="298"/>
      <c r="J1212" s="298"/>
      <c r="K1212" s="298"/>
      <c r="L1212" s="299"/>
      <c r="M1212" s="300"/>
      <c r="N1212" s="301"/>
      <c r="O1212" s="238"/>
      <c r="P1212" s="238"/>
      <c r="Q1212" s="238"/>
    </row>
    <row r="1213" spans="1:17" s="39" customFormat="1" ht="12">
      <c r="A1213" s="298"/>
      <c r="B1213" s="298"/>
      <c r="C1213" s="298"/>
      <c r="D1213" s="298"/>
      <c r="E1213" s="298"/>
      <c r="F1213" s="298"/>
      <c r="G1213" s="298"/>
      <c r="H1213" s="298"/>
      <c r="I1213" s="298"/>
      <c r="J1213" s="298"/>
      <c r="K1213" s="298"/>
      <c r="L1213" s="299"/>
      <c r="M1213" s="300"/>
      <c r="N1213" s="301"/>
      <c r="O1213" s="238"/>
      <c r="P1213" s="238"/>
      <c r="Q1213" s="238"/>
    </row>
    <row r="1214" spans="1:17" s="39" customFormat="1" ht="12">
      <c r="A1214" s="298"/>
      <c r="B1214" s="298"/>
      <c r="C1214" s="298"/>
      <c r="D1214" s="298"/>
      <c r="E1214" s="298"/>
      <c r="F1214" s="298"/>
      <c r="G1214" s="298"/>
      <c r="H1214" s="298"/>
      <c r="I1214" s="298"/>
      <c r="J1214" s="298"/>
      <c r="K1214" s="298"/>
      <c r="L1214" s="299"/>
      <c r="M1214" s="300"/>
      <c r="N1214" s="301"/>
      <c r="O1214" s="238"/>
      <c r="P1214" s="238"/>
      <c r="Q1214" s="238"/>
    </row>
    <row r="1215" spans="1:17" s="39" customFormat="1" ht="12">
      <c r="A1215" s="298"/>
      <c r="B1215" s="298"/>
      <c r="C1215" s="298"/>
      <c r="D1215" s="298"/>
      <c r="E1215" s="298"/>
      <c r="F1215" s="298"/>
      <c r="G1215" s="298"/>
      <c r="H1215" s="298"/>
      <c r="I1215" s="298"/>
      <c r="J1215" s="298"/>
      <c r="K1215" s="298"/>
      <c r="L1215" s="299"/>
      <c r="M1215" s="300"/>
      <c r="N1215" s="301"/>
      <c r="O1215" s="238"/>
      <c r="P1215" s="238"/>
      <c r="Q1215" s="238"/>
    </row>
    <row r="1216" spans="1:17" s="39" customFormat="1" ht="12">
      <c r="A1216" s="298"/>
      <c r="B1216" s="298"/>
      <c r="C1216" s="298"/>
      <c r="D1216" s="298"/>
      <c r="E1216" s="298"/>
      <c r="F1216" s="298"/>
      <c r="G1216" s="298"/>
      <c r="H1216" s="298"/>
      <c r="I1216" s="298"/>
      <c r="J1216" s="298"/>
      <c r="K1216" s="298"/>
      <c r="L1216" s="299"/>
      <c r="M1216" s="300"/>
      <c r="N1216" s="301"/>
      <c r="O1216" s="238"/>
      <c r="P1216" s="238"/>
      <c r="Q1216" s="238"/>
    </row>
    <row r="1217" spans="1:17" s="39" customFormat="1" ht="12">
      <c r="A1217" s="298"/>
      <c r="B1217" s="298"/>
      <c r="C1217" s="298"/>
      <c r="D1217" s="298"/>
      <c r="E1217" s="298"/>
      <c r="F1217" s="298"/>
      <c r="G1217" s="298"/>
      <c r="H1217" s="298"/>
      <c r="I1217" s="298"/>
      <c r="J1217" s="298"/>
      <c r="K1217" s="298"/>
      <c r="L1217" s="299"/>
      <c r="M1217" s="300"/>
      <c r="N1217" s="301"/>
      <c r="O1217" s="238"/>
      <c r="P1217" s="238"/>
      <c r="Q1217" s="238"/>
    </row>
    <row r="1218" spans="1:17" s="39" customFormat="1" ht="12">
      <c r="A1218" s="298"/>
      <c r="B1218" s="298"/>
      <c r="C1218" s="298"/>
      <c r="D1218" s="298"/>
      <c r="E1218" s="298"/>
      <c r="F1218" s="298"/>
      <c r="G1218" s="298"/>
      <c r="H1218" s="298"/>
      <c r="I1218" s="298"/>
      <c r="J1218" s="298"/>
      <c r="K1218" s="298"/>
      <c r="L1218" s="299"/>
      <c r="M1218" s="300"/>
      <c r="N1218" s="301"/>
      <c r="O1218" s="238"/>
      <c r="P1218" s="238"/>
      <c r="Q1218" s="238"/>
    </row>
    <row r="1219" spans="1:17" s="39" customFormat="1" ht="12">
      <c r="A1219" s="298"/>
      <c r="B1219" s="298"/>
      <c r="C1219" s="298"/>
      <c r="D1219" s="298"/>
      <c r="E1219" s="298"/>
      <c r="F1219" s="298"/>
      <c r="G1219" s="298"/>
      <c r="H1219" s="298"/>
      <c r="I1219" s="298"/>
      <c r="J1219" s="298"/>
      <c r="K1219" s="298"/>
      <c r="L1219" s="299"/>
      <c r="M1219" s="300"/>
      <c r="N1219" s="301"/>
      <c r="O1219" s="238"/>
      <c r="P1219" s="238"/>
      <c r="Q1219" s="238"/>
    </row>
    <row r="1220" spans="1:17" s="39" customFormat="1" ht="12">
      <c r="A1220" s="298"/>
      <c r="B1220" s="298"/>
      <c r="C1220" s="298"/>
      <c r="D1220" s="298"/>
      <c r="E1220" s="298"/>
      <c r="F1220" s="298"/>
      <c r="G1220" s="298"/>
      <c r="H1220" s="298"/>
      <c r="I1220" s="298"/>
      <c r="J1220" s="298"/>
      <c r="K1220" s="298"/>
      <c r="L1220" s="299"/>
      <c r="M1220" s="300"/>
      <c r="N1220" s="301"/>
      <c r="O1220" s="238"/>
      <c r="P1220" s="238"/>
      <c r="Q1220" s="238"/>
    </row>
    <row r="1221" spans="1:17" s="39" customFormat="1" ht="12">
      <c r="A1221" s="298"/>
      <c r="B1221" s="298"/>
      <c r="C1221" s="298"/>
      <c r="D1221" s="298"/>
      <c r="E1221" s="298"/>
      <c r="F1221" s="298"/>
      <c r="G1221" s="298"/>
      <c r="H1221" s="298"/>
      <c r="I1221" s="298"/>
      <c r="J1221" s="298"/>
      <c r="K1221" s="298"/>
      <c r="L1221" s="299"/>
      <c r="M1221" s="300"/>
      <c r="N1221" s="301"/>
      <c r="O1221" s="238"/>
      <c r="P1221" s="238"/>
      <c r="Q1221" s="238"/>
    </row>
    <row r="1222" spans="1:17" s="39" customFormat="1" ht="12">
      <c r="A1222" s="298"/>
      <c r="B1222" s="298"/>
      <c r="C1222" s="298"/>
      <c r="D1222" s="298"/>
      <c r="E1222" s="298"/>
      <c r="F1222" s="298"/>
      <c r="G1222" s="298"/>
      <c r="H1222" s="298"/>
      <c r="I1222" s="298"/>
      <c r="J1222" s="298"/>
      <c r="K1222" s="298"/>
      <c r="L1222" s="299"/>
      <c r="M1222" s="300"/>
      <c r="N1222" s="301"/>
      <c r="O1222" s="238"/>
      <c r="P1222" s="238"/>
      <c r="Q1222" s="238"/>
    </row>
    <row r="1223" spans="1:17" s="39" customFormat="1" ht="12">
      <c r="A1223" s="298"/>
      <c r="B1223" s="298"/>
      <c r="C1223" s="298"/>
      <c r="D1223" s="298"/>
      <c r="E1223" s="298"/>
      <c r="F1223" s="298"/>
      <c r="G1223" s="298"/>
      <c r="H1223" s="298"/>
      <c r="I1223" s="298"/>
      <c r="J1223" s="298"/>
      <c r="K1223" s="298"/>
      <c r="L1223" s="299"/>
      <c r="M1223" s="300"/>
      <c r="N1223" s="301"/>
      <c r="O1223" s="238"/>
      <c r="P1223" s="238"/>
      <c r="Q1223" s="238"/>
    </row>
    <row r="1224" spans="1:17" s="39" customFormat="1" ht="12">
      <c r="A1224" s="298"/>
      <c r="B1224" s="298"/>
      <c r="C1224" s="298"/>
      <c r="D1224" s="298"/>
      <c r="E1224" s="298"/>
      <c r="F1224" s="298"/>
      <c r="G1224" s="298"/>
      <c r="H1224" s="298"/>
      <c r="I1224" s="298"/>
      <c r="J1224" s="298"/>
      <c r="K1224" s="298"/>
      <c r="L1224" s="299"/>
      <c r="M1224" s="300"/>
      <c r="N1224" s="301"/>
      <c r="O1224" s="238"/>
      <c r="P1224" s="238"/>
      <c r="Q1224" s="238"/>
    </row>
    <row r="1225" spans="1:17" s="39" customFormat="1" ht="12">
      <c r="A1225" s="298"/>
      <c r="B1225" s="298"/>
      <c r="C1225" s="298"/>
      <c r="D1225" s="298"/>
      <c r="E1225" s="298"/>
      <c r="F1225" s="298"/>
      <c r="G1225" s="298"/>
      <c r="H1225" s="298"/>
      <c r="I1225" s="298"/>
      <c r="J1225" s="298"/>
      <c r="K1225" s="298"/>
      <c r="L1225" s="299"/>
      <c r="M1225" s="300"/>
      <c r="N1225" s="301"/>
      <c r="O1225" s="238"/>
      <c r="P1225" s="238"/>
      <c r="Q1225" s="238"/>
    </row>
    <row r="1226" spans="1:17" s="39" customFormat="1" ht="12">
      <c r="A1226" s="298"/>
      <c r="B1226" s="298"/>
      <c r="C1226" s="298"/>
      <c r="D1226" s="298"/>
      <c r="E1226" s="298"/>
      <c r="F1226" s="298"/>
      <c r="G1226" s="298"/>
      <c r="H1226" s="298"/>
      <c r="I1226" s="298"/>
      <c r="J1226" s="298"/>
      <c r="K1226" s="298"/>
      <c r="L1226" s="299"/>
      <c r="M1226" s="300"/>
      <c r="N1226" s="301"/>
      <c r="O1226" s="238"/>
      <c r="P1226" s="238"/>
      <c r="Q1226" s="238"/>
    </row>
    <row r="1227" spans="1:17" s="39" customFormat="1" ht="12">
      <c r="A1227" s="298"/>
      <c r="B1227" s="298"/>
      <c r="C1227" s="298"/>
      <c r="D1227" s="298"/>
      <c r="E1227" s="298"/>
      <c r="F1227" s="298"/>
      <c r="G1227" s="298"/>
      <c r="H1227" s="298"/>
      <c r="I1227" s="298"/>
      <c r="J1227" s="298"/>
      <c r="K1227" s="298"/>
      <c r="L1227" s="299"/>
      <c r="M1227" s="300"/>
      <c r="N1227" s="301"/>
      <c r="O1227" s="238"/>
      <c r="P1227" s="238"/>
      <c r="Q1227" s="238"/>
    </row>
    <row r="1228" spans="1:17" s="39" customFormat="1" ht="12">
      <c r="A1228" s="298"/>
      <c r="B1228" s="298"/>
      <c r="C1228" s="298"/>
      <c r="D1228" s="298"/>
      <c r="E1228" s="298"/>
      <c r="F1228" s="298"/>
      <c r="G1228" s="298"/>
      <c r="H1228" s="298"/>
      <c r="I1228" s="298"/>
      <c r="J1228" s="298"/>
      <c r="K1228" s="298"/>
      <c r="L1228" s="299"/>
      <c r="M1228" s="300"/>
      <c r="N1228" s="301"/>
      <c r="O1228" s="238"/>
      <c r="P1228" s="238"/>
      <c r="Q1228" s="238"/>
    </row>
    <row r="1229" spans="1:17" s="39" customFormat="1" ht="12">
      <c r="A1229" s="298"/>
      <c r="B1229" s="298"/>
      <c r="C1229" s="298"/>
      <c r="D1229" s="298"/>
      <c r="E1229" s="298"/>
      <c r="F1229" s="298"/>
      <c r="G1229" s="298"/>
      <c r="H1229" s="298"/>
      <c r="I1229" s="298"/>
      <c r="J1229" s="298"/>
      <c r="K1229" s="298"/>
      <c r="L1229" s="299"/>
      <c r="M1229" s="300"/>
      <c r="N1229" s="301"/>
      <c r="O1229" s="238"/>
      <c r="P1229" s="238"/>
      <c r="Q1229" s="238"/>
    </row>
    <row r="1230" spans="1:17" s="39" customFormat="1" ht="12">
      <c r="A1230" s="298"/>
      <c r="B1230" s="298"/>
      <c r="C1230" s="298"/>
      <c r="D1230" s="298"/>
      <c r="E1230" s="298"/>
      <c r="F1230" s="298"/>
      <c r="G1230" s="298"/>
      <c r="H1230" s="298"/>
      <c r="I1230" s="298"/>
      <c r="J1230" s="298"/>
      <c r="K1230" s="298"/>
      <c r="L1230" s="299"/>
      <c r="M1230" s="300"/>
      <c r="N1230" s="301"/>
      <c r="O1230" s="238"/>
      <c r="P1230" s="238"/>
      <c r="Q1230" s="238"/>
    </row>
    <row r="1231" spans="1:17" s="39" customFormat="1" ht="12">
      <c r="A1231" s="298"/>
      <c r="B1231" s="298"/>
      <c r="C1231" s="298"/>
      <c r="D1231" s="298"/>
      <c r="E1231" s="298"/>
      <c r="F1231" s="298"/>
      <c r="G1231" s="298"/>
      <c r="H1231" s="298"/>
      <c r="I1231" s="298"/>
      <c r="J1231" s="298"/>
      <c r="K1231" s="298"/>
      <c r="L1231" s="299"/>
      <c r="M1231" s="300"/>
      <c r="N1231" s="301"/>
      <c r="O1231" s="238"/>
      <c r="P1231" s="238"/>
      <c r="Q1231" s="238"/>
    </row>
    <row r="1232" spans="1:17" s="39" customFormat="1" ht="12">
      <c r="A1232" s="298"/>
      <c r="B1232" s="298"/>
      <c r="C1232" s="298"/>
      <c r="D1232" s="298"/>
      <c r="E1232" s="298"/>
      <c r="F1232" s="298"/>
      <c r="G1232" s="298"/>
      <c r="H1232" s="298"/>
      <c r="I1232" s="298"/>
      <c r="J1232" s="298"/>
      <c r="K1232" s="298"/>
      <c r="L1232" s="299"/>
      <c r="M1232" s="300"/>
      <c r="N1232" s="301"/>
      <c r="O1232" s="238"/>
      <c r="P1232" s="238"/>
      <c r="Q1232" s="238"/>
    </row>
    <row r="1233" spans="1:17" s="39" customFormat="1" ht="12">
      <c r="A1233" s="298"/>
      <c r="B1233" s="298"/>
      <c r="C1233" s="298"/>
      <c r="D1233" s="298"/>
      <c r="E1233" s="298"/>
      <c r="F1233" s="298"/>
      <c r="G1233" s="298"/>
      <c r="H1233" s="298"/>
      <c r="I1233" s="298"/>
      <c r="J1233" s="298"/>
      <c r="K1233" s="298"/>
      <c r="L1233" s="299"/>
      <c r="M1233" s="300"/>
      <c r="N1233" s="301"/>
      <c r="O1233" s="238"/>
      <c r="P1233" s="238"/>
      <c r="Q1233" s="238"/>
    </row>
    <row r="1234" spans="1:17" s="39" customFormat="1" ht="12">
      <c r="A1234" s="298"/>
      <c r="B1234" s="298"/>
      <c r="C1234" s="298"/>
      <c r="D1234" s="298"/>
      <c r="E1234" s="298"/>
      <c r="F1234" s="298"/>
      <c r="G1234" s="298"/>
      <c r="H1234" s="298"/>
      <c r="I1234" s="298"/>
      <c r="J1234" s="298"/>
      <c r="K1234" s="298"/>
      <c r="L1234" s="299"/>
      <c r="M1234" s="300"/>
      <c r="N1234" s="301"/>
      <c r="O1234" s="238"/>
      <c r="P1234" s="238"/>
      <c r="Q1234" s="238"/>
    </row>
    <row r="1235" spans="1:17" s="39" customFormat="1" ht="12">
      <c r="A1235" s="298"/>
      <c r="B1235" s="298"/>
      <c r="C1235" s="298"/>
      <c r="D1235" s="298"/>
      <c r="E1235" s="298"/>
      <c r="F1235" s="298"/>
      <c r="G1235" s="298"/>
      <c r="H1235" s="298"/>
      <c r="I1235" s="298"/>
      <c r="J1235" s="298"/>
      <c r="K1235" s="298"/>
      <c r="L1235" s="299"/>
      <c r="M1235" s="300"/>
      <c r="N1235" s="301"/>
      <c r="O1235" s="238"/>
      <c r="P1235" s="238"/>
      <c r="Q1235" s="238"/>
    </row>
    <row r="1236" spans="1:17" s="39" customFormat="1" ht="12">
      <c r="A1236" s="298"/>
      <c r="B1236" s="298"/>
      <c r="C1236" s="298"/>
      <c r="D1236" s="298"/>
      <c r="E1236" s="298"/>
      <c r="F1236" s="298"/>
      <c r="G1236" s="298"/>
      <c r="H1236" s="298"/>
      <c r="I1236" s="298"/>
      <c r="J1236" s="298"/>
      <c r="K1236" s="298"/>
      <c r="L1236" s="299"/>
      <c r="M1236" s="300"/>
      <c r="N1236" s="301"/>
      <c r="O1236" s="238"/>
      <c r="P1236" s="238"/>
      <c r="Q1236" s="238"/>
    </row>
    <row r="1237" spans="1:17" s="39" customFormat="1" ht="12">
      <c r="A1237" s="298"/>
      <c r="B1237" s="298"/>
      <c r="C1237" s="298"/>
      <c r="D1237" s="298"/>
      <c r="E1237" s="298"/>
      <c r="F1237" s="298"/>
      <c r="G1237" s="298"/>
      <c r="H1237" s="298"/>
      <c r="I1237" s="298"/>
      <c r="J1237" s="298"/>
      <c r="K1237" s="298"/>
      <c r="L1237" s="299"/>
      <c r="M1237" s="300"/>
      <c r="N1237" s="301"/>
      <c r="O1237" s="238"/>
      <c r="P1237" s="238"/>
      <c r="Q1237" s="238"/>
    </row>
    <row r="1238" spans="1:17" s="39" customFormat="1" ht="12">
      <c r="A1238" s="298"/>
      <c r="B1238" s="298"/>
      <c r="C1238" s="298"/>
      <c r="D1238" s="298"/>
      <c r="E1238" s="298"/>
      <c r="F1238" s="298"/>
      <c r="G1238" s="298"/>
      <c r="H1238" s="298"/>
      <c r="I1238" s="298"/>
      <c r="J1238" s="298"/>
      <c r="K1238" s="298"/>
      <c r="L1238" s="299"/>
      <c r="M1238" s="300"/>
      <c r="N1238" s="301"/>
      <c r="O1238" s="238"/>
      <c r="P1238" s="238"/>
      <c r="Q1238" s="238"/>
    </row>
    <row r="1239" spans="1:17" s="39" customFormat="1" ht="12">
      <c r="A1239" s="298"/>
      <c r="B1239" s="298"/>
      <c r="C1239" s="298"/>
      <c r="D1239" s="298"/>
      <c r="E1239" s="298"/>
      <c r="F1239" s="298"/>
      <c r="G1239" s="298"/>
      <c r="H1239" s="298"/>
      <c r="I1239" s="298"/>
      <c r="J1239" s="298"/>
      <c r="K1239" s="298"/>
      <c r="L1239" s="299"/>
      <c r="M1239" s="300"/>
      <c r="N1239" s="301"/>
      <c r="O1239" s="238"/>
      <c r="P1239" s="238"/>
      <c r="Q1239" s="238"/>
    </row>
    <row r="1240" spans="1:17" s="39" customFormat="1" ht="12">
      <c r="A1240" s="298"/>
      <c r="B1240" s="298"/>
      <c r="C1240" s="298"/>
      <c r="D1240" s="298"/>
      <c r="E1240" s="298"/>
      <c r="F1240" s="298"/>
      <c r="G1240" s="298"/>
      <c r="H1240" s="298"/>
      <c r="I1240" s="298"/>
      <c r="J1240" s="298"/>
      <c r="K1240" s="298"/>
      <c r="L1240" s="299"/>
      <c r="M1240" s="300"/>
      <c r="N1240" s="301"/>
      <c r="O1240" s="238"/>
      <c r="P1240" s="238"/>
      <c r="Q1240" s="238"/>
    </row>
    <row r="1241" spans="1:17" s="39" customFormat="1" ht="12">
      <c r="A1241" s="298"/>
      <c r="B1241" s="298"/>
      <c r="C1241" s="298"/>
      <c r="D1241" s="298"/>
      <c r="E1241" s="298"/>
      <c r="F1241" s="298"/>
      <c r="G1241" s="298"/>
      <c r="H1241" s="298"/>
      <c r="I1241" s="298"/>
      <c r="J1241" s="298"/>
      <c r="K1241" s="298"/>
      <c r="L1241" s="299"/>
      <c r="M1241" s="300"/>
      <c r="N1241" s="301"/>
      <c r="O1241" s="238"/>
      <c r="P1241" s="238"/>
      <c r="Q1241" s="238"/>
    </row>
    <row r="1242" spans="1:17" s="39" customFormat="1" ht="12">
      <c r="A1242" s="298"/>
      <c r="B1242" s="298"/>
      <c r="C1242" s="298"/>
      <c r="D1242" s="298"/>
      <c r="E1242" s="298"/>
      <c r="F1242" s="298"/>
      <c r="G1242" s="298"/>
      <c r="H1242" s="298"/>
      <c r="I1242" s="298"/>
      <c r="J1242" s="298"/>
      <c r="K1242" s="298"/>
      <c r="L1242" s="299"/>
      <c r="M1242" s="300"/>
      <c r="N1242" s="301"/>
      <c r="O1242" s="238"/>
      <c r="P1242" s="238"/>
      <c r="Q1242" s="238"/>
    </row>
    <row r="1243" spans="1:17" s="39" customFormat="1" ht="12">
      <c r="A1243" s="298"/>
      <c r="B1243" s="298"/>
      <c r="C1243" s="298"/>
      <c r="D1243" s="298"/>
      <c r="E1243" s="298"/>
      <c r="F1243" s="298"/>
      <c r="G1243" s="298"/>
      <c r="H1243" s="298"/>
      <c r="I1243" s="298"/>
      <c r="J1243" s="298"/>
      <c r="K1243" s="298"/>
      <c r="L1243" s="299"/>
      <c r="M1243" s="300"/>
      <c r="N1243" s="301"/>
      <c r="O1243" s="238"/>
      <c r="P1243" s="238"/>
      <c r="Q1243" s="238"/>
    </row>
    <row r="1244" spans="1:17" s="39" customFormat="1" ht="12">
      <c r="A1244" s="298"/>
      <c r="B1244" s="298"/>
      <c r="C1244" s="298"/>
      <c r="D1244" s="298"/>
      <c r="E1244" s="298"/>
      <c r="F1244" s="298"/>
      <c r="G1244" s="298"/>
      <c r="H1244" s="298"/>
      <c r="I1244" s="298"/>
      <c r="J1244" s="298"/>
      <c r="K1244" s="298"/>
      <c r="L1244" s="299"/>
      <c r="M1244" s="300"/>
      <c r="N1244" s="301"/>
      <c r="O1244" s="238"/>
      <c r="P1244" s="238"/>
      <c r="Q1244" s="238"/>
    </row>
    <row r="1245" spans="1:17" s="39" customFormat="1" ht="12">
      <c r="A1245" s="298"/>
      <c r="B1245" s="298"/>
      <c r="C1245" s="298"/>
      <c r="D1245" s="298"/>
      <c r="E1245" s="298"/>
      <c r="F1245" s="298"/>
      <c r="G1245" s="298"/>
      <c r="H1245" s="298"/>
      <c r="I1245" s="298"/>
      <c r="J1245" s="298"/>
      <c r="K1245" s="298"/>
      <c r="L1245" s="299"/>
      <c r="M1245" s="300"/>
      <c r="N1245" s="301"/>
      <c r="O1245" s="238"/>
      <c r="P1245" s="238"/>
      <c r="Q1245" s="238"/>
    </row>
    <row r="1246" spans="1:17" s="39" customFormat="1" ht="12">
      <c r="A1246" s="298"/>
      <c r="B1246" s="298"/>
      <c r="C1246" s="298"/>
      <c r="D1246" s="298"/>
      <c r="E1246" s="298"/>
      <c r="F1246" s="298"/>
      <c r="G1246" s="298"/>
      <c r="H1246" s="298"/>
      <c r="I1246" s="298"/>
      <c r="J1246" s="298"/>
      <c r="K1246" s="298"/>
      <c r="L1246" s="299"/>
      <c r="M1246" s="300"/>
      <c r="N1246" s="301"/>
      <c r="O1246" s="238"/>
      <c r="P1246" s="238"/>
      <c r="Q1246" s="238"/>
    </row>
    <row r="1247" spans="1:17" s="39" customFormat="1" ht="12">
      <c r="A1247" s="298"/>
      <c r="B1247" s="298"/>
      <c r="C1247" s="298"/>
      <c r="D1247" s="298"/>
      <c r="E1247" s="298"/>
      <c r="F1247" s="298"/>
      <c r="G1247" s="298"/>
      <c r="H1247" s="298"/>
      <c r="I1247" s="298"/>
      <c r="J1247" s="298"/>
      <c r="K1247" s="298"/>
      <c r="L1247" s="299"/>
      <c r="M1247" s="300"/>
      <c r="N1247" s="301"/>
      <c r="O1247" s="238"/>
      <c r="P1247" s="238"/>
      <c r="Q1247" s="238"/>
    </row>
    <row r="1248" spans="1:17" s="39" customFormat="1" ht="12">
      <c r="A1248" s="298"/>
      <c r="B1248" s="298"/>
      <c r="C1248" s="298"/>
      <c r="D1248" s="298"/>
      <c r="E1248" s="298"/>
      <c r="F1248" s="298"/>
      <c r="G1248" s="298"/>
      <c r="H1248" s="298"/>
      <c r="I1248" s="298"/>
      <c r="J1248" s="298"/>
      <c r="K1248" s="298"/>
      <c r="L1248" s="299"/>
      <c r="M1248" s="300"/>
      <c r="N1248" s="301"/>
      <c r="O1248" s="238"/>
      <c r="P1248" s="238"/>
      <c r="Q1248" s="238"/>
    </row>
    <row r="1249" spans="1:17" s="39" customFormat="1" ht="12">
      <c r="A1249" s="298"/>
      <c r="B1249" s="298"/>
      <c r="C1249" s="298"/>
      <c r="D1249" s="298"/>
      <c r="E1249" s="298"/>
      <c r="F1249" s="298"/>
      <c r="G1249" s="298"/>
      <c r="H1249" s="298"/>
      <c r="I1249" s="298"/>
      <c r="J1249" s="298"/>
      <c r="K1249" s="298"/>
      <c r="L1249" s="299"/>
      <c r="M1249" s="300"/>
      <c r="N1249" s="301"/>
      <c r="O1249" s="238"/>
      <c r="P1249" s="238"/>
      <c r="Q1249" s="238"/>
    </row>
    <row r="1250" spans="1:17" s="39" customFormat="1" ht="12">
      <c r="A1250" s="298"/>
      <c r="B1250" s="298"/>
      <c r="C1250" s="298"/>
      <c r="D1250" s="298"/>
      <c r="E1250" s="298"/>
      <c r="F1250" s="298"/>
      <c r="G1250" s="298"/>
      <c r="H1250" s="298"/>
      <c r="I1250" s="298"/>
      <c r="J1250" s="298"/>
      <c r="K1250" s="298"/>
      <c r="L1250" s="299"/>
      <c r="M1250" s="300"/>
      <c r="N1250" s="301"/>
      <c r="O1250" s="238"/>
      <c r="P1250" s="238"/>
      <c r="Q1250" s="238"/>
    </row>
    <row r="1251" spans="1:17" s="39" customFormat="1" ht="12">
      <c r="A1251" s="298"/>
      <c r="B1251" s="298"/>
      <c r="C1251" s="298"/>
      <c r="D1251" s="298"/>
      <c r="E1251" s="298"/>
      <c r="F1251" s="298"/>
      <c r="G1251" s="298"/>
      <c r="H1251" s="298"/>
      <c r="I1251" s="298"/>
      <c r="J1251" s="298"/>
      <c r="K1251" s="298"/>
      <c r="L1251" s="299"/>
      <c r="M1251" s="300"/>
      <c r="N1251" s="301"/>
      <c r="O1251" s="238"/>
      <c r="P1251" s="238"/>
      <c r="Q1251" s="238"/>
    </row>
    <row r="1252" spans="1:17" s="39" customFormat="1" ht="12">
      <c r="A1252" s="298"/>
      <c r="B1252" s="298"/>
      <c r="C1252" s="298"/>
      <c r="D1252" s="298"/>
      <c r="E1252" s="298"/>
      <c r="F1252" s="298"/>
      <c r="G1252" s="298"/>
      <c r="H1252" s="298"/>
      <c r="I1252" s="298"/>
      <c r="J1252" s="298"/>
      <c r="K1252" s="298"/>
      <c r="L1252" s="299"/>
      <c r="M1252" s="300"/>
      <c r="N1252" s="301"/>
      <c r="O1252" s="238"/>
      <c r="P1252" s="238"/>
      <c r="Q1252" s="238"/>
    </row>
    <row r="1253" spans="1:17" s="39" customFormat="1" ht="12">
      <c r="A1253" s="298"/>
      <c r="B1253" s="298"/>
      <c r="C1253" s="298"/>
      <c r="D1253" s="298"/>
      <c r="E1253" s="298"/>
      <c r="F1253" s="298"/>
      <c r="G1253" s="298"/>
      <c r="H1253" s="298"/>
      <c r="I1253" s="298"/>
      <c r="J1253" s="298"/>
      <c r="K1253" s="298"/>
      <c r="L1253" s="299"/>
      <c r="M1253" s="300"/>
      <c r="N1253" s="301"/>
      <c r="O1253" s="238"/>
      <c r="P1253" s="238"/>
      <c r="Q1253" s="238"/>
    </row>
    <row r="1254" spans="1:17" s="39" customFormat="1" ht="12">
      <c r="A1254" s="298"/>
      <c r="B1254" s="298"/>
      <c r="C1254" s="298"/>
      <c r="D1254" s="298"/>
      <c r="E1254" s="298"/>
      <c r="F1254" s="298"/>
      <c r="G1254" s="298"/>
      <c r="H1254" s="298"/>
      <c r="I1254" s="298"/>
      <c r="J1254" s="298"/>
      <c r="K1254" s="298"/>
      <c r="L1254" s="299"/>
      <c r="M1254" s="300"/>
      <c r="N1254" s="301"/>
      <c r="O1254" s="238"/>
      <c r="P1254" s="238"/>
      <c r="Q1254" s="238"/>
    </row>
    <row r="1255" spans="1:17" s="39" customFormat="1" ht="12">
      <c r="A1255" s="298"/>
      <c r="B1255" s="298"/>
      <c r="C1255" s="298"/>
      <c r="D1255" s="298"/>
      <c r="E1255" s="298"/>
      <c r="F1255" s="298"/>
      <c r="G1255" s="298"/>
      <c r="H1255" s="298"/>
      <c r="I1255" s="298"/>
      <c r="J1255" s="298"/>
      <c r="K1255" s="298"/>
      <c r="L1255" s="299"/>
      <c r="M1255" s="300"/>
      <c r="N1255" s="301"/>
      <c r="O1255" s="238"/>
      <c r="P1255" s="238"/>
      <c r="Q1255" s="238"/>
    </row>
    <row r="1256" spans="1:17" s="39" customFormat="1" ht="12">
      <c r="A1256" s="298"/>
      <c r="B1256" s="298"/>
      <c r="C1256" s="298"/>
      <c r="D1256" s="298"/>
      <c r="E1256" s="298"/>
      <c r="F1256" s="298"/>
      <c r="G1256" s="298"/>
      <c r="H1256" s="298"/>
      <c r="I1256" s="298"/>
      <c r="J1256" s="298"/>
      <c r="K1256" s="298"/>
      <c r="L1256" s="299"/>
      <c r="M1256" s="300"/>
      <c r="N1256" s="301"/>
      <c r="O1256" s="238"/>
      <c r="P1256" s="238"/>
      <c r="Q1256" s="238"/>
    </row>
    <row r="1257" spans="1:17" s="39" customFormat="1" ht="12">
      <c r="A1257" s="298"/>
      <c r="B1257" s="298"/>
      <c r="C1257" s="298"/>
      <c r="D1257" s="298"/>
      <c r="E1257" s="298"/>
      <c r="F1257" s="298"/>
      <c r="G1257" s="298"/>
      <c r="H1257" s="298"/>
      <c r="I1257" s="298"/>
      <c r="J1257" s="298"/>
      <c r="K1257" s="298"/>
      <c r="L1257" s="299"/>
      <c r="M1257" s="300"/>
      <c r="N1257" s="301"/>
      <c r="O1257" s="238"/>
      <c r="P1257" s="238"/>
      <c r="Q1257" s="238"/>
    </row>
    <row r="1258" spans="1:17" s="39" customFormat="1" ht="12">
      <c r="A1258" s="298"/>
      <c r="B1258" s="298"/>
      <c r="C1258" s="298"/>
      <c r="D1258" s="298"/>
      <c r="E1258" s="298"/>
      <c r="F1258" s="298"/>
      <c r="G1258" s="298"/>
      <c r="H1258" s="298"/>
      <c r="I1258" s="298"/>
      <c r="J1258" s="298"/>
      <c r="K1258" s="298"/>
      <c r="L1258" s="299"/>
      <c r="M1258" s="300"/>
      <c r="N1258" s="301"/>
      <c r="O1258" s="238"/>
      <c r="P1258" s="238"/>
      <c r="Q1258" s="238"/>
    </row>
    <row r="1259" spans="1:17" s="39" customFormat="1" ht="12">
      <c r="A1259" s="298"/>
      <c r="B1259" s="298"/>
      <c r="C1259" s="298"/>
      <c r="D1259" s="298"/>
      <c r="E1259" s="298"/>
      <c r="F1259" s="298"/>
      <c r="G1259" s="298"/>
      <c r="H1259" s="298"/>
      <c r="I1259" s="298"/>
      <c r="J1259" s="298"/>
      <c r="K1259" s="298"/>
      <c r="L1259" s="299"/>
      <c r="M1259" s="300"/>
      <c r="N1259" s="301"/>
      <c r="O1259" s="238"/>
      <c r="P1259" s="238"/>
      <c r="Q1259" s="238"/>
    </row>
    <row r="1260" spans="1:17" s="39" customFormat="1" ht="12">
      <c r="A1260" s="298"/>
      <c r="B1260" s="298"/>
      <c r="C1260" s="298"/>
      <c r="D1260" s="298"/>
      <c r="E1260" s="298"/>
      <c r="F1260" s="298"/>
      <c r="G1260" s="298"/>
      <c r="H1260" s="298"/>
      <c r="I1260" s="298"/>
      <c r="J1260" s="298"/>
      <c r="K1260" s="298"/>
      <c r="L1260" s="299"/>
      <c r="M1260" s="300"/>
      <c r="N1260" s="301"/>
      <c r="O1260" s="238"/>
      <c r="P1260" s="238"/>
      <c r="Q1260" s="238"/>
    </row>
    <row r="1261" spans="1:17" s="39" customFormat="1" ht="12">
      <c r="A1261" s="298"/>
      <c r="B1261" s="298"/>
      <c r="C1261" s="298"/>
      <c r="D1261" s="298"/>
      <c r="E1261" s="298"/>
      <c r="F1261" s="298"/>
      <c r="G1261" s="298"/>
      <c r="H1261" s="298"/>
      <c r="I1261" s="298"/>
      <c r="J1261" s="298"/>
      <c r="K1261" s="298"/>
      <c r="L1261" s="299"/>
      <c r="M1261" s="300"/>
      <c r="N1261" s="301"/>
      <c r="O1261" s="238"/>
      <c r="P1261" s="238"/>
      <c r="Q1261" s="238"/>
    </row>
    <row r="1262" spans="1:17" s="39" customFormat="1" ht="12">
      <c r="A1262" s="298"/>
      <c r="B1262" s="298"/>
      <c r="C1262" s="298"/>
      <c r="D1262" s="298"/>
      <c r="E1262" s="298"/>
      <c r="F1262" s="298"/>
      <c r="G1262" s="298"/>
      <c r="H1262" s="298"/>
      <c r="I1262" s="298"/>
      <c r="J1262" s="298"/>
      <c r="K1262" s="298"/>
      <c r="L1262" s="299"/>
      <c r="M1262" s="300"/>
      <c r="N1262" s="301"/>
      <c r="O1262" s="238"/>
      <c r="P1262" s="238"/>
      <c r="Q1262" s="238"/>
    </row>
    <row r="1263" spans="1:17" s="39" customFormat="1" ht="12">
      <c r="A1263" s="298"/>
      <c r="B1263" s="298"/>
      <c r="C1263" s="298"/>
      <c r="D1263" s="298"/>
      <c r="E1263" s="298"/>
      <c r="F1263" s="298"/>
      <c r="G1263" s="298"/>
      <c r="H1263" s="298"/>
      <c r="I1263" s="298"/>
      <c r="J1263" s="298"/>
      <c r="K1263" s="298"/>
      <c r="L1263" s="299"/>
      <c r="M1263" s="300"/>
      <c r="N1263" s="301"/>
      <c r="O1263" s="238"/>
      <c r="P1263" s="238"/>
      <c r="Q1263" s="238"/>
    </row>
    <row r="1264" spans="1:17" s="39" customFormat="1" ht="12">
      <c r="A1264" s="298"/>
      <c r="B1264" s="298"/>
      <c r="C1264" s="298"/>
      <c r="D1264" s="298"/>
      <c r="E1264" s="298"/>
      <c r="F1264" s="298"/>
      <c r="G1264" s="298"/>
      <c r="H1264" s="298"/>
      <c r="I1264" s="298"/>
      <c r="J1264" s="298"/>
      <c r="K1264" s="298"/>
      <c r="L1264" s="299"/>
      <c r="M1264" s="300"/>
      <c r="N1264" s="301"/>
      <c r="O1264" s="238"/>
      <c r="P1264" s="238"/>
      <c r="Q1264" s="238"/>
    </row>
    <row r="1265" spans="1:17" s="39" customFormat="1" ht="12">
      <c r="A1265" s="298"/>
      <c r="B1265" s="298"/>
      <c r="C1265" s="298"/>
      <c r="D1265" s="298"/>
      <c r="E1265" s="298"/>
      <c r="F1265" s="298"/>
      <c r="G1265" s="298"/>
      <c r="H1265" s="298"/>
      <c r="I1265" s="298"/>
      <c r="J1265" s="298"/>
      <c r="K1265" s="298"/>
      <c r="L1265" s="299"/>
      <c r="M1265" s="300"/>
      <c r="N1265" s="301"/>
      <c r="O1265" s="238"/>
      <c r="P1265" s="238"/>
      <c r="Q1265" s="238"/>
    </row>
    <row r="1266" spans="1:17" s="39" customFormat="1" ht="12">
      <c r="A1266" s="298"/>
      <c r="B1266" s="298"/>
      <c r="C1266" s="298"/>
      <c r="D1266" s="298"/>
      <c r="E1266" s="298"/>
      <c r="F1266" s="298"/>
      <c r="G1266" s="298"/>
      <c r="H1266" s="298"/>
      <c r="I1266" s="298"/>
      <c r="J1266" s="298"/>
      <c r="K1266" s="298"/>
      <c r="L1266" s="299"/>
      <c r="M1266" s="300"/>
      <c r="N1266" s="301"/>
      <c r="O1266" s="238"/>
      <c r="P1266" s="238"/>
      <c r="Q1266" s="238"/>
    </row>
    <row r="1267" spans="1:17" s="39" customFormat="1" ht="12">
      <c r="A1267" s="298"/>
      <c r="B1267" s="298"/>
      <c r="C1267" s="298"/>
      <c r="D1267" s="298"/>
      <c r="E1267" s="298"/>
      <c r="F1267" s="298"/>
      <c r="G1267" s="298"/>
      <c r="H1267" s="298"/>
      <c r="I1267" s="298"/>
      <c r="J1267" s="298"/>
      <c r="K1267" s="298"/>
      <c r="L1267" s="299"/>
      <c r="M1267" s="300"/>
      <c r="N1267" s="301"/>
      <c r="O1267" s="238"/>
      <c r="P1267" s="238"/>
      <c r="Q1267" s="238"/>
    </row>
    <row r="1268" spans="1:17" s="39" customFormat="1" ht="12">
      <c r="A1268" s="298"/>
      <c r="B1268" s="298"/>
      <c r="C1268" s="298"/>
      <c r="D1268" s="298"/>
      <c r="E1268" s="298"/>
      <c r="F1268" s="298"/>
      <c r="G1268" s="298"/>
      <c r="H1268" s="298"/>
      <c r="I1268" s="298"/>
      <c r="J1268" s="298"/>
      <c r="K1268" s="298"/>
      <c r="L1268" s="299"/>
      <c r="M1268" s="300"/>
      <c r="N1268" s="301"/>
      <c r="O1268" s="238"/>
      <c r="P1268" s="238"/>
      <c r="Q1268" s="238"/>
    </row>
    <row r="1269" spans="1:17" s="39" customFormat="1" ht="12">
      <c r="A1269" s="298"/>
      <c r="B1269" s="298"/>
      <c r="C1269" s="298"/>
      <c r="D1269" s="298"/>
      <c r="E1269" s="298"/>
      <c r="F1269" s="298"/>
      <c r="G1269" s="298"/>
      <c r="H1269" s="298"/>
      <c r="I1269" s="298"/>
      <c r="J1269" s="298"/>
      <c r="K1269" s="298"/>
      <c r="L1269" s="299"/>
      <c r="M1269" s="300"/>
      <c r="N1269" s="301"/>
      <c r="O1269" s="238"/>
      <c r="P1269" s="238"/>
      <c r="Q1269" s="238"/>
    </row>
    <row r="1270" spans="1:17" s="39" customFormat="1" ht="12">
      <c r="A1270" s="298"/>
      <c r="B1270" s="298"/>
      <c r="C1270" s="298"/>
      <c r="D1270" s="298"/>
      <c r="E1270" s="298"/>
      <c r="F1270" s="298"/>
      <c r="G1270" s="298"/>
      <c r="H1270" s="298"/>
      <c r="I1270" s="298"/>
      <c r="J1270" s="298"/>
      <c r="K1270" s="298"/>
      <c r="L1270" s="299"/>
      <c r="M1270" s="300"/>
      <c r="N1270" s="301"/>
      <c r="O1270" s="238"/>
      <c r="P1270" s="238"/>
      <c r="Q1270" s="238"/>
    </row>
    <row r="1271" spans="1:17" s="39" customFormat="1" ht="12">
      <c r="A1271" s="298"/>
      <c r="B1271" s="298"/>
      <c r="C1271" s="298"/>
      <c r="D1271" s="298"/>
      <c r="E1271" s="298"/>
      <c r="F1271" s="298"/>
      <c r="G1271" s="298"/>
      <c r="H1271" s="298"/>
      <c r="I1271" s="298"/>
      <c r="J1271" s="298"/>
      <c r="K1271" s="298"/>
      <c r="L1271" s="299"/>
      <c r="M1271" s="300"/>
      <c r="N1271" s="301"/>
      <c r="O1271" s="238"/>
      <c r="P1271" s="238"/>
      <c r="Q1271" s="238"/>
    </row>
    <row r="1272" spans="1:17" s="39" customFormat="1" ht="12">
      <c r="A1272" s="298"/>
      <c r="B1272" s="298"/>
      <c r="C1272" s="298"/>
      <c r="D1272" s="298"/>
      <c r="E1272" s="298"/>
      <c r="F1272" s="298"/>
      <c r="G1272" s="298"/>
      <c r="H1272" s="298"/>
      <c r="I1272" s="298"/>
      <c r="J1272" s="298"/>
      <c r="K1272" s="298"/>
      <c r="L1272" s="299"/>
      <c r="M1272" s="300"/>
      <c r="N1272" s="301"/>
      <c r="O1272" s="238"/>
      <c r="P1272" s="238"/>
      <c r="Q1272" s="238"/>
    </row>
    <row r="1273" spans="1:17" s="39" customFormat="1" ht="12">
      <c r="A1273" s="298"/>
      <c r="B1273" s="298"/>
      <c r="C1273" s="298"/>
      <c r="D1273" s="298"/>
      <c r="E1273" s="298"/>
      <c r="F1273" s="298"/>
      <c r="G1273" s="298"/>
      <c r="H1273" s="298"/>
      <c r="I1273" s="298"/>
      <c r="J1273" s="298"/>
      <c r="K1273" s="298"/>
      <c r="L1273" s="299"/>
      <c r="M1273" s="300"/>
      <c r="N1273" s="301"/>
      <c r="O1273" s="238"/>
      <c r="P1273" s="238"/>
      <c r="Q1273" s="238"/>
    </row>
    <row r="1274" spans="1:17" s="39" customFormat="1" ht="12">
      <c r="A1274" s="298"/>
      <c r="B1274" s="298"/>
      <c r="C1274" s="298"/>
      <c r="D1274" s="298"/>
      <c r="E1274" s="298"/>
      <c r="F1274" s="298"/>
      <c r="G1274" s="298"/>
      <c r="H1274" s="298"/>
      <c r="I1274" s="298"/>
      <c r="J1274" s="298"/>
      <c r="K1274" s="298"/>
      <c r="L1274" s="299"/>
      <c r="M1274" s="300"/>
      <c r="N1274" s="301"/>
      <c r="O1274" s="238"/>
      <c r="P1274" s="238"/>
      <c r="Q1274" s="238"/>
    </row>
    <row r="1275" spans="1:17" s="39" customFormat="1" ht="12">
      <c r="A1275" s="298"/>
      <c r="B1275" s="298"/>
      <c r="C1275" s="298"/>
      <c r="D1275" s="298"/>
      <c r="E1275" s="298"/>
      <c r="F1275" s="298"/>
      <c r="G1275" s="298"/>
      <c r="H1275" s="298"/>
      <c r="I1275" s="298"/>
      <c r="J1275" s="298"/>
      <c r="K1275" s="298"/>
      <c r="L1275" s="299"/>
      <c r="M1275" s="300"/>
      <c r="N1275" s="301"/>
      <c r="O1275" s="238"/>
      <c r="P1275" s="238"/>
      <c r="Q1275" s="238"/>
    </row>
    <row r="1276" spans="1:17" s="39" customFormat="1" ht="12">
      <c r="A1276" s="298"/>
      <c r="B1276" s="298"/>
      <c r="C1276" s="298"/>
      <c r="D1276" s="298"/>
      <c r="E1276" s="298"/>
      <c r="F1276" s="298"/>
      <c r="G1276" s="298"/>
      <c r="H1276" s="298"/>
      <c r="I1276" s="298"/>
      <c r="J1276" s="298"/>
      <c r="K1276" s="298"/>
      <c r="L1276" s="299"/>
      <c r="M1276" s="300"/>
      <c r="N1276" s="301"/>
      <c r="O1276" s="238"/>
      <c r="P1276" s="238"/>
      <c r="Q1276" s="238"/>
    </row>
    <row r="1277" spans="1:17" s="39" customFormat="1" ht="12">
      <c r="A1277" s="298"/>
      <c r="B1277" s="298"/>
      <c r="C1277" s="298"/>
      <c r="D1277" s="298"/>
      <c r="E1277" s="298"/>
      <c r="F1277" s="298"/>
      <c r="G1277" s="298"/>
      <c r="H1277" s="298"/>
      <c r="I1277" s="298"/>
      <c r="J1277" s="298"/>
      <c r="K1277" s="298"/>
      <c r="L1277" s="299"/>
      <c r="M1277" s="300"/>
      <c r="N1277" s="301"/>
      <c r="O1277" s="238"/>
      <c r="P1277" s="238"/>
      <c r="Q1277" s="238"/>
    </row>
    <row r="1278" spans="1:17" s="39" customFormat="1" ht="12">
      <c r="A1278" s="298"/>
      <c r="B1278" s="298"/>
      <c r="C1278" s="298"/>
      <c r="D1278" s="298"/>
      <c r="E1278" s="298"/>
      <c r="F1278" s="298"/>
      <c r="G1278" s="298"/>
      <c r="H1278" s="298"/>
      <c r="I1278" s="298"/>
      <c r="J1278" s="298"/>
      <c r="K1278" s="298"/>
      <c r="L1278" s="299"/>
      <c r="M1278" s="300"/>
      <c r="N1278" s="301"/>
      <c r="O1278" s="238"/>
      <c r="P1278" s="238"/>
      <c r="Q1278" s="238"/>
    </row>
    <row r="1279" spans="1:17" s="39" customFormat="1" ht="12">
      <c r="A1279" s="298"/>
      <c r="B1279" s="298"/>
      <c r="C1279" s="298"/>
      <c r="D1279" s="298"/>
      <c r="E1279" s="298"/>
      <c r="F1279" s="298"/>
      <c r="G1279" s="298"/>
      <c r="H1279" s="298"/>
      <c r="I1279" s="298"/>
      <c r="J1279" s="298"/>
      <c r="K1279" s="298"/>
      <c r="L1279" s="299"/>
      <c r="M1279" s="300"/>
      <c r="N1279" s="301"/>
      <c r="O1279" s="238"/>
      <c r="P1279" s="238"/>
      <c r="Q1279" s="238"/>
    </row>
    <row r="1280" spans="1:17" s="39" customFormat="1" ht="12">
      <c r="A1280" s="298"/>
      <c r="B1280" s="298"/>
      <c r="C1280" s="298"/>
      <c r="D1280" s="298"/>
      <c r="E1280" s="298"/>
      <c r="F1280" s="298"/>
      <c r="G1280" s="298"/>
      <c r="H1280" s="298"/>
      <c r="I1280" s="298"/>
      <c r="J1280" s="298"/>
      <c r="K1280" s="298"/>
      <c r="L1280" s="299"/>
      <c r="M1280" s="300"/>
      <c r="N1280" s="301"/>
      <c r="O1280" s="238"/>
      <c r="P1280" s="238"/>
      <c r="Q1280" s="238"/>
    </row>
    <row r="1281" spans="1:17" s="39" customFormat="1" ht="12">
      <c r="A1281" s="298"/>
      <c r="B1281" s="298"/>
      <c r="C1281" s="298"/>
      <c r="D1281" s="298"/>
      <c r="E1281" s="298"/>
      <c r="F1281" s="298"/>
      <c r="G1281" s="298"/>
      <c r="H1281" s="298"/>
      <c r="I1281" s="298"/>
      <c r="J1281" s="298"/>
      <c r="K1281" s="298"/>
      <c r="L1281" s="299"/>
      <c r="M1281" s="300"/>
      <c r="N1281" s="301"/>
      <c r="O1281" s="238"/>
      <c r="P1281" s="238"/>
      <c r="Q1281" s="238"/>
    </row>
    <row r="1282" spans="1:17" s="39" customFormat="1" ht="12">
      <c r="A1282" s="298"/>
      <c r="B1282" s="298"/>
      <c r="C1282" s="298"/>
      <c r="D1282" s="298"/>
      <c r="E1282" s="298"/>
      <c r="F1282" s="298"/>
      <c r="G1282" s="298"/>
      <c r="H1282" s="298"/>
      <c r="I1282" s="298"/>
      <c r="J1282" s="298"/>
      <c r="K1282" s="298"/>
      <c r="L1282" s="299"/>
      <c r="M1282" s="300"/>
      <c r="N1282" s="301"/>
      <c r="O1282" s="238"/>
      <c r="P1282" s="238"/>
      <c r="Q1282" s="238"/>
    </row>
    <row r="1283" spans="1:17" s="39" customFormat="1" ht="12">
      <c r="A1283" s="298"/>
      <c r="B1283" s="298"/>
      <c r="C1283" s="298"/>
      <c r="D1283" s="298"/>
      <c r="E1283" s="298"/>
      <c r="F1283" s="298"/>
      <c r="G1283" s="298"/>
      <c r="H1283" s="298"/>
      <c r="I1283" s="298"/>
      <c r="J1283" s="298"/>
      <c r="K1283" s="298"/>
      <c r="L1283" s="299"/>
      <c r="M1283" s="300"/>
      <c r="N1283" s="301"/>
      <c r="O1283" s="238"/>
      <c r="P1283" s="238"/>
      <c r="Q1283" s="238"/>
    </row>
    <row r="1284" spans="1:17" s="39" customFormat="1" ht="12">
      <c r="A1284" s="298"/>
      <c r="B1284" s="298"/>
      <c r="C1284" s="298"/>
      <c r="D1284" s="298"/>
      <c r="E1284" s="298"/>
      <c r="F1284" s="298"/>
      <c r="G1284" s="298"/>
      <c r="H1284" s="298"/>
      <c r="I1284" s="298"/>
      <c r="J1284" s="298"/>
      <c r="K1284" s="298"/>
      <c r="L1284" s="299"/>
      <c r="M1284" s="300"/>
      <c r="N1284" s="301"/>
      <c r="O1284" s="238"/>
      <c r="P1284" s="238"/>
      <c r="Q1284" s="238"/>
    </row>
    <row r="1285" spans="1:17" s="39" customFormat="1" ht="12">
      <c r="A1285" s="298"/>
      <c r="B1285" s="298"/>
      <c r="C1285" s="298"/>
      <c r="D1285" s="298"/>
      <c r="E1285" s="298"/>
      <c r="F1285" s="298"/>
      <c r="G1285" s="298"/>
      <c r="H1285" s="298"/>
      <c r="I1285" s="298"/>
      <c r="J1285" s="298"/>
      <c r="K1285" s="298"/>
      <c r="L1285" s="299"/>
      <c r="M1285" s="300"/>
      <c r="N1285" s="301"/>
      <c r="O1285" s="238"/>
      <c r="P1285" s="238"/>
      <c r="Q1285" s="238"/>
    </row>
    <row r="1286" spans="1:17" s="39" customFormat="1" ht="12">
      <c r="A1286" s="298"/>
      <c r="B1286" s="298"/>
      <c r="C1286" s="298"/>
      <c r="D1286" s="298"/>
      <c r="E1286" s="298"/>
      <c r="F1286" s="298"/>
      <c r="G1286" s="298"/>
      <c r="H1286" s="298"/>
      <c r="I1286" s="298"/>
      <c r="J1286" s="298"/>
      <c r="K1286" s="298"/>
      <c r="L1286" s="299"/>
      <c r="M1286" s="300"/>
      <c r="N1286" s="301"/>
      <c r="O1286" s="238"/>
      <c r="P1286" s="238"/>
      <c r="Q1286" s="238"/>
    </row>
    <row r="1287" spans="1:17" s="39" customFormat="1" ht="12">
      <c r="A1287" s="298"/>
      <c r="B1287" s="298"/>
      <c r="C1287" s="298"/>
      <c r="D1287" s="298"/>
      <c r="E1287" s="298"/>
      <c r="F1287" s="298"/>
      <c r="G1287" s="298"/>
      <c r="H1287" s="298"/>
      <c r="I1287" s="298"/>
      <c r="J1287" s="298"/>
      <c r="K1287" s="298"/>
      <c r="L1287" s="299"/>
      <c r="M1287" s="300"/>
      <c r="N1287" s="301"/>
      <c r="O1287" s="238"/>
      <c r="P1287" s="238"/>
      <c r="Q1287" s="238"/>
    </row>
    <row r="1288" spans="1:17" s="39" customFormat="1" ht="12">
      <c r="A1288" s="298"/>
      <c r="B1288" s="298"/>
      <c r="C1288" s="298"/>
      <c r="D1288" s="298"/>
      <c r="E1288" s="298"/>
      <c r="F1288" s="298"/>
      <c r="G1288" s="298"/>
      <c r="H1288" s="298"/>
      <c r="I1288" s="298"/>
      <c r="J1288" s="298"/>
      <c r="K1288" s="298"/>
      <c r="L1288" s="299"/>
      <c r="M1288" s="300"/>
      <c r="N1288" s="301"/>
      <c r="O1288" s="238"/>
      <c r="P1288" s="238"/>
      <c r="Q1288" s="238"/>
    </row>
    <row r="1289" spans="1:17" s="39" customFormat="1" ht="12">
      <c r="A1289" s="298"/>
      <c r="B1289" s="298"/>
      <c r="C1289" s="298"/>
      <c r="D1289" s="298"/>
      <c r="E1289" s="298"/>
      <c r="F1289" s="298"/>
      <c r="G1289" s="298"/>
      <c r="H1289" s="298"/>
      <c r="I1289" s="298"/>
      <c r="J1289" s="298"/>
      <c r="K1289" s="298"/>
      <c r="L1289" s="299"/>
      <c r="M1289" s="300"/>
      <c r="N1289" s="301"/>
      <c r="O1289" s="238"/>
      <c r="P1289" s="238"/>
      <c r="Q1289" s="238"/>
    </row>
    <row r="1290" spans="1:17" s="39" customFormat="1" ht="12">
      <c r="A1290" s="298"/>
      <c r="B1290" s="298"/>
      <c r="C1290" s="298"/>
      <c r="D1290" s="298"/>
      <c r="E1290" s="298"/>
      <c r="F1290" s="298"/>
      <c r="G1290" s="298"/>
      <c r="H1290" s="298"/>
      <c r="I1290" s="298"/>
      <c r="J1290" s="298"/>
      <c r="K1290" s="298"/>
      <c r="L1290" s="299"/>
      <c r="M1290" s="300"/>
      <c r="N1290" s="301"/>
      <c r="O1290" s="238"/>
      <c r="P1290" s="238"/>
      <c r="Q1290" s="238"/>
    </row>
    <row r="1291" spans="1:17" s="39" customFormat="1" ht="12">
      <c r="A1291" s="298"/>
      <c r="B1291" s="298"/>
      <c r="C1291" s="298"/>
      <c r="D1291" s="298"/>
      <c r="E1291" s="298"/>
      <c r="F1291" s="298"/>
      <c r="G1291" s="298"/>
      <c r="H1291" s="298"/>
      <c r="I1291" s="298"/>
      <c r="J1291" s="298"/>
      <c r="K1291" s="298"/>
      <c r="L1291" s="299"/>
      <c r="M1291" s="300"/>
      <c r="N1291" s="301"/>
      <c r="O1291" s="238"/>
      <c r="P1291" s="238"/>
      <c r="Q1291" s="238"/>
    </row>
    <row r="1292" spans="1:17" s="39" customFormat="1" ht="12">
      <c r="A1292" s="298"/>
      <c r="B1292" s="298"/>
      <c r="C1292" s="298"/>
      <c r="D1292" s="298"/>
      <c r="E1292" s="298"/>
      <c r="F1292" s="298"/>
      <c r="G1292" s="298"/>
      <c r="H1292" s="298"/>
      <c r="I1292" s="298"/>
      <c r="J1292" s="298"/>
      <c r="K1292" s="298"/>
      <c r="L1292" s="299"/>
      <c r="M1292" s="300"/>
      <c r="N1292" s="301"/>
      <c r="O1292" s="238"/>
      <c r="P1292" s="238"/>
      <c r="Q1292" s="238"/>
    </row>
    <row r="1293" spans="1:17" s="39" customFormat="1" ht="12">
      <c r="A1293" s="298"/>
      <c r="B1293" s="298"/>
      <c r="C1293" s="298"/>
      <c r="D1293" s="298"/>
      <c r="E1293" s="298"/>
      <c r="F1293" s="298"/>
      <c r="G1293" s="298"/>
      <c r="H1293" s="298"/>
      <c r="I1293" s="298"/>
      <c r="J1293" s="298"/>
      <c r="K1293" s="298"/>
      <c r="L1293" s="299"/>
      <c r="M1293" s="300"/>
      <c r="N1293" s="301"/>
      <c r="O1293" s="238"/>
      <c r="P1293" s="238"/>
      <c r="Q1293" s="238"/>
    </row>
    <row r="1294" spans="1:17" s="39" customFormat="1" ht="12">
      <c r="A1294" s="298"/>
      <c r="B1294" s="298"/>
      <c r="C1294" s="298"/>
      <c r="D1294" s="298"/>
      <c r="E1294" s="298"/>
      <c r="F1294" s="298"/>
      <c r="G1294" s="298"/>
      <c r="H1294" s="298"/>
      <c r="I1294" s="298"/>
      <c r="J1294" s="298"/>
      <c r="K1294" s="298"/>
      <c r="L1294" s="299"/>
      <c r="M1294" s="300"/>
      <c r="N1294" s="301"/>
      <c r="O1294" s="238"/>
      <c r="P1294" s="238"/>
      <c r="Q1294" s="238"/>
    </row>
    <row r="1295" spans="1:17" s="39" customFormat="1" ht="12">
      <c r="A1295" s="298"/>
      <c r="B1295" s="298"/>
      <c r="C1295" s="298"/>
      <c r="D1295" s="298"/>
      <c r="E1295" s="298"/>
      <c r="F1295" s="298"/>
      <c r="G1295" s="298"/>
      <c r="H1295" s="298"/>
      <c r="I1295" s="298"/>
      <c r="J1295" s="298"/>
      <c r="K1295" s="298"/>
      <c r="L1295" s="299"/>
      <c r="M1295" s="300"/>
      <c r="N1295" s="301"/>
      <c r="O1295" s="238"/>
      <c r="P1295" s="238"/>
      <c r="Q1295" s="238"/>
    </row>
    <row r="1296" spans="1:17" s="39" customFormat="1" ht="12">
      <c r="A1296" s="298"/>
      <c r="B1296" s="298"/>
      <c r="C1296" s="298"/>
      <c r="D1296" s="298"/>
      <c r="E1296" s="298"/>
      <c r="F1296" s="298"/>
      <c r="G1296" s="298"/>
      <c r="H1296" s="298"/>
      <c r="I1296" s="298"/>
      <c r="J1296" s="298"/>
      <c r="K1296" s="298"/>
      <c r="L1296" s="299"/>
      <c r="M1296" s="300"/>
      <c r="N1296" s="301"/>
      <c r="O1296" s="238"/>
      <c r="P1296" s="238"/>
      <c r="Q1296" s="238"/>
    </row>
    <row r="1297" spans="1:17" s="39" customFormat="1" ht="12">
      <c r="A1297" s="298"/>
      <c r="B1297" s="298"/>
      <c r="C1297" s="298"/>
      <c r="D1297" s="298"/>
      <c r="E1297" s="298"/>
      <c r="F1297" s="298"/>
      <c r="G1297" s="298"/>
      <c r="H1297" s="298"/>
      <c r="I1297" s="298"/>
      <c r="J1297" s="298"/>
      <c r="K1297" s="298"/>
      <c r="L1297" s="299"/>
      <c r="M1297" s="300"/>
      <c r="N1297" s="301"/>
      <c r="O1297" s="238"/>
      <c r="P1297" s="238"/>
      <c r="Q1297" s="238"/>
    </row>
    <row r="1298" spans="1:17" s="39" customFormat="1" ht="12">
      <c r="A1298" s="298"/>
      <c r="B1298" s="298"/>
      <c r="C1298" s="298"/>
      <c r="D1298" s="298"/>
      <c r="E1298" s="298"/>
      <c r="F1298" s="298"/>
      <c r="G1298" s="298"/>
      <c r="H1298" s="298"/>
      <c r="I1298" s="298"/>
      <c r="J1298" s="298"/>
      <c r="K1298" s="298"/>
      <c r="L1298" s="299"/>
      <c r="M1298" s="300"/>
      <c r="N1298" s="301"/>
      <c r="O1298" s="238"/>
      <c r="P1298" s="238"/>
      <c r="Q1298" s="238"/>
    </row>
    <row r="1299" spans="1:17" s="39" customFormat="1" ht="12">
      <c r="A1299" s="298"/>
      <c r="B1299" s="298"/>
      <c r="C1299" s="298"/>
      <c r="D1299" s="298"/>
      <c r="E1299" s="298"/>
      <c r="F1299" s="298"/>
      <c r="G1299" s="298"/>
      <c r="H1299" s="298"/>
      <c r="I1299" s="298"/>
      <c r="J1299" s="298"/>
      <c r="K1299" s="298"/>
      <c r="L1299" s="299"/>
      <c r="M1299" s="300"/>
      <c r="N1299" s="301"/>
      <c r="O1299" s="238"/>
      <c r="P1299" s="238"/>
      <c r="Q1299" s="238"/>
    </row>
    <row r="1300" spans="1:17" s="39" customFormat="1" ht="12">
      <c r="A1300" s="298"/>
      <c r="B1300" s="298"/>
      <c r="C1300" s="298"/>
      <c r="D1300" s="298"/>
      <c r="E1300" s="298"/>
      <c r="F1300" s="298"/>
      <c r="G1300" s="298"/>
      <c r="H1300" s="298"/>
      <c r="I1300" s="298"/>
      <c r="J1300" s="298"/>
      <c r="K1300" s="298"/>
      <c r="L1300" s="299"/>
      <c r="M1300" s="300"/>
      <c r="N1300" s="301"/>
      <c r="O1300" s="238"/>
      <c r="P1300" s="238"/>
      <c r="Q1300" s="238"/>
    </row>
    <row r="1301" spans="1:17" s="39" customFormat="1" ht="12">
      <c r="A1301" s="298"/>
      <c r="B1301" s="298"/>
      <c r="C1301" s="298"/>
      <c r="D1301" s="298"/>
      <c r="E1301" s="298"/>
      <c r="F1301" s="298"/>
      <c r="G1301" s="298"/>
      <c r="H1301" s="298"/>
      <c r="I1301" s="298"/>
      <c r="J1301" s="298"/>
      <c r="K1301" s="298"/>
      <c r="L1301" s="299"/>
      <c r="M1301" s="300"/>
      <c r="N1301" s="301"/>
      <c r="O1301" s="238"/>
      <c r="P1301" s="238"/>
      <c r="Q1301" s="238"/>
    </row>
    <row r="1302" spans="1:17" s="39" customFormat="1" ht="12">
      <c r="A1302" s="298"/>
      <c r="B1302" s="298"/>
      <c r="C1302" s="298"/>
      <c r="D1302" s="298"/>
      <c r="E1302" s="298"/>
      <c r="F1302" s="298"/>
      <c r="G1302" s="298"/>
      <c r="H1302" s="298"/>
      <c r="I1302" s="298"/>
      <c r="J1302" s="298"/>
      <c r="K1302" s="298"/>
      <c r="L1302" s="299"/>
      <c r="M1302" s="300"/>
      <c r="N1302" s="301"/>
      <c r="O1302" s="238"/>
      <c r="P1302" s="238"/>
      <c r="Q1302" s="238"/>
    </row>
    <row r="1303" spans="1:17" s="39" customFormat="1" ht="12">
      <c r="A1303" s="298"/>
      <c r="B1303" s="298"/>
      <c r="C1303" s="298"/>
      <c r="D1303" s="298"/>
      <c r="E1303" s="298"/>
      <c r="F1303" s="298"/>
      <c r="G1303" s="298"/>
      <c r="H1303" s="298"/>
      <c r="I1303" s="298"/>
      <c r="J1303" s="298"/>
      <c r="K1303" s="298"/>
      <c r="L1303" s="299"/>
      <c r="M1303" s="300"/>
      <c r="N1303" s="301"/>
      <c r="O1303" s="238"/>
      <c r="P1303" s="238"/>
      <c r="Q1303" s="238"/>
    </row>
    <row r="1304" spans="1:17" s="39" customFormat="1" ht="12">
      <c r="A1304" s="298"/>
      <c r="B1304" s="298"/>
      <c r="C1304" s="298"/>
      <c r="D1304" s="298"/>
      <c r="E1304" s="298"/>
      <c r="F1304" s="298"/>
      <c r="G1304" s="298"/>
      <c r="H1304" s="298"/>
      <c r="I1304" s="298"/>
      <c r="J1304" s="298"/>
      <c r="K1304" s="298"/>
      <c r="L1304" s="299"/>
      <c r="M1304" s="300"/>
      <c r="N1304" s="301"/>
      <c r="O1304" s="238"/>
      <c r="P1304" s="238"/>
      <c r="Q1304" s="238"/>
    </row>
    <row r="1305" spans="1:17" s="39" customFormat="1" ht="12">
      <c r="A1305" s="298"/>
      <c r="B1305" s="298"/>
      <c r="C1305" s="298"/>
      <c r="D1305" s="298"/>
      <c r="E1305" s="298"/>
      <c r="F1305" s="298"/>
      <c r="G1305" s="298"/>
      <c r="H1305" s="298"/>
      <c r="I1305" s="298"/>
      <c r="J1305" s="298"/>
      <c r="K1305" s="298"/>
      <c r="L1305" s="299"/>
      <c r="M1305" s="300"/>
      <c r="N1305" s="301"/>
      <c r="O1305" s="238"/>
      <c r="P1305" s="238"/>
      <c r="Q1305" s="238"/>
    </row>
    <row r="1306" spans="1:17" s="39" customFormat="1" ht="12">
      <c r="A1306" s="298"/>
      <c r="B1306" s="298"/>
      <c r="C1306" s="298"/>
      <c r="D1306" s="298"/>
      <c r="E1306" s="298"/>
      <c r="F1306" s="298"/>
      <c r="G1306" s="298"/>
      <c r="H1306" s="298"/>
      <c r="I1306" s="298"/>
      <c r="J1306" s="298"/>
      <c r="K1306" s="298"/>
      <c r="L1306" s="299"/>
      <c r="M1306" s="300"/>
      <c r="N1306" s="301"/>
      <c r="O1306" s="238"/>
      <c r="P1306" s="238"/>
      <c r="Q1306" s="238"/>
    </row>
    <row r="1307" spans="1:17" s="39" customFormat="1" ht="12">
      <c r="A1307" s="298"/>
      <c r="B1307" s="298"/>
      <c r="C1307" s="298"/>
      <c r="D1307" s="298"/>
      <c r="E1307" s="298"/>
      <c r="F1307" s="298"/>
      <c r="G1307" s="298"/>
      <c r="H1307" s="298"/>
      <c r="I1307" s="298"/>
      <c r="J1307" s="298"/>
      <c r="K1307" s="298"/>
      <c r="L1307" s="299"/>
      <c r="M1307" s="300"/>
      <c r="N1307" s="301"/>
      <c r="O1307" s="238"/>
      <c r="P1307" s="238"/>
      <c r="Q1307" s="238"/>
    </row>
    <row r="1308" spans="1:17" s="39" customFormat="1" ht="12">
      <c r="A1308" s="298"/>
      <c r="B1308" s="298"/>
      <c r="C1308" s="298"/>
      <c r="D1308" s="298"/>
      <c r="E1308" s="298"/>
      <c r="F1308" s="298"/>
      <c r="G1308" s="298"/>
      <c r="H1308" s="298"/>
      <c r="I1308" s="298"/>
      <c r="J1308" s="298"/>
      <c r="K1308" s="298"/>
      <c r="L1308" s="299"/>
      <c r="M1308" s="300"/>
      <c r="N1308" s="301"/>
      <c r="O1308" s="238"/>
      <c r="P1308" s="238"/>
      <c r="Q1308" s="238"/>
    </row>
    <row r="1309" spans="1:17" s="39" customFormat="1" ht="12">
      <c r="A1309" s="298"/>
      <c r="B1309" s="298"/>
      <c r="C1309" s="298"/>
      <c r="D1309" s="298"/>
      <c r="E1309" s="298"/>
      <c r="F1309" s="298"/>
      <c r="G1309" s="298"/>
      <c r="H1309" s="298"/>
      <c r="I1309" s="298"/>
      <c r="J1309" s="298"/>
      <c r="K1309" s="298"/>
      <c r="L1309" s="299"/>
      <c r="M1309" s="300"/>
      <c r="N1309" s="301"/>
      <c r="O1309" s="238"/>
      <c r="P1309" s="238"/>
      <c r="Q1309" s="238"/>
    </row>
    <row r="1310" spans="1:17" s="39" customFormat="1" ht="12">
      <c r="A1310" s="298"/>
      <c r="B1310" s="298"/>
      <c r="C1310" s="298"/>
      <c r="D1310" s="298"/>
      <c r="E1310" s="298"/>
      <c r="F1310" s="298"/>
      <c r="G1310" s="298"/>
      <c r="H1310" s="298"/>
      <c r="I1310" s="298"/>
      <c r="J1310" s="298"/>
      <c r="K1310" s="298"/>
      <c r="L1310" s="299"/>
      <c r="M1310" s="300"/>
      <c r="N1310" s="301"/>
      <c r="O1310" s="238"/>
      <c r="P1310" s="238"/>
      <c r="Q1310" s="238"/>
    </row>
    <row r="1311" spans="1:17" s="39" customFormat="1" ht="12">
      <c r="A1311" s="298"/>
      <c r="B1311" s="298"/>
      <c r="C1311" s="298"/>
      <c r="D1311" s="298"/>
      <c r="E1311" s="298"/>
      <c r="F1311" s="298"/>
      <c r="G1311" s="298"/>
      <c r="H1311" s="298"/>
      <c r="I1311" s="298"/>
      <c r="J1311" s="298"/>
      <c r="K1311" s="298"/>
      <c r="L1311" s="299"/>
      <c r="M1311" s="300"/>
      <c r="N1311" s="301"/>
      <c r="O1311" s="238"/>
      <c r="P1311" s="238"/>
      <c r="Q1311" s="238"/>
    </row>
    <row r="1312" spans="1:17" s="39" customFormat="1" ht="12">
      <c r="A1312" s="298"/>
      <c r="B1312" s="298"/>
      <c r="C1312" s="298"/>
      <c r="D1312" s="298"/>
      <c r="E1312" s="298"/>
      <c r="F1312" s="298"/>
      <c r="G1312" s="298"/>
      <c r="H1312" s="298"/>
      <c r="I1312" s="298"/>
      <c r="J1312" s="298"/>
      <c r="K1312" s="298"/>
      <c r="L1312" s="299"/>
      <c r="M1312" s="300"/>
      <c r="N1312" s="301"/>
      <c r="O1312" s="238"/>
      <c r="P1312" s="238"/>
      <c r="Q1312" s="238"/>
    </row>
    <row r="1313" spans="1:17" s="39" customFormat="1" ht="12">
      <c r="A1313" s="298"/>
      <c r="B1313" s="298"/>
      <c r="C1313" s="298"/>
      <c r="D1313" s="298"/>
      <c r="E1313" s="298"/>
      <c r="F1313" s="298"/>
      <c r="G1313" s="298"/>
      <c r="H1313" s="298"/>
      <c r="I1313" s="298"/>
      <c r="J1313" s="298"/>
      <c r="K1313" s="298"/>
      <c r="L1313" s="299"/>
      <c r="M1313" s="300"/>
      <c r="N1313" s="301"/>
      <c r="O1313" s="238"/>
      <c r="P1313" s="238"/>
      <c r="Q1313" s="238"/>
    </row>
    <row r="1314" spans="1:17" s="39" customFormat="1" ht="12">
      <c r="A1314" s="298"/>
      <c r="B1314" s="298"/>
      <c r="C1314" s="298"/>
      <c r="D1314" s="298"/>
      <c r="E1314" s="298"/>
      <c r="F1314" s="298"/>
      <c r="G1314" s="298"/>
      <c r="H1314" s="298"/>
      <c r="I1314" s="298"/>
      <c r="J1314" s="298"/>
      <c r="K1314" s="298"/>
      <c r="L1314" s="299"/>
      <c r="M1314" s="300"/>
      <c r="N1314" s="301"/>
      <c r="O1314" s="238"/>
      <c r="P1314" s="238"/>
      <c r="Q1314" s="238"/>
    </row>
    <row r="1315" spans="1:17" s="39" customFormat="1" ht="12">
      <c r="A1315" s="298"/>
      <c r="B1315" s="298"/>
      <c r="C1315" s="298"/>
      <c r="D1315" s="298"/>
      <c r="E1315" s="298"/>
      <c r="F1315" s="298"/>
      <c r="G1315" s="298"/>
      <c r="H1315" s="298"/>
      <c r="I1315" s="298"/>
      <c r="J1315" s="298"/>
      <c r="K1315" s="298"/>
      <c r="L1315" s="299"/>
      <c r="M1315" s="300"/>
      <c r="N1315" s="301"/>
      <c r="O1315" s="238"/>
      <c r="P1315" s="238"/>
      <c r="Q1315" s="238"/>
    </row>
    <row r="1316" spans="1:17" s="39" customFormat="1" ht="12">
      <c r="A1316" s="298"/>
      <c r="B1316" s="298"/>
      <c r="C1316" s="298"/>
      <c r="D1316" s="298"/>
      <c r="E1316" s="298"/>
      <c r="F1316" s="298"/>
      <c r="G1316" s="298"/>
      <c r="H1316" s="298"/>
      <c r="I1316" s="298"/>
      <c r="J1316" s="298"/>
      <c r="K1316" s="298"/>
      <c r="L1316" s="299"/>
      <c r="M1316" s="300"/>
      <c r="N1316" s="301"/>
      <c r="O1316" s="238"/>
      <c r="P1316" s="238"/>
      <c r="Q1316" s="238"/>
    </row>
    <row r="1317" spans="1:17" s="39" customFormat="1" ht="12">
      <c r="A1317" s="298"/>
      <c r="B1317" s="298"/>
      <c r="C1317" s="298"/>
      <c r="D1317" s="298"/>
      <c r="E1317" s="298"/>
      <c r="F1317" s="298"/>
      <c r="G1317" s="298"/>
      <c r="H1317" s="298"/>
      <c r="I1317" s="298"/>
      <c r="J1317" s="298"/>
      <c r="K1317" s="298"/>
      <c r="L1317" s="299"/>
      <c r="M1317" s="300"/>
      <c r="N1317" s="301"/>
      <c r="O1317" s="238"/>
      <c r="P1317" s="238"/>
      <c r="Q1317" s="238"/>
    </row>
    <row r="1318" spans="1:17" s="39" customFormat="1" ht="12">
      <c r="A1318" s="298"/>
      <c r="B1318" s="298"/>
      <c r="C1318" s="298"/>
      <c r="D1318" s="298"/>
      <c r="E1318" s="298"/>
      <c r="F1318" s="298"/>
      <c r="G1318" s="298"/>
      <c r="H1318" s="298"/>
      <c r="I1318" s="298"/>
      <c r="J1318" s="298"/>
      <c r="K1318" s="298"/>
      <c r="L1318" s="299"/>
      <c r="M1318" s="300"/>
      <c r="N1318" s="301"/>
      <c r="O1318" s="238"/>
      <c r="P1318" s="238"/>
      <c r="Q1318" s="238"/>
    </row>
    <row r="1319" spans="1:17" s="39" customFormat="1" ht="12">
      <c r="A1319" s="298"/>
      <c r="B1319" s="298"/>
      <c r="C1319" s="298"/>
      <c r="D1319" s="298"/>
      <c r="E1319" s="298"/>
      <c r="F1319" s="298"/>
      <c r="G1319" s="298"/>
      <c r="H1319" s="298"/>
      <c r="I1319" s="298"/>
      <c r="J1319" s="298"/>
      <c r="K1319" s="298"/>
      <c r="L1319" s="299"/>
      <c r="M1319" s="300"/>
      <c r="N1319" s="301"/>
      <c r="O1319" s="238"/>
      <c r="P1319" s="238"/>
      <c r="Q1319" s="238"/>
    </row>
    <row r="1320" spans="1:17" s="39" customFormat="1" ht="12">
      <c r="A1320" s="298"/>
      <c r="B1320" s="298"/>
      <c r="C1320" s="298"/>
      <c r="D1320" s="298"/>
      <c r="E1320" s="298"/>
      <c r="F1320" s="298"/>
      <c r="G1320" s="298"/>
      <c r="H1320" s="298"/>
      <c r="I1320" s="298"/>
      <c r="J1320" s="298"/>
      <c r="K1320" s="298"/>
      <c r="L1320" s="299"/>
      <c r="M1320" s="300"/>
      <c r="N1320" s="301"/>
      <c r="O1320" s="238"/>
      <c r="P1320" s="238"/>
      <c r="Q1320" s="238"/>
    </row>
    <row r="1321" spans="1:17" s="39" customFormat="1" ht="12">
      <c r="A1321" s="298"/>
      <c r="B1321" s="298"/>
      <c r="C1321" s="298"/>
      <c r="D1321" s="298"/>
      <c r="E1321" s="298"/>
      <c r="F1321" s="298"/>
      <c r="G1321" s="298"/>
      <c r="H1321" s="298"/>
      <c r="I1321" s="298"/>
      <c r="J1321" s="298"/>
      <c r="K1321" s="298"/>
      <c r="L1321" s="299"/>
      <c r="M1321" s="300"/>
      <c r="N1321" s="301"/>
      <c r="O1321" s="238"/>
      <c r="P1321" s="238"/>
      <c r="Q1321" s="238"/>
    </row>
    <row r="1322" spans="1:17" s="39" customFormat="1" ht="12">
      <c r="A1322" s="298"/>
      <c r="B1322" s="298"/>
      <c r="C1322" s="298"/>
      <c r="D1322" s="298"/>
      <c r="E1322" s="298"/>
      <c r="F1322" s="298"/>
      <c r="G1322" s="298"/>
      <c r="H1322" s="298"/>
      <c r="I1322" s="298"/>
      <c r="J1322" s="298"/>
      <c r="K1322" s="298"/>
      <c r="L1322" s="299"/>
      <c r="M1322" s="300"/>
      <c r="N1322" s="301"/>
      <c r="O1322" s="238"/>
      <c r="P1322" s="238"/>
      <c r="Q1322" s="238"/>
    </row>
    <row r="1323" spans="1:17" s="39" customFormat="1" ht="12">
      <c r="A1323" s="298"/>
      <c r="B1323" s="298"/>
      <c r="C1323" s="298"/>
      <c r="D1323" s="298"/>
      <c r="E1323" s="298"/>
      <c r="F1323" s="298"/>
      <c r="G1323" s="298"/>
      <c r="H1323" s="298"/>
      <c r="I1323" s="298"/>
      <c r="J1323" s="298"/>
      <c r="K1323" s="298"/>
      <c r="L1323" s="299"/>
      <c r="M1323" s="300"/>
      <c r="N1323" s="301"/>
      <c r="O1323" s="238"/>
      <c r="P1323" s="238"/>
      <c r="Q1323" s="238"/>
    </row>
    <row r="1324" spans="1:17" s="39" customFormat="1" ht="12">
      <c r="A1324" s="298"/>
      <c r="B1324" s="298"/>
      <c r="C1324" s="298"/>
      <c r="D1324" s="298"/>
      <c r="E1324" s="298"/>
      <c r="F1324" s="298"/>
      <c r="G1324" s="298"/>
      <c r="H1324" s="298"/>
      <c r="I1324" s="298"/>
      <c r="J1324" s="298"/>
      <c r="K1324" s="298"/>
      <c r="L1324" s="299"/>
      <c r="M1324" s="300"/>
      <c r="N1324" s="301"/>
      <c r="O1324" s="238"/>
      <c r="P1324" s="238"/>
      <c r="Q1324" s="238"/>
    </row>
    <row r="1325" spans="1:17" s="39" customFormat="1" ht="12">
      <c r="A1325" s="298"/>
      <c r="B1325" s="298"/>
      <c r="C1325" s="298"/>
      <c r="D1325" s="298"/>
      <c r="E1325" s="298"/>
      <c r="F1325" s="298"/>
      <c r="G1325" s="298"/>
      <c r="H1325" s="298"/>
      <c r="I1325" s="298"/>
      <c r="J1325" s="298"/>
      <c r="K1325" s="298"/>
      <c r="L1325" s="299"/>
      <c r="M1325" s="300"/>
      <c r="N1325" s="301"/>
      <c r="O1325" s="238"/>
      <c r="P1325" s="238"/>
      <c r="Q1325" s="238"/>
    </row>
    <row r="1326" spans="1:17" s="39" customFormat="1" ht="12">
      <c r="A1326" s="298"/>
      <c r="B1326" s="298"/>
      <c r="C1326" s="298"/>
      <c r="D1326" s="298"/>
      <c r="E1326" s="298"/>
      <c r="F1326" s="298"/>
      <c r="G1326" s="298"/>
      <c r="H1326" s="298"/>
      <c r="I1326" s="298"/>
      <c r="J1326" s="298"/>
      <c r="K1326" s="298"/>
      <c r="L1326" s="299"/>
      <c r="M1326" s="300"/>
      <c r="N1326" s="301"/>
      <c r="O1326" s="238"/>
      <c r="P1326" s="238"/>
      <c r="Q1326" s="238"/>
    </row>
    <row r="1327" spans="1:17" s="39" customFormat="1" ht="12">
      <c r="A1327" s="298"/>
      <c r="B1327" s="298"/>
      <c r="C1327" s="298"/>
      <c r="D1327" s="298"/>
      <c r="E1327" s="298"/>
      <c r="F1327" s="298"/>
      <c r="G1327" s="298"/>
      <c r="H1327" s="298"/>
      <c r="I1327" s="298"/>
      <c r="J1327" s="298"/>
      <c r="K1327" s="298"/>
      <c r="L1327" s="299"/>
      <c r="M1327" s="300"/>
      <c r="N1327" s="301"/>
      <c r="O1327" s="238"/>
      <c r="P1327" s="238"/>
      <c r="Q1327" s="238"/>
    </row>
    <row r="1328" spans="1:17" s="39" customFormat="1" ht="12">
      <c r="A1328" s="298"/>
      <c r="B1328" s="298"/>
      <c r="C1328" s="298"/>
      <c r="D1328" s="298"/>
      <c r="E1328" s="298"/>
      <c r="F1328" s="298"/>
      <c r="G1328" s="298"/>
      <c r="H1328" s="298"/>
      <c r="I1328" s="298"/>
      <c r="J1328" s="298"/>
      <c r="K1328" s="298"/>
      <c r="L1328" s="299"/>
      <c r="M1328" s="300"/>
      <c r="N1328" s="301"/>
      <c r="O1328" s="238"/>
      <c r="P1328" s="238"/>
      <c r="Q1328" s="238"/>
    </row>
    <row r="1329" spans="1:17" s="39" customFormat="1" ht="12">
      <c r="A1329" s="298"/>
      <c r="B1329" s="298"/>
      <c r="C1329" s="298"/>
      <c r="D1329" s="298"/>
      <c r="E1329" s="298"/>
      <c r="F1329" s="298"/>
      <c r="G1329" s="298"/>
      <c r="H1329" s="298"/>
      <c r="I1329" s="298"/>
      <c r="J1329" s="298"/>
      <c r="K1329" s="298"/>
      <c r="L1329" s="299"/>
      <c r="M1329" s="300"/>
      <c r="N1329" s="301"/>
      <c r="O1329" s="238"/>
      <c r="P1329" s="238"/>
      <c r="Q1329" s="238"/>
    </row>
    <row r="1330" spans="1:17" s="39" customFormat="1" ht="12">
      <c r="A1330" s="298"/>
      <c r="B1330" s="298"/>
      <c r="C1330" s="298"/>
      <c r="D1330" s="298"/>
      <c r="E1330" s="298"/>
      <c r="F1330" s="298"/>
      <c r="G1330" s="298"/>
      <c r="H1330" s="298"/>
      <c r="I1330" s="298"/>
      <c r="J1330" s="298"/>
      <c r="K1330" s="298"/>
      <c r="L1330" s="299"/>
      <c r="M1330" s="300"/>
      <c r="N1330" s="301"/>
      <c r="O1330" s="238"/>
      <c r="P1330" s="238"/>
      <c r="Q1330" s="238"/>
    </row>
    <row r="1331" spans="1:17" s="39" customFormat="1" ht="12">
      <c r="A1331" s="298"/>
      <c r="B1331" s="298"/>
      <c r="C1331" s="298"/>
      <c r="D1331" s="298"/>
      <c r="E1331" s="298"/>
      <c r="F1331" s="298"/>
      <c r="G1331" s="298"/>
      <c r="H1331" s="298"/>
      <c r="I1331" s="298"/>
      <c r="J1331" s="298"/>
      <c r="K1331" s="298"/>
      <c r="L1331" s="299"/>
      <c r="M1331" s="300"/>
      <c r="N1331" s="301"/>
      <c r="O1331" s="238"/>
      <c r="P1331" s="238"/>
      <c r="Q1331" s="238"/>
    </row>
    <row r="1332" spans="1:17" s="39" customFormat="1" ht="12">
      <c r="A1332" s="298"/>
      <c r="B1332" s="298"/>
      <c r="C1332" s="298"/>
      <c r="D1332" s="298"/>
      <c r="E1332" s="298"/>
      <c r="F1332" s="298"/>
      <c r="G1332" s="298"/>
      <c r="H1332" s="298"/>
      <c r="I1332" s="298"/>
      <c r="J1332" s="298"/>
      <c r="K1332" s="298"/>
      <c r="L1332" s="299"/>
      <c r="M1332" s="300"/>
      <c r="N1332" s="301"/>
      <c r="O1332" s="238"/>
      <c r="P1332" s="238"/>
      <c r="Q1332" s="238"/>
    </row>
    <row r="1333" spans="1:17" s="39" customFormat="1" ht="12">
      <c r="A1333" s="298"/>
      <c r="B1333" s="298"/>
      <c r="C1333" s="298"/>
      <c r="D1333" s="298"/>
      <c r="E1333" s="298"/>
      <c r="F1333" s="298"/>
      <c r="G1333" s="298"/>
      <c r="H1333" s="298"/>
      <c r="I1333" s="298"/>
      <c r="J1333" s="298"/>
      <c r="K1333" s="298"/>
      <c r="L1333" s="299"/>
      <c r="M1333" s="300"/>
      <c r="N1333" s="301"/>
      <c r="O1333" s="238"/>
      <c r="P1333" s="238"/>
      <c r="Q1333" s="238"/>
    </row>
    <row r="1334" spans="1:17" s="39" customFormat="1" ht="12">
      <c r="A1334" s="298"/>
      <c r="B1334" s="298"/>
      <c r="C1334" s="298"/>
      <c r="D1334" s="298"/>
      <c r="E1334" s="298"/>
      <c r="F1334" s="298"/>
      <c r="G1334" s="298"/>
      <c r="H1334" s="298"/>
      <c r="I1334" s="298"/>
      <c r="J1334" s="298"/>
      <c r="K1334" s="298"/>
      <c r="L1334" s="299"/>
      <c r="M1334" s="300"/>
      <c r="N1334" s="301"/>
      <c r="O1334" s="238"/>
      <c r="P1334" s="238"/>
      <c r="Q1334" s="238"/>
    </row>
    <row r="1335" spans="1:17" s="39" customFormat="1" ht="12">
      <c r="A1335" s="298"/>
      <c r="B1335" s="298"/>
      <c r="C1335" s="298"/>
      <c r="D1335" s="298"/>
      <c r="E1335" s="298"/>
      <c r="F1335" s="298"/>
      <c r="G1335" s="298"/>
      <c r="H1335" s="298"/>
      <c r="I1335" s="298"/>
      <c r="J1335" s="298"/>
      <c r="K1335" s="298"/>
      <c r="L1335" s="299"/>
      <c r="M1335" s="300"/>
      <c r="N1335" s="301"/>
      <c r="O1335" s="238"/>
      <c r="P1335" s="238"/>
      <c r="Q1335" s="238"/>
    </row>
    <row r="1336" spans="1:17" s="39" customFormat="1" ht="12">
      <c r="A1336" s="298"/>
      <c r="B1336" s="298"/>
      <c r="C1336" s="298"/>
      <c r="D1336" s="298"/>
      <c r="E1336" s="298"/>
      <c r="F1336" s="298"/>
      <c r="G1336" s="298"/>
      <c r="H1336" s="298"/>
      <c r="I1336" s="298"/>
      <c r="J1336" s="298"/>
      <c r="K1336" s="298"/>
      <c r="L1336" s="299"/>
      <c r="M1336" s="300"/>
      <c r="N1336" s="301"/>
      <c r="O1336" s="238"/>
      <c r="P1336" s="238"/>
      <c r="Q1336" s="238"/>
    </row>
    <row r="1337" spans="1:17" s="39" customFormat="1" ht="12">
      <c r="A1337" s="298"/>
      <c r="B1337" s="298"/>
      <c r="C1337" s="298"/>
      <c r="D1337" s="298"/>
      <c r="E1337" s="298"/>
      <c r="F1337" s="298"/>
      <c r="G1337" s="298"/>
      <c r="H1337" s="298"/>
      <c r="I1337" s="298"/>
      <c r="J1337" s="298"/>
      <c r="K1337" s="298"/>
      <c r="L1337" s="299"/>
      <c r="M1337" s="300"/>
      <c r="N1337" s="301"/>
      <c r="O1337" s="238"/>
      <c r="P1337" s="238"/>
      <c r="Q1337" s="238"/>
    </row>
    <row r="1338" spans="1:17" s="39" customFormat="1" ht="12">
      <c r="A1338" s="298"/>
      <c r="B1338" s="298"/>
      <c r="C1338" s="298"/>
      <c r="D1338" s="298"/>
      <c r="E1338" s="298"/>
      <c r="F1338" s="298"/>
      <c r="G1338" s="298"/>
      <c r="H1338" s="298"/>
      <c r="I1338" s="298"/>
      <c r="J1338" s="298"/>
      <c r="K1338" s="298"/>
      <c r="L1338" s="299"/>
      <c r="M1338" s="300"/>
      <c r="N1338" s="301"/>
      <c r="O1338" s="238"/>
      <c r="P1338" s="238"/>
      <c r="Q1338" s="238"/>
    </row>
    <row r="1339" spans="1:17" s="39" customFormat="1" ht="12">
      <c r="A1339" s="298"/>
      <c r="B1339" s="298"/>
      <c r="C1339" s="298"/>
      <c r="D1339" s="298"/>
      <c r="E1339" s="298"/>
      <c r="F1339" s="298"/>
      <c r="G1339" s="298"/>
      <c r="H1339" s="298"/>
      <c r="I1339" s="298"/>
      <c r="J1339" s="298"/>
      <c r="K1339" s="298"/>
      <c r="L1339" s="299"/>
      <c r="M1339" s="300"/>
      <c r="N1339" s="301"/>
      <c r="O1339" s="238"/>
      <c r="P1339" s="238"/>
      <c r="Q1339" s="238"/>
    </row>
    <row r="1340" spans="1:17" s="39" customFormat="1" ht="12">
      <c r="A1340" s="298"/>
      <c r="B1340" s="298"/>
      <c r="C1340" s="298"/>
      <c r="D1340" s="298"/>
      <c r="E1340" s="298"/>
      <c r="F1340" s="298"/>
      <c r="G1340" s="298"/>
      <c r="H1340" s="298"/>
      <c r="I1340" s="298"/>
      <c r="J1340" s="298"/>
      <c r="K1340" s="298"/>
      <c r="L1340" s="299"/>
      <c r="M1340" s="300"/>
      <c r="N1340" s="301"/>
      <c r="O1340" s="238"/>
      <c r="P1340" s="238"/>
      <c r="Q1340" s="238"/>
    </row>
    <row r="1341" spans="1:17" s="39" customFormat="1" ht="12">
      <c r="A1341" s="298"/>
      <c r="B1341" s="298"/>
      <c r="C1341" s="298"/>
      <c r="D1341" s="298"/>
      <c r="E1341" s="298"/>
      <c r="F1341" s="298"/>
      <c r="G1341" s="298"/>
      <c r="H1341" s="298"/>
      <c r="I1341" s="298"/>
      <c r="J1341" s="298"/>
      <c r="K1341" s="298"/>
      <c r="L1341" s="299"/>
      <c r="M1341" s="300"/>
      <c r="N1341" s="301"/>
      <c r="O1341" s="238"/>
      <c r="P1341" s="238"/>
      <c r="Q1341" s="238"/>
    </row>
    <row r="1342" spans="1:17" s="39" customFormat="1" ht="12">
      <c r="A1342" s="298"/>
      <c r="B1342" s="298"/>
      <c r="C1342" s="298"/>
      <c r="D1342" s="298"/>
      <c r="E1342" s="298"/>
      <c r="F1342" s="298"/>
      <c r="G1342" s="298"/>
      <c r="H1342" s="298"/>
      <c r="I1342" s="298"/>
      <c r="J1342" s="298"/>
      <c r="K1342" s="298"/>
      <c r="L1342" s="299"/>
      <c r="M1342" s="300"/>
      <c r="N1342" s="301"/>
      <c r="O1342" s="238"/>
      <c r="P1342" s="238"/>
      <c r="Q1342" s="238"/>
    </row>
    <row r="1343" spans="1:17" s="39" customFormat="1" ht="12">
      <c r="A1343" s="298"/>
      <c r="B1343" s="298"/>
      <c r="C1343" s="298"/>
      <c r="D1343" s="298"/>
      <c r="E1343" s="298"/>
      <c r="F1343" s="298"/>
      <c r="G1343" s="298"/>
      <c r="H1343" s="298"/>
      <c r="I1343" s="298"/>
      <c r="J1343" s="298"/>
      <c r="K1343" s="298"/>
      <c r="L1343" s="299"/>
      <c r="M1343" s="300"/>
      <c r="N1343" s="301"/>
      <c r="O1343" s="238"/>
      <c r="P1343" s="238"/>
      <c r="Q1343" s="238"/>
    </row>
    <row r="1344" spans="1:17" s="39" customFormat="1" ht="12">
      <c r="A1344" s="298"/>
      <c r="B1344" s="298"/>
      <c r="C1344" s="298"/>
      <c r="D1344" s="298"/>
      <c r="E1344" s="298"/>
      <c r="F1344" s="298"/>
      <c r="G1344" s="298"/>
      <c r="H1344" s="298"/>
      <c r="I1344" s="298"/>
      <c r="J1344" s="298"/>
      <c r="K1344" s="298"/>
      <c r="L1344" s="299"/>
      <c r="M1344" s="300"/>
      <c r="N1344" s="301"/>
      <c r="O1344" s="238"/>
      <c r="P1344" s="238"/>
      <c r="Q1344" s="238"/>
    </row>
    <row r="1345" spans="1:17" s="39" customFormat="1" ht="12">
      <c r="A1345" s="298"/>
      <c r="B1345" s="298"/>
      <c r="C1345" s="298"/>
      <c r="D1345" s="298"/>
      <c r="E1345" s="298"/>
      <c r="F1345" s="298"/>
      <c r="G1345" s="298"/>
      <c r="H1345" s="298"/>
      <c r="I1345" s="298"/>
      <c r="J1345" s="298"/>
      <c r="K1345" s="298"/>
      <c r="L1345" s="299"/>
      <c r="M1345" s="300"/>
      <c r="N1345" s="301"/>
      <c r="O1345" s="238"/>
      <c r="P1345" s="238"/>
      <c r="Q1345" s="238"/>
    </row>
    <row r="1346" spans="1:17" s="39" customFormat="1" ht="12">
      <c r="A1346" s="298"/>
      <c r="B1346" s="298"/>
      <c r="C1346" s="298"/>
      <c r="D1346" s="298"/>
      <c r="E1346" s="298"/>
      <c r="F1346" s="298"/>
      <c r="G1346" s="298"/>
      <c r="H1346" s="298"/>
      <c r="I1346" s="298"/>
      <c r="J1346" s="298"/>
      <c r="K1346" s="298"/>
      <c r="L1346" s="299"/>
      <c r="M1346" s="300"/>
      <c r="N1346" s="301"/>
      <c r="O1346" s="238"/>
      <c r="P1346" s="238"/>
      <c r="Q1346" s="238"/>
    </row>
    <row r="1347" spans="1:17" s="39" customFormat="1" ht="12">
      <c r="A1347" s="298"/>
      <c r="B1347" s="298"/>
      <c r="C1347" s="298"/>
      <c r="D1347" s="298"/>
      <c r="E1347" s="298"/>
      <c r="F1347" s="298"/>
      <c r="G1347" s="298"/>
      <c r="H1347" s="298"/>
      <c r="I1347" s="298"/>
      <c r="J1347" s="298"/>
      <c r="K1347" s="298"/>
      <c r="L1347" s="299"/>
      <c r="M1347" s="300"/>
      <c r="N1347" s="301"/>
      <c r="O1347" s="238"/>
      <c r="P1347" s="238"/>
      <c r="Q1347" s="238"/>
    </row>
    <row r="1348" spans="1:17" s="39" customFormat="1" ht="12">
      <c r="A1348" s="298"/>
      <c r="B1348" s="298"/>
      <c r="C1348" s="298"/>
      <c r="D1348" s="298"/>
      <c r="E1348" s="298"/>
      <c r="F1348" s="298"/>
      <c r="G1348" s="298"/>
      <c r="H1348" s="298"/>
      <c r="I1348" s="298"/>
      <c r="J1348" s="298"/>
      <c r="K1348" s="298"/>
      <c r="L1348" s="299"/>
      <c r="M1348" s="300"/>
      <c r="N1348" s="301"/>
      <c r="O1348" s="238"/>
      <c r="P1348" s="238"/>
      <c r="Q1348" s="238"/>
    </row>
    <row r="1349" spans="1:17" s="39" customFormat="1" ht="12">
      <c r="A1349" s="298"/>
      <c r="B1349" s="298"/>
      <c r="C1349" s="298"/>
      <c r="D1349" s="298"/>
      <c r="E1349" s="298"/>
      <c r="F1349" s="298"/>
      <c r="G1349" s="298"/>
      <c r="H1349" s="298"/>
      <c r="I1349" s="298"/>
      <c r="J1349" s="298"/>
      <c r="K1349" s="298"/>
      <c r="L1349" s="299"/>
      <c r="M1349" s="300"/>
      <c r="N1349" s="301"/>
      <c r="O1349" s="238"/>
      <c r="P1349" s="238"/>
      <c r="Q1349" s="238"/>
    </row>
    <row r="1350" spans="1:17" s="39" customFormat="1" ht="12">
      <c r="A1350" s="298"/>
      <c r="B1350" s="298"/>
      <c r="C1350" s="298"/>
      <c r="D1350" s="298"/>
      <c r="E1350" s="298"/>
      <c r="F1350" s="298"/>
      <c r="G1350" s="298"/>
      <c r="H1350" s="298"/>
      <c r="I1350" s="298"/>
      <c r="J1350" s="298"/>
      <c r="K1350" s="298"/>
      <c r="L1350" s="299"/>
      <c r="M1350" s="300"/>
      <c r="N1350" s="301"/>
      <c r="O1350" s="238"/>
      <c r="P1350" s="238"/>
      <c r="Q1350" s="238"/>
    </row>
    <row r="1351" spans="1:17" s="39" customFormat="1" ht="12">
      <c r="A1351" s="298"/>
      <c r="B1351" s="298"/>
      <c r="C1351" s="298"/>
      <c r="D1351" s="298"/>
      <c r="E1351" s="298"/>
      <c r="F1351" s="298"/>
      <c r="G1351" s="298"/>
      <c r="H1351" s="298"/>
      <c r="I1351" s="298"/>
      <c r="J1351" s="298"/>
      <c r="K1351" s="298"/>
      <c r="L1351" s="299"/>
      <c r="M1351" s="300"/>
      <c r="N1351" s="301"/>
      <c r="O1351" s="238"/>
      <c r="P1351" s="238"/>
      <c r="Q1351" s="238"/>
    </row>
    <row r="1352" spans="1:17" s="39" customFormat="1" ht="12">
      <c r="A1352" s="298"/>
      <c r="B1352" s="298"/>
      <c r="C1352" s="298"/>
      <c r="D1352" s="298"/>
      <c r="E1352" s="298"/>
      <c r="F1352" s="298"/>
      <c r="G1352" s="298"/>
      <c r="H1352" s="298"/>
      <c r="I1352" s="298"/>
      <c r="J1352" s="298"/>
      <c r="K1352" s="298"/>
      <c r="L1352" s="299"/>
      <c r="M1352" s="300"/>
      <c r="N1352" s="301"/>
      <c r="O1352" s="238"/>
      <c r="P1352" s="238"/>
      <c r="Q1352" s="238"/>
    </row>
    <row r="1353" spans="1:17" s="39" customFormat="1" ht="12">
      <c r="A1353" s="298"/>
      <c r="B1353" s="298"/>
      <c r="C1353" s="298"/>
      <c r="D1353" s="298"/>
      <c r="E1353" s="298"/>
      <c r="F1353" s="298"/>
      <c r="G1353" s="298"/>
      <c r="H1353" s="298"/>
      <c r="I1353" s="298"/>
      <c r="J1353" s="298"/>
      <c r="K1353" s="298"/>
      <c r="L1353" s="299"/>
      <c r="M1353" s="300"/>
      <c r="N1353" s="301"/>
      <c r="O1353" s="238"/>
      <c r="P1353" s="238"/>
      <c r="Q1353" s="238"/>
    </row>
    <row r="1354" spans="1:17" s="39" customFormat="1" ht="12">
      <c r="A1354" s="298"/>
      <c r="B1354" s="298"/>
      <c r="C1354" s="298"/>
      <c r="D1354" s="298"/>
      <c r="E1354" s="298"/>
      <c r="F1354" s="298"/>
      <c r="G1354" s="298"/>
      <c r="H1354" s="298"/>
      <c r="I1354" s="298"/>
      <c r="J1354" s="298"/>
      <c r="K1354" s="298"/>
      <c r="L1354" s="299"/>
      <c r="M1354" s="300"/>
      <c r="N1354" s="301"/>
      <c r="O1354" s="238"/>
      <c r="P1354" s="238"/>
      <c r="Q1354" s="238"/>
    </row>
    <row r="1355" spans="1:17" s="39" customFormat="1" ht="12">
      <c r="A1355" s="298"/>
      <c r="B1355" s="298"/>
      <c r="C1355" s="298"/>
      <c r="D1355" s="298"/>
      <c r="E1355" s="298"/>
      <c r="F1355" s="298"/>
      <c r="G1355" s="298"/>
      <c r="H1355" s="298"/>
      <c r="I1355" s="298"/>
      <c r="J1355" s="298"/>
      <c r="K1355" s="298"/>
      <c r="L1355" s="299"/>
      <c r="M1355" s="300"/>
      <c r="N1355" s="301"/>
      <c r="O1355" s="238"/>
      <c r="P1355" s="238"/>
      <c r="Q1355" s="238"/>
    </row>
    <row r="1356" spans="1:17" s="39" customFormat="1" ht="12">
      <c r="A1356" s="298"/>
      <c r="B1356" s="298"/>
      <c r="C1356" s="298"/>
      <c r="D1356" s="298"/>
      <c r="E1356" s="298"/>
      <c r="F1356" s="298"/>
      <c r="G1356" s="298"/>
      <c r="H1356" s="298"/>
      <c r="I1356" s="298"/>
      <c r="J1356" s="298"/>
      <c r="K1356" s="298"/>
      <c r="L1356" s="299"/>
      <c r="M1356" s="300"/>
      <c r="N1356" s="301"/>
      <c r="O1356" s="238"/>
      <c r="P1356" s="238"/>
      <c r="Q1356" s="238"/>
    </row>
    <row r="1357" spans="1:17" s="39" customFormat="1" ht="12">
      <c r="A1357" s="298"/>
      <c r="B1357" s="298"/>
      <c r="C1357" s="298"/>
      <c r="D1357" s="298"/>
      <c r="E1357" s="298"/>
      <c r="F1357" s="298"/>
      <c r="G1357" s="298"/>
      <c r="H1357" s="298"/>
      <c r="I1357" s="298"/>
      <c r="J1357" s="298"/>
      <c r="K1357" s="298"/>
      <c r="L1357" s="299"/>
      <c r="M1357" s="300"/>
      <c r="N1357" s="301"/>
      <c r="O1357" s="238"/>
      <c r="P1357" s="238"/>
      <c r="Q1357" s="238"/>
    </row>
    <row r="1358" spans="1:17" s="39" customFormat="1" ht="12">
      <c r="A1358" s="298"/>
      <c r="B1358" s="298"/>
      <c r="C1358" s="298"/>
      <c r="D1358" s="298"/>
      <c r="E1358" s="298"/>
      <c r="F1358" s="298"/>
      <c r="G1358" s="298"/>
      <c r="H1358" s="298"/>
      <c r="I1358" s="298"/>
      <c r="J1358" s="298"/>
      <c r="K1358" s="298"/>
      <c r="L1358" s="299"/>
      <c r="M1358" s="300"/>
      <c r="N1358" s="301"/>
      <c r="O1358" s="238"/>
      <c r="P1358" s="238"/>
      <c r="Q1358" s="238"/>
    </row>
    <row r="1359" spans="1:17" s="39" customFormat="1" ht="12">
      <c r="A1359" s="298"/>
      <c r="B1359" s="298"/>
      <c r="C1359" s="298"/>
      <c r="D1359" s="298"/>
      <c r="E1359" s="298"/>
      <c r="F1359" s="298"/>
      <c r="G1359" s="298"/>
      <c r="H1359" s="298"/>
      <c r="I1359" s="298"/>
      <c r="J1359" s="298"/>
      <c r="K1359" s="298"/>
      <c r="L1359" s="299"/>
      <c r="M1359" s="300"/>
      <c r="N1359" s="301"/>
      <c r="O1359" s="238"/>
      <c r="P1359" s="238"/>
      <c r="Q1359" s="238"/>
    </row>
    <row r="1360" spans="1:17" s="39" customFormat="1" ht="12">
      <c r="A1360" s="298"/>
      <c r="B1360" s="298"/>
      <c r="C1360" s="298"/>
      <c r="D1360" s="298"/>
      <c r="E1360" s="298"/>
      <c r="F1360" s="298"/>
      <c r="G1360" s="298"/>
      <c r="H1360" s="298"/>
      <c r="I1360" s="298"/>
      <c r="J1360" s="298"/>
      <c r="K1360" s="298"/>
      <c r="L1360" s="299"/>
      <c r="M1360" s="300"/>
      <c r="N1360" s="301"/>
      <c r="O1360" s="238"/>
      <c r="P1360" s="238"/>
      <c r="Q1360" s="238"/>
    </row>
    <row r="1361" spans="1:17" s="39" customFormat="1" ht="12">
      <c r="A1361" s="298"/>
      <c r="B1361" s="298"/>
      <c r="C1361" s="298"/>
      <c r="D1361" s="298"/>
      <c r="E1361" s="298"/>
      <c r="F1361" s="298"/>
      <c r="G1361" s="298"/>
      <c r="H1361" s="298"/>
      <c r="I1361" s="298"/>
      <c r="J1361" s="298"/>
      <c r="K1361" s="298"/>
      <c r="L1361" s="299"/>
      <c r="M1361" s="300"/>
      <c r="N1361" s="301"/>
      <c r="O1361" s="238"/>
      <c r="P1361" s="238"/>
      <c r="Q1361" s="238"/>
    </row>
    <row r="1362" spans="1:17" s="39" customFormat="1" ht="12">
      <c r="A1362" s="298"/>
      <c r="B1362" s="298"/>
      <c r="C1362" s="298"/>
      <c r="D1362" s="298"/>
      <c r="E1362" s="298"/>
      <c r="F1362" s="298"/>
      <c r="G1362" s="298"/>
      <c r="H1362" s="298"/>
      <c r="I1362" s="298"/>
      <c r="J1362" s="298"/>
      <c r="K1362" s="298"/>
      <c r="L1362" s="299"/>
      <c r="M1362" s="300"/>
      <c r="N1362" s="301"/>
      <c r="O1362" s="238"/>
      <c r="P1362" s="238"/>
      <c r="Q1362" s="238"/>
    </row>
    <row r="1363" spans="1:17" s="39" customFormat="1" ht="12">
      <c r="A1363" s="298"/>
      <c r="B1363" s="298"/>
      <c r="C1363" s="298"/>
      <c r="D1363" s="298"/>
      <c r="E1363" s="298"/>
      <c r="F1363" s="298"/>
      <c r="G1363" s="298"/>
      <c r="H1363" s="298"/>
      <c r="I1363" s="298"/>
      <c r="J1363" s="298"/>
      <c r="K1363" s="298"/>
      <c r="L1363" s="299"/>
      <c r="M1363" s="300"/>
      <c r="N1363" s="301"/>
      <c r="O1363" s="238"/>
      <c r="P1363" s="238"/>
      <c r="Q1363" s="238"/>
    </row>
    <row r="1364" spans="1:17" s="39" customFormat="1" ht="12">
      <c r="A1364" s="298"/>
      <c r="B1364" s="298"/>
      <c r="C1364" s="298"/>
      <c r="D1364" s="298"/>
      <c r="E1364" s="298"/>
      <c r="F1364" s="298"/>
      <c r="G1364" s="298"/>
      <c r="H1364" s="298"/>
      <c r="I1364" s="298"/>
      <c r="J1364" s="298"/>
      <c r="K1364" s="298"/>
      <c r="L1364" s="299"/>
      <c r="M1364" s="300"/>
      <c r="N1364" s="301"/>
      <c r="O1364" s="238"/>
      <c r="P1364" s="238"/>
      <c r="Q1364" s="238"/>
    </row>
    <row r="1365" spans="1:17" s="39" customFormat="1" ht="12">
      <c r="A1365" s="298"/>
      <c r="B1365" s="298"/>
      <c r="C1365" s="298"/>
      <c r="D1365" s="298"/>
      <c r="E1365" s="298"/>
      <c r="F1365" s="298"/>
      <c r="G1365" s="298"/>
      <c r="H1365" s="298"/>
      <c r="I1365" s="298"/>
      <c r="J1365" s="298"/>
      <c r="K1365" s="298"/>
      <c r="L1365" s="299"/>
      <c r="M1365" s="300"/>
      <c r="N1365" s="301"/>
      <c r="O1365" s="238"/>
      <c r="P1365" s="238"/>
      <c r="Q1365" s="238"/>
    </row>
    <row r="1366" spans="1:17" s="39" customFormat="1" ht="12">
      <c r="A1366" s="298"/>
      <c r="B1366" s="298"/>
      <c r="C1366" s="298"/>
      <c r="D1366" s="298"/>
      <c r="E1366" s="298"/>
      <c r="F1366" s="298"/>
      <c r="G1366" s="298"/>
      <c r="H1366" s="298"/>
      <c r="I1366" s="298"/>
      <c r="J1366" s="298"/>
      <c r="K1366" s="298"/>
      <c r="L1366" s="299"/>
      <c r="M1366" s="300"/>
      <c r="N1366" s="301"/>
      <c r="O1366" s="238"/>
      <c r="P1366" s="238"/>
      <c r="Q1366" s="238"/>
    </row>
    <row r="1367" spans="1:17" s="39" customFormat="1" ht="12">
      <c r="A1367" s="298"/>
      <c r="B1367" s="298"/>
      <c r="C1367" s="298"/>
      <c r="D1367" s="298"/>
      <c r="E1367" s="298"/>
      <c r="F1367" s="298"/>
      <c r="G1367" s="298"/>
      <c r="H1367" s="298"/>
      <c r="I1367" s="298"/>
      <c r="J1367" s="298"/>
      <c r="K1367" s="298"/>
      <c r="L1367" s="299"/>
      <c r="M1367" s="300"/>
      <c r="N1367" s="301"/>
      <c r="O1367" s="238"/>
      <c r="P1367" s="238"/>
      <c r="Q1367" s="238"/>
    </row>
    <row r="1368" spans="1:17" s="39" customFormat="1" ht="12">
      <c r="A1368" s="298"/>
      <c r="B1368" s="298"/>
      <c r="C1368" s="298"/>
      <c r="D1368" s="298"/>
      <c r="E1368" s="298"/>
      <c r="F1368" s="298"/>
      <c r="G1368" s="298"/>
      <c r="H1368" s="298"/>
      <c r="I1368" s="298"/>
      <c r="J1368" s="298"/>
      <c r="K1368" s="298"/>
      <c r="L1368" s="299"/>
      <c r="M1368" s="300"/>
      <c r="N1368" s="301"/>
      <c r="O1368" s="238"/>
      <c r="P1368" s="238"/>
      <c r="Q1368" s="238"/>
    </row>
    <row r="1369" spans="1:17" s="39" customFormat="1" ht="12">
      <c r="A1369" s="298"/>
      <c r="B1369" s="298"/>
      <c r="C1369" s="298"/>
      <c r="D1369" s="298"/>
      <c r="E1369" s="298"/>
      <c r="F1369" s="298"/>
      <c r="G1369" s="298"/>
      <c r="H1369" s="298"/>
      <c r="I1369" s="298"/>
      <c r="J1369" s="298"/>
      <c r="K1369" s="298"/>
      <c r="L1369" s="299"/>
      <c r="M1369" s="300"/>
      <c r="N1369" s="301"/>
      <c r="O1369" s="238"/>
      <c r="P1369" s="238"/>
      <c r="Q1369" s="238"/>
    </row>
    <row r="1370" spans="1:17" s="39" customFormat="1" ht="12">
      <c r="A1370" s="298"/>
      <c r="B1370" s="298"/>
      <c r="C1370" s="298"/>
      <c r="D1370" s="298"/>
      <c r="E1370" s="298"/>
      <c r="F1370" s="298"/>
      <c r="G1370" s="298"/>
      <c r="H1370" s="298"/>
      <c r="I1370" s="298"/>
      <c r="J1370" s="298"/>
      <c r="K1370" s="298"/>
      <c r="L1370" s="299"/>
      <c r="M1370" s="300"/>
      <c r="N1370" s="301"/>
      <c r="O1370" s="238"/>
      <c r="P1370" s="238"/>
      <c r="Q1370" s="238"/>
    </row>
    <row r="1371" spans="1:17" s="39" customFormat="1" ht="12">
      <c r="A1371" s="298"/>
      <c r="B1371" s="298"/>
      <c r="C1371" s="298"/>
      <c r="D1371" s="298"/>
      <c r="E1371" s="298"/>
      <c r="F1371" s="298"/>
      <c r="G1371" s="298"/>
      <c r="H1371" s="298"/>
      <c r="I1371" s="298"/>
      <c r="J1371" s="298"/>
      <c r="K1371" s="298"/>
      <c r="L1371" s="299"/>
      <c r="M1371" s="300"/>
      <c r="N1371" s="301"/>
      <c r="O1371" s="238"/>
      <c r="P1371" s="238"/>
      <c r="Q1371" s="238"/>
    </row>
    <row r="1372" spans="1:17" s="39" customFormat="1" ht="12">
      <c r="A1372" s="298"/>
      <c r="B1372" s="298"/>
      <c r="C1372" s="298"/>
      <c r="D1372" s="298"/>
      <c r="E1372" s="298"/>
      <c r="F1372" s="298"/>
      <c r="G1372" s="298"/>
      <c r="H1372" s="298"/>
      <c r="I1372" s="298"/>
      <c r="J1372" s="298"/>
      <c r="K1372" s="298"/>
      <c r="L1372" s="299"/>
      <c r="M1372" s="300"/>
      <c r="N1372" s="301"/>
      <c r="O1372" s="238"/>
      <c r="P1372" s="238"/>
      <c r="Q1372" s="238"/>
    </row>
    <row r="1373" spans="1:17" s="39" customFormat="1" ht="12">
      <c r="A1373" s="298"/>
      <c r="B1373" s="298"/>
      <c r="C1373" s="298"/>
      <c r="D1373" s="298"/>
      <c r="E1373" s="298"/>
      <c r="F1373" s="298"/>
      <c r="G1373" s="298"/>
      <c r="H1373" s="298"/>
      <c r="I1373" s="298"/>
      <c r="J1373" s="298"/>
      <c r="K1373" s="298"/>
      <c r="L1373" s="299"/>
      <c r="M1373" s="300"/>
      <c r="N1373" s="301"/>
      <c r="O1373" s="238"/>
      <c r="P1373" s="238"/>
      <c r="Q1373" s="238"/>
    </row>
    <row r="1374" spans="1:17" s="39" customFormat="1" ht="12">
      <c r="A1374" s="298"/>
      <c r="B1374" s="298"/>
      <c r="C1374" s="298"/>
      <c r="D1374" s="298"/>
      <c r="E1374" s="298"/>
      <c r="F1374" s="298"/>
      <c r="G1374" s="298"/>
      <c r="H1374" s="298"/>
      <c r="I1374" s="298"/>
      <c r="J1374" s="298"/>
      <c r="K1374" s="298"/>
      <c r="L1374" s="299"/>
      <c r="M1374" s="300"/>
      <c r="N1374" s="301"/>
      <c r="O1374" s="238"/>
      <c r="P1374" s="238"/>
      <c r="Q1374" s="238"/>
    </row>
    <row r="1375" spans="1:17" s="39" customFormat="1" ht="12">
      <c r="A1375" s="298"/>
      <c r="B1375" s="298"/>
      <c r="C1375" s="298"/>
      <c r="D1375" s="298"/>
      <c r="E1375" s="298"/>
      <c r="F1375" s="298"/>
      <c r="G1375" s="298"/>
      <c r="H1375" s="298"/>
      <c r="I1375" s="298"/>
      <c r="J1375" s="298"/>
      <c r="K1375" s="298"/>
      <c r="L1375" s="299"/>
      <c r="M1375" s="300"/>
      <c r="N1375" s="301"/>
      <c r="O1375" s="238"/>
      <c r="P1375" s="238"/>
      <c r="Q1375" s="238"/>
    </row>
    <row r="1376" spans="1:17" s="39" customFormat="1" ht="12">
      <c r="A1376" s="298"/>
      <c r="B1376" s="298"/>
      <c r="C1376" s="298"/>
      <c r="D1376" s="298"/>
      <c r="E1376" s="298"/>
      <c r="F1376" s="298"/>
      <c r="G1376" s="298"/>
      <c r="H1376" s="298"/>
      <c r="I1376" s="298"/>
      <c r="J1376" s="298"/>
      <c r="K1376" s="298"/>
      <c r="L1376" s="299"/>
      <c r="M1376" s="300"/>
      <c r="N1376" s="301"/>
      <c r="O1376" s="238"/>
      <c r="P1376" s="238"/>
      <c r="Q1376" s="238"/>
    </row>
    <row r="1377" spans="1:17" s="39" customFormat="1" ht="12">
      <c r="A1377" s="298"/>
      <c r="B1377" s="298"/>
      <c r="C1377" s="298"/>
      <c r="D1377" s="298"/>
      <c r="E1377" s="298"/>
      <c r="F1377" s="298"/>
      <c r="G1377" s="298"/>
      <c r="H1377" s="298"/>
      <c r="I1377" s="298"/>
      <c r="J1377" s="298"/>
      <c r="K1377" s="298"/>
      <c r="L1377" s="299"/>
      <c r="M1377" s="300"/>
      <c r="N1377" s="301"/>
      <c r="O1377" s="238"/>
      <c r="P1377" s="238"/>
      <c r="Q1377" s="238"/>
    </row>
    <row r="1378" spans="1:17" s="39" customFormat="1" ht="12">
      <c r="A1378" s="298"/>
      <c r="B1378" s="298"/>
      <c r="C1378" s="298"/>
      <c r="D1378" s="298"/>
      <c r="E1378" s="298"/>
      <c r="F1378" s="298"/>
      <c r="G1378" s="298"/>
      <c r="H1378" s="298"/>
      <c r="I1378" s="298"/>
      <c r="J1378" s="298"/>
      <c r="K1378" s="298"/>
      <c r="L1378" s="299"/>
      <c r="M1378" s="300"/>
      <c r="N1378" s="301"/>
      <c r="O1378" s="238"/>
      <c r="P1378" s="238"/>
      <c r="Q1378" s="238"/>
    </row>
    <row r="1379" spans="1:17" s="39" customFormat="1" ht="12">
      <c r="A1379" s="298"/>
      <c r="B1379" s="298"/>
      <c r="C1379" s="298"/>
      <c r="D1379" s="298"/>
      <c r="E1379" s="298"/>
      <c r="F1379" s="298"/>
      <c r="G1379" s="298"/>
      <c r="H1379" s="298"/>
      <c r="I1379" s="298"/>
      <c r="J1379" s="298"/>
      <c r="K1379" s="298"/>
      <c r="L1379" s="299"/>
      <c r="M1379" s="300"/>
      <c r="N1379" s="301"/>
      <c r="O1379" s="238"/>
      <c r="P1379" s="238"/>
      <c r="Q1379" s="238"/>
    </row>
    <row r="1380" spans="1:17" s="39" customFormat="1" ht="12">
      <c r="A1380" s="298"/>
      <c r="B1380" s="298"/>
      <c r="C1380" s="298"/>
      <c r="D1380" s="298"/>
      <c r="E1380" s="298"/>
      <c r="F1380" s="298"/>
      <c r="G1380" s="298"/>
      <c r="H1380" s="298"/>
      <c r="I1380" s="298"/>
      <c r="J1380" s="298"/>
      <c r="K1380" s="298"/>
      <c r="L1380" s="299"/>
      <c r="M1380" s="300"/>
      <c r="N1380" s="301"/>
      <c r="O1380" s="238"/>
      <c r="P1380" s="238"/>
      <c r="Q1380" s="238"/>
    </row>
    <row r="1381" spans="1:17" s="39" customFormat="1" ht="12">
      <c r="A1381" s="298"/>
      <c r="B1381" s="298"/>
      <c r="C1381" s="298"/>
      <c r="D1381" s="298"/>
      <c r="E1381" s="298"/>
      <c r="F1381" s="298"/>
      <c r="G1381" s="298"/>
      <c r="H1381" s="298"/>
      <c r="I1381" s="298"/>
      <c r="J1381" s="298"/>
      <c r="K1381" s="298"/>
      <c r="L1381" s="299"/>
      <c r="M1381" s="300"/>
      <c r="N1381" s="301"/>
      <c r="O1381" s="238"/>
      <c r="P1381" s="238"/>
      <c r="Q1381" s="238"/>
    </row>
    <row r="1382" spans="1:17" s="39" customFormat="1" ht="12">
      <c r="A1382" s="298"/>
      <c r="B1382" s="298"/>
      <c r="C1382" s="298"/>
      <c r="D1382" s="298"/>
      <c r="E1382" s="298"/>
      <c r="F1382" s="298"/>
      <c r="G1382" s="298"/>
      <c r="H1382" s="298"/>
      <c r="I1382" s="298"/>
      <c r="J1382" s="298"/>
      <c r="K1382" s="298"/>
      <c r="L1382" s="299"/>
      <c r="M1382" s="300"/>
      <c r="N1382" s="301"/>
      <c r="O1382" s="238"/>
      <c r="P1382" s="238"/>
      <c r="Q1382" s="238"/>
    </row>
    <row r="1383" spans="1:17" s="39" customFormat="1" ht="12">
      <c r="A1383" s="298"/>
      <c r="B1383" s="298"/>
      <c r="C1383" s="298"/>
      <c r="D1383" s="298"/>
      <c r="E1383" s="298"/>
      <c r="F1383" s="298"/>
      <c r="G1383" s="298"/>
      <c r="H1383" s="298"/>
      <c r="I1383" s="298"/>
      <c r="J1383" s="298"/>
      <c r="K1383" s="298"/>
      <c r="L1383" s="299"/>
      <c r="M1383" s="300"/>
      <c r="N1383" s="301"/>
      <c r="O1383" s="238"/>
      <c r="P1383" s="238"/>
      <c r="Q1383" s="238"/>
    </row>
    <row r="1384" spans="1:17" s="39" customFormat="1" ht="12">
      <c r="A1384" s="298"/>
      <c r="B1384" s="298"/>
      <c r="C1384" s="298"/>
      <c r="D1384" s="298"/>
      <c r="E1384" s="298"/>
      <c r="F1384" s="298"/>
      <c r="G1384" s="298"/>
      <c r="H1384" s="298"/>
      <c r="I1384" s="298"/>
      <c r="J1384" s="298"/>
      <c r="K1384" s="298"/>
      <c r="L1384" s="299"/>
      <c r="M1384" s="300"/>
      <c r="N1384" s="301"/>
      <c r="O1384" s="238"/>
      <c r="P1384" s="238"/>
      <c r="Q1384" s="238"/>
    </row>
    <row r="1385" spans="1:17" s="39" customFormat="1" ht="12">
      <c r="A1385" s="298"/>
      <c r="B1385" s="298"/>
      <c r="C1385" s="298"/>
      <c r="D1385" s="298"/>
      <c r="E1385" s="298"/>
      <c r="F1385" s="298"/>
      <c r="G1385" s="298"/>
      <c r="H1385" s="298"/>
      <c r="I1385" s="298"/>
      <c r="J1385" s="298"/>
      <c r="K1385" s="298"/>
      <c r="L1385" s="299"/>
      <c r="M1385" s="300"/>
      <c r="N1385" s="301"/>
      <c r="O1385" s="238"/>
      <c r="P1385" s="238"/>
      <c r="Q1385" s="238"/>
    </row>
    <row r="1386" spans="1:17" s="39" customFormat="1" ht="12">
      <c r="A1386" s="298"/>
      <c r="B1386" s="298"/>
      <c r="C1386" s="298"/>
      <c r="D1386" s="298"/>
      <c r="E1386" s="298"/>
      <c r="F1386" s="298"/>
      <c r="G1386" s="298"/>
      <c r="H1386" s="298"/>
      <c r="I1386" s="298"/>
      <c r="J1386" s="298"/>
      <c r="K1386" s="298"/>
      <c r="L1386" s="299"/>
      <c r="M1386" s="300"/>
      <c r="N1386" s="301"/>
      <c r="O1386" s="238"/>
      <c r="P1386" s="238"/>
      <c r="Q1386" s="238"/>
    </row>
    <row r="1387" spans="1:17" s="39" customFormat="1" ht="12">
      <c r="A1387" s="298"/>
      <c r="B1387" s="298"/>
      <c r="C1387" s="298"/>
      <c r="D1387" s="298"/>
      <c r="E1387" s="298"/>
      <c r="F1387" s="298"/>
      <c r="G1387" s="298"/>
      <c r="H1387" s="298"/>
      <c r="I1387" s="298"/>
      <c r="J1387" s="298"/>
      <c r="K1387" s="298"/>
      <c r="L1387" s="299"/>
      <c r="M1387" s="300"/>
      <c r="N1387" s="301"/>
      <c r="O1387" s="238"/>
      <c r="P1387" s="238"/>
      <c r="Q1387" s="238"/>
    </row>
    <row r="1388" spans="1:17" s="39" customFormat="1" ht="12">
      <c r="A1388" s="298"/>
      <c r="B1388" s="298"/>
      <c r="C1388" s="298"/>
      <c r="D1388" s="298"/>
      <c r="E1388" s="298"/>
      <c r="F1388" s="298"/>
      <c r="G1388" s="298"/>
      <c r="H1388" s="298"/>
      <c r="I1388" s="298"/>
      <c r="J1388" s="298"/>
      <c r="K1388" s="298"/>
      <c r="L1388" s="299"/>
      <c r="M1388" s="300"/>
      <c r="N1388" s="301"/>
      <c r="O1388" s="238"/>
      <c r="P1388" s="238"/>
      <c r="Q1388" s="238"/>
    </row>
    <row r="1389" spans="1:17" s="39" customFormat="1" ht="12">
      <c r="A1389" s="298"/>
      <c r="B1389" s="298"/>
      <c r="C1389" s="298"/>
      <c r="D1389" s="298"/>
      <c r="E1389" s="298"/>
      <c r="F1389" s="298"/>
      <c r="G1389" s="298"/>
      <c r="H1389" s="298"/>
      <c r="I1389" s="298"/>
      <c r="J1389" s="298"/>
      <c r="K1389" s="298"/>
      <c r="L1389" s="299"/>
      <c r="M1389" s="300"/>
      <c r="N1389" s="301"/>
      <c r="O1389" s="238"/>
      <c r="P1389" s="238"/>
      <c r="Q1389" s="238"/>
    </row>
    <row r="1390" spans="1:17" s="39" customFormat="1" ht="12">
      <c r="A1390" s="298"/>
      <c r="B1390" s="298"/>
      <c r="C1390" s="298"/>
      <c r="D1390" s="298"/>
      <c r="E1390" s="298"/>
      <c r="F1390" s="298"/>
      <c r="G1390" s="298"/>
      <c r="H1390" s="298"/>
      <c r="I1390" s="298"/>
      <c r="J1390" s="298"/>
      <c r="K1390" s="298"/>
      <c r="L1390" s="299"/>
      <c r="M1390" s="300"/>
      <c r="N1390" s="301"/>
      <c r="O1390" s="238"/>
      <c r="P1390" s="238"/>
      <c r="Q1390" s="238"/>
    </row>
    <row r="1391" spans="1:17" s="39" customFormat="1" ht="12">
      <c r="A1391" s="298"/>
      <c r="B1391" s="298"/>
      <c r="C1391" s="298"/>
      <c r="D1391" s="298"/>
      <c r="E1391" s="298"/>
      <c r="F1391" s="298"/>
      <c r="G1391" s="298"/>
      <c r="H1391" s="298"/>
      <c r="I1391" s="298"/>
      <c r="J1391" s="298"/>
      <c r="K1391" s="298"/>
      <c r="L1391" s="299"/>
      <c r="M1391" s="300"/>
      <c r="N1391" s="301"/>
      <c r="O1391" s="238"/>
      <c r="P1391" s="238"/>
      <c r="Q1391" s="238"/>
    </row>
    <row r="1392" spans="1:17" s="39" customFormat="1" ht="12">
      <c r="A1392" s="298"/>
      <c r="B1392" s="298"/>
      <c r="C1392" s="298"/>
      <c r="D1392" s="298"/>
      <c r="E1392" s="298"/>
      <c r="F1392" s="298"/>
      <c r="G1392" s="298"/>
      <c r="H1392" s="298"/>
      <c r="I1392" s="298"/>
      <c r="J1392" s="298"/>
      <c r="K1392" s="298"/>
      <c r="L1392" s="299"/>
      <c r="M1392" s="300"/>
      <c r="N1392" s="301"/>
      <c r="O1392" s="238"/>
      <c r="P1392" s="238"/>
      <c r="Q1392" s="238"/>
    </row>
    <row r="1393" spans="1:17" s="39" customFormat="1" ht="12">
      <c r="A1393" s="298"/>
      <c r="B1393" s="298"/>
      <c r="C1393" s="298"/>
      <c r="D1393" s="298"/>
      <c r="E1393" s="298"/>
      <c r="F1393" s="298"/>
      <c r="G1393" s="298"/>
      <c r="H1393" s="298"/>
      <c r="I1393" s="298"/>
      <c r="J1393" s="298"/>
      <c r="K1393" s="298"/>
      <c r="L1393" s="299"/>
      <c r="M1393" s="300"/>
      <c r="N1393" s="301"/>
      <c r="O1393" s="238"/>
      <c r="P1393" s="238"/>
      <c r="Q1393" s="238"/>
    </row>
    <row r="1394" spans="1:17" s="39" customFormat="1" ht="12">
      <c r="A1394" s="298"/>
      <c r="B1394" s="298"/>
      <c r="C1394" s="298"/>
      <c r="D1394" s="298"/>
      <c r="E1394" s="298"/>
      <c r="F1394" s="298"/>
      <c r="G1394" s="298"/>
      <c r="H1394" s="298"/>
      <c r="I1394" s="298"/>
      <c r="J1394" s="298"/>
      <c r="K1394" s="298"/>
      <c r="L1394" s="299"/>
      <c r="M1394" s="300"/>
      <c r="N1394" s="301"/>
      <c r="O1394" s="238"/>
      <c r="P1394" s="238"/>
      <c r="Q1394" s="238"/>
    </row>
    <row r="1395" spans="1:17" s="39" customFormat="1" ht="12">
      <c r="A1395" s="298"/>
      <c r="B1395" s="298"/>
      <c r="C1395" s="298"/>
      <c r="D1395" s="298"/>
      <c r="E1395" s="298"/>
      <c r="F1395" s="298"/>
      <c r="G1395" s="298"/>
      <c r="H1395" s="298"/>
      <c r="I1395" s="298"/>
      <c r="J1395" s="298"/>
      <c r="K1395" s="298"/>
      <c r="L1395" s="299"/>
      <c r="M1395" s="300"/>
      <c r="N1395" s="301"/>
      <c r="O1395" s="238"/>
      <c r="P1395" s="238"/>
      <c r="Q1395" s="238"/>
    </row>
    <row r="1396" spans="1:17" s="39" customFormat="1" ht="12">
      <c r="A1396" s="298"/>
      <c r="B1396" s="298"/>
      <c r="C1396" s="298"/>
      <c r="D1396" s="298"/>
      <c r="E1396" s="298"/>
      <c r="F1396" s="298"/>
      <c r="G1396" s="298"/>
      <c r="H1396" s="298"/>
      <c r="I1396" s="298"/>
      <c r="J1396" s="298"/>
      <c r="K1396" s="298"/>
      <c r="L1396" s="299"/>
      <c r="M1396" s="300"/>
      <c r="N1396" s="301"/>
      <c r="O1396" s="238"/>
      <c r="P1396" s="238"/>
      <c r="Q1396" s="238"/>
    </row>
    <row r="1397" spans="1:17" s="39" customFormat="1" ht="12">
      <c r="A1397" s="298"/>
      <c r="B1397" s="298"/>
      <c r="C1397" s="298"/>
      <c r="D1397" s="298"/>
      <c r="E1397" s="298"/>
      <c r="F1397" s="298"/>
      <c r="G1397" s="298"/>
      <c r="H1397" s="298"/>
      <c r="I1397" s="298"/>
      <c r="J1397" s="298"/>
      <c r="K1397" s="298"/>
      <c r="L1397" s="299"/>
      <c r="M1397" s="300"/>
      <c r="N1397" s="301"/>
      <c r="O1397" s="238"/>
      <c r="P1397" s="238"/>
      <c r="Q1397" s="238"/>
    </row>
    <row r="1398" spans="1:17" s="39" customFormat="1" ht="12">
      <c r="A1398" s="298"/>
      <c r="B1398" s="298"/>
      <c r="C1398" s="298"/>
      <c r="D1398" s="298"/>
      <c r="E1398" s="298"/>
      <c r="F1398" s="298"/>
      <c r="G1398" s="298"/>
      <c r="H1398" s="298"/>
      <c r="I1398" s="298"/>
      <c r="J1398" s="298"/>
      <c r="K1398" s="298"/>
      <c r="L1398" s="299"/>
      <c r="M1398" s="300"/>
      <c r="N1398" s="301"/>
      <c r="O1398" s="238"/>
      <c r="P1398" s="238"/>
      <c r="Q1398" s="238"/>
    </row>
    <row r="1399" spans="1:17" s="39" customFormat="1" ht="12">
      <c r="A1399" s="298"/>
      <c r="B1399" s="298"/>
      <c r="C1399" s="298"/>
      <c r="D1399" s="298"/>
      <c r="E1399" s="298"/>
      <c r="F1399" s="298"/>
      <c r="G1399" s="298"/>
      <c r="H1399" s="298"/>
      <c r="I1399" s="298"/>
      <c r="J1399" s="298"/>
      <c r="K1399" s="298"/>
      <c r="L1399" s="299"/>
      <c r="M1399" s="300"/>
      <c r="N1399" s="301"/>
      <c r="O1399" s="238"/>
      <c r="P1399" s="238"/>
      <c r="Q1399" s="238"/>
    </row>
    <row r="1400" spans="1:17" s="39" customFormat="1" ht="12">
      <c r="A1400" s="298"/>
      <c r="B1400" s="298"/>
      <c r="C1400" s="298"/>
      <c r="D1400" s="298"/>
      <c r="E1400" s="298"/>
      <c r="F1400" s="298"/>
      <c r="G1400" s="298"/>
      <c r="H1400" s="298"/>
      <c r="I1400" s="298"/>
      <c r="J1400" s="298"/>
      <c r="K1400" s="298"/>
      <c r="L1400" s="299"/>
      <c r="M1400" s="300"/>
      <c r="N1400" s="301"/>
      <c r="O1400" s="238"/>
      <c r="P1400" s="238"/>
      <c r="Q1400" s="238"/>
    </row>
    <row r="1401" spans="1:17" s="39" customFormat="1" ht="12">
      <c r="A1401" s="298"/>
      <c r="B1401" s="298"/>
      <c r="C1401" s="298"/>
      <c r="D1401" s="298"/>
      <c r="E1401" s="298"/>
      <c r="F1401" s="298"/>
      <c r="G1401" s="298"/>
      <c r="H1401" s="298"/>
      <c r="I1401" s="298"/>
      <c r="J1401" s="298"/>
      <c r="K1401" s="298"/>
      <c r="L1401" s="299"/>
      <c r="M1401" s="300"/>
      <c r="N1401" s="301"/>
      <c r="O1401" s="238"/>
      <c r="P1401" s="238"/>
      <c r="Q1401" s="238"/>
    </row>
    <row r="1402" spans="1:17" s="39" customFormat="1" ht="12">
      <c r="A1402" s="298"/>
      <c r="B1402" s="298"/>
      <c r="C1402" s="298"/>
      <c r="D1402" s="298"/>
      <c r="E1402" s="298"/>
      <c r="F1402" s="298"/>
      <c r="G1402" s="298"/>
      <c r="H1402" s="298"/>
      <c r="I1402" s="298"/>
      <c r="J1402" s="298"/>
      <c r="K1402" s="298"/>
      <c r="L1402" s="299"/>
      <c r="M1402" s="300"/>
      <c r="N1402" s="301"/>
      <c r="O1402" s="238"/>
      <c r="P1402" s="238"/>
      <c r="Q1402" s="238"/>
    </row>
    <row r="1403" spans="1:17" s="39" customFormat="1" ht="12">
      <c r="A1403" s="298"/>
      <c r="B1403" s="298"/>
      <c r="C1403" s="298"/>
      <c r="D1403" s="298"/>
      <c r="E1403" s="298"/>
      <c r="F1403" s="298"/>
      <c r="G1403" s="298"/>
      <c r="H1403" s="298"/>
      <c r="I1403" s="298"/>
      <c r="J1403" s="298"/>
      <c r="K1403" s="298"/>
      <c r="L1403" s="299"/>
      <c r="M1403" s="300"/>
      <c r="N1403" s="301"/>
      <c r="O1403" s="238"/>
      <c r="P1403" s="238"/>
      <c r="Q1403" s="238"/>
    </row>
    <row r="1404" spans="1:17" s="39" customFormat="1" ht="12">
      <c r="A1404" s="298"/>
      <c r="B1404" s="298"/>
      <c r="C1404" s="298"/>
      <c r="D1404" s="298"/>
      <c r="E1404" s="298"/>
      <c r="F1404" s="298"/>
      <c r="G1404" s="298"/>
      <c r="H1404" s="298"/>
      <c r="I1404" s="298"/>
      <c r="J1404" s="298"/>
      <c r="K1404" s="298"/>
      <c r="L1404" s="299"/>
      <c r="M1404" s="300"/>
      <c r="N1404" s="301"/>
      <c r="O1404" s="238"/>
      <c r="P1404" s="238"/>
      <c r="Q1404" s="238"/>
    </row>
    <row r="1405" spans="1:17" s="39" customFormat="1" ht="12">
      <c r="A1405" s="298"/>
      <c r="B1405" s="298"/>
      <c r="C1405" s="298"/>
      <c r="D1405" s="298"/>
      <c r="E1405" s="298"/>
      <c r="F1405" s="298"/>
      <c r="G1405" s="298"/>
      <c r="H1405" s="298"/>
      <c r="I1405" s="298"/>
      <c r="J1405" s="298"/>
      <c r="K1405" s="298"/>
      <c r="L1405" s="299"/>
      <c r="M1405" s="300"/>
      <c r="N1405" s="301"/>
      <c r="O1405" s="238"/>
      <c r="P1405" s="238"/>
      <c r="Q1405" s="238"/>
    </row>
    <row r="1406" spans="1:17" s="39" customFormat="1" ht="12">
      <c r="A1406" s="298"/>
      <c r="B1406" s="298"/>
      <c r="C1406" s="298"/>
      <c r="D1406" s="298"/>
      <c r="E1406" s="298"/>
      <c r="F1406" s="298"/>
      <c r="G1406" s="298"/>
      <c r="H1406" s="298"/>
      <c r="I1406" s="298"/>
      <c r="J1406" s="298"/>
      <c r="K1406" s="298"/>
      <c r="L1406" s="299"/>
      <c r="M1406" s="300"/>
      <c r="N1406" s="301"/>
      <c r="O1406" s="238"/>
      <c r="P1406" s="238"/>
      <c r="Q1406" s="238"/>
    </row>
    <row r="1407" spans="1:17" s="39" customFormat="1" ht="12">
      <c r="A1407" s="298"/>
      <c r="B1407" s="298"/>
      <c r="C1407" s="298"/>
      <c r="D1407" s="298"/>
      <c r="E1407" s="298"/>
      <c r="F1407" s="298"/>
      <c r="G1407" s="298"/>
      <c r="H1407" s="298"/>
      <c r="I1407" s="298"/>
      <c r="J1407" s="298"/>
      <c r="K1407" s="298"/>
      <c r="L1407" s="299"/>
      <c r="M1407" s="300"/>
      <c r="N1407" s="301"/>
      <c r="O1407" s="238"/>
      <c r="P1407" s="238"/>
      <c r="Q1407" s="238"/>
    </row>
    <row r="1408" spans="1:17" s="39" customFormat="1" ht="12">
      <c r="A1408" s="298"/>
      <c r="B1408" s="298"/>
      <c r="C1408" s="298"/>
      <c r="D1408" s="298"/>
      <c r="E1408" s="298"/>
      <c r="F1408" s="298"/>
      <c r="G1408" s="298"/>
      <c r="H1408" s="298"/>
      <c r="I1408" s="298"/>
      <c r="J1408" s="298"/>
      <c r="K1408" s="298"/>
      <c r="L1408" s="299"/>
      <c r="M1408" s="300"/>
      <c r="N1408" s="301"/>
      <c r="O1408" s="238"/>
      <c r="P1408" s="238"/>
      <c r="Q1408" s="238"/>
    </row>
    <row r="1409" spans="1:17" s="39" customFormat="1" ht="12">
      <c r="A1409" s="298"/>
      <c r="B1409" s="298"/>
      <c r="C1409" s="298"/>
      <c r="D1409" s="298"/>
      <c r="E1409" s="298"/>
      <c r="F1409" s="298"/>
      <c r="G1409" s="298"/>
      <c r="H1409" s="298"/>
      <c r="I1409" s="298"/>
      <c r="J1409" s="298"/>
      <c r="K1409" s="298"/>
      <c r="L1409" s="299"/>
      <c r="M1409" s="300"/>
      <c r="N1409" s="301"/>
      <c r="O1409" s="238"/>
      <c r="P1409" s="238"/>
      <c r="Q1409" s="238"/>
    </row>
    <row r="1410" spans="1:17" s="39" customFormat="1" ht="12">
      <c r="A1410" s="298"/>
      <c r="B1410" s="298"/>
      <c r="C1410" s="298"/>
      <c r="D1410" s="298"/>
      <c r="E1410" s="298"/>
      <c r="F1410" s="298"/>
      <c r="G1410" s="298"/>
      <c r="H1410" s="298"/>
      <c r="I1410" s="298"/>
      <c r="J1410" s="298"/>
      <c r="K1410" s="298"/>
      <c r="L1410" s="299"/>
      <c r="M1410" s="300"/>
      <c r="N1410" s="301"/>
      <c r="O1410" s="238"/>
      <c r="P1410" s="238"/>
      <c r="Q1410" s="238"/>
    </row>
    <row r="1411" spans="1:17" s="39" customFormat="1" ht="12">
      <c r="A1411" s="298"/>
      <c r="B1411" s="298"/>
      <c r="C1411" s="298"/>
      <c r="D1411" s="298"/>
      <c r="E1411" s="298"/>
      <c r="F1411" s="298"/>
      <c r="G1411" s="298"/>
      <c r="H1411" s="298"/>
      <c r="I1411" s="298"/>
      <c r="J1411" s="298"/>
      <c r="K1411" s="298"/>
      <c r="L1411" s="299"/>
      <c r="M1411" s="300"/>
      <c r="N1411" s="301"/>
      <c r="O1411" s="238"/>
      <c r="P1411" s="238"/>
      <c r="Q1411" s="238"/>
    </row>
    <row r="1412" spans="1:17" s="39" customFormat="1" ht="12">
      <c r="A1412" s="298"/>
      <c r="B1412" s="298"/>
      <c r="C1412" s="298"/>
      <c r="D1412" s="298"/>
      <c r="E1412" s="298"/>
      <c r="F1412" s="298"/>
      <c r="G1412" s="298"/>
      <c r="H1412" s="298"/>
      <c r="I1412" s="298"/>
      <c r="J1412" s="298"/>
      <c r="K1412" s="298"/>
      <c r="L1412" s="299"/>
      <c r="M1412" s="300"/>
      <c r="N1412" s="301"/>
      <c r="O1412" s="238"/>
      <c r="P1412" s="238"/>
      <c r="Q1412" s="238"/>
    </row>
    <row r="1413" spans="1:17" s="39" customFormat="1" ht="12">
      <c r="A1413" s="298"/>
      <c r="B1413" s="298"/>
      <c r="C1413" s="298"/>
      <c r="D1413" s="298"/>
      <c r="E1413" s="298"/>
      <c r="F1413" s="298"/>
      <c r="G1413" s="298"/>
      <c r="H1413" s="298"/>
      <c r="I1413" s="298"/>
      <c r="J1413" s="298"/>
      <c r="K1413" s="298"/>
      <c r="L1413" s="299"/>
      <c r="M1413" s="300"/>
      <c r="N1413" s="301"/>
      <c r="O1413" s="238"/>
      <c r="P1413" s="238"/>
      <c r="Q1413" s="238"/>
    </row>
    <row r="1414" spans="1:17" s="39" customFormat="1" ht="12">
      <c r="A1414" s="298"/>
      <c r="B1414" s="298"/>
      <c r="C1414" s="298"/>
      <c r="D1414" s="298"/>
      <c r="E1414" s="298"/>
      <c r="F1414" s="298"/>
      <c r="G1414" s="298"/>
      <c r="H1414" s="298"/>
      <c r="I1414" s="298"/>
      <c r="J1414" s="298"/>
      <c r="K1414" s="298"/>
      <c r="L1414" s="299"/>
      <c r="M1414" s="300"/>
      <c r="N1414" s="301"/>
      <c r="O1414" s="238"/>
      <c r="P1414" s="238"/>
      <c r="Q1414" s="238"/>
    </row>
    <row r="1415" spans="1:17" s="39" customFormat="1" ht="12">
      <c r="A1415" s="298"/>
      <c r="B1415" s="298"/>
      <c r="C1415" s="298"/>
      <c r="D1415" s="298"/>
      <c r="E1415" s="298"/>
      <c r="F1415" s="298"/>
      <c r="G1415" s="298"/>
      <c r="H1415" s="298"/>
      <c r="I1415" s="298"/>
      <c r="J1415" s="298"/>
      <c r="K1415" s="298"/>
      <c r="L1415" s="299"/>
      <c r="M1415" s="300"/>
      <c r="N1415" s="301"/>
      <c r="O1415" s="238"/>
      <c r="P1415" s="238"/>
      <c r="Q1415" s="238"/>
    </row>
    <row r="1416" spans="1:17" s="39" customFormat="1" ht="12">
      <c r="A1416" s="298"/>
      <c r="B1416" s="298"/>
      <c r="C1416" s="298"/>
      <c r="D1416" s="298"/>
      <c r="E1416" s="298"/>
      <c r="F1416" s="298"/>
      <c r="G1416" s="298"/>
      <c r="H1416" s="298"/>
      <c r="I1416" s="298"/>
      <c r="J1416" s="298"/>
      <c r="K1416" s="298"/>
      <c r="L1416" s="299"/>
      <c r="M1416" s="300"/>
      <c r="N1416" s="301"/>
      <c r="O1416" s="238"/>
      <c r="P1416" s="238"/>
      <c r="Q1416" s="238"/>
    </row>
    <row r="1417" spans="1:17" s="39" customFormat="1" ht="12">
      <c r="A1417" s="298"/>
      <c r="B1417" s="298"/>
      <c r="C1417" s="298"/>
      <c r="D1417" s="298"/>
      <c r="E1417" s="298"/>
      <c r="F1417" s="298"/>
      <c r="G1417" s="298"/>
      <c r="H1417" s="298"/>
      <c r="I1417" s="298"/>
      <c r="J1417" s="298"/>
      <c r="K1417" s="298"/>
      <c r="L1417" s="299"/>
      <c r="M1417" s="300"/>
      <c r="N1417" s="301"/>
      <c r="O1417" s="238"/>
      <c r="P1417" s="238"/>
      <c r="Q1417" s="238"/>
    </row>
    <row r="1418" spans="1:17" s="39" customFormat="1" ht="12">
      <c r="A1418" s="298"/>
      <c r="B1418" s="298"/>
      <c r="C1418" s="298"/>
      <c r="D1418" s="298"/>
      <c r="E1418" s="298"/>
      <c r="F1418" s="298"/>
      <c r="G1418" s="298"/>
      <c r="H1418" s="298"/>
      <c r="I1418" s="298"/>
      <c r="J1418" s="298"/>
      <c r="K1418" s="298"/>
      <c r="L1418" s="299"/>
      <c r="M1418" s="300"/>
      <c r="N1418" s="301"/>
      <c r="O1418" s="238"/>
      <c r="P1418" s="238"/>
      <c r="Q1418" s="238"/>
    </row>
    <row r="1419" spans="1:17" s="39" customFormat="1" ht="12">
      <c r="A1419" s="298"/>
      <c r="B1419" s="298"/>
      <c r="C1419" s="298"/>
      <c r="D1419" s="298"/>
      <c r="E1419" s="298"/>
      <c r="F1419" s="298"/>
      <c r="G1419" s="298"/>
      <c r="H1419" s="298"/>
      <c r="I1419" s="298"/>
      <c r="J1419" s="298"/>
      <c r="K1419" s="298"/>
      <c r="L1419" s="299"/>
      <c r="M1419" s="300"/>
      <c r="N1419" s="301"/>
      <c r="O1419" s="238"/>
      <c r="P1419" s="238"/>
      <c r="Q1419" s="238"/>
    </row>
    <row r="1420" spans="1:17" s="39" customFormat="1" ht="12">
      <c r="A1420" s="298"/>
      <c r="B1420" s="298"/>
      <c r="C1420" s="298"/>
      <c r="D1420" s="298"/>
      <c r="E1420" s="298"/>
      <c r="F1420" s="298"/>
      <c r="G1420" s="298"/>
      <c r="H1420" s="298"/>
      <c r="I1420" s="298"/>
      <c r="J1420" s="298"/>
      <c r="K1420" s="298"/>
      <c r="L1420" s="299"/>
      <c r="M1420" s="300"/>
      <c r="N1420" s="301"/>
      <c r="O1420" s="238"/>
      <c r="P1420" s="238"/>
      <c r="Q1420" s="238"/>
    </row>
    <row r="1421" spans="1:17" s="39" customFormat="1" ht="12">
      <c r="A1421" s="298"/>
      <c r="B1421" s="298"/>
      <c r="C1421" s="298"/>
      <c r="D1421" s="298"/>
      <c r="E1421" s="298"/>
      <c r="F1421" s="298"/>
      <c r="G1421" s="298"/>
      <c r="H1421" s="298"/>
      <c r="I1421" s="298"/>
      <c r="J1421" s="298"/>
      <c r="K1421" s="298"/>
      <c r="L1421" s="299"/>
      <c r="M1421" s="300"/>
      <c r="N1421" s="301"/>
      <c r="O1421" s="238"/>
      <c r="P1421" s="238"/>
      <c r="Q1421" s="238"/>
    </row>
    <row r="1422" spans="1:17" s="39" customFormat="1" ht="12">
      <c r="A1422" s="298"/>
      <c r="B1422" s="298"/>
      <c r="C1422" s="298"/>
      <c r="D1422" s="298"/>
      <c r="E1422" s="298"/>
      <c r="F1422" s="298"/>
      <c r="G1422" s="298"/>
      <c r="H1422" s="298"/>
      <c r="I1422" s="298"/>
      <c r="J1422" s="298"/>
      <c r="K1422" s="298"/>
      <c r="L1422" s="299"/>
      <c r="M1422" s="300"/>
      <c r="N1422" s="301"/>
      <c r="O1422" s="238"/>
      <c r="P1422" s="238"/>
      <c r="Q1422" s="238"/>
    </row>
    <row r="1423" spans="1:17" s="39" customFormat="1" ht="12">
      <c r="A1423" s="298"/>
      <c r="B1423" s="298"/>
      <c r="C1423" s="298"/>
      <c r="D1423" s="298"/>
      <c r="E1423" s="298"/>
      <c r="F1423" s="298"/>
      <c r="G1423" s="298"/>
      <c r="H1423" s="298"/>
      <c r="I1423" s="298"/>
      <c r="J1423" s="298"/>
      <c r="K1423" s="298"/>
      <c r="L1423" s="299"/>
      <c r="M1423" s="300"/>
      <c r="N1423" s="301"/>
      <c r="O1423" s="238"/>
      <c r="P1423" s="238"/>
      <c r="Q1423" s="238"/>
    </row>
    <row r="1424" spans="1:17" s="39" customFormat="1" ht="12">
      <c r="A1424" s="298"/>
      <c r="B1424" s="298"/>
      <c r="C1424" s="298"/>
      <c r="D1424" s="298"/>
      <c r="E1424" s="298"/>
      <c r="F1424" s="298"/>
      <c r="G1424" s="298"/>
      <c r="H1424" s="298"/>
      <c r="I1424" s="298"/>
      <c r="J1424" s="298"/>
      <c r="K1424" s="298"/>
      <c r="L1424" s="299"/>
      <c r="M1424" s="300"/>
      <c r="N1424" s="301"/>
      <c r="O1424" s="238"/>
      <c r="P1424" s="238"/>
      <c r="Q1424" s="238"/>
    </row>
    <row r="1425" spans="1:17" s="39" customFormat="1" ht="12">
      <c r="A1425" s="298"/>
      <c r="B1425" s="298"/>
      <c r="C1425" s="298"/>
      <c r="D1425" s="298"/>
      <c r="E1425" s="298"/>
      <c r="F1425" s="298"/>
      <c r="G1425" s="298"/>
      <c r="H1425" s="298"/>
      <c r="I1425" s="298"/>
      <c r="J1425" s="298"/>
      <c r="K1425" s="298"/>
      <c r="L1425" s="299"/>
      <c r="M1425" s="300"/>
      <c r="N1425" s="301"/>
      <c r="O1425" s="238"/>
      <c r="P1425" s="238"/>
      <c r="Q1425" s="238"/>
    </row>
    <row r="1426" spans="1:17" s="39" customFormat="1" ht="12">
      <c r="A1426" s="298"/>
      <c r="B1426" s="298"/>
      <c r="C1426" s="298"/>
      <c r="D1426" s="298"/>
      <c r="E1426" s="298"/>
      <c r="F1426" s="298"/>
      <c r="G1426" s="298"/>
      <c r="H1426" s="298"/>
      <c r="I1426" s="298"/>
      <c r="J1426" s="298"/>
      <c r="K1426" s="298"/>
      <c r="L1426" s="299"/>
      <c r="M1426" s="300"/>
      <c r="N1426" s="301"/>
      <c r="O1426" s="238"/>
      <c r="P1426" s="238"/>
      <c r="Q1426" s="238"/>
    </row>
    <row r="1427" spans="1:17" s="39" customFormat="1" ht="12">
      <c r="A1427" s="298"/>
      <c r="B1427" s="298"/>
      <c r="C1427" s="298"/>
      <c r="D1427" s="298"/>
      <c r="E1427" s="298"/>
      <c r="F1427" s="298"/>
      <c r="G1427" s="298"/>
      <c r="H1427" s="298"/>
      <c r="I1427" s="298"/>
      <c r="J1427" s="298"/>
      <c r="K1427" s="298"/>
      <c r="L1427" s="299"/>
      <c r="M1427" s="300"/>
      <c r="N1427" s="301"/>
      <c r="O1427" s="238"/>
      <c r="P1427" s="238"/>
      <c r="Q1427" s="238"/>
    </row>
    <row r="1428" spans="1:17" s="39" customFormat="1" ht="12">
      <c r="A1428" s="298"/>
      <c r="B1428" s="298"/>
      <c r="C1428" s="298"/>
      <c r="D1428" s="298"/>
      <c r="E1428" s="298"/>
      <c r="F1428" s="298"/>
      <c r="G1428" s="298"/>
      <c r="H1428" s="298"/>
      <c r="I1428" s="298"/>
      <c r="J1428" s="298"/>
      <c r="K1428" s="298"/>
      <c r="L1428" s="299"/>
      <c r="M1428" s="300"/>
      <c r="N1428" s="301"/>
      <c r="O1428" s="238"/>
      <c r="P1428" s="238"/>
      <c r="Q1428" s="238"/>
    </row>
    <row r="1429" spans="1:17" s="39" customFormat="1" ht="12">
      <c r="A1429" s="298"/>
      <c r="B1429" s="298"/>
      <c r="C1429" s="298"/>
      <c r="D1429" s="298"/>
      <c r="E1429" s="298"/>
      <c r="F1429" s="298"/>
      <c r="G1429" s="298"/>
      <c r="H1429" s="298"/>
      <c r="I1429" s="298"/>
      <c r="J1429" s="298"/>
      <c r="K1429" s="298"/>
      <c r="L1429" s="299"/>
      <c r="M1429" s="300"/>
      <c r="N1429" s="301"/>
      <c r="O1429" s="238"/>
      <c r="P1429" s="238"/>
      <c r="Q1429" s="238"/>
    </row>
    <row r="1430" spans="1:17" s="39" customFormat="1" ht="12">
      <c r="A1430" s="298"/>
      <c r="B1430" s="298"/>
      <c r="C1430" s="298"/>
      <c r="D1430" s="298"/>
      <c r="E1430" s="298"/>
      <c r="F1430" s="298"/>
      <c r="G1430" s="298"/>
      <c r="H1430" s="298"/>
      <c r="I1430" s="298"/>
      <c r="J1430" s="298"/>
      <c r="K1430" s="298"/>
      <c r="L1430" s="299"/>
      <c r="M1430" s="300"/>
      <c r="N1430" s="301"/>
      <c r="O1430" s="238"/>
      <c r="P1430" s="238"/>
      <c r="Q1430" s="238"/>
    </row>
    <row r="1431" spans="1:17" s="39" customFormat="1" ht="12">
      <c r="A1431" s="298"/>
      <c r="B1431" s="298"/>
      <c r="C1431" s="298"/>
      <c r="D1431" s="298"/>
      <c r="E1431" s="298"/>
      <c r="F1431" s="298"/>
      <c r="G1431" s="298"/>
      <c r="H1431" s="298"/>
      <c r="I1431" s="298"/>
      <c r="J1431" s="298"/>
      <c r="K1431" s="298"/>
      <c r="L1431" s="299"/>
      <c r="M1431" s="300"/>
      <c r="N1431" s="301"/>
      <c r="O1431" s="238"/>
      <c r="P1431" s="238"/>
      <c r="Q1431" s="238"/>
    </row>
    <row r="1432" spans="1:17" s="39" customFormat="1" ht="12">
      <c r="A1432" s="298"/>
      <c r="B1432" s="298"/>
      <c r="C1432" s="298"/>
      <c r="D1432" s="298"/>
      <c r="E1432" s="298"/>
      <c r="F1432" s="298"/>
      <c r="G1432" s="298"/>
      <c r="H1432" s="298"/>
      <c r="I1432" s="298"/>
      <c r="J1432" s="298"/>
      <c r="K1432" s="298"/>
      <c r="L1432" s="299"/>
      <c r="M1432" s="300"/>
      <c r="N1432" s="301"/>
      <c r="O1432" s="238"/>
      <c r="P1432" s="238"/>
      <c r="Q1432" s="238"/>
    </row>
    <row r="1433" spans="1:17" s="39" customFormat="1" ht="12">
      <c r="A1433" s="298"/>
      <c r="B1433" s="298"/>
      <c r="C1433" s="298"/>
      <c r="D1433" s="298"/>
      <c r="E1433" s="298"/>
      <c r="F1433" s="298"/>
      <c r="G1433" s="298"/>
      <c r="H1433" s="298"/>
      <c r="I1433" s="298"/>
      <c r="J1433" s="298"/>
      <c r="K1433" s="298"/>
      <c r="L1433" s="299"/>
      <c r="M1433" s="300"/>
      <c r="N1433" s="301"/>
      <c r="O1433" s="238"/>
      <c r="P1433" s="238"/>
      <c r="Q1433" s="238"/>
    </row>
    <row r="1434" spans="1:17" s="39" customFormat="1" ht="12">
      <c r="A1434" s="298"/>
      <c r="B1434" s="298"/>
      <c r="C1434" s="298"/>
      <c r="D1434" s="298"/>
      <c r="E1434" s="298"/>
      <c r="F1434" s="298"/>
      <c r="G1434" s="298"/>
      <c r="H1434" s="298"/>
      <c r="I1434" s="298"/>
      <c r="J1434" s="298"/>
      <c r="K1434" s="298"/>
      <c r="L1434" s="299"/>
      <c r="M1434" s="300"/>
      <c r="N1434" s="301"/>
      <c r="O1434" s="238"/>
      <c r="P1434" s="238"/>
      <c r="Q1434" s="238"/>
    </row>
    <row r="1435" spans="1:17" s="39" customFormat="1" ht="12">
      <c r="A1435" s="298"/>
      <c r="B1435" s="298"/>
      <c r="C1435" s="298"/>
      <c r="D1435" s="298"/>
      <c r="E1435" s="298"/>
      <c r="F1435" s="298"/>
      <c r="G1435" s="298"/>
      <c r="H1435" s="298"/>
      <c r="I1435" s="298"/>
      <c r="J1435" s="298"/>
      <c r="K1435" s="298"/>
      <c r="L1435" s="299"/>
      <c r="M1435" s="300"/>
      <c r="N1435" s="301"/>
      <c r="O1435" s="238"/>
      <c r="P1435" s="238"/>
      <c r="Q1435" s="238"/>
    </row>
    <row r="1436" spans="1:17" s="39" customFormat="1" ht="12">
      <c r="A1436" s="298"/>
      <c r="B1436" s="298"/>
      <c r="C1436" s="298"/>
      <c r="D1436" s="298"/>
      <c r="E1436" s="298"/>
      <c r="F1436" s="298"/>
      <c r="G1436" s="298"/>
      <c r="H1436" s="298"/>
      <c r="I1436" s="298"/>
      <c r="J1436" s="298"/>
      <c r="K1436" s="298"/>
      <c r="L1436" s="299"/>
      <c r="M1436" s="300"/>
      <c r="N1436" s="301"/>
      <c r="O1436" s="238"/>
      <c r="P1436" s="238"/>
      <c r="Q1436" s="238"/>
    </row>
    <row r="1437" spans="1:17" s="39" customFormat="1" ht="12">
      <c r="A1437" s="298"/>
      <c r="B1437" s="298"/>
      <c r="C1437" s="298"/>
      <c r="D1437" s="298"/>
      <c r="E1437" s="298"/>
      <c r="F1437" s="298"/>
      <c r="G1437" s="298"/>
      <c r="H1437" s="298"/>
      <c r="I1437" s="298"/>
      <c r="J1437" s="298"/>
      <c r="K1437" s="298"/>
      <c r="L1437" s="299"/>
      <c r="M1437" s="300"/>
      <c r="N1437" s="301"/>
      <c r="O1437" s="238"/>
      <c r="P1437" s="238"/>
      <c r="Q1437" s="238"/>
    </row>
    <row r="1438" spans="1:17" s="39" customFormat="1" ht="12">
      <c r="A1438" s="298"/>
      <c r="B1438" s="298"/>
      <c r="C1438" s="298"/>
      <c r="D1438" s="298"/>
      <c r="E1438" s="298"/>
      <c r="F1438" s="298"/>
      <c r="G1438" s="298"/>
      <c r="H1438" s="298"/>
      <c r="I1438" s="298"/>
      <c r="J1438" s="298"/>
      <c r="K1438" s="298"/>
      <c r="L1438" s="299"/>
      <c r="M1438" s="300"/>
      <c r="N1438" s="301"/>
      <c r="O1438" s="238"/>
      <c r="P1438" s="238"/>
      <c r="Q1438" s="238"/>
    </row>
    <row r="1439" spans="1:17" s="39" customFormat="1" ht="12">
      <c r="A1439" s="298"/>
      <c r="B1439" s="298"/>
      <c r="C1439" s="298"/>
      <c r="D1439" s="298"/>
      <c r="E1439" s="298"/>
      <c r="F1439" s="298"/>
      <c r="G1439" s="298"/>
      <c r="H1439" s="298"/>
      <c r="I1439" s="298"/>
      <c r="J1439" s="298"/>
      <c r="K1439" s="298"/>
      <c r="L1439" s="299"/>
      <c r="M1439" s="300"/>
      <c r="N1439" s="301"/>
      <c r="O1439" s="238"/>
      <c r="P1439" s="238"/>
      <c r="Q1439" s="238"/>
    </row>
    <row r="1440" spans="1:17" s="39" customFormat="1" ht="12">
      <c r="A1440" s="298"/>
      <c r="B1440" s="298"/>
      <c r="C1440" s="298"/>
      <c r="D1440" s="298"/>
      <c r="E1440" s="298"/>
      <c r="F1440" s="298"/>
      <c r="G1440" s="298"/>
      <c r="H1440" s="298"/>
      <c r="I1440" s="298"/>
      <c r="J1440" s="298"/>
      <c r="K1440" s="298"/>
      <c r="L1440" s="299"/>
      <c r="M1440" s="300"/>
      <c r="N1440" s="301"/>
      <c r="O1440" s="238"/>
      <c r="P1440" s="238"/>
      <c r="Q1440" s="238"/>
    </row>
    <row r="1441" spans="1:17" s="39" customFormat="1" ht="12">
      <c r="A1441" s="298"/>
      <c r="B1441" s="298"/>
      <c r="C1441" s="298"/>
      <c r="D1441" s="298"/>
      <c r="E1441" s="298"/>
      <c r="F1441" s="298"/>
      <c r="G1441" s="298"/>
      <c r="H1441" s="298"/>
      <c r="I1441" s="298"/>
      <c r="J1441" s="298"/>
      <c r="K1441" s="298"/>
      <c r="L1441" s="299"/>
      <c r="M1441" s="300"/>
      <c r="N1441" s="301"/>
      <c r="O1441" s="238"/>
      <c r="P1441" s="238"/>
      <c r="Q1441" s="238"/>
    </row>
    <row r="1442" spans="1:17" s="39" customFormat="1" ht="12">
      <c r="A1442" s="298"/>
      <c r="B1442" s="298"/>
      <c r="C1442" s="298"/>
      <c r="D1442" s="298"/>
      <c r="E1442" s="298"/>
      <c r="F1442" s="298"/>
      <c r="G1442" s="298"/>
      <c r="H1442" s="298"/>
      <c r="I1442" s="298"/>
      <c r="J1442" s="298"/>
      <c r="K1442" s="298"/>
      <c r="L1442" s="299"/>
      <c r="M1442" s="300"/>
      <c r="N1442" s="301"/>
      <c r="O1442" s="238"/>
      <c r="P1442" s="238"/>
      <c r="Q1442" s="238"/>
    </row>
    <row r="1443" spans="1:17" s="39" customFormat="1" ht="12">
      <c r="A1443" s="298"/>
      <c r="B1443" s="298"/>
      <c r="C1443" s="298"/>
      <c r="D1443" s="298"/>
      <c r="E1443" s="298"/>
      <c r="F1443" s="298"/>
      <c r="G1443" s="298"/>
      <c r="H1443" s="298"/>
      <c r="I1443" s="298"/>
      <c r="J1443" s="298"/>
      <c r="K1443" s="298"/>
      <c r="L1443" s="299"/>
      <c r="M1443" s="300"/>
      <c r="N1443" s="301"/>
      <c r="O1443" s="238"/>
      <c r="P1443" s="238"/>
      <c r="Q1443" s="238"/>
    </row>
    <row r="1444" spans="1:17" s="39" customFormat="1" ht="12">
      <c r="A1444" s="298"/>
      <c r="B1444" s="298"/>
      <c r="C1444" s="298"/>
      <c r="D1444" s="298"/>
      <c r="E1444" s="298"/>
      <c r="F1444" s="298"/>
      <c r="G1444" s="298"/>
      <c r="H1444" s="298"/>
      <c r="I1444" s="298"/>
      <c r="J1444" s="298"/>
      <c r="K1444" s="298"/>
      <c r="L1444" s="299"/>
      <c r="M1444" s="300"/>
      <c r="N1444" s="301"/>
      <c r="O1444" s="238"/>
      <c r="P1444" s="238"/>
      <c r="Q1444" s="238"/>
    </row>
    <row r="1445" spans="1:17" s="39" customFormat="1" ht="12">
      <c r="A1445" s="298"/>
      <c r="B1445" s="298"/>
      <c r="C1445" s="298"/>
      <c r="D1445" s="298"/>
      <c r="E1445" s="298"/>
      <c r="F1445" s="298"/>
      <c r="G1445" s="298"/>
      <c r="H1445" s="298"/>
      <c r="I1445" s="298"/>
      <c r="J1445" s="298"/>
      <c r="K1445" s="298"/>
      <c r="L1445" s="299"/>
      <c r="M1445" s="300"/>
      <c r="N1445" s="301"/>
      <c r="O1445" s="238"/>
      <c r="P1445" s="238"/>
      <c r="Q1445" s="238"/>
    </row>
    <row r="1446" spans="1:17" s="39" customFormat="1" ht="12">
      <c r="A1446" s="298"/>
      <c r="B1446" s="298"/>
      <c r="C1446" s="298"/>
      <c r="D1446" s="298"/>
      <c r="E1446" s="298"/>
      <c r="F1446" s="298"/>
      <c r="G1446" s="298"/>
      <c r="H1446" s="298"/>
      <c r="I1446" s="298"/>
      <c r="J1446" s="298"/>
      <c r="K1446" s="298"/>
      <c r="L1446" s="299"/>
      <c r="M1446" s="300"/>
      <c r="N1446" s="301"/>
      <c r="O1446" s="238"/>
      <c r="P1446" s="238"/>
      <c r="Q1446" s="238"/>
    </row>
    <row r="1447" spans="1:17" s="39" customFormat="1" ht="12">
      <c r="A1447" s="298"/>
      <c r="B1447" s="298"/>
      <c r="C1447" s="298"/>
      <c r="D1447" s="298"/>
      <c r="E1447" s="298"/>
      <c r="F1447" s="298"/>
      <c r="G1447" s="298"/>
      <c r="H1447" s="298"/>
      <c r="I1447" s="298"/>
      <c r="J1447" s="298"/>
      <c r="K1447" s="298"/>
      <c r="L1447" s="299"/>
      <c r="M1447" s="300"/>
      <c r="N1447" s="301"/>
      <c r="O1447" s="238"/>
      <c r="P1447" s="238"/>
      <c r="Q1447" s="238"/>
    </row>
    <row r="1448" spans="1:17" s="39" customFormat="1" ht="12">
      <c r="A1448" s="298"/>
      <c r="B1448" s="298"/>
      <c r="C1448" s="298"/>
      <c r="D1448" s="298"/>
      <c r="E1448" s="298"/>
      <c r="F1448" s="298"/>
      <c r="G1448" s="298"/>
      <c r="H1448" s="298"/>
      <c r="I1448" s="298"/>
      <c r="J1448" s="298"/>
      <c r="K1448" s="298"/>
      <c r="L1448" s="299"/>
      <c r="M1448" s="300"/>
      <c r="N1448" s="301"/>
      <c r="O1448" s="238"/>
      <c r="P1448" s="238"/>
      <c r="Q1448" s="238"/>
    </row>
    <row r="1449" spans="1:17" s="39" customFormat="1" ht="12">
      <c r="A1449" s="298"/>
      <c r="B1449" s="298"/>
      <c r="C1449" s="298"/>
      <c r="D1449" s="298"/>
      <c r="E1449" s="298"/>
      <c r="F1449" s="298"/>
      <c r="G1449" s="298"/>
      <c r="H1449" s="298"/>
      <c r="I1449" s="298"/>
      <c r="J1449" s="298"/>
      <c r="K1449" s="298"/>
      <c r="L1449" s="299"/>
      <c r="M1449" s="300"/>
      <c r="N1449" s="301"/>
      <c r="O1449" s="238"/>
      <c r="P1449" s="238"/>
      <c r="Q1449" s="238"/>
    </row>
    <row r="1450" spans="1:17" s="39" customFormat="1" ht="12">
      <c r="A1450" s="298"/>
      <c r="B1450" s="298"/>
      <c r="C1450" s="298"/>
      <c r="D1450" s="298"/>
      <c r="E1450" s="298"/>
      <c r="F1450" s="298"/>
      <c r="G1450" s="298"/>
      <c r="H1450" s="298"/>
      <c r="I1450" s="298"/>
      <c r="J1450" s="298"/>
      <c r="K1450" s="298"/>
      <c r="L1450" s="299"/>
      <c r="M1450" s="300"/>
      <c r="N1450" s="301"/>
      <c r="O1450" s="238"/>
      <c r="P1450" s="238"/>
      <c r="Q1450" s="238"/>
    </row>
    <row r="1451" spans="1:17" s="39" customFormat="1" ht="12">
      <c r="A1451" s="298"/>
      <c r="B1451" s="298"/>
      <c r="C1451" s="298"/>
      <c r="D1451" s="298"/>
      <c r="E1451" s="298"/>
      <c r="F1451" s="298"/>
      <c r="G1451" s="298"/>
      <c r="H1451" s="298"/>
      <c r="I1451" s="298"/>
      <c r="J1451" s="298"/>
      <c r="K1451" s="298"/>
      <c r="L1451" s="299"/>
      <c r="M1451" s="300"/>
      <c r="N1451" s="301"/>
      <c r="O1451" s="238"/>
      <c r="P1451" s="238"/>
      <c r="Q1451" s="238"/>
    </row>
    <row r="1452" spans="1:17" s="39" customFormat="1" ht="12">
      <c r="A1452" s="298"/>
      <c r="B1452" s="298"/>
      <c r="C1452" s="298"/>
      <c r="D1452" s="298"/>
      <c r="E1452" s="298"/>
      <c r="F1452" s="298"/>
      <c r="G1452" s="298"/>
      <c r="H1452" s="298"/>
      <c r="I1452" s="298"/>
      <c r="J1452" s="298"/>
      <c r="K1452" s="298"/>
      <c r="L1452" s="299"/>
      <c r="M1452" s="300"/>
      <c r="N1452" s="301"/>
      <c r="O1452" s="238"/>
      <c r="P1452" s="238"/>
      <c r="Q1452" s="238"/>
    </row>
    <row r="1453" spans="1:17" s="39" customFormat="1" ht="12">
      <c r="A1453" s="298"/>
      <c r="B1453" s="298"/>
      <c r="C1453" s="298"/>
      <c r="D1453" s="298"/>
      <c r="E1453" s="298"/>
      <c r="F1453" s="298"/>
      <c r="G1453" s="298"/>
      <c r="H1453" s="298"/>
      <c r="I1453" s="298"/>
      <c r="J1453" s="298"/>
      <c r="K1453" s="298"/>
      <c r="L1453" s="299"/>
      <c r="M1453" s="300"/>
      <c r="N1453" s="301"/>
      <c r="O1453" s="238"/>
      <c r="P1453" s="238"/>
      <c r="Q1453" s="238"/>
    </row>
    <row r="1454" spans="1:17" s="39" customFormat="1" ht="12">
      <c r="A1454" s="298"/>
      <c r="B1454" s="298"/>
      <c r="C1454" s="298"/>
      <c r="D1454" s="298"/>
      <c r="E1454" s="298"/>
      <c r="F1454" s="298"/>
      <c r="G1454" s="298"/>
      <c r="H1454" s="298"/>
      <c r="I1454" s="298"/>
      <c r="J1454" s="298"/>
      <c r="K1454" s="298"/>
      <c r="L1454" s="299"/>
      <c r="M1454" s="300"/>
      <c r="N1454" s="301"/>
      <c r="O1454" s="238"/>
      <c r="P1454" s="238"/>
      <c r="Q1454" s="238"/>
    </row>
    <row r="1455" spans="1:17" s="39" customFormat="1" ht="12">
      <c r="A1455" s="298"/>
      <c r="B1455" s="298"/>
      <c r="C1455" s="298"/>
      <c r="D1455" s="298"/>
      <c r="E1455" s="298"/>
      <c r="F1455" s="298"/>
      <c r="G1455" s="298"/>
      <c r="H1455" s="298"/>
      <c r="I1455" s="298"/>
      <c r="J1455" s="298"/>
      <c r="K1455" s="298"/>
      <c r="L1455" s="299"/>
      <c r="M1455" s="300"/>
      <c r="N1455" s="301"/>
      <c r="O1455" s="238"/>
      <c r="P1455" s="238"/>
      <c r="Q1455" s="238"/>
    </row>
    <row r="1456" spans="1:17" s="39" customFormat="1" ht="12">
      <c r="A1456" s="298"/>
      <c r="B1456" s="298"/>
      <c r="C1456" s="298"/>
      <c r="D1456" s="298"/>
      <c r="E1456" s="298"/>
      <c r="F1456" s="298"/>
      <c r="G1456" s="298"/>
      <c r="H1456" s="298"/>
      <c r="I1456" s="298"/>
      <c r="J1456" s="298"/>
      <c r="K1456" s="298"/>
      <c r="L1456" s="299"/>
      <c r="M1456" s="300"/>
      <c r="N1456" s="301"/>
      <c r="O1456" s="238"/>
      <c r="P1456" s="238"/>
      <c r="Q1456" s="238"/>
    </row>
    <row r="1457" spans="1:17" s="39" customFormat="1" ht="12">
      <c r="A1457" s="298"/>
      <c r="B1457" s="298"/>
      <c r="C1457" s="298"/>
      <c r="D1457" s="298"/>
      <c r="E1457" s="298"/>
      <c r="F1457" s="298"/>
      <c r="G1457" s="298"/>
      <c r="H1457" s="298"/>
      <c r="I1457" s="298"/>
      <c r="J1457" s="298"/>
      <c r="K1457" s="298"/>
      <c r="L1457" s="299"/>
      <c r="M1457" s="300"/>
      <c r="N1457" s="301"/>
      <c r="O1457" s="238"/>
      <c r="P1457" s="238"/>
      <c r="Q1457" s="238"/>
    </row>
    <row r="1458" spans="1:17" s="39" customFormat="1" ht="12">
      <c r="A1458" s="298"/>
      <c r="B1458" s="298"/>
      <c r="C1458" s="298"/>
      <c r="D1458" s="298"/>
      <c r="E1458" s="298"/>
      <c r="F1458" s="298"/>
      <c r="G1458" s="298"/>
      <c r="H1458" s="298"/>
      <c r="I1458" s="298"/>
      <c r="J1458" s="298"/>
      <c r="K1458" s="298"/>
      <c r="L1458" s="299"/>
      <c r="M1458" s="300"/>
      <c r="N1458" s="301"/>
      <c r="O1458" s="238"/>
      <c r="P1458" s="238"/>
      <c r="Q1458" s="238"/>
    </row>
    <row r="1459" spans="1:17" s="39" customFormat="1" ht="12">
      <c r="A1459" s="298"/>
      <c r="B1459" s="298"/>
      <c r="C1459" s="298"/>
      <c r="D1459" s="298"/>
      <c r="E1459" s="298"/>
      <c r="F1459" s="298"/>
      <c r="G1459" s="298"/>
      <c r="H1459" s="298"/>
      <c r="I1459" s="298"/>
      <c r="J1459" s="298"/>
      <c r="K1459" s="298"/>
      <c r="L1459" s="299"/>
      <c r="M1459" s="300"/>
      <c r="N1459" s="301"/>
      <c r="O1459" s="238"/>
      <c r="P1459" s="238"/>
      <c r="Q1459" s="238"/>
    </row>
    <row r="1460" spans="1:17" s="39" customFormat="1" ht="12">
      <c r="A1460" s="298"/>
      <c r="B1460" s="298"/>
      <c r="C1460" s="298"/>
      <c r="D1460" s="298"/>
      <c r="E1460" s="298"/>
      <c r="F1460" s="298"/>
      <c r="G1460" s="298"/>
      <c r="H1460" s="298"/>
      <c r="I1460" s="298"/>
      <c r="J1460" s="298"/>
      <c r="K1460" s="298"/>
      <c r="L1460" s="299"/>
      <c r="M1460" s="300"/>
      <c r="N1460" s="301"/>
      <c r="O1460" s="238"/>
      <c r="P1460" s="238"/>
      <c r="Q1460" s="238"/>
    </row>
    <row r="1461" spans="1:17" s="39" customFormat="1" ht="12">
      <c r="A1461" s="298"/>
      <c r="B1461" s="298"/>
      <c r="C1461" s="298"/>
      <c r="D1461" s="298"/>
      <c r="E1461" s="298"/>
      <c r="F1461" s="298"/>
      <c r="G1461" s="298"/>
      <c r="H1461" s="298"/>
      <c r="I1461" s="298"/>
      <c r="J1461" s="298"/>
      <c r="K1461" s="298"/>
      <c r="L1461" s="299"/>
      <c r="M1461" s="300"/>
      <c r="N1461" s="301"/>
      <c r="O1461" s="238"/>
      <c r="P1461" s="238"/>
      <c r="Q1461" s="238"/>
    </row>
    <row r="1462" spans="1:17" s="39" customFormat="1" ht="12">
      <c r="A1462" s="298"/>
      <c r="B1462" s="298"/>
      <c r="C1462" s="298"/>
      <c r="D1462" s="298"/>
      <c r="E1462" s="298"/>
      <c r="F1462" s="298"/>
      <c r="G1462" s="298"/>
      <c r="H1462" s="298"/>
      <c r="I1462" s="298"/>
      <c r="J1462" s="298"/>
      <c r="K1462" s="298"/>
      <c r="L1462" s="299"/>
      <c r="M1462" s="300"/>
      <c r="N1462" s="301"/>
      <c r="O1462" s="238"/>
      <c r="P1462" s="238"/>
      <c r="Q1462" s="238"/>
    </row>
    <row r="1463" spans="1:17" s="39" customFormat="1" ht="12">
      <c r="A1463" s="298"/>
      <c r="B1463" s="298"/>
      <c r="C1463" s="298"/>
      <c r="D1463" s="298"/>
      <c r="E1463" s="298"/>
      <c r="F1463" s="298"/>
      <c r="G1463" s="298"/>
      <c r="H1463" s="298"/>
      <c r="I1463" s="298"/>
      <c r="J1463" s="298"/>
      <c r="K1463" s="298"/>
      <c r="L1463" s="299"/>
      <c r="M1463" s="300"/>
      <c r="N1463" s="301"/>
      <c r="O1463" s="238"/>
      <c r="P1463" s="238"/>
      <c r="Q1463" s="238"/>
    </row>
    <row r="1464" spans="1:17" s="39" customFormat="1" ht="12">
      <c r="A1464" s="298"/>
      <c r="B1464" s="298"/>
      <c r="C1464" s="298"/>
      <c r="D1464" s="298"/>
      <c r="E1464" s="298"/>
      <c r="F1464" s="298"/>
      <c r="G1464" s="298"/>
      <c r="H1464" s="298"/>
      <c r="I1464" s="298"/>
      <c r="J1464" s="298"/>
      <c r="K1464" s="298"/>
      <c r="L1464" s="299"/>
      <c r="M1464" s="300"/>
      <c r="N1464" s="301"/>
      <c r="O1464" s="238"/>
      <c r="P1464" s="238"/>
      <c r="Q1464" s="238"/>
    </row>
    <row r="1465" spans="1:17" s="39" customFormat="1" ht="12">
      <c r="A1465" s="298"/>
      <c r="B1465" s="298"/>
      <c r="C1465" s="298"/>
      <c r="D1465" s="298"/>
      <c r="E1465" s="298"/>
      <c r="F1465" s="298"/>
      <c r="G1465" s="298"/>
      <c r="H1465" s="298"/>
      <c r="I1465" s="298"/>
      <c r="J1465" s="298"/>
      <c r="K1465" s="298"/>
      <c r="L1465" s="299"/>
      <c r="M1465" s="300"/>
      <c r="N1465" s="301"/>
      <c r="O1465" s="238"/>
      <c r="P1465" s="238"/>
      <c r="Q1465" s="238"/>
    </row>
    <row r="1466" spans="1:17" s="39" customFormat="1" ht="12">
      <c r="A1466" s="298"/>
      <c r="B1466" s="298"/>
      <c r="C1466" s="298"/>
      <c r="D1466" s="298"/>
      <c r="E1466" s="298"/>
      <c r="F1466" s="298"/>
      <c r="G1466" s="298"/>
      <c r="H1466" s="298"/>
      <c r="I1466" s="298"/>
      <c r="J1466" s="298"/>
      <c r="K1466" s="298"/>
      <c r="L1466" s="299"/>
      <c r="M1466" s="300"/>
      <c r="N1466" s="301"/>
      <c r="O1466" s="238"/>
      <c r="P1466" s="238"/>
      <c r="Q1466" s="238"/>
    </row>
    <row r="1467" spans="1:17" s="39" customFormat="1" ht="12">
      <c r="A1467" s="298"/>
      <c r="B1467" s="298"/>
      <c r="C1467" s="298"/>
      <c r="D1467" s="298"/>
      <c r="E1467" s="298"/>
      <c r="F1467" s="298"/>
      <c r="G1467" s="298"/>
      <c r="H1467" s="298"/>
      <c r="I1467" s="298"/>
      <c r="J1467" s="298"/>
      <c r="K1467" s="298"/>
      <c r="L1467" s="299"/>
      <c r="M1467" s="300"/>
      <c r="N1467" s="301"/>
      <c r="O1467" s="238"/>
      <c r="P1467" s="238"/>
      <c r="Q1467" s="238"/>
    </row>
    <row r="1468" spans="1:17" s="39" customFormat="1" ht="12">
      <c r="A1468" s="298"/>
      <c r="B1468" s="298"/>
      <c r="C1468" s="298"/>
      <c r="D1468" s="298"/>
      <c r="E1468" s="298"/>
      <c r="F1468" s="298"/>
      <c r="G1468" s="298"/>
      <c r="H1468" s="298"/>
      <c r="I1468" s="298"/>
      <c r="J1468" s="298"/>
      <c r="K1468" s="298"/>
      <c r="L1468" s="299"/>
      <c r="M1468" s="300"/>
      <c r="N1468" s="301"/>
      <c r="O1468" s="238"/>
      <c r="P1468" s="238"/>
      <c r="Q1468" s="238"/>
    </row>
    <row r="1469" spans="1:17" s="39" customFormat="1" ht="12">
      <c r="A1469" s="298"/>
      <c r="B1469" s="298"/>
      <c r="C1469" s="298"/>
      <c r="D1469" s="298"/>
      <c r="E1469" s="298"/>
      <c r="F1469" s="298"/>
      <c r="G1469" s="298"/>
      <c r="H1469" s="298"/>
      <c r="I1469" s="298"/>
      <c r="J1469" s="298"/>
      <c r="K1469" s="298"/>
      <c r="L1469" s="299"/>
      <c r="M1469" s="300"/>
      <c r="N1469" s="301"/>
      <c r="O1469" s="238"/>
      <c r="P1469" s="238"/>
      <c r="Q1469" s="238"/>
    </row>
    <row r="1470" spans="1:17" s="39" customFormat="1" ht="12">
      <c r="A1470" s="298"/>
      <c r="B1470" s="298"/>
      <c r="C1470" s="298"/>
      <c r="D1470" s="298"/>
      <c r="E1470" s="298"/>
      <c r="F1470" s="298"/>
      <c r="G1470" s="298"/>
      <c r="H1470" s="298"/>
      <c r="I1470" s="298"/>
      <c r="J1470" s="298"/>
      <c r="K1470" s="298"/>
      <c r="L1470" s="299"/>
      <c r="M1470" s="300"/>
      <c r="N1470" s="301"/>
      <c r="O1470" s="238"/>
      <c r="P1470" s="238"/>
      <c r="Q1470" s="238"/>
    </row>
    <row r="1471" spans="1:17" s="39" customFormat="1" ht="12">
      <c r="A1471" s="298"/>
      <c r="B1471" s="298"/>
      <c r="C1471" s="298"/>
      <c r="D1471" s="298"/>
      <c r="E1471" s="298"/>
      <c r="F1471" s="298"/>
      <c r="G1471" s="298"/>
      <c r="H1471" s="298"/>
      <c r="I1471" s="298"/>
      <c r="J1471" s="298"/>
      <c r="K1471" s="298"/>
      <c r="L1471" s="299"/>
      <c r="M1471" s="300"/>
      <c r="N1471" s="301"/>
      <c r="O1471" s="238"/>
      <c r="P1471" s="238"/>
      <c r="Q1471" s="238"/>
    </row>
    <row r="1472" spans="1:17" s="39" customFormat="1" ht="12">
      <c r="A1472" s="298"/>
      <c r="B1472" s="298"/>
      <c r="C1472" s="298"/>
      <c r="D1472" s="298"/>
      <c r="E1472" s="298"/>
      <c r="F1472" s="298"/>
      <c r="G1472" s="298"/>
      <c r="H1472" s="298"/>
      <c r="I1472" s="298"/>
      <c r="J1472" s="298"/>
      <c r="K1472" s="298"/>
      <c r="L1472" s="299"/>
      <c r="M1472" s="300"/>
      <c r="N1472" s="301"/>
      <c r="O1472" s="238"/>
      <c r="P1472" s="238"/>
      <c r="Q1472" s="238"/>
    </row>
    <row r="1473" spans="1:17" s="39" customFormat="1" ht="12">
      <c r="A1473" s="298"/>
      <c r="B1473" s="298"/>
      <c r="C1473" s="298"/>
      <c r="D1473" s="298"/>
      <c r="E1473" s="298"/>
      <c r="F1473" s="298"/>
      <c r="G1473" s="298"/>
      <c r="H1473" s="298"/>
      <c r="I1473" s="298"/>
      <c r="J1473" s="298"/>
      <c r="K1473" s="298"/>
      <c r="L1473" s="299"/>
      <c r="M1473" s="300"/>
      <c r="N1473" s="301"/>
      <c r="O1473" s="238"/>
      <c r="P1473" s="238"/>
      <c r="Q1473" s="238"/>
    </row>
    <row r="1474" spans="1:17" s="39" customFormat="1" ht="12">
      <c r="A1474" s="298"/>
      <c r="B1474" s="298"/>
      <c r="C1474" s="298"/>
      <c r="D1474" s="298"/>
      <c r="E1474" s="298"/>
      <c r="F1474" s="298"/>
      <c r="G1474" s="298"/>
      <c r="H1474" s="298"/>
      <c r="I1474" s="298"/>
      <c r="J1474" s="298"/>
      <c r="K1474" s="298"/>
      <c r="L1474" s="299"/>
      <c r="M1474" s="300"/>
      <c r="N1474" s="301"/>
      <c r="O1474" s="238"/>
      <c r="P1474" s="238"/>
      <c r="Q1474" s="238"/>
    </row>
    <row r="1475" spans="1:17" s="39" customFormat="1" ht="12">
      <c r="A1475" s="298"/>
      <c r="B1475" s="298"/>
      <c r="C1475" s="298"/>
      <c r="D1475" s="298"/>
      <c r="E1475" s="298"/>
      <c r="F1475" s="298"/>
      <c r="G1475" s="298"/>
      <c r="H1475" s="298"/>
      <c r="I1475" s="298"/>
      <c r="J1475" s="298"/>
      <c r="K1475" s="298"/>
      <c r="L1475" s="299"/>
      <c r="M1475" s="300"/>
      <c r="N1475" s="301"/>
      <c r="O1475" s="238"/>
      <c r="P1475" s="238"/>
      <c r="Q1475" s="238"/>
    </row>
    <row r="1476" spans="1:17" s="39" customFormat="1" ht="12">
      <c r="A1476" s="298"/>
      <c r="B1476" s="298"/>
      <c r="C1476" s="298"/>
      <c r="D1476" s="298"/>
      <c r="E1476" s="298"/>
      <c r="F1476" s="298"/>
      <c r="G1476" s="298"/>
      <c r="H1476" s="298"/>
      <c r="I1476" s="298"/>
      <c r="J1476" s="298"/>
      <c r="K1476" s="298"/>
      <c r="L1476" s="299"/>
      <c r="M1476" s="300"/>
      <c r="N1476" s="301"/>
      <c r="O1476" s="238"/>
      <c r="P1476" s="238"/>
      <c r="Q1476" s="238"/>
    </row>
    <row r="1477" spans="1:17" s="39" customFormat="1" ht="12">
      <c r="A1477" s="298"/>
      <c r="B1477" s="298"/>
      <c r="C1477" s="298"/>
      <c r="D1477" s="298"/>
      <c r="E1477" s="298"/>
      <c r="F1477" s="298"/>
      <c r="G1477" s="298"/>
      <c r="H1477" s="298"/>
      <c r="I1477" s="298"/>
      <c r="J1477" s="298"/>
      <c r="K1477" s="298"/>
      <c r="L1477" s="299"/>
      <c r="M1477" s="300"/>
      <c r="N1477" s="301"/>
      <c r="O1477" s="238"/>
      <c r="P1477" s="238"/>
      <c r="Q1477" s="238"/>
    </row>
    <row r="1478" spans="1:17" s="39" customFormat="1" ht="12">
      <c r="A1478" s="298"/>
      <c r="B1478" s="298"/>
      <c r="C1478" s="298"/>
      <c r="D1478" s="298"/>
      <c r="E1478" s="298"/>
      <c r="F1478" s="298"/>
      <c r="G1478" s="298"/>
      <c r="H1478" s="298"/>
      <c r="I1478" s="298"/>
      <c r="J1478" s="298"/>
      <c r="K1478" s="298"/>
      <c r="L1478" s="299"/>
      <c r="M1478" s="300"/>
      <c r="N1478" s="301"/>
      <c r="O1478" s="238"/>
      <c r="P1478" s="238"/>
      <c r="Q1478" s="238"/>
    </row>
    <row r="1479" spans="1:17" s="39" customFormat="1" ht="12">
      <c r="A1479" s="298"/>
      <c r="B1479" s="298"/>
      <c r="C1479" s="298"/>
      <c r="D1479" s="298"/>
      <c r="E1479" s="298"/>
      <c r="F1479" s="298"/>
      <c r="G1479" s="298"/>
      <c r="H1479" s="298"/>
      <c r="I1479" s="298"/>
      <c r="J1479" s="298"/>
      <c r="K1479" s="298"/>
      <c r="L1479" s="299"/>
      <c r="M1479" s="300"/>
      <c r="N1479" s="301"/>
      <c r="O1479" s="238"/>
      <c r="P1479" s="238"/>
      <c r="Q1479" s="238"/>
    </row>
    <row r="1480" spans="1:17" s="39" customFormat="1" ht="12">
      <c r="A1480" s="298"/>
      <c r="B1480" s="298"/>
      <c r="C1480" s="298"/>
      <c r="D1480" s="298"/>
      <c r="E1480" s="298"/>
      <c r="F1480" s="298"/>
      <c r="G1480" s="298"/>
      <c r="H1480" s="298"/>
      <c r="I1480" s="298"/>
      <c r="J1480" s="298"/>
      <c r="K1480" s="298"/>
      <c r="L1480" s="299"/>
      <c r="M1480" s="300"/>
      <c r="N1480" s="301"/>
      <c r="O1480" s="238"/>
      <c r="P1480" s="238"/>
      <c r="Q1480" s="238"/>
    </row>
    <row r="1481" spans="1:17" s="39" customFormat="1" ht="12">
      <c r="A1481" s="298"/>
      <c r="B1481" s="298"/>
      <c r="C1481" s="298"/>
      <c r="D1481" s="298"/>
      <c r="E1481" s="298"/>
      <c r="F1481" s="298"/>
      <c r="G1481" s="298"/>
      <c r="H1481" s="298"/>
      <c r="I1481" s="298"/>
      <c r="J1481" s="298"/>
      <c r="K1481" s="298"/>
      <c r="L1481" s="299"/>
      <c r="M1481" s="300"/>
      <c r="N1481" s="301"/>
      <c r="O1481" s="238"/>
      <c r="P1481" s="238"/>
      <c r="Q1481" s="238"/>
    </row>
    <row r="1482" spans="1:17" s="39" customFormat="1" ht="12">
      <c r="A1482" s="298"/>
      <c r="B1482" s="298"/>
      <c r="C1482" s="298"/>
      <c r="D1482" s="298"/>
      <c r="E1482" s="298"/>
      <c r="F1482" s="298"/>
      <c r="G1482" s="298"/>
      <c r="H1482" s="298"/>
      <c r="I1482" s="298"/>
      <c r="J1482" s="298"/>
      <c r="K1482" s="298"/>
      <c r="L1482" s="299"/>
      <c r="M1482" s="300"/>
      <c r="N1482" s="301"/>
      <c r="O1482" s="238"/>
      <c r="P1482" s="238"/>
      <c r="Q1482" s="238"/>
    </row>
    <row r="1483" spans="1:17" s="39" customFormat="1" ht="12">
      <c r="A1483" s="298"/>
      <c r="B1483" s="298"/>
      <c r="C1483" s="298"/>
      <c r="D1483" s="298"/>
      <c r="E1483" s="298"/>
      <c r="F1483" s="298"/>
      <c r="G1483" s="298"/>
      <c r="H1483" s="298"/>
      <c r="I1483" s="298"/>
      <c r="J1483" s="298"/>
      <c r="K1483" s="298"/>
      <c r="L1483" s="299"/>
      <c r="M1483" s="300"/>
      <c r="N1483" s="301"/>
      <c r="O1483" s="238"/>
      <c r="P1483" s="238"/>
      <c r="Q1483" s="238"/>
    </row>
    <row r="1484" spans="1:17" s="39" customFormat="1" ht="12">
      <c r="A1484" s="298"/>
      <c r="B1484" s="298"/>
      <c r="C1484" s="298"/>
      <c r="D1484" s="298"/>
      <c r="E1484" s="298"/>
      <c r="F1484" s="298"/>
      <c r="G1484" s="298"/>
      <c r="H1484" s="298"/>
      <c r="I1484" s="298"/>
      <c r="J1484" s="298"/>
      <c r="K1484" s="298"/>
      <c r="L1484" s="299"/>
      <c r="M1484" s="300"/>
      <c r="N1484" s="301"/>
      <c r="O1484" s="238"/>
      <c r="P1484" s="238"/>
      <c r="Q1484" s="238"/>
    </row>
    <row r="1485" spans="1:17" s="39" customFormat="1" ht="12">
      <c r="A1485" s="298"/>
      <c r="B1485" s="298"/>
      <c r="C1485" s="298"/>
      <c r="D1485" s="298"/>
      <c r="E1485" s="298"/>
      <c r="F1485" s="298"/>
      <c r="G1485" s="298"/>
      <c r="H1485" s="298"/>
      <c r="I1485" s="298"/>
      <c r="J1485" s="298"/>
      <c r="K1485" s="298"/>
      <c r="L1485" s="299"/>
      <c r="M1485" s="300"/>
      <c r="N1485" s="301"/>
      <c r="O1485" s="238"/>
      <c r="P1485" s="238"/>
      <c r="Q1485" s="238"/>
    </row>
    <row r="1486" spans="1:17" s="39" customFormat="1" ht="12">
      <c r="A1486" s="298"/>
      <c r="B1486" s="298"/>
      <c r="C1486" s="298"/>
      <c r="D1486" s="298"/>
      <c r="E1486" s="298"/>
      <c r="F1486" s="298"/>
      <c r="G1486" s="298"/>
      <c r="H1486" s="298"/>
      <c r="I1486" s="298"/>
      <c r="J1486" s="298"/>
      <c r="K1486" s="298"/>
      <c r="L1486" s="299"/>
      <c r="M1486" s="300"/>
      <c r="N1486" s="301"/>
      <c r="O1486" s="238"/>
      <c r="P1486" s="238"/>
      <c r="Q1486" s="238"/>
    </row>
    <row r="1487" spans="1:17" s="39" customFormat="1" ht="12">
      <c r="A1487" s="298"/>
      <c r="B1487" s="298"/>
      <c r="C1487" s="298"/>
      <c r="D1487" s="298"/>
      <c r="E1487" s="298"/>
      <c r="F1487" s="298"/>
      <c r="G1487" s="298"/>
      <c r="H1487" s="298"/>
      <c r="I1487" s="298"/>
      <c r="J1487" s="298"/>
      <c r="K1487" s="298"/>
      <c r="L1487" s="299"/>
      <c r="M1487" s="300"/>
      <c r="N1487" s="301"/>
      <c r="O1487" s="238"/>
      <c r="P1487" s="238"/>
      <c r="Q1487" s="238"/>
    </row>
    <row r="1488" spans="1:17" s="39" customFormat="1" ht="12">
      <c r="A1488" s="298"/>
      <c r="B1488" s="298"/>
      <c r="C1488" s="298"/>
      <c r="D1488" s="298"/>
      <c r="E1488" s="298"/>
      <c r="F1488" s="298"/>
      <c r="G1488" s="298"/>
      <c r="H1488" s="298"/>
      <c r="I1488" s="298"/>
      <c r="J1488" s="298"/>
      <c r="K1488" s="298"/>
      <c r="L1488" s="299"/>
      <c r="M1488" s="300"/>
      <c r="N1488" s="301"/>
      <c r="O1488" s="238"/>
      <c r="P1488" s="238"/>
      <c r="Q1488" s="238"/>
    </row>
    <row r="1489" spans="1:17" s="39" customFormat="1" ht="12">
      <c r="A1489" s="298"/>
      <c r="B1489" s="298"/>
      <c r="C1489" s="298"/>
      <c r="D1489" s="298"/>
      <c r="E1489" s="298"/>
      <c r="F1489" s="298"/>
      <c r="G1489" s="298"/>
      <c r="H1489" s="298"/>
      <c r="I1489" s="298"/>
      <c r="J1489" s="298"/>
      <c r="K1489" s="298"/>
      <c r="L1489" s="299"/>
      <c r="M1489" s="300"/>
      <c r="N1489" s="301"/>
      <c r="O1489" s="238"/>
      <c r="P1489" s="238"/>
      <c r="Q1489" s="238"/>
    </row>
    <row r="1490" spans="1:17" s="39" customFormat="1" ht="12">
      <c r="A1490" s="298"/>
      <c r="B1490" s="298"/>
      <c r="C1490" s="298"/>
      <c r="D1490" s="298"/>
      <c r="E1490" s="298"/>
      <c r="F1490" s="298"/>
      <c r="G1490" s="298"/>
      <c r="H1490" s="298"/>
      <c r="I1490" s="298"/>
      <c r="J1490" s="298"/>
      <c r="K1490" s="298"/>
      <c r="L1490" s="299"/>
      <c r="M1490" s="300"/>
      <c r="N1490" s="301"/>
      <c r="O1490" s="238"/>
      <c r="P1490" s="238"/>
      <c r="Q1490" s="238"/>
    </row>
    <row r="1491" spans="1:17" s="39" customFormat="1" ht="12">
      <c r="A1491" s="298"/>
      <c r="B1491" s="298"/>
      <c r="C1491" s="298"/>
      <c r="D1491" s="298"/>
      <c r="E1491" s="298"/>
      <c r="F1491" s="298"/>
      <c r="G1491" s="298"/>
      <c r="H1491" s="298"/>
      <c r="I1491" s="298"/>
      <c r="J1491" s="298"/>
      <c r="K1491" s="298"/>
      <c r="L1491" s="299"/>
      <c r="M1491" s="300"/>
      <c r="N1491" s="301"/>
      <c r="O1491" s="238"/>
      <c r="P1491" s="238"/>
      <c r="Q1491" s="238"/>
    </row>
    <row r="1492" spans="1:17" s="39" customFormat="1" ht="12">
      <c r="A1492" s="298"/>
      <c r="B1492" s="298"/>
      <c r="C1492" s="298"/>
      <c r="D1492" s="298"/>
      <c r="E1492" s="298"/>
      <c r="F1492" s="298"/>
      <c r="G1492" s="298"/>
      <c r="H1492" s="298"/>
      <c r="I1492" s="298"/>
      <c r="J1492" s="298"/>
      <c r="K1492" s="298"/>
      <c r="L1492" s="299"/>
      <c r="M1492" s="300"/>
      <c r="N1492" s="301"/>
      <c r="O1492" s="238"/>
      <c r="P1492" s="238"/>
      <c r="Q1492" s="238"/>
    </row>
    <row r="1493" spans="1:17" s="39" customFormat="1" ht="12">
      <c r="A1493" s="298"/>
      <c r="B1493" s="298"/>
      <c r="C1493" s="298"/>
      <c r="D1493" s="298"/>
      <c r="E1493" s="298"/>
      <c r="F1493" s="298"/>
      <c r="G1493" s="298"/>
      <c r="H1493" s="298"/>
      <c r="I1493" s="298"/>
      <c r="J1493" s="298"/>
      <c r="K1493" s="298"/>
      <c r="L1493" s="299"/>
      <c r="M1493" s="300"/>
      <c r="N1493" s="301"/>
      <c r="O1493" s="238"/>
      <c r="P1493" s="238"/>
      <c r="Q1493" s="238"/>
    </row>
    <row r="1494" spans="1:17" s="39" customFormat="1" ht="12">
      <c r="A1494" s="298"/>
      <c r="B1494" s="298"/>
      <c r="C1494" s="298"/>
      <c r="D1494" s="298"/>
      <c r="E1494" s="298"/>
      <c r="F1494" s="298"/>
      <c r="G1494" s="298"/>
      <c r="H1494" s="298"/>
      <c r="I1494" s="298"/>
      <c r="J1494" s="298"/>
      <c r="K1494" s="298"/>
      <c r="L1494" s="299"/>
      <c r="M1494" s="300"/>
      <c r="N1494" s="301"/>
      <c r="O1494" s="238"/>
      <c r="P1494" s="238"/>
      <c r="Q1494" s="238"/>
    </row>
    <row r="1495" spans="1:17" s="39" customFormat="1" ht="12">
      <c r="A1495" s="298"/>
      <c r="B1495" s="298"/>
      <c r="C1495" s="298"/>
      <c r="D1495" s="298"/>
      <c r="E1495" s="298"/>
      <c r="F1495" s="298"/>
      <c r="G1495" s="298"/>
      <c r="H1495" s="298"/>
      <c r="I1495" s="298"/>
      <c r="J1495" s="298"/>
      <c r="K1495" s="298"/>
      <c r="L1495" s="299"/>
      <c r="M1495" s="300"/>
      <c r="N1495" s="301"/>
      <c r="O1495" s="238"/>
      <c r="P1495" s="238"/>
      <c r="Q1495" s="238"/>
    </row>
    <row r="1496" spans="1:17" s="39" customFormat="1" ht="12">
      <c r="A1496" s="298"/>
      <c r="B1496" s="298"/>
      <c r="C1496" s="298"/>
      <c r="D1496" s="298"/>
      <c r="E1496" s="298"/>
      <c r="F1496" s="298"/>
      <c r="G1496" s="298"/>
      <c r="H1496" s="298"/>
      <c r="I1496" s="298"/>
      <c r="J1496" s="298"/>
      <c r="K1496" s="298"/>
      <c r="L1496" s="299"/>
      <c r="M1496" s="300"/>
      <c r="N1496" s="301"/>
      <c r="O1496" s="238"/>
      <c r="P1496" s="238"/>
      <c r="Q1496" s="238"/>
    </row>
    <row r="1497" spans="1:17" s="39" customFormat="1" ht="12">
      <c r="A1497" s="298"/>
      <c r="B1497" s="298"/>
      <c r="C1497" s="298"/>
      <c r="D1497" s="298"/>
      <c r="E1497" s="298"/>
      <c r="F1497" s="298"/>
      <c r="G1497" s="298"/>
      <c r="H1497" s="298"/>
      <c r="I1497" s="298"/>
      <c r="J1497" s="298"/>
      <c r="K1497" s="298"/>
      <c r="L1497" s="299"/>
      <c r="M1497" s="300"/>
      <c r="N1497" s="301"/>
      <c r="O1497" s="238"/>
      <c r="P1497" s="238"/>
      <c r="Q1497" s="238"/>
    </row>
    <row r="1498" spans="1:17" s="39" customFormat="1" ht="12">
      <c r="A1498" s="298"/>
      <c r="B1498" s="298"/>
      <c r="C1498" s="298"/>
      <c r="D1498" s="298"/>
      <c r="E1498" s="298"/>
      <c r="F1498" s="298"/>
      <c r="G1498" s="298"/>
      <c r="H1498" s="298"/>
      <c r="I1498" s="298"/>
      <c r="J1498" s="298"/>
      <c r="K1498" s="298"/>
      <c r="L1498" s="299"/>
      <c r="M1498" s="300"/>
      <c r="N1498" s="301"/>
      <c r="O1498" s="238"/>
      <c r="P1498" s="238"/>
      <c r="Q1498" s="238"/>
    </row>
    <row r="1499" spans="1:17" s="39" customFormat="1" ht="12">
      <c r="A1499" s="298"/>
      <c r="B1499" s="298"/>
      <c r="C1499" s="298"/>
      <c r="D1499" s="298"/>
      <c r="E1499" s="298"/>
      <c r="F1499" s="298"/>
      <c r="G1499" s="298"/>
      <c r="H1499" s="298"/>
      <c r="I1499" s="298"/>
      <c r="J1499" s="298"/>
      <c r="K1499" s="298"/>
      <c r="L1499" s="299"/>
      <c r="M1499" s="300"/>
      <c r="N1499" s="301"/>
      <c r="O1499" s="238"/>
      <c r="P1499" s="238"/>
      <c r="Q1499" s="238"/>
    </row>
    <row r="1500" spans="1:17" s="39" customFormat="1" ht="12">
      <c r="A1500" s="298"/>
      <c r="B1500" s="298"/>
      <c r="C1500" s="298"/>
      <c r="D1500" s="298"/>
      <c r="E1500" s="298"/>
      <c r="F1500" s="298"/>
      <c r="G1500" s="298"/>
      <c r="H1500" s="298"/>
      <c r="I1500" s="298"/>
      <c r="J1500" s="298"/>
      <c r="K1500" s="298"/>
      <c r="L1500" s="299"/>
      <c r="M1500" s="300"/>
      <c r="N1500" s="301"/>
      <c r="O1500" s="238"/>
      <c r="P1500" s="238"/>
      <c r="Q1500" s="238"/>
    </row>
    <row r="1501" spans="1:17" s="39" customFormat="1" ht="12">
      <c r="A1501" s="298"/>
      <c r="B1501" s="298"/>
      <c r="C1501" s="298"/>
      <c r="D1501" s="298"/>
      <c r="E1501" s="298"/>
      <c r="F1501" s="298"/>
      <c r="G1501" s="298"/>
      <c r="H1501" s="298"/>
      <c r="I1501" s="298"/>
      <c r="J1501" s="298"/>
      <c r="K1501" s="298"/>
      <c r="L1501" s="299"/>
      <c r="M1501" s="300"/>
      <c r="N1501" s="301"/>
      <c r="O1501" s="238"/>
      <c r="P1501" s="238"/>
      <c r="Q1501" s="238"/>
    </row>
    <row r="1502" spans="1:17" s="39" customFormat="1" ht="12">
      <c r="A1502" s="298"/>
      <c r="B1502" s="298"/>
      <c r="C1502" s="298"/>
      <c r="D1502" s="298"/>
      <c r="E1502" s="298"/>
      <c r="F1502" s="298"/>
      <c r="G1502" s="298"/>
      <c r="H1502" s="298"/>
      <c r="I1502" s="298"/>
      <c r="J1502" s="298"/>
      <c r="K1502" s="298"/>
      <c r="L1502" s="299"/>
      <c r="M1502" s="300"/>
      <c r="N1502" s="301"/>
      <c r="O1502" s="238"/>
      <c r="P1502" s="238"/>
      <c r="Q1502" s="238"/>
    </row>
    <row r="1503" spans="1:17" s="39" customFormat="1" ht="12">
      <c r="A1503" s="298"/>
      <c r="B1503" s="298"/>
      <c r="C1503" s="298"/>
      <c r="D1503" s="298"/>
      <c r="E1503" s="298"/>
      <c r="F1503" s="298"/>
      <c r="G1503" s="298"/>
      <c r="H1503" s="298"/>
      <c r="I1503" s="298"/>
      <c r="J1503" s="298"/>
      <c r="K1503" s="298"/>
      <c r="L1503" s="299"/>
      <c r="M1503" s="300"/>
      <c r="N1503" s="301"/>
      <c r="O1503" s="238"/>
      <c r="P1503" s="238"/>
      <c r="Q1503" s="238"/>
    </row>
    <row r="1504" spans="1:17" s="39" customFormat="1" ht="12">
      <c r="A1504" s="298"/>
      <c r="B1504" s="298"/>
      <c r="C1504" s="298"/>
      <c r="D1504" s="298"/>
      <c r="E1504" s="298"/>
      <c r="F1504" s="298"/>
      <c r="G1504" s="298"/>
      <c r="H1504" s="298"/>
      <c r="I1504" s="298"/>
      <c r="J1504" s="298"/>
      <c r="K1504" s="298"/>
      <c r="L1504" s="299"/>
      <c r="M1504" s="300"/>
      <c r="N1504" s="301"/>
      <c r="O1504" s="238"/>
      <c r="P1504" s="238"/>
      <c r="Q1504" s="238"/>
    </row>
    <row r="1505" spans="1:17" s="39" customFormat="1" ht="12">
      <c r="A1505" s="298"/>
      <c r="B1505" s="298"/>
      <c r="C1505" s="298"/>
      <c r="D1505" s="298"/>
      <c r="E1505" s="298"/>
      <c r="F1505" s="298"/>
      <c r="G1505" s="298"/>
      <c r="H1505" s="298"/>
      <c r="I1505" s="298"/>
      <c r="J1505" s="298"/>
      <c r="K1505" s="298"/>
      <c r="L1505" s="299"/>
      <c r="M1505" s="300"/>
      <c r="N1505" s="301"/>
      <c r="O1505" s="238"/>
      <c r="P1505" s="238"/>
      <c r="Q1505" s="238"/>
    </row>
    <row r="1506" spans="1:17" s="39" customFormat="1" ht="12">
      <c r="A1506" s="298"/>
      <c r="B1506" s="298"/>
      <c r="C1506" s="298"/>
      <c r="D1506" s="298"/>
      <c r="E1506" s="298"/>
      <c r="F1506" s="298"/>
      <c r="G1506" s="298"/>
      <c r="H1506" s="298"/>
      <c r="I1506" s="298"/>
      <c r="J1506" s="298"/>
      <c r="K1506" s="298"/>
      <c r="L1506" s="299"/>
      <c r="M1506" s="300"/>
      <c r="N1506" s="301"/>
      <c r="O1506" s="238"/>
      <c r="P1506" s="238"/>
      <c r="Q1506" s="238"/>
    </row>
    <row r="1507" spans="1:17" s="39" customFormat="1" ht="12">
      <c r="A1507" s="298"/>
      <c r="B1507" s="298"/>
      <c r="C1507" s="298"/>
      <c r="D1507" s="298"/>
      <c r="E1507" s="298"/>
      <c r="F1507" s="298"/>
      <c r="G1507" s="298"/>
      <c r="H1507" s="298"/>
      <c r="I1507" s="298"/>
      <c r="J1507" s="298"/>
      <c r="K1507" s="298"/>
      <c r="L1507" s="299"/>
      <c r="M1507" s="300"/>
      <c r="N1507" s="301"/>
      <c r="O1507" s="238"/>
      <c r="P1507" s="238"/>
      <c r="Q1507" s="238"/>
    </row>
    <row r="1508" spans="1:17" s="39" customFormat="1" ht="12">
      <c r="A1508" s="298"/>
      <c r="B1508" s="298"/>
      <c r="C1508" s="298"/>
      <c r="D1508" s="298"/>
      <c r="E1508" s="298"/>
      <c r="F1508" s="298"/>
      <c r="G1508" s="298"/>
      <c r="H1508" s="298"/>
      <c r="I1508" s="298"/>
      <c r="J1508" s="298"/>
      <c r="K1508" s="298"/>
      <c r="L1508" s="299"/>
      <c r="M1508" s="300"/>
      <c r="N1508" s="301"/>
      <c r="O1508" s="238"/>
      <c r="P1508" s="238"/>
      <c r="Q1508" s="238"/>
    </row>
    <row r="1509" spans="1:17" s="39" customFormat="1" ht="12">
      <c r="A1509" s="298"/>
      <c r="B1509" s="298"/>
      <c r="C1509" s="298"/>
      <c r="D1509" s="298"/>
      <c r="E1509" s="298"/>
      <c r="F1509" s="298"/>
      <c r="G1509" s="298"/>
      <c r="H1509" s="298"/>
      <c r="I1509" s="298"/>
      <c r="J1509" s="298"/>
      <c r="K1509" s="298"/>
      <c r="L1509" s="299"/>
      <c r="M1509" s="300"/>
      <c r="N1509" s="301"/>
      <c r="O1509" s="238"/>
      <c r="P1509" s="238"/>
      <c r="Q1509" s="238"/>
    </row>
    <row r="1510" spans="1:17" s="39" customFormat="1" ht="12">
      <c r="A1510" s="298"/>
      <c r="B1510" s="298"/>
      <c r="C1510" s="298"/>
      <c r="D1510" s="298"/>
      <c r="E1510" s="298"/>
      <c r="F1510" s="298"/>
      <c r="G1510" s="298"/>
      <c r="H1510" s="298"/>
      <c r="I1510" s="298"/>
      <c r="J1510" s="298"/>
      <c r="K1510" s="298"/>
      <c r="L1510" s="299"/>
      <c r="M1510" s="300"/>
      <c r="N1510" s="301"/>
      <c r="O1510" s="238"/>
      <c r="P1510" s="238"/>
      <c r="Q1510" s="238"/>
    </row>
    <row r="1511" spans="1:17" s="39" customFormat="1" ht="12">
      <c r="A1511" s="298"/>
      <c r="B1511" s="298"/>
      <c r="C1511" s="298"/>
      <c r="D1511" s="298"/>
      <c r="E1511" s="298"/>
      <c r="F1511" s="298"/>
      <c r="G1511" s="298"/>
      <c r="H1511" s="298"/>
      <c r="I1511" s="298"/>
      <c r="J1511" s="298"/>
      <c r="K1511" s="298"/>
      <c r="L1511" s="299"/>
      <c r="M1511" s="300"/>
      <c r="N1511" s="301"/>
      <c r="O1511" s="238"/>
      <c r="P1511" s="238"/>
      <c r="Q1511" s="238"/>
    </row>
    <row r="1512" spans="1:17" s="39" customFormat="1" ht="12">
      <c r="A1512" s="298"/>
      <c r="B1512" s="298"/>
      <c r="C1512" s="298"/>
      <c r="D1512" s="298"/>
      <c r="E1512" s="298"/>
      <c r="F1512" s="298"/>
      <c r="G1512" s="298"/>
      <c r="H1512" s="298"/>
      <c r="I1512" s="298"/>
      <c r="J1512" s="298"/>
      <c r="K1512" s="298"/>
      <c r="L1512" s="299"/>
      <c r="M1512" s="300"/>
      <c r="N1512" s="301"/>
      <c r="O1512" s="238"/>
      <c r="P1512" s="238"/>
      <c r="Q1512" s="238"/>
    </row>
    <row r="1513" spans="1:17" s="39" customFormat="1" ht="12">
      <c r="A1513" s="298"/>
      <c r="B1513" s="298"/>
      <c r="C1513" s="298"/>
      <c r="D1513" s="298"/>
      <c r="E1513" s="298"/>
      <c r="F1513" s="298"/>
      <c r="G1513" s="298"/>
      <c r="H1513" s="298"/>
      <c r="I1513" s="298"/>
      <c r="J1513" s="298"/>
      <c r="K1513" s="298"/>
      <c r="L1513" s="299"/>
      <c r="M1513" s="300"/>
      <c r="N1513" s="301"/>
      <c r="O1513" s="238"/>
      <c r="P1513" s="238"/>
      <c r="Q1513" s="238"/>
    </row>
    <row r="1514" spans="1:17" s="39" customFormat="1" ht="12">
      <c r="A1514" s="298"/>
      <c r="B1514" s="298"/>
      <c r="C1514" s="298"/>
      <c r="D1514" s="298"/>
      <c r="E1514" s="298"/>
      <c r="F1514" s="298"/>
      <c r="G1514" s="298"/>
      <c r="H1514" s="298"/>
      <c r="I1514" s="298"/>
      <c r="J1514" s="298"/>
      <c r="K1514" s="298"/>
      <c r="L1514" s="299"/>
      <c r="M1514" s="300"/>
      <c r="N1514" s="301"/>
      <c r="O1514" s="238"/>
      <c r="P1514" s="238"/>
      <c r="Q1514" s="238"/>
    </row>
    <row r="1515" spans="1:17" s="39" customFormat="1" ht="12">
      <c r="A1515" s="298"/>
      <c r="B1515" s="298"/>
      <c r="C1515" s="298"/>
      <c r="D1515" s="298"/>
      <c r="E1515" s="298"/>
      <c r="F1515" s="298"/>
      <c r="G1515" s="298"/>
      <c r="H1515" s="298"/>
      <c r="I1515" s="298"/>
      <c r="J1515" s="298"/>
      <c r="K1515" s="298"/>
      <c r="L1515" s="299"/>
      <c r="M1515" s="300"/>
      <c r="N1515" s="301"/>
      <c r="O1515" s="238"/>
      <c r="P1515" s="238"/>
      <c r="Q1515" s="238"/>
    </row>
    <row r="1516" spans="1:17" s="39" customFormat="1" ht="12">
      <c r="A1516" s="298"/>
      <c r="B1516" s="298"/>
      <c r="C1516" s="298"/>
      <c r="D1516" s="298"/>
      <c r="E1516" s="298"/>
      <c r="F1516" s="298"/>
      <c r="G1516" s="298"/>
      <c r="H1516" s="298"/>
      <c r="I1516" s="298"/>
      <c r="J1516" s="298"/>
      <c r="K1516" s="298"/>
      <c r="L1516" s="299"/>
      <c r="M1516" s="300"/>
      <c r="N1516" s="301"/>
      <c r="O1516" s="238"/>
      <c r="P1516" s="238"/>
      <c r="Q1516" s="238"/>
    </row>
    <row r="1517" spans="1:17" s="39" customFormat="1" ht="12">
      <c r="A1517" s="298"/>
      <c r="B1517" s="298"/>
      <c r="C1517" s="298"/>
      <c r="D1517" s="298"/>
      <c r="E1517" s="298"/>
      <c r="F1517" s="298"/>
      <c r="G1517" s="298"/>
      <c r="H1517" s="298"/>
      <c r="I1517" s="298"/>
      <c r="J1517" s="298"/>
      <c r="K1517" s="298"/>
      <c r="L1517" s="299"/>
      <c r="M1517" s="300"/>
      <c r="N1517" s="301"/>
      <c r="O1517" s="238"/>
      <c r="P1517" s="238"/>
      <c r="Q1517" s="238"/>
    </row>
    <row r="1518" spans="1:17" s="39" customFormat="1" ht="12">
      <c r="A1518" s="298"/>
      <c r="B1518" s="298"/>
      <c r="C1518" s="298"/>
      <c r="D1518" s="298"/>
      <c r="E1518" s="298"/>
      <c r="F1518" s="298"/>
      <c r="G1518" s="298"/>
      <c r="H1518" s="298"/>
      <c r="I1518" s="298"/>
      <c r="J1518" s="298"/>
      <c r="K1518" s="298"/>
      <c r="L1518" s="299"/>
      <c r="M1518" s="300"/>
      <c r="N1518" s="301"/>
      <c r="O1518" s="238"/>
      <c r="P1518" s="238"/>
      <c r="Q1518" s="238"/>
    </row>
    <row r="1519" spans="1:17" s="39" customFormat="1" ht="12">
      <c r="A1519" s="298"/>
      <c r="B1519" s="298"/>
      <c r="C1519" s="298"/>
      <c r="D1519" s="298"/>
      <c r="E1519" s="298"/>
      <c r="F1519" s="298"/>
      <c r="G1519" s="298"/>
      <c r="H1519" s="298"/>
      <c r="I1519" s="298"/>
      <c r="J1519" s="298"/>
      <c r="K1519" s="298"/>
      <c r="L1519" s="299"/>
      <c r="M1519" s="300"/>
      <c r="N1519" s="301"/>
      <c r="O1519" s="238"/>
      <c r="P1519" s="238"/>
      <c r="Q1519" s="238"/>
    </row>
    <row r="1520" spans="1:17" s="39" customFormat="1" ht="12">
      <c r="A1520" s="298"/>
      <c r="B1520" s="298"/>
      <c r="C1520" s="298"/>
      <c r="D1520" s="298"/>
      <c r="E1520" s="298"/>
      <c r="F1520" s="298"/>
      <c r="G1520" s="298"/>
      <c r="H1520" s="298"/>
      <c r="I1520" s="298"/>
      <c r="J1520" s="298"/>
      <c r="K1520" s="298"/>
      <c r="L1520" s="299"/>
      <c r="M1520" s="300"/>
      <c r="N1520" s="301"/>
      <c r="O1520" s="238"/>
      <c r="P1520" s="238"/>
      <c r="Q1520" s="238"/>
    </row>
    <row r="1521" spans="1:17" s="39" customFormat="1" ht="12">
      <c r="A1521" s="298"/>
      <c r="B1521" s="298"/>
      <c r="C1521" s="298"/>
      <c r="D1521" s="298"/>
      <c r="E1521" s="298"/>
      <c r="F1521" s="298"/>
      <c r="G1521" s="298"/>
      <c r="H1521" s="298"/>
      <c r="I1521" s="298"/>
      <c r="J1521" s="298"/>
      <c r="K1521" s="298"/>
      <c r="L1521" s="299"/>
      <c r="M1521" s="300"/>
      <c r="N1521" s="301"/>
      <c r="O1521" s="238"/>
      <c r="P1521" s="238"/>
      <c r="Q1521" s="238"/>
    </row>
    <row r="1522" spans="1:17" s="39" customFormat="1" ht="12">
      <c r="A1522" s="298"/>
      <c r="B1522" s="298"/>
      <c r="C1522" s="298"/>
      <c r="D1522" s="298"/>
      <c r="E1522" s="298"/>
      <c r="F1522" s="298"/>
      <c r="G1522" s="298"/>
      <c r="H1522" s="298"/>
      <c r="I1522" s="298"/>
      <c r="J1522" s="298"/>
      <c r="K1522" s="298"/>
      <c r="L1522" s="299"/>
      <c r="M1522" s="300"/>
      <c r="N1522" s="301"/>
      <c r="O1522" s="238"/>
      <c r="P1522" s="238"/>
      <c r="Q1522" s="238"/>
    </row>
    <row r="1523" spans="1:17" s="39" customFormat="1" ht="12">
      <c r="A1523" s="298"/>
      <c r="B1523" s="298"/>
      <c r="C1523" s="298"/>
      <c r="D1523" s="298"/>
      <c r="E1523" s="298"/>
      <c r="F1523" s="298"/>
      <c r="G1523" s="298"/>
      <c r="H1523" s="298"/>
      <c r="I1523" s="298"/>
      <c r="J1523" s="298"/>
      <c r="K1523" s="298"/>
      <c r="L1523" s="299"/>
      <c r="M1523" s="300"/>
      <c r="N1523" s="301"/>
      <c r="O1523" s="238"/>
      <c r="P1523" s="238"/>
      <c r="Q1523" s="238"/>
    </row>
    <row r="1524" spans="1:17" s="39" customFormat="1" ht="12">
      <c r="A1524" s="298"/>
      <c r="B1524" s="298"/>
      <c r="C1524" s="298"/>
      <c r="D1524" s="298"/>
      <c r="E1524" s="298"/>
      <c r="F1524" s="298"/>
      <c r="G1524" s="298"/>
      <c r="H1524" s="298"/>
      <c r="I1524" s="298"/>
      <c r="J1524" s="298"/>
      <c r="K1524" s="298"/>
      <c r="L1524" s="299"/>
      <c r="M1524" s="300"/>
      <c r="N1524" s="301"/>
      <c r="O1524" s="238"/>
      <c r="P1524" s="238"/>
      <c r="Q1524" s="238"/>
    </row>
    <row r="1525" spans="1:17" s="39" customFormat="1" ht="12">
      <c r="A1525" s="298"/>
      <c r="B1525" s="298"/>
      <c r="C1525" s="298"/>
      <c r="D1525" s="298"/>
      <c r="E1525" s="298"/>
      <c r="F1525" s="298"/>
      <c r="G1525" s="298"/>
      <c r="H1525" s="298"/>
      <c r="I1525" s="298"/>
      <c r="J1525" s="298"/>
      <c r="K1525" s="298"/>
      <c r="L1525" s="299"/>
      <c r="M1525" s="300"/>
      <c r="N1525" s="301"/>
      <c r="O1525" s="238"/>
      <c r="P1525" s="238"/>
      <c r="Q1525" s="238"/>
    </row>
    <row r="1526" spans="1:17" s="39" customFormat="1" ht="12">
      <c r="A1526" s="298"/>
      <c r="B1526" s="298"/>
      <c r="C1526" s="298"/>
      <c r="D1526" s="298"/>
      <c r="E1526" s="298"/>
      <c r="F1526" s="298"/>
      <c r="G1526" s="298"/>
      <c r="H1526" s="298"/>
      <c r="I1526" s="298"/>
      <c r="J1526" s="298"/>
      <c r="K1526" s="298"/>
      <c r="L1526" s="299"/>
      <c r="M1526" s="300"/>
      <c r="N1526" s="301"/>
      <c r="O1526" s="238"/>
      <c r="P1526" s="238"/>
      <c r="Q1526" s="238"/>
    </row>
    <row r="1527" spans="1:17" s="39" customFormat="1" ht="12">
      <c r="A1527" s="298"/>
      <c r="B1527" s="298"/>
      <c r="C1527" s="298"/>
      <c r="D1527" s="298"/>
      <c r="E1527" s="298"/>
      <c r="F1527" s="298"/>
      <c r="G1527" s="298"/>
      <c r="H1527" s="298"/>
      <c r="I1527" s="298"/>
      <c r="J1527" s="298"/>
      <c r="K1527" s="298"/>
      <c r="L1527" s="299"/>
      <c r="M1527" s="300"/>
      <c r="N1527" s="301"/>
      <c r="O1527" s="238"/>
      <c r="P1527" s="238"/>
      <c r="Q1527" s="238"/>
    </row>
    <row r="1528" spans="1:17" s="39" customFormat="1" ht="12">
      <c r="A1528" s="298"/>
      <c r="B1528" s="298"/>
      <c r="C1528" s="298"/>
      <c r="D1528" s="298"/>
      <c r="E1528" s="298"/>
      <c r="F1528" s="298"/>
      <c r="G1528" s="298"/>
      <c r="H1528" s="298"/>
      <c r="I1528" s="298"/>
      <c r="J1528" s="298"/>
      <c r="K1528" s="298"/>
      <c r="L1528" s="299"/>
      <c r="M1528" s="300"/>
      <c r="N1528" s="301"/>
      <c r="O1528" s="238"/>
      <c r="P1528" s="238"/>
      <c r="Q1528" s="238"/>
    </row>
    <row r="1529" spans="1:17" s="39" customFormat="1" ht="12">
      <c r="A1529" s="298"/>
      <c r="B1529" s="298"/>
      <c r="C1529" s="298"/>
      <c r="D1529" s="298"/>
      <c r="E1529" s="298"/>
      <c r="F1529" s="298"/>
      <c r="G1529" s="298"/>
      <c r="H1529" s="298"/>
      <c r="I1529" s="298"/>
      <c r="J1529" s="298"/>
      <c r="K1529" s="298"/>
      <c r="L1529" s="299"/>
      <c r="M1529" s="300"/>
      <c r="N1529" s="301"/>
      <c r="O1529" s="238"/>
      <c r="P1529" s="238"/>
      <c r="Q1529" s="238"/>
    </row>
    <row r="1530" spans="1:17" s="39" customFormat="1" ht="12">
      <c r="A1530" s="298"/>
      <c r="B1530" s="298"/>
      <c r="C1530" s="298"/>
      <c r="D1530" s="298"/>
      <c r="E1530" s="298"/>
      <c r="F1530" s="298"/>
      <c r="G1530" s="298"/>
      <c r="H1530" s="298"/>
      <c r="I1530" s="298"/>
      <c r="J1530" s="298"/>
      <c r="K1530" s="298"/>
      <c r="L1530" s="299"/>
      <c r="M1530" s="300"/>
      <c r="N1530" s="301"/>
      <c r="O1530" s="238"/>
      <c r="P1530" s="238"/>
      <c r="Q1530" s="238"/>
    </row>
    <row r="1531" spans="1:17" s="39" customFormat="1" ht="12">
      <c r="A1531" s="298"/>
      <c r="B1531" s="298"/>
      <c r="C1531" s="298"/>
      <c r="D1531" s="298"/>
      <c r="E1531" s="298"/>
      <c r="F1531" s="298"/>
      <c r="G1531" s="298"/>
      <c r="H1531" s="298"/>
      <c r="I1531" s="298"/>
      <c r="J1531" s="298"/>
      <c r="K1531" s="298"/>
      <c r="L1531" s="299"/>
      <c r="M1531" s="300"/>
      <c r="N1531" s="301"/>
      <c r="O1531" s="238"/>
      <c r="P1531" s="238"/>
      <c r="Q1531" s="238"/>
    </row>
    <row r="1532" spans="1:17" s="39" customFormat="1" ht="12">
      <c r="A1532" s="298"/>
      <c r="B1532" s="298"/>
      <c r="C1532" s="298"/>
      <c r="D1532" s="298"/>
      <c r="E1532" s="298"/>
      <c r="F1532" s="298"/>
      <c r="G1532" s="298"/>
      <c r="H1532" s="298"/>
      <c r="I1532" s="298"/>
      <c r="J1532" s="298"/>
      <c r="K1532" s="298"/>
      <c r="L1532" s="299"/>
      <c r="M1532" s="300"/>
      <c r="N1532" s="301"/>
      <c r="O1532" s="238"/>
      <c r="P1532" s="238"/>
      <c r="Q1532" s="238"/>
    </row>
    <row r="1533" spans="1:17" s="39" customFormat="1" ht="12">
      <c r="A1533" s="298"/>
      <c r="B1533" s="298"/>
      <c r="C1533" s="298"/>
      <c r="D1533" s="298"/>
      <c r="E1533" s="298"/>
      <c r="F1533" s="298"/>
      <c r="G1533" s="298"/>
      <c r="H1533" s="298"/>
      <c r="I1533" s="298"/>
      <c r="J1533" s="298"/>
      <c r="K1533" s="298"/>
      <c r="L1533" s="299"/>
      <c r="M1533" s="300"/>
      <c r="N1533" s="301"/>
      <c r="O1533" s="238"/>
      <c r="P1533" s="238"/>
      <c r="Q1533" s="238"/>
    </row>
    <row r="1534" spans="1:17" s="39" customFormat="1" ht="12">
      <c r="A1534" s="298"/>
      <c r="B1534" s="298"/>
      <c r="C1534" s="298"/>
      <c r="D1534" s="298"/>
      <c r="E1534" s="298"/>
      <c r="F1534" s="298"/>
      <c r="G1534" s="298"/>
      <c r="H1534" s="298"/>
      <c r="I1534" s="298"/>
      <c r="J1534" s="298"/>
      <c r="K1534" s="298"/>
      <c r="L1534" s="299"/>
      <c r="M1534" s="300"/>
      <c r="N1534" s="301"/>
      <c r="O1534" s="238"/>
      <c r="P1534" s="238"/>
      <c r="Q1534" s="238"/>
    </row>
    <row r="1535" spans="1:17" s="39" customFormat="1" ht="12">
      <c r="A1535" s="298"/>
      <c r="B1535" s="298"/>
      <c r="C1535" s="298"/>
      <c r="D1535" s="298"/>
      <c r="E1535" s="298"/>
      <c r="F1535" s="298"/>
      <c r="G1535" s="298"/>
      <c r="H1535" s="298"/>
      <c r="I1535" s="298"/>
      <c r="J1535" s="298"/>
      <c r="K1535" s="298"/>
      <c r="L1535" s="299"/>
      <c r="M1535" s="300"/>
      <c r="N1535" s="301"/>
      <c r="O1535" s="238"/>
      <c r="P1535" s="238"/>
      <c r="Q1535" s="238"/>
    </row>
    <row r="1536" spans="1:17" s="39" customFormat="1" ht="12">
      <c r="A1536" s="298"/>
      <c r="B1536" s="298"/>
      <c r="C1536" s="298"/>
      <c r="D1536" s="298"/>
      <c r="E1536" s="298"/>
      <c r="F1536" s="298"/>
      <c r="G1536" s="298"/>
      <c r="H1536" s="298"/>
      <c r="I1536" s="298"/>
      <c r="J1536" s="298"/>
      <c r="K1536" s="298"/>
      <c r="L1536" s="299"/>
      <c r="M1536" s="300"/>
      <c r="N1536" s="301"/>
      <c r="O1536" s="238"/>
      <c r="P1536" s="238"/>
      <c r="Q1536" s="238"/>
    </row>
    <row r="1537" spans="1:17" s="39" customFormat="1" ht="12">
      <c r="A1537" s="298"/>
      <c r="B1537" s="298"/>
      <c r="C1537" s="298"/>
      <c r="D1537" s="298"/>
      <c r="E1537" s="298"/>
      <c r="F1537" s="298"/>
      <c r="G1537" s="298"/>
      <c r="H1537" s="298"/>
      <c r="I1537" s="298"/>
      <c r="J1537" s="298"/>
      <c r="K1537" s="298"/>
      <c r="L1537" s="299"/>
      <c r="M1537" s="300"/>
      <c r="N1537" s="301"/>
      <c r="O1537" s="238"/>
      <c r="P1537" s="238"/>
      <c r="Q1537" s="238"/>
    </row>
    <row r="1538" spans="1:17" s="39" customFormat="1" ht="12">
      <c r="A1538" s="298"/>
      <c r="B1538" s="298"/>
      <c r="C1538" s="298"/>
      <c r="D1538" s="298"/>
      <c r="E1538" s="298"/>
      <c r="F1538" s="298"/>
      <c r="G1538" s="298"/>
      <c r="H1538" s="298"/>
      <c r="I1538" s="298"/>
      <c r="J1538" s="298"/>
      <c r="K1538" s="298"/>
      <c r="L1538" s="299"/>
      <c r="M1538" s="300"/>
      <c r="N1538" s="301"/>
      <c r="O1538" s="238"/>
      <c r="P1538" s="238"/>
      <c r="Q1538" s="238"/>
    </row>
    <row r="1539" spans="1:17" s="39" customFormat="1" ht="12">
      <c r="A1539" s="298"/>
      <c r="B1539" s="298"/>
      <c r="C1539" s="298"/>
      <c r="D1539" s="298"/>
      <c r="E1539" s="298"/>
      <c r="F1539" s="298"/>
      <c r="G1539" s="298"/>
      <c r="H1539" s="298"/>
      <c r="I1539" s="298"/>
      <c r="J1539" s="298"/>
      <c r="K1539" s="298"/>
      <c r="L1539" s="299"/>
      <c r="M1539" s="300"/>
      <c r="N1539" s="301"/>
      <c r="O1539" s="238"/>
      <c r="P1539" s="238"/>
      <c r="Q1539" s="238"/>
    </row>
    <row r="1540" spans="1:17" s="39" customFormat="1" ht="12">
      <c r="A1540" s="298"/>
      <c r="B1540" s="298"/>
      <c r="C1540" s="298"/>
      <c r="D1540" s="298"/>
      <c r="E1540" s="298"/>
      <c r="F1540" s="298"/>
      <c r="G1540" s="298"/>
      <c r="H1540" s="298"/>
      <c r="I1540" s="298"/>
      <c r="J1540" s="298"/>
      <c r="K1540" s="298"/>
      <c r="L1540" s="299"/>
      <c r="M1540" s="300"/>
      <c r="N1540" s="301"/>
      <c r="O1540" s="238"/>
      <c r="P1540" s="238"/>
      <c r="Q1540" s="238"/>
    </row>
    <row r="1541" spans="1:17" s="39" customFormat="1" ht="12">
      <c r="A1541" s="298"/>
      <c r="B1541" s="298"/>
      <c r="C1541" s="298"/>
      <c r="D1541" s="298"/>
      <c r="E1541" s="298"/>
      <c r="F1541" s="298"/>
      <c r="G1541" s="298"/>
      <c r="H1541" s="298"/>
      <c r="I1541" s="298"/>
      <c r="J1541" s="298"/>
      <c r="K1541" s="298"/>
      <c r="L1541" s="299"/>
      <c r="M1541" s="300"/>
      <c r="N1541" s="301"/>
      <c r="O1541" s="238"/>
      <c r="P1541" s="238"/>
      <c r="Q1541" s="238"/>
    </row>
    <row r="1542" spans="1:17" s="39" customFormat="1" ht="12">
      <c r="A1542" s="298"/>
      <c r="B1542" s="298"/>
      <c r="C1542" s="298"/>
      <c r="D1542" s="298"/>
      <c r="E1542" s="298"/>
      <c r="F1542" s="298"/>
      <c r="G1542" s="298"/>
      <c r="H1542" s="298"/>
      <c r="I1542" s="298"/>
      <c r="J1542" s="298"/>
      <c r="K1542" s="298"/>
      <c r="L1542" s="299"/>
      <c r="M1542" s="300"/>
      <c r="N1542" s="301"/>
      <c r="O1542" s="238"/>
      <c r="P1542" s="238"/>
      <c r="Q1542" s="238"/>
    </row>
    <row r="1543" spans="1:17" s="39" customFormat="1" ht="12">
      <c r="A1543" s="298"/>
      <c r="B1543" s="298"/>
      <c r="C1543" s="298"/>
      <c r="D1543" s="298"/>
      <c r="E1543" s="298"/>
      <c r="F1543" s="298"/>
      <c r="G1543" s="298"/>
      <c r="H1543" s="298"/>
      <c r="I1543" s="298"/>
      <c r="J1543" s="298"/>
      <c r="K1543" s="298"/>
      <c r="L1543" s="299"/>
      <c r="M1543" s="300"/>
      <c r="N1543" s="301"/>
      <c r="O1543" s="238"/>
      <c r="P1543" s="238"/>
      <c r="Q1543" s="238"/>
    </row>
    <row r="1544" spans="1:17" s="39" customFormat="1" ht="12">
      <c r="A1544" s="298"/>
      <c r="B1544" s="298"/>
      <c r="C1544" s="298"/>
      <c r="D1544" s="298"/>
      <c r="E1544" s="298"/>
      <c r="F1544" s="298"/>
      <c r="G1544" s="298"/>
      <c r="H1544" s="298"/>
      <c r="I1544" s="298"/>
      <c r="J1544" s="298"/>
      <c r="K1544" s="298"/>
      <c r="L1544" s="299"/>
      <c r="M1544" s="300"/>
      <c r="N1544" s="301"/>
      <c r="O1544" s="238"/>
      <c r="P1544" s="238"/>
      <c r="Q1544" s="238"/>
    </row>
    <row r="1545" spans="1:17" s="39" customFormat="1" ht="12">
      <c r="A1545" s="298"/>
      <c r="B1545" s="298"/>
      <c r="C1545" s="298"/>
      <c r="D1545" s="298"/>
      <c r="E1545" s="298"/>
      <c r="F1545" s="298"/>
      <c r="G1545" s="298"/>
      <c r="H1545" s="298"/>
      <c r="I1545" s="298"/>
      <c r="J1545" s="298"/>
      <c r="K1545" s="298"/>
      <c r="L1545" s="299"/>
      <c r="M1545" s="300"/>
      <c r="N1545" s="301"/>
      <c r="O1545" s="238"/>
      <c r="P1545" s="238"/>
      <c r="Q1545" s="238"/>
    </row>
    <row r="1546" spans="1:17" s="39" customFormat="1" ht="12">
      <c r="A1546" s="298"/>
      <c r="B1546" s="298"/>
      <c r="C1546" s="298"/>
      <c r="D1546" s="298"/>
      <c r="E1546" s="298"/>
      <c r="F1546" s="298"/>
      <c r="G1546" s="298"/>
      <c r="H1546" s="298"/>
      <c r="I1546" s="298"/>
      <c r="J1546" s="298"/>
      <c r="K1546" s="298"/>
      <c r="L1546" s="299"/>
      <c r="M1546" s="300"/>
      <c r="N1546" s="301"/>
      <c r="O1546" s="238"/>
      <c r="P1546" s="238"/>
      <c r="Q1546" s="238"/>
    </row>
    <row r="1547" spans="1:17" s="39" customFormat="1" ht="12">
      <c r="A1547" s="298"/>
      <c r="B1547" s="298"/>
      <c r="C1547" s="298"/>
      <c r="D1547" s="298"/>
      <c r="E1547" s="298"/>
      <c r="F1547" s="298"/>
      <c r="G1547" s="298"/>
      <c r="H1547" s="298"/>
      <c r="I1547" s="298"/>
      <c r="J1547" s="298"/>
      <c r="K1547" s="298"/>
      <c r="L1547" s="299"/>
      <c r="M1547" s="300"/>
      <c r="N1547" s="301"/>
      <c r="O1547" s="238"/>
      <c r="P1547" s="238"/>
      <c r="Q1547" s="238"/>
    </row>
    <row r="1548" spans="1:17" s="39" customFormat="1" ht="12">
      <c r="A1548" s="298"/>
      <c r="B1548" s="298"/>
      <c r="C1548" s="298"/>
      <c r="D1548" s="298"/>
      <c r="E1548" s="298"/>
      <c r="F1548" s="298"/>
      <c r="G1548" s="298"/>
      <c r="H1548" s="298"/>
      <c r="I1548" s="298"/>
      <c r="J1548" s="298"/>
      <c r="K1548" s="298"/>
      <c r="L1548" s="299"/>
      <c r="M1548" s="300"/>
      <c r="N1548" s="301"/>
      <c r="O1548" s="238"/>
      <c r="P1548" s="238"/>
      <c r="Q1548" s="238"/>
    </row>
    <row r="1549" spans="1:17" s="39" customFormat="1" ht="12">
      <c r="A1549" s="298"/>
      <c r="B1549" s="298"/>
      <c r="C1549" s="298"/>
      <c r="D1549" s="298"/>
      <c r="E1549" s="298"/>
      <c r="F1549" s="298"/>
      <c r="G1549" s="298"/>
      <c r="H1549" s="298"/>
      <c r="I1549" s="298"/>
      <c r="J1549" s="298"/>
      <c r="K1549" s="298"/>
      <c r="L1549" s="299"/>
      <c r="M1549" s="300"/>
      <c r="N1549" s="301"/>
      <c r="O1549" s="238"/>
      <c r="P1549" s="238"/>
      <c r="Q1549" s="238"/>
    </row>
    <row r="1550" spans="1:17" s="39" customFormat="1" ht="12">
      <c r="A1550" s="298"/>
      <c r="B1550" s="298"/>
      <c r="C1550" s="298"/>
      <c r="D1550" s="298"/>
      <c r="E1550" s="298"/>
      <c r="F1550" s="298"/>
      <c r="G1550" s="298"/>
      <c r="H1550" s="298"/>
      <c r="I1550" s="298"/>
      <c r="J1550" s="298"/>
      <c r="K1550" s="298"/>
      <c r="L1550" s="299"/>
      <c r="M1550" s="300"/>
      <c r="N1550" s="301"/>
      <c r="O1550" s="238"/>
      <c r="P1550" s="238"/>
      <c r="Q1550" s="238"/>
    </row>
    <row r="1551" spans="1:17" s="39" customFormat="1" ht="12">
      <c r="A1551" s="298"/>
      <c r="B1551" s="298"/>
      <c r="C1551" s="298"/>
      <c r="D1551" s="298"/>
      <c r="E1551" s="298"/>
      <c r="F1551" s="298"/>
      <c r="G1551" s="298"/>
      <c r="H1551" s="298"/>
      <c r="I1551" s="298"/>
      <c r="J1551" s="298"/>
      <c r="K1551" s="298"/>
      <c r="L1551" s="299"/>
      <c r="M1551" s="300"/>
      <c r="N1551" s="301"/>
      <c r="O1551" s="238"/>
      <c r="P1551" s="238"/>
      <c r="Q1551" s="238"/>
    </row>
    <row r="1552" spans="1:17" s="39" customFormat="1" ht="12">
      <c r="A1552" s="298"/>
      <c r="B1552" s="298"/>
      <c r="C1552" s="298"/>
      <c r="D1552" s="298"/>
      <c r="E1552" s="298"/>
      <c r="F1552" s="298"/>
      <c r="G1552" s="298"/>
      <c r="H1552" s="298"/>
      <c r="I1552" s="298"/>
      <c r="J1552" s="298"/>
      <c r="K1552" s="298"/>
      <c r="L1552" s="299"/>
      <c r="M1552" s="300"/>
      <c r="N1552" s="301"/>
      <c r="O1552" s="238"/>
      <c r="P1552" s="238"/>
      <c r="Q1552" s="238"/>
    </row>
    <row r="1553" spans="1:17" s="39" customFormat="1" ht="12">
      <c r="A1553" s="298"/>
      <c r="B1553" s="298"/>
      <c r="C1553" s="298"/>
      <c r="D1553" s="298"/>
      <c r="E1553" s="298"/>
      <c r="F1553" s="298"/>
      <c r="G1553" s="298"/>
      <c r="H1553" s="298"/>
      <c r="I1553" s="298"/>
      <c r="J1553" s="298"/>
      <c r="K1553" s="298"/>
      <c r="L1553" s="299"/>
      <c r="M1553" s="300"/>
      <c r="N1553" s="301"/>
      <c r="O1553" s="238"/>
      <c r="P1553" s="238"/>
      <c r="Q1553" s="238"/>
    </row>
    <row r="1554" spans="1:17" s="39" customFormat="1" ht="12">
      <c r="A1554" s="298"/>
      <c r="B1554" s="298"/>
      <c r="C1554" s="298"/>
      <c r="D1554" s="298"/>
      <c r="E1554" s="298"/>
      <c r="F1554" s="298"/>
      <c r="G1554" s="298"/>
      <c r="H1554" s="298"/>
      <c r="I1554" s="298"/>
      <c r="J1554" s="298"/>
      <c r="K1554" s="298"/>
      <c r="L1554" s="299"/>
      <c r="M1554" s="300"/>
      <c r="N1554" s="301"/>
      <c r="O1554" s="238"/>
      <c r="P1554" s="238"/>
      <c r="Q1554" s="238"/>
    </row>
    <row r="1555" spans="1:17" s="39" customFormat="1" ht="12">
      <c r="A1555" s="298"/>
      <c r="B1555" s="298"/>
      <c r="C1555" s="298"/>
      <c r="D1555" s="298"/>
      <c r="E1555" s="298"/>
      <c r="F1555" s="298"/>
      <c r="G1555" s="298"/>
      <c r="H1555" s="298"/>
      <c r="I1555" s="298"/>
      <c r="J1555" s="298"/>
      <c r="K1555" s="298"/>
      <c r="L1555" s="299"/>
      <c r="M1555" s="300"/>
      <c r="N1555" s="301"/>
      <c r="O1555" s="238"/>
      <c r="P1555" s="238"/>
      <c r="Q1555" s="238"/>
    </row>
    <row r="1556" spans="1:17" s="39" customFormat="1" ht="12">
      <c r="A1556" s="298"/>
      <c r="B1556" s="298"/>
      <c r="C1556" s="298"/>
      <c r="D1556" s="298"/>
      <c r="E1556" s="298"/>
      <c r="F1556" s="298"/>
      <c r="G1556" s="298"/>
      <c r="H1556" s="298"/>
      <c r="I1556" s="298"/>
      <c r="J1556" s="298"/>
      <c r="K1556" s="298"/>
      <c r="L1556" s="299"/>
      <c r="M1556" s="300"/>
      <c r="N1556" s="301"/>
      <c r="O1556" s="238"/>
      <c r="P1556" s="238"/>
      <c r="Q1556" s="238"/>
    </row>
    <row r="1557" spans="1:17" s="39" customFormat="1" ht="12">
      <c r="A1557" s="298"/>
      <c r="B1557" s="298"/>
      <c r="C1557" s="298"/>
      <c r="D1557" s="298"/>
      <c r="E1557" s="298"/>
      <c r="F1557" s="298"/>
      <c r="G1557" s="298"/>
      <c r="H1557" s="298"/>
      <c r="I1557" s="298"/>
      <c r="J1557" s="298"/>
      <c r="K1557" s="298"/>
      <c r="L1557" s="299"/>
      <c r="M1557" s="300"/>
      <c r="N1557" s="301"/>
      <c r="O1557" s="238"/>
      <c r="P1557" s="238"/>
      <c r="Q1557" s="238"/>
    </row>
    <row r="1558" spans="1:17" s="39" customFormat="1" ht="12">
      <c r="A1558" s="298"/>
      <c r="B1558" s="298"/>
      <c r="C1558" s="298"/>
      <c r="D1558" s="298"/>
      <c r="E1558" s="298"/>
      <c r="F1558" s="298"/>
      <c r="G1558" s="298"/>
      <c r="H1558" s="298"/>
      <c r="I1558" s="298"/>
      <c r="J1558" s="298"/>
      <c r="K1558" s="298"/>
      <c r="L1558" s="299"/>
      <c r="M1558" s="300"/>
      <c r="N1558" s="301"/>
      <c r="O1558" s="238"/>
      <c r="P1558" s="238"/>
      <c r="Q1558" s="238"/>
    </row>
    <row r="1559" spans="1:17" s="39" customFormat="1" ht="12">
      <c r="A1559" s="298"/>
      <c r="B1559" s="298"/>
      <c r="C1559" s="298"/>
      <c r="D1559" s="298"/>
      <c r="E1559" s="298"/>
      <c r="F1559" s="298"/>
      <c r="G1559" s="298"/>
      <c r="H1559" s="298"/>
      <c r="I1559" s="298"/>
      <c r="J1559" s="298"/>
      <c r="K1559" s="298"/>
      <c r="L1559" s="299"/>
      <c r="M1559" s="300"/>
      <c r="N1559" s="301"/>
      <c r="O1559" s="238"/>
      <c r="P1559" s="238"/>
      <c r="Q1559" s="238"/>
    </row>
    <row r="1560" spans="1:17" s="39" customFormat="1" ht="12">
      <c r="A1560" s="298"/>
      <c r="B1560" s="298"/>
      <c r="C1560" s="298"/>
      <c r="D1560" s="298"/>
      <c r="E1560" s="298"/>
      <c r="F1560" s="298"/>
      <c r="G1560" s="298"/>
      <c r="H1560" s="298"/>
      <c r="I1560" s="298"/>
      <c r="J1560" s="298"/>
      <c r="K1560" s="298"/>
      <c r="L1560" s="299"/>
      <c r="M1560" s="300"/>
      <c r="N1560" s="301"/>
      <c r="O1560" s="238"/>
      <c r="P1560" s="238"/>
      <c r="Q1560" s="238"/>
    </row>
    <row r="1561" spans="1:17" s="39" customFormat="1" ht="12">
      <c r="A1561" s="298"/>
      <c r="B1561" s="298"/>
      <c r="C1561" s="298"/>
      <c r="D1561" s="298"/>
      <c r="E1561" s="298"/>
      <c r="F1561" s="298"/>
      <c r="G1561" s="298"/>
      <c r="H1561" s="298"/>
      <c r="I1561" s="298"/>
      <c r="J1561" s="298"/>
      <c r="K1561" s="298"/>
      <c r="L1561" s="299"/>
      <c r="M1561" s="300"/>
      <c r="N1561" s="301"/>
      <c r="O1561" s="238"/>
      <c r="P1561" s="238"/>
      <c r="Q1561" s="238"/>
    </row>
    <row r="1562" spans="1:17" s="39" customFormat="1" ht="12">
      <c r="A1562" s="298"/>
      <c r="B1562" s="298"/>
      <c r="C1562" s="298"/>
      <c r="D1562" s="298"/>
      <c r="E1562" s="298"/>
      <c r="F1562" s="298"/>
      <c r="G1562" s="298"/>
      <c r="H1562" s="298"/>
      <c r="I1562" s="298"/>
      <c r="J1562" s="298"/>
      <c r="K1562" s="298"/>
      <c r="L1562" s="299"/>
      <c r="M1562" s="300"/>
      <c r="N1562" s="301"/>
      <c r="O1562" s="238"/>
      <c r="P1562" s="238"/>
      <c r="Q1562" s="238"/>
    </row>
    <row r="1563" spans="1:17" s="39" customFormat="1" ht="12">
      <c r="A1563" s="298"/>
      <c r="B1563" s="298"/>
      <c r="C1563" s="298"/>
      <c r="D1563" s="298"/>
      <c r="E1563" s="298"/>
      <c r="F1563" s="298"/>
      <c r="G1563" s="298"/>
      <c r="H1563" s="298"/>
      <c r="I1563" s="298"/>
      <c r="J1563" s="298"/>
      <c r="K1563" s="298"/>
      <c r="L1563" s="299"/>
      <c r="M1563" s="300"/>
      <c r="N1563" s="301"/>
      <c r="O1563" s="238"/>
      <c r="P1563" s="238"/>
      <c r="Q1563" s="238"/>
    </row>
    <row r="1564" spans="1:17" s="39" customFormat="1" ht="12">
      <c r="A1564" s="298"/>
      <c r="B1564" s="298"/>
      <c r="C1564" s="298"/>
      <c r="D1564" s="298"/>
      <c r="E1564" s="298"/>
      <c r="F1564" s="298"/>
      <c r="G1564" s="298"/>
      <c r="H1564" s="298"/>
      <c r="I1564" s="298"/>
      <c r="J1564" s="298"/>
      <c r="K1564" s="298"/>
      <c r="L1564" s="299"/>
      <c r="M1564" s="300"/>
      <c r="N1564" s="301"/>
      <c r="O1564" s="238"/>
      <c r="P1564" s="238"/>
      <c r="Q1564" s="238"/>
    </row>
    <row r="1565" spans="1:17" s="39" customFormat="1" ht="12">
      <c r="A1565" s="298"/>
      <c r="B1565" s="298"/>
      <c r="C1565" s="298"/>
      <c r="D1565" s="298"/>
      <c r="E1565" s="298"/>
      <c r="F1565" s="298"/>
      <c r="G1565" s="298"/>
      <c r="H1565" s="298"/>
      <c r="I1565" s="298"/>
      <c r="J1565" s="298"/>
      <c r="K1565" s="298"/>
      <c r="L1565" s="299"/>
      <c r="M1565" s="300"/>
      <c r="N1565" s="301"/>
      <c r="O1565" s="238"/>
      <c r="P1565" s="238"/>
      <c r="Q1565" s="238"/>
    </row>
    <row r="1566" spans="1:17" s="39" customFormat="1" ht="12">
      <c r="A1566" s="298"/>
      <c r="B1566" s="298"/>
      <c r="C1566" s="298"/>
      <c r="D1566" s="298"/>
      <c r="E1566" s="298"/>
      <c r="F1566" s="298"/>
      <c r="G1566" s="298"/>
      <c r="H1566" s="298"/>
      <c r="I1566" s="298"/>
      <c r="J1566" s="298"/>
      <c r="K1566" s="298"/>
      <c r="L1566" s="299"/>
      <c r="M1566" s="300"/>
      <c r="N1566" s="301"/>
      <c r="O1566" s="238"/>
      <c r="P1566" s="238"/>
      <c r="Q1566" s="238"/>
    </row>
    <row r="1567" spans="1:17" s="39" customFormat="1" ht="12">
      <c r="A1567" s="298"/>
      <c r="B1567" s="298"/>
      <c r="C1567" s="298"/>
      <c r="D1567" s="298"/>
      <c r="E1567" s="298"/>
      <c r="F1567" s="298"/>
      <c r="G1567" s="298"/>
      <c r="H1567" s="298"/>
      <c r="I1567" s="298"/>
      <c r="J1567" s="298"/>
      <c r="K1567" s="298"/>
      <c r="L1567" s="299"/>
      <c r="M1567" s="300"/>
      <c r="N1567" s="301"/>
      <c r="O1567" s="238"/>
      <c r="P1567" s="238"/>
      <c r="Q1567" s="238"/>
    </row>
    <row r="1568" spans="1:17" s="39" customFormat="1" ht="12">
      <c r="A1568" s="298"/>
      <c r="B1568" s="298"/>
      <c r="C1568" s="298"/>
      <c r="D1568" s="298"/>
      <c r="E1568" s="298"/>
      <c r="F1568" s="298"/>
      <c r="G1568" s="298"/>
      <c r="H1568" s="298"/>
      <c r="I1568" s="298"/>
      <c r="J1568" s="298"/>
      <c r="K1568" s="298"/>
      <c r="L1568" s="299"/>
      <c r="M1568" s="300"/>
      <c r="N1568" s="301"/>
      <c r="O1568" s="238"/>
      <c r="P1568" s="238"/>
      <c r="Q1568" s="238"/>
    </row>
    <row r="1569" spans="1:17" s="39" customFormat="1" ht="12">
      <c r="A1569" s="298"/>
      <c r="B1569" s="298"/>
      <c r="C1569" s="298"/>
      <c r="D1569" s="298"/>
      <c r="E1569" s="298"/>
      <c r="F1569" s="298"/>
      <c r="G1569" s="298"/>
      <c r="H1569" s="298"/>
      <c r="I1569" s="298"/>
      <c r="J1569" s="298"/>
      <c r="K1569" s="298"/>
      <c r="L1569" s="299"/>
      <c r="M1569" s="300"/>
      <c r="N1569" s="301"/>
      <c r="O1569" s="238"/>
      <c r="P1569" s="238"/>
      <c r="Q1569" s="238"/>
    </row>
    <row r="1570" spans="1:17" s="39" customFormat="1" ht="12">
      <c r="A1570" s="298"/>
      <c r="B1570" s="298"/>
      <c r="C1570" s="298"/>
      <c r="D1570" s="298"/>
      <c r="E1570" s="298"/>
      <c r="F1570" s="298"/>
      <c r="G1570" s="298"/>
      <c r="H1570" s="298"/>
      <c r="I1570" s="298"/>
      <c r="J1570" s="298"/>
      <c r="K1570" s="298"/>
      <c r="L1570" s="299"/>
      <c r="M1570" s="300"/>
      <c r="N1570" s="301"/>
      <c r="O1570" s="238"/>
      <c r="P1570" s="238"/>
      <c r="Q1570" s="238"/>
    </row>
    <row r="1571" spans="1:17" s="39" customFormat="1" ht="12">
      <c r="A1571" s="298"/>
      <c r="B1571" s="298"/>
      <c r="C1571" s="298"/>
      <c r="D1571" s="298"/>
      <c r="E1571" s="298"/>
      <c r="F1571" s="298"/>
      <c r="G1571" s="298"/>
      <c r="H1571" s="298"/>
      <c r="I1571" s="298"/>
      <c r="J1571" s="298"/>
      <c r="K1571" s="298"/>
      <c r="L1571" s="299"/>
      <c r="M1571" s="300"/>
      <c r="N1571" s="301"/>
      <c r="O1571" s="238"/>
      <c r="P1571" s="238"/>
      <c r="Q1571" s="238"/>
    </row>
    <row r="1572" spans="1:17" s="39" customFormat="1" ht="12">
      <c r="A1572" s="298"/>
      <c r="B1572" s="298"/>
      <c r="C1572" s="298"/>
      <c r="D1572" s="298"/>
      <c r="E1572" s="298"/>
      <c r="F1572" s="298"/>
      <c r="G1572" s="298"/>
      <c r="H1572" s="298"/>
      <c r="I1572" s="298"/>
      <c r="J1572" s="298"/>
      <c r="K1572" s="298"/>
      <c r="L1572" s="299"/>
      <c r="M1572" s="300"/>
      <c r="N1572" s="301"/>
      <c r="O1572" s="238"/>
      <c r="P1572" s="238"/>
      <c r="Q1572" s="238"/>
    </row>
    <row r="1573" spans="1:17" s="39" customFormat="1" ht="12">
      <c r="A1573" s="298"/>
      <c r="B1573" s="298"/>
      <c r="C1573" s="298"/>
      <c r="D1573" s="298"/>
      <c r="E1573" s="298"/>
      <c r="F1573" s="298"/>
      <c r="G1573" s="298"/>
      <c r="H1573" s="298"/>
      <c r="I1573" s="298"/>
      <c r="J1573" s="298"/>
      <c r="K1573" s="298"/>
      <c r="L1573" s="299"/>
      <c r="M1573" s="300"/>
      <c r="N1573" s="301"/>
      <c r="O1573" s="238"/>
      <c r="P1573" s="238"/>
      <c r="Q1573" s="238"/>
    </row>
    <row r="1574" spans="1:17" s="39" customFormat="1" ht="12">
      <c r="A1574" s="298"/>
      <c r="B1574" s="298"/>
      <c r="C1574" s="298"/>
      <c r="D1574" s="298"/>
      <c r="E1574" s="298"/>
      <c r="F1574" s="298"/>
      <c r="G1574" s="298"/>
      <c r="H1574" s="298"/>
      <c r="I1574" s="298"/>
      <c r="J1574" s="298"/>
      <c r="K1574" s="298"/>
      <c r="L1574" s="299"/>
      <c r="M1574" s="300"/>
      <c r="N1574" s="301"/>
      <c r="O1574" s="238"/>
      <c r="P1574" s="238"/>
      <c r="Q1574" s="238"/>
    </row>
    <row r="1575" spans="1:17" s="39" customFormat="1" ht="12">
      <c r="A1575" s="298"/>
      <c r="B1575" s="298"/>
      <c r="C1575" s="298"/>
      <c r="D1575" s="298"/>
      <c r="E1575" s="298"/>
      <c r="F1575" s="298"/>
      <c r="G1575" s="298"/>
      <c r="H1575" s="298"/>
      <c r="I1575" s="298"/>
      <c r="J1575" s="298"/>
      <c r="K1575" s="298"/>
      <c r="L1575" s="299"/>
      <c r="M1575" s="300"/>
      <c r="N1575" s="301"/>
      <c r="O1575" s="238"/>
      <c r="P1575" s="238"/>
      <c r="Q1575" s="238"/>
    </row>
    <row r="1576" spans="1:17" s="39" customFormat="1" ht="12">
      <c r="A1576" s="298"/>
      <c r="B1576" s="298"/>
      <c r="C1576" s="298"/>
      <c r="D1576" s="298"/>
      <c r="E1576" s="298"/>
      <c r="F1576" s="298"/>
      <c r="G1576" s="298"/>
      <c r="H1576" s="298"/>
      <c r="I1576" s="298"/>
      <c r="J1576" s="298"/>
      <c r="K1576" s="298"/>
      <c r="L1576" s="299"/>
      <c r="M1576" s="300"/>
      <c r="N1576" s="301"/>
      <c r="O1576" s="238"/>
      <c r="P1576" s="238"/>
      <c r="Q1576" s="238"/>
    </row>
    <row r="1577" spans="1:17" s="39" customFormat="1" ht="12">
      <c r="A1577" s="298"/>
      <c r="B1577" s="298"/>
      <c r="C1577" s="298"/>
      <c r="D1577" s="298"/>
      <c r="E1577" s="298"/>
      <c r="F1577" s="298"/>
      <c r="G1577" s="298"/>
      <c r="H1577" s="298"/>
      <c r="I1577" s="298"/>
      <c r="J1577" s="298"/>
      <c r="K1577" s="298"/>
      <c r="L1577" s="299"/>
      <c r="M1577" s="300"/>
      <c r="N1577" s="301"/>
      <c r="O1577" s="238"/>
      <c r="P1577" s="238"/>
      <c r="Q1577" s="238"/>
    </row>
    <row r="1578" spans="1:17" s="39" customFormat="1" ht="12">
      <c r="A1578" s="298"/>
      <c r="B1578" s="298"/>
      <c r="C1578" s="298"/>
      <c r="D1578" s="298"/>
      <c r="E1578" s="298"/>
      <c r="F1578" s="298"/>
      <c r="G1578" s="298"/>
      <c r="H1578" s="298"/>
      <c r="I1578" s="298"/>
      <c r="J1578" s="298"/>
      <c r="K1578" s="298"/>
      <c r="L1578" s="299"/>
      <c r="M1578" s="300"/>
      <c r="N1578" s="301"/>
      <c r="O1578" s="238"/>
      <c r="P1578" s="238"/>
      <c r="Q1578" s="238"/>
    </row>
    <row r="1579" spans="1:17" s="39" customFormat="1" ht="12">
      <c r="A1579" s="298"/>
      <c r="B1579" s="298"/>
      <c r="C1579" s="298"/>
      <c r="D1579" s="298"/>
      <c r="E1579" s="298"/>
      <c r="F1579" s="298"/>
      <c r="G1579" s="298"/>
      <c r="H1579" s="298"/>
      <c r="I1579" s="298"/>
      <c r="J1579" s="298"/>
      <c r="K1579" s="298"/>
      <c r="L1579" s="299"/>
      <c r="M1579" s="300"/>
      <c r="N1579" s="301"/>
      <c r="O1579" s="238"/>
      <c r="P1579" s="238"/>
      <c r="Q1579" s="238"/>
    </row>
    <row r="1580" spans="1:17" s="39" customFormat="1" ht="12">
      <c r="A1580" s="298"/>
      <c r="B1580" s="298"/>
      <c r="C1580" s="298"/>
      <c r="D1580" s="298"/>
      <c r="E1580" s="298"/>
      <c r="F1580" s="298"/>
      <c r="G1580" s="298"/>
      <c r="H1580" s="298"/>
      <c r="I1580" s="298"/>
      <c r="J1580" s="298"/>
      <c r="K1580" s="298"/>
      <c r="L1580" s="299"/>
      <c r="M1580" s="300"/>
      <c r="N1580" s="301"/>
      <c r="O1580" s="238"/>
      <c r="P1580" s="238"/>
      <c r="Q1580" s="238"/>
    </row>
    <row r="1581" spans="1:17" s="39" customFormat="1" ht="12">
      <c r="A1581" s="298"/>
      <c r="B1581" s="298"/>
      <c r="C1581" s="298"/>
      <c r="D1581" s="298"/>
      <c r="E1581" s="298"/>
      <c r="F1581" s="298"/>
      <c r="G1581" s="298"/>
      <c r="H1581" s="298"/>
      <c r="I1581" s="298"/>
      <c r="J1581" s="298"/>
      <c r="K1581" s="298"/>
      <c r="L1581" s="299"/>
      <c r="M1581" s="300"/>
      <c r="N1581" s="301"/>
      <c r="O1581" s="238"/>
      <c r="P1581" s="238"/>
      <c r="Q1581" s="238"/>
    </row>
    <row r="1582" spans="1:17" s="39" customFormat="1" ht="12">
      <c r="A1582" s="298"/>
      <c r="B1582" s="298"/>
      <c r="C1582" s="298"/>
      <c r="D1582" s="298"/>
      <c r="E1582" s="298"/>
      <c r="F1582" s="298"/>
      <c r="G1582" s="298"/>
      <c r="H1582" s="298"/>
      <c r="I1582" s="298"/>
      <c r="J1582" s="298"/>
      <c r="K1582" s="298"/>
      <c r="L1582" s="299"/>
      <c r="M1582" s="300"/>
      <c r="N1582" s="301"/>
      <c r="O1582" s="238"/>
      <c r="P1582" s="238"/>
      <c r="Q1582" s="238"/>
    </row>
    <row r="1583" spans="1:17" s="39" customFormat="1" ht="12">
      <c r="A1583" s="298"/>
      <c r="B1583" s="298"/>
      <c r="C1583" s="298"/>
      <c r="D1583" s="298"/>
      <c r="E1583" s="298"/>
      <c r="F1583" s="298"/>
      <c r="G1583" s="298"/>
      <c r="H1583" s="298"/>
      <c r="I1583" s="298"/>
      <c r="J1583" s="298"/>
      <c r="K1583" s="298"/>
      <c r="L1583" s="299"/>
      <c r="M1583" s="300"/>
      <c r="N1583" s="301"/>
      <c r="O1583" s="238"/>
      <c r="P1583" s="238"/>
      <c r="Q1583" s="238"/>
    </row>
    <row r="1584" spans="1:17" s="39" customFormat="1" ht="12">
      <c r="A1584" s="298"/>
      <c r="B1584" s="298"/>
      <c r="C1584" s="298"/>
      <c r="D1584" s="298"/>
      <c r="E1584" s="298"/>
      <c r="F1584" s="298"/>
      <c r="G1584" s="298"/>
      <c r="H1584" s="298"/>
      <c r="I1584" s="298"/>
      <c r="J1584" s="298"/>
      <c r="K1584" s="298"/>
      <c r="L1584" s="299"/>
      <c r="M1584" s="300"/>
      <c r="N1584" s="301"/>
      <c r="O1584" s="238"/>
      <c r="P1584" s="238"/>
      <c r="Q1584" s="238"/>
    </row>
    <row r="1585" spans="1:17" s="39" customFormat="1" ht="12">
      <c r="A1585" s="298"/>
      <c r="B1585" s="298"/>
      <c r="C1585" s="298"/>
      <c r="D1585" s="298"/>
      <c r="E1585" s="298"/>
      <c r="F1585" s="298"/>
      <c r="G1585" s="298"/>
      <c r="H1585" s="298"/>
      <c r="I1585" s="298"/>
      <c r="J1585" s="298"/>
      <c r="K1585" s="298"/>
      <c r="L1585" s="299"/>
      <c r="M1585" s="300"/>
      <c r="N1585" s="301"/>
      <c r="O1585" s="238"/>
      <c r="P1585" s="238"/>
      <c r="Q1585" s="238"/>
    </row>
    <row r="1586" spans="1:17" s="39" customFormat="1" ht="12">
      <c r="A1586" s="298"/>
      <c r="B1586" s="298"/>
      <c r="C1586" s="298"/>
      <c r="D1586" s="298"/>
      <c r="E1586" s="298"/>
      <c r="F1586" s="298"/>
      <c r="G1586" s="298"/>
      <c r="H1586" s="298"/>
      <c r="I1586" s="298"/>
      <c r="J1586" s="298"/>
      <c r="K1586" s="298"/>
      <c r="L1586" s="299"/>
      <c r="M1586" s="300"/>
      <c r="N1586" s="301"/>
      <c r="O1586" s="238"/>
      <c r="P1586" s="238"/>
      <c r="Q1586" s="238"/>
    </row>
    <row r="1587" spans="1:17" s="39" customFormat="1" ht="12">
      <c r="A1587" s="298"/>
      <c r="B1587" s="298"/>
      <c r="C1587" s="298"/>
      <c r="D1587" s="298"/>
      <c r="E1587" s="298"/>
      <c r="F1587" s="298"/>
      <c r="G1587" s="298"/>
      <c r="H1587" s="298"/>
      <c r="I1587" s="298"/>
      <c r="J1587" s="298"/>
      <c r="K1587" s="298"/>
      <c r="L1587" s="299"/>
      <c r="M1587" s="300"/>
      <c r="N1587" s="301"/>
      <c r="O1587" s="238"/>
      <c r="P1587" s="238"/>
      <c r="Q1587" s="238"/>
    </row>
    <row r="1588" spans="1:17" s="39" customFormat="1" ht="12">
      <c r="A1588" s="298"/>
      <c r="B1588" s="298"/>
      <c r="C1588" s="298"/>
      <c r="D1588" s="298"/>
      <c r="E1588" s="298"/>
      <c r="F1588" s="298"/>
      <c r="G1588" s="298"/>
      <c r="H1588" s="298"/>
      <c r="I1588" s="298"/>
      <c r="J1588" s="298"/>
      <c r="K1588" s="298"/>
      <c r="L1588" s="299"/>
      <c r="M1588" s="300"/>
      <c r="N1588" s="301"/>
      <c r="O1588" s="238"/>
      <c r="P1588" s="238"/>
      <c r="Q1588" s="238"/>
    </row>
    <row r="1589" spans="1:17" s="39" customFormat="1" ht="12">
      <c r="A1589" s="298"/>
      <c r="B1589" s="298"/>
      <c r="C1589" s="298"/>
      <c r="D1589" s="298"/>
      <c r="E1589" s="298"/>
      <c r="F1589" s="298"/>
      <c r="G1589" s="298"/>
      <c r="H1589" s="298"/>
      <c r="I1589" s="298"/>
      <c r="J1589" s="298"/>
      <c r="K1589" s="298"/>
      <c r="L1589" s="299"/>
      <c r="M1589" s="300"/>
      <c r="N1589" s="301"/>
      <c r="O1589" s="238"/>
      <c r="P1589" s="238"/>
      <c r="Q1589" s="238"/>
    </row>
    <row r="1590" spans="1:17" s="39" customFormat="1" ht="12">
      <c r="A1590" s="298"/>
      <c r="B1590" s="298"/>
      <c r="C1590" s="298"/>
      <c r="D1590" s="298"/>
      <c r="E1590" s="298"/>
      <c r="F1590" s="298"/>
      <c r="G1590" s="298"/>
      <c r="H1590" s="298"/>
      <c r="I1590" s="298"/>
      <c r="J1590" s="298"/>
      <c r="K1590" s="298"/>
      <c r="L1590" s="299"/>
      <c r="M1590" s="300"/>
      <c r="N1590" s="301"/>
      <c r="O1590" s="238"/>
      <c r="P1590" s="238"/>
      <c r="Q1590" s="238"/>
    </row>
    <row r="1591" spans="1:17" s="39" customFormat="1" ht="12">
      <c r="A1591" s="298"/>
      <c r="B1591" s="298"/>
      <c r="C1591" s="298"/>
      <c r="D1591" s="298"/>
      <c r="E1591" s="298"/>
      <c r="F1591" s="298"/>
      <c r="G1591" s="298"/>
      <c r="H1591" s="298"/>
      <c r="I1591" s="298"/>
      <c r="J1591" s="298"/>
      <c r="K1591" s="298"/>
      <c r="L1591" s="299"/>
      <c r="M1591" s="300"/>
      <c r="N1591" s="301"/>
      <c r="O1591" s="238"/>
      <c r="P1591" s="238"/>
      <c r="Q1591" s="238"/>
    </row>
    <row r="1592" spans="1:17" s="39" customFormat="1" ht="12">
      <c r="A1592" s="298"/>
      <c r="B1592" s="298"/>
      <c r="C1592" s="298"/>
      <c r="D1592" s="298"/>
      <c r="E1592" s="298"/>
      <c r="F1592" s="298"/>
      <c r="G1592" s="298"/>
      <c r="H1592" s="298"/>
      <c r="I1592" s="298"/>
      <c r="J1592" s="298"/>
      <c r="K1592" s="298"/>
      <c r="L1592" s="299"/>
      <c r="M1592" s="300"/>
      <c r="N1592" s="301"/>
      <c r="O1592" s="238"/>
      <c r="P1592" s="238"/>
      <c r="Q1592" s="238"/>
    </row>
    <row r="1593" spans="1:17" s="39" customFormat="1" ht="12">
      <c r="A1593" s="298"/>
      <c r="B1593" s="298"/>
      <c r="C1593" s="298"/>
      <c r="D1593" s="298"/>
      <c r="E1593" s="298"/>
      <c r="F1593" s="298"/>
      <c r="G1593" s="298"/>
      <c r="H1593" s="298"/>
      <c r="I1593" s="298"/>
      <c r="J1593" s="298"/>
      <c r="K1593" s="298"/>
      <c r="L1593" s="299"/>
      <c r="M1593" s="300"/>
      <c r="N1593" s="301"/>
      <c r="O1593" s="238"/>
      <c r="P1593" s="238"/>
      <c r="Q1593" s="238"/>
    </row>
    <row r="1594" spans="1:17" s="39" customFormat="1" ht="12">
      <c r="A1594" s="298"/>
      <c r="B1594" s="298"/>
      <c r="C1594" s="298"/>
      <c r="D1594" s="298"/>
      <c r="E1594" s="298"/>
      <c r="F1594" s="298"/>
      <c r="G1594" s="298"/>
      <c r="H1594" s="298"/>
      <c r="I1594" s="298"/>
      <c r="J1594" s="298"/>
      <c r="K1594" s="298"/>
      <c r="L1594" s="299"/>
      <c r="M1594" s="300"/>
      <c r="N1594" s="301"/>
      <c r="O1594" s="238"/>
      <c r="P1594" s="238"/>
      <c r="Q1594" s="238"/>
    </row>
    <row r="1595" spans="1:17" s="39" customFormat="1" ht="12">
      <c r="A1595" s="298"/>
      <c r="B1595" s="298"/>
      <c r="C1595" s="298"/>
      <c r="D1595" s="298"/>
      <c r="E1595" s="298"/>
      <c r="F1595" s="298"/>
      <c r="G1595" s="298"/>
      <c r="H1595" s="298"/>
      <c r="I1595" s="298"/>
      <c r="J1595" s="298"/>
      <c r="K1595" s="298"/>
      <c r="L1595" s="299"/>
      <c r="M1595" s="300"/>
      <c r="N1595" s="301"/>
      <c r="O1595" s="238"/>
      <c r="P1595" s="238"/>
      <c r="Q1595" s="238"/>
    </row>
    <row r="1596" spans="1:17" s="39" customFormat="1" ht="12">
      <c r="A1596" s="298"/>
      <c r="B1596" s="298"/>
      <c r="C1596" s="298"/>
      <c r="D1596" s="298"/>
      <c r="E1596" s="298"/>
      <c r="F1596" s="298"/>
      <c r="G1596" s="298"/>
      <c r="H1596" s="298"/>
      <c r="I1596" s="298"/>
      <c r="J1596" s="298"/>
      <c r="K1596" s="298"/>
      <c r="L1596" s="299"/>
      <c r="M1596" s="300"/>
      <c r="N1596" s="301"/>
      <c r="O1596" s="238"/>
      <c r="P1596" s="238"/>
      <c r="Q1596" s="238"/>
    </row>
    <row r="1597" spans="1:17" s="39" customFormat="1" ht="12">
      <c r="A1597" s="298"/>
      <c r="B1597" s="298"/>
      <c r="C1597" s="298"/>
      <c r="D1597" s="298"/>
      <c r="E1597" s="298"/>
      <c r="F1597" s="298"/>
      <c r="G1597" s="298"/>
      <c r="H1597" s="298"/>
      <c r="I1597" s="298"/>
      <c r="J1597" s="298"/>
      <c r="K1597" s="298"/>
      <c r="L1597" s="299"/>
      <c r="M1597" s="300"/>
      <c r="N1597" s="301"/>
      <c r="O1597" s="238"/>
      <c r="P1597" s="238"/>
      <c r="Q1597" s="238"/>
    </row>
    <row r="1598" spans="1:17" s="39" customFormat="1" ht="12">
      <c r="A1598" s="298"/>
      <c r="B1598" s="298"/>
      <c r="C1598" s="298"/>
      <c r="D1598" s="298"/>
      <c r="E1598" s="298"/>
      <c r="F1598" s="298"/>
      <c r="G1598" s="298"/>
      <c r="H1598" s="298"/>
      <c r="I1598" s="298"/>
      <c r="J1598" s="298"/>
      <c r="K1598" s="298"/>
      <c r="L1598" s="299"/>
      <c r="M1598" s="300"/>
      <c r="N1598" s="301"/>
      <c r="O1598" s="238"/>
      <c r="P1598" s="238"/>
      <c r="Q1598" s="238"/>
    </row>
    <row r="1599" spans="1:17" s="39" customFormat="1" ht="12">
      <c r="A1599" s="298"/>
      <c r="B1599" s="298"/>
      <c r="C1599" s="298"/>
      <c r="D1599" s="298"/>
      <c r="E1599" s="298"/>
      <c r="F1599" s="298"/>
      <c r="G1599" s="298"/>
      <c r="H1599" s="298"/>
      <c r="I1599" s="298"/>
      <c r="J1599" s="298"/>
      <c r="K1599" s="298"/>
      <c r="L1599" s="299"/>
      <c r="M1599" s="300"/>
      <c r="N1599" s="301"/>
      <c r="O1599" s="238"/>
      <c r="P1599" s="238"/>
      <c r="Q1599" s="238"/>
    </row>
    <row r="1600" spans="1:17" s="39" customFormat="1" ht="12">
      <c r="A1600" s="298"/>
      <c r="B1600" s="298"/>
      <c r="C1600" s="298"/>
      <c r="D1600" s="298"/>
      <c r="E1600" s="298"/>
      <c r="F1600" s="298"/>
      <c r="G1600" s="298"/>
      <c r="H1600" s="298"/>
      <c r="I1600" s="298"/>
      <c r="J1600" s="298"/>
      <c r="K1600" s="298"/>
      <c r="L1600" s="299"/>
      <c r="M1600" s="300"/>
      <c r="N1600" s="301"/>
      <c r="O1600" s="238"/>
      <c r="P1600" s="238"/>
      <c r="Q1600" s="238"/>
    </row>
    <row r="1601" spans="1:17" s="39" customFormat="1" ht="12">
      <c r="A1601" s="298"/>
      <c r="B1601" s="298"/>
      <c r="C1601" s="298"/>
      <c r="D1601" s="298"/>
      <c r="E1601" s="298"/>
      <c r="F1601" s="298"/>
      <c r="G1601" s="298"/>
      <c r="H1601" s="298"/>
      <c r="I1601" s="298"/>
      <c r="J1601" s="298"/>
      <c r="K1601" s="298"/>
      <c r="L1601" s="299"/>
      <c r="M1601" s="300"/>
      <c r="N1601" s="301"/>
      <c r="O1601" s="238"/>
      <c r="P1601" s="238"/>
      <c r="Q1601" s="238"/>
    </row>
    <row r="1602" spans="1:17" s="39" customFormat="1" ht="12">
      <c r="A1602" s="298"/>
      <c r="B1602" s="298"/>
      <c r="C1602" s="298"/>
      <c r="D1602" s="298"/>
      <c r="E1602" s="298"/>
      <c r="F1602" s="298"/>
      <c r="G1602" s="298"/>
      <c r="H1602" s="298"/>
      <c r="I1602" s="298"/>
      <c r="J1602" s="298"/>
      <c r="K1602" s="298"/>
      <c r="L1602" s="299"/>
      <c r="M1602" s="300"/>
      <c r="N1602" s="301"/>
      <c r="O1602" s="238"/>
      <c r="P1602" s="238"/>
      <c r="Q1602" s="238"/>
    </row>
    <row r="1603" spans="1:17" s="39" customFormat="1" ht="12">
      <c r="A1603" s="298"/>
      <c r="B1603" s="298"/>
      <c r="C1603" s="298"/>
      <c r="D1603" s="298"/>
      <c r="E1603" s="298"/>
      <c r="F1603" s="298"/>
      <c r="G1603" s="298"/>
      <c r="H1603" s="298"/>
      <c r="I1603" s="298"/>
      <c r="J1603" s="298"/>
      <c r="K1603" s="298"/>
      <c r="L1603" s="299"/>
      <c r="M1603" s="300"/>
      <c r="N1603" s="301"/>
      <c r="O1603" s="238"/>
      <c r="P1603" s="238"/>
      <c r="Q1603" s="238"/>
    </row>
    <row r="1604" spans="1:17" s="39" customFormat="1" ht="12">
      <c r="A1604" s="298"/>
      <c r="B1604" s="298"/>
      <c r="C1604" s="298"/>
      <c r="D1604" s="298"/>
      <c r="E1604" s="298"/>
      <c r="F1604" s="298"/>
      <c r="G1604" s="298"/>
      <c r="H1604" s="298"/>
      <c r="I1604" s="298"/>
      <c r="J1604" s="298"/>
      <c r="K1604" s="298"/>
      <c r="L1604" s="299"/>
      <c r="M1604" s="300"/>
      <c r="N1604" s="301"/>
      <c r="O1604" s="238"/>
      <c r="P1604" s="238"/>
      <c r="Q1604" s="238"/>
    </row>
    <row r="1605" spans="1:17" s="39" customFormat="1" ht="12">
      <c r="A1605" s="298"/>
      <c r="B1605" s="298"/>
      <c r="C1605" s="298"/>
      <c r="D1605" s="298"/>
      <c r="E1605" s="298"/>
      <c r="F1605" s="298"/>
      <c r="G1605" s="298"/>
      <c r="H1605" s="298"/>
      <c r="I1605" s="298"/>
      <c r="J1605" s="298"/>
      <c r="K1605" s="298"/>
      <c r="L1605" s="299"/>
      <c r="M1605" s="300"/>
      <c r="N1605" s="301"/>
      <c r="O1605" s="238"/>
      <c r="P1605" s="238"/>
      <c r="Q1605" s="238"/>
    </row>
    <row r="1606" spans="1:17" s="39" customFormat="1" ht="12">
      <c r="A1606" s="298"/>
      <c r="B1606" s="298"/>
      <c r="C1606" s="298"/>
      <c r="D1606" s="298"/>
      <c r="E1606" s="298"/>
      <c r="F1606" s="298"/>
      <c r="G1606" s="298"/>
      <c r="H1606" s="298"/>
      <c r="I1606" s="298"/>
      <c r="J1606" s="298"/>
      <c r="K1606" s="298"/>
      <c r="L1606" s="299"/>
      <c r="M1606" s="300"/>
      <c r="N1606" s="301"/>
      <c r="O1606" s="238"/>
      <c r="P1606" s="238"/>
      <c r="Q1606" s="238"/>
    </row>
    <row r="1607" spans="1:17" s="39" customFormat="1" ht="12">
      <c r="A1607" s="298"/>
      <c r="B1607" s="298"/>
      <c r="C1607" s="298"/>
      <c r="D1607" s="298"/>
      <c r="E1607" s="298"/>
      <c r="F1607" s="298"/>
      <c r="G1607" s="298"/>
      <c r="H1607" s="298"/>
      <c r="I1607" s="298"/>
      <c r="J1607" s="298"/>
      <c r="K1607" s="298"/>
      <c r="L1607" s="299"/>
      <c r="M1607" s="300"/>
      <c r="N1607" s="301"/>
      <c r="O1607" s="238"/>
      <c r="P1607" s="238"/>
      <c r="Q1607" s="238"/>
    </row>
    <row r="1608" spans="1:17" s="39" customFormat="1" ht="12">
      <c r="A1608" s="298"/>
      <c r="B1608" s="298"/>
      <c r="C1608" s="298"/>
      <c r="D1608" s="298"/>
      <c r="E1608" s="298"/>
      <c r="F1608" s="298"/>
      <c r="G1608" s="298"/>
      <c r="H1608" s="298"/>
      <c r="I1608" s="298"/>
      <c r="J1608" s="298"/>
      <c r="K1608" s="298"/>
      <c r="L1608" s="299"/>
      <c r="M1608" s="300"/>
      <c r="N1608" s="301"/>
      <c r="O1608" s="238"/>
      <c r="P1608" s="238"/>
      <c r="Q1608" s="238"/>
    </row>
    <row r="1609" spans="1:17" s="39" customFormat="1" ht="12">
      <c r="A1609" s="298"/>
      <c r="B1609" s="298"/>
      <c r="C1609" s="298"/>
      <c r="D1609" s="298"/>
      <c r="E1609" s="298"/>
      <c r="F1609" s="298"/>
      <c r="G1609" s="298"/>
      <c r="H1609" s="298"/>
      <c r="I1609" s="298"/>
      <c r="J1609" s="298"/>
      <c r="K1609" s="298"/>
      <c r="L1609" s="299"/>
      <c r="M1609" s="300"/>
      <c r="N1609" s="301"/>
      <c r="O1609" s="238"/>
      <c r="P1609" s="238"/>
      <c r="Q1609" s="238"/>
    </row>
    <row r="1610" spans="1:17" s="39" customFormat="1" ht="12">
      <c r="A1610" s="298"/>
      <c r="B1610" s="298"/>
      <c r="C1610" s="298"/>
      <c r="D1610" s="298"/>
      <c r="E1610" s="298"/>
      <c r="F1610" s="298"/>
      <c r="G1610" s="298"/>
      <c r="H1610" s="298"/>
      <c r="I1610" s="298"/>
      <c r="J1610" s="298"/>
      <c r="K1610" s="298"/>
      <c r="L1610" s="299"/>
      <c r="M1610" s="300"/>
      <c r="N1610" s="301"/>
      <c r="O1610" s="238"/>
      <c r="P1610" s="238"/>
      <c r="Q1610" s="238"/>
    </row>
    <row r="1611" spans="1:17" s="39" customFormat="1" ht="12">
      <c r="A1611" s="298"/>
      <c r="B1611" s="298"/>
      <c r="C1611" s="298"/>
      <c r="D1611" s="298"/>
      <c r="E1611" s="298"/>
      <c r="F1611" s="298"/>
      <c r="G1611" s="298"/>
      <c r="H1611" s="298"/>
      <c r="I1611" s="298"/>
      <c r="J1611" s="298"/>
      <c r="K1611" s="298"/>
      <c r="L1611" s="299"/>
      <c r="M1611" s="300"/>
      <c r="N1611" s="301"/>
      <c r="O1611" s="238"/>
      <c r="P1611" s="238"/>
      <c r="Q1611" s="238"/>
    </row>
    <row r="1612" spans="1:17" s="39" customFormat="1" ht="12">
      <c r="A1612" s="298"/>
      <c r="B1612" s="298"/>
      <c r="C1612" s="298"/>
      <c r="D1612" s="298"/>
      <c r="E1612" s="298"/>
      <c r="F1612" s="298"/>
      <c r="G1612" s="298"/>
      <c r="H1612" s="298"/>
      <c r="I1612" s="298"/>
      <c r="J1612" s="298"/>
      <c r="K1612" s="298"/>
      <c r="L1612" s="299"/>
      <c r="M1612" s="300"/>
      <c r="N1612" s="301"/>
      <c r="O1612" s="238"/>
      <c r="P1612" s="238"/>
      <c r="Q1612" s="238"/>
    </row>
    <row r="1613" spans="1:17" s="39" customFormat="1" ht="12">
      <c r="A1613" s="298"/>
      <c r="B1613" s="298"/>
      <c r="C1613" s="298"/>
      <c r="D1613" s="298"/>
      <c r="E1613" s="298"/>
      <c r="F1613" s="298"/>
      <c r="G1613" s="298"/>
      <c r="H1613" s="298"/>
      <c r="I1613" s="298"/>
      <c r="J1613" s="298"/>
      <c r="K1613" s="298"/>
      <c r="L1613" s="299"/>
      <c r="M1613" s="300"/>
      <c r="N1613" s="301"/>
      <c r="O1613" s="238"/>
      <c r="P1613" s="238"/>
      <c r="Q1613" s="238"/>
    </row>
    <row r="1614" spans="1:17" s="39" customFormat="1" ht="12">
      <c r="A1614" s="298"/>
      <c r="B1614" s="298"/>
      <c r="C1614" s="298"/>
      <c r="D1614" s="298"/>
      <c r="E1614" s="298"/>
      <c r="F1614" s="298"/>
      <c r="G1614" s="298"/>
      <c r="H1614" s="298"/>
      <c r="I1614" s="298"/>
      <c r="J1614" s="298"/>
      <c r="K1614" s="298"/>
      <c r="L1614" s="299"/>
      <c r="M1614" s="300"/>
      <c r="N1614" s="301"/>
      <c r="O1614" s="238"/>
      <c r="P1614" s="238"/>
      <c r="Q1614" s="238"/>
    </row>
    <row r="1615" spans="1:17" s="39" customFormat="1" ht="12">
      <c r="A1615" s="298"/>
      <c r="B1615" s="298"/>
      <c r="C1615" s="298"/>
      <c r="D1615" s="298"/>
      <c r="E1615" s="298"/>
      <c r="F1615" s="298"/>
      <c r="G1615" s="298"/>
      <c r="H1615" s="298"/>
      <c r="I1615" s="298"/>
      <c r="J1615" s="298"/>
      <c r="K1615" s="298"/>
      <c r="L1615" s="299"/>
      <c r="M1615" s="300"/>
      <c r="N1615" s="301"/>
      <c r="O1615" s="238"/>
      <c r="P1615" s="238"/>
      <c r="Q1615" s="238"/>
    </row>
    <row r="1616" spans="1:17" s="39" customFormat="1" ht="12">
      <c r="A1616" s="298"/>
      <c r="B1616" s="298"/>
      <c r="C1616" s="298"/>
      <c r="D1616" s="298"/>
      <c r="E1616" s="298"/>
      <c r="F1616" s="298"/>
      <c r="G1616" s="298"/>
      <c r="H1616" s="298"/>
      <c r="I1616" s="298"/>
      <c r="J1616" s="298"/>
      <c r="K1616" s="298"/>
      <c r="L1616" s="299"/>
      <c r="M1616" s="300"/>
      <c r="N1616" s="301"/>
      <c r="O1616" s="238"/>
      <c r="P1616" s="238"/>
      <c r="Q1616" s="238"/>
    </row>
    <row r="1617" spans="1:17" s="39" customFormat="1" ht="12">
      <c r="A1617" s="298"/>
      <c r="B1617" s="298"/>
      <c r="C1617" s="298"/>
      <c r="D1617" s="298"/>
      <c r="E1617" s="298"/>
      <c r="F1617" s="298"/>
      <c r="G1617" s="298"/>
      <c r="H1617" s="298"/>
      <c r="I1617" s="298"/>
      <c r="J1617" s="298"/>
      <c r="K1617" s="298"/>
      <c r="L1617" s="299"/>
      <c r="M1617" s="300"/>
      <c r="N1617" s="301"/>
      <c r="O1617" s="238"/>
      <c r="P1617" s="238"/>
      <c r="Q1617" s="238"/>
    </row>
    <row r="1618" spans="1:17" s="39" customFormat="1" ht="12">
      <c r="A1618" s="298"/>
      <c r="B1618" s="298"/>
      <c r="C1618" s="298"/>
      <c r="D1618" s="298"/>
      <c r="E1618" s="298"/>
      <c r="F1618" s="298"/>
      <c r="G1618" s="298"/>
      <c r="H1618" s="298"/>
      <c r="I1618" s="298"/>
      <c r="J1618" s="298"/>
      <c r="K1618" s="298"/>
      <c r="L1618" s="299"/>
      <c r="M1618" s="300"/>
      <c r="N1618" s="301"/>
      <c r="O1618" s="238"/>
      <c r="P1618" s="238"/>
      <c r="Q1618" s="238"/>
    </row>
    <row r="1619" spans="1:17" s="39" customFormat="1" ht="12">
      <c r="A1619" s="298"/>
      <c r="B1619" s="298"/>
      <c r="C1619" s="298"/>
      <c r="D1619" s="298"/>
      <c r="E1619" s="298"/>
      <c r="F1619" s="298"/>
      <c r="G1619" s="298"/>
      <c r="H1619" s="298"/>
      <c r="I1619" s="298"/>
      <c r="J1619" s="298"/>
      <c r="K1619" s="298"/>
      <c r="L1619" s="299"/>
      <c r="M1619" s="300"/>
      <c r="N1619" s="301"/>
      <c r="O1619" s="238"/>
      <c r="P1619" s="238"/>
      <c r="Q1619" s="238"/>
    </row>
    <row r="1620" spans="1:17" s="39" customFormat="1" ht="12">
      <c r="A1620" s="298"/>
      <c r="B1620" s="298"/>
      <c r="C1620" s="298"/>
      <c r="D1620" s="298"/>
      <c r="E1620" s="298"/>
      <c r="F1620" s="298"/>
      <c r="G1620" s="298"/>
      <c r="H1620" s="298"/>
      <c r="I1620" s="298"/>
      <c r="J1620" s="298"/>
      <c r="K1620" s="298"/>
      <c r="L1620" s="299"/>
      <c r="M1620" s="300"/>
      <c r="N1620" s="301"/>
      <c r="O1620" s="238"/>
      <c r="P1620" s="238"/>
      <c r="Q1620" s="238"/>
    </row>
    <row r="1621" spans="1:17" s="39" customFormat="1" ht="12">
      <c r="A1621" s="298"/>
      <c r="B1621" s="298"/>
      <c r="C1621" s="298"/>
      <c r="D1621" s="298"/>
      <c r="E1621" s="298"/>
      <c r="F1621" s="298"/>
      <c r="G1621" s="298"/>
      <c r="H1621" s="298"/>
      <c r="I1621" s="298"/>
      <c r="J1621" s="298"/>
      <c r="K1621" s="298"/>
      <c r="L1621" s="299"/>
      <c r="M1621" s="300"/>
      <c r="N1621" s="301"/>
      <c r="O1621" s="238"/>
      <c r="P1621" s="238"/>
      <c r="Q1621" s="238"/>
    </row>
    <row r="1622" spans="1:17" s="39" customFormat="1" ht="12">
      <c r="A1622" s="298"/>
      <c r="B1622" s="298"/>
      <c r="C1622" s="298"/>
      <c r="D1622" s="298"/>
      <c r="E1622" s="298"/>
      <c r="F1622" s="298"/>
      <c r="G1622" s="298"/>
      <c r="H1622" s="298"/>
      <c r="I1622" s="298"/>
      <c r="J1622" s="298"/>
      <c r="K1622" s="298"/>
      <c r="L1622" s="299"/>
      <c r="M1622" s="300"/>
      <c r="N1622" s="301"/>
      <c r="O1622" s="238"/>
      <c r="P1622" s="238"/>
      <c r="Q1622" s="238"/>
    </row>
    <row r="1623" spans="1:17" s="39" customFormat="1" ht="12">
      <c r="A1623" s="298"/>
      <c r="B1623" s="298"/>
      <c r="C1623" s="298"/>
      <c r="D1623" s="298"/>
      <c r="E1623" s="298"/>
      <c r="F1623" s="298"/>
      <c r="G1623" s="298"/>
      <c r="H1623" s="298"/>
      <c r="I1623" s="298"/>
      <c r="J1623" s="298"/>
      <c r="K1623" s="298"/>
      <c r="L1623" s="299"/>
      <c r="M1623" s="300"/>
      <c r="N1623" s="301"/>
      <c r="O1623" s="238"/>
      <c r="P1623" s="238"/>
      <c r="Q1623" s="238"/>
    </row>
    <row r="1624" spans="1:17" s="39" customFormat="1" ht="12">
      <c r="A1624" s="298"/>
      <c r="B1624" s="298"/>
      <c r="C1624" s="298"/>
      <c r="D1624" s="298"/>
      <c r="E1624" s="298"/>
      <c r="F1624" s="298"/>
      <c r="G1624" s="298"/>
      <c r="H1624" s="298"/>
      <c r="I1624" s="298"/>
      <c r="J1624" s="298"/>
      <c r="K1624" s="298"/>
      <c r="L1624" s="299"/>
      <c r="M1624" s="300"/>
      <c r="N1624" s="301"/>
      <c r="O1624" s="238"/>
      <c r="P1624" s="238"/>
      <c r="Q1624" s="238"/>
    </row>
    <row r="1625" spans="1:17" s="39" customFormat="1" ht="12">
      <c r="A1625" s="298"/>
      <c r="B1625" s="298"/>
      <c r="C1625" s="298"/>
      <c r="D1625" s="298"/>
      <c r="E1625" s="298"/>
      <c r="F1625" s="298"/>
      <c r="G1625" s="298"/>
      <c r="H1625" s="298"/>
      <c r="I1625" s="298"/>
      <c r="J1625" s="298"/>
      <c r="K1625" s="298"/>
      <c r="L1625" s="299"/>
      <c r="M1625" s="300"/>
      <c r="N1625" s="301"/>
      <c r="O1625" s="238"/>
      <c r="P1625" s="238"/>
      <c r="Q1625" s="238"/>
    </row>
    <row r="1626" spans="1:17" s="39" customFormat="1" ht="12">
      <c r="A1626" s="298"/>
      <c r="B1626" s="298"/>
      <c r="C1626" s="298"/>
      <c r="D1626" s="298"/>
      <c r="E1626" s="298"/>
      <c r="F1626" s="298"/>
      <c r="G1626" s="298"/>
      <c r="H1626" s="298"/>
      <c r="I1626" s="298"/>
      <c r="J1626" s="298"/>
      <c r="K1626" s="298"/>
      <c r="L1626" s="299"/>
      <c r="M1626" s="300"/>
      <c r="N1626" s="301"/>
      <c r="O1626" s="238"/>
      <c r="P1626" s="238"/>
      <c r="Q1626" s="238"/>
    </row>
    <row r="1627" spans="1:17" s="39" customFormat="1" ht="12">
      <c r="A1627" s="298"/>
      <c r="B1627" s="298"/>
      <c r="C1627" s="298"/>
      <c r="D1627" s="298"/>
      <c r="E1627" s="298"/>
      <c r="F1627" s="298"/>
      <c r="G1627" s="298"/>
      <c r="H1627" s="298"/>
      <c r="I1627" s="298"/>
      <c r="J1627" s="298"/>
      <c r="K1627" s="298"/>
      <c r="L1627" s="299"/>
      <c r="M1627" s="300"/>
      <c r="N1627" s="301"/>
      <c r="O1627" s="238"/>
      <c r="P1627" s="238"/>
      <c r="Q1627" s="238"/>
    </row>
    <row r="1628" spans="1:17" s="39" customFormat="1" ht="12">
      <c r="A1628" s="298"/>
      <c r="B1628" s="298"/>
      <c r="C1628" s="298"/>
      <c r="D1628" s="298"/>
      <c r="E1628" s="298"/>
      <c r="F1628" s="298"/>
      <c r="G1628" s="298"/>
      <c r="H1628" s="298"/>
      <c r="I1628" s="298"/>
      <c r="J1628" s="298"/>
      <c r="K1628" s="298"/>
      <c r="L1628" s="299"/>
      <c r="M1628" s="300"/>
      <c r="N1628" s="301"/>
      <c r="O1628" s="238"/>
      <c r="P1628" s="238"/>
      <c r="Q1628" s="238"/>
    </row>
    <row r="1629" spans="1:17" s="39" customFormat="1" ht="12">
      <c r="A1629" s="298"/>
      <c r="B1629" s="298"/>
      <c r="C1629" s="298"/>
      <c r="D1629" s="298"/>
      <c r="E1629" s="298"/>
      <c r="F1629" s="298"/>
      <c r="G1629" s="298"/>
      <c r="H1629" s="298"/>
      <c r="I1629" s="298"/>
      <c r="J1629" s="298"/>
      <c r="K1629" s="298"/>
      <c r="L1629" s="299"/>
      <c r="M1629" s="300"/>
      <c r="N1629" s="301"/>
      <c r="O1629" s="238"/>
      <c r="P1629" s="238"/>
      <c r="Q1629" s="238"/>
    </row>
    <row r="1630" spans="1:17" s="39" customFormat="1" ht="12">
      <c r="A1630" s="298"/>
      <c r="B1630" s="298"/>
      <c r="C1630" s="298"/>
      <c r="D1630" s="298"/>
      <c r="E1630" s="298"/>
      <c r="F1630" s="298"/>
      <c r="G1630" s="298"/>
      <c r="H1630" s="298"/>
      <c r="I1630" s="298"/>
      <c r="J1630" s="298"/>
      <c r="K1630" s="298"/>
      <c r="L1630" s="299"/>
      <c r="M1630" s="300"/>
      <c r="N1630" s="301"/>
      <c r="O1630" s="238"/>
      <c r="P1630" s="238"/>
      <c r="Q1630" s="238"/>
    </row>
    <row r="1631" spans="1:17" s="39" customFormat="1" ht="12">
      <c r="A1631" s="298"/>
      <c r="B1631" s="298"/>
      <c r="C1631" s="298"/>
      <c r="D1631" s="298"/>
      <c r="E1631" s="298"/>
      <c r="F1631" s="298"/>
      <c r="G1631" s="298"/>
      <c r="H1631" s="298"/>
      <c r="I1631" s="298"/>
      <c r="J1631" s="298"/>
      <c r="K1631" s="298"/>
      <c r="L1631" s="299"/>
      <c r="M1631" s="300"/>
      <c r="N1631" s="301"/>
      <c r="O1631" s="238"/>
      <c r="P1631" s="238"/>
      <c r="Q1631" s="238"/>
    </row>
    <row r="1632" spans="1:17" s="39" customFormat="1" ht="12">
      <c r="A1632" s="298"/>
      <c r="B1632" s="298"/>
      <c r="C1632" s="298"/>
      <c r="D1632" s="298"/>
      <c r="E1632" s="298"/>
      <c r="F1632" s="298"/>
      <c r="G1632" s="298"/>
      <c r="H1632" s="298"/>
      <c r="I1632" s="298"/>
      <c r="J1632" s="298"/>
      <c r="K1632" s="298"/>
      <c r="L1632" s="299"/>
      <c r="M1632" s="300"/>
      <c r="N1632" s="301"/>
      <c r="O1632" s="238"/>
      <c r="P1632" s="238"/>
      <c r="Q1632" s="238"/>
    </row>
    <row r="1633" spans="1:17" s="39" customFormat="1" ht="12">
      <c r="A1633" s="298"/>
      <c r="B1633" s="298"/>
      <c r="C1633" s="298"/>
      <c r="D1633" s="298"/>
      <c r="E1633" s="298"/>
      <c r="F1633" s="298"/>
      <c r="G1633" s="298"/>
      <c r="H1633" s="298"/>
      <c r="I1633" s="298"/>
      <c r="J1633" s="298"/>
      <c r="K1633" s="298"/>
      <c r="L1633" s="299"/>
      <c r="M1633" s="300"/>
      <c r="N1633" s="301"/>
      <c r="O1633" s="238"/>
      <c r="P1633" s="238"/>
      <c r="Q1633" s="238"/>
    </row>
    <row r="1634" spans="1:17" s="39" customFormat="1" ht="12">
      <c r="A1634" s="298"/>
      <c r="B1634" s="298"/>
      <c r="C1634" s="298"/>
      <c r="D1634" s="298"/>
      <c r="E1634" s="298"/>
      <c r="F1634" s="298"/>
      <c r="G1634" s="298"/>
      <c r="H1634" s="298"/>
      <c r="I1634" s="298"/>
      <c r="J1634" s="298"/>
      <c r="K1634" s="298"/>
      <c r="L1634" s="299"/>
      <c r="M1634" s="300"/>
      <c r="N1634" s="301"/>
      <c r="O1634" s="238"/>
      <c r="P1634" s="238"/>
      <c r="Q1634" s="238"/>
    </row>
    <row r="1635" spans="1:17" s="39" customFormat="1" ht="12">
      <c r="A1635" s="298"/>
      <c r="B1635" s="298"/>
      <c r="C1635" s="298"/>
      <c r="D1635" s="298"/>
      <c r="E1635" s="298"/>
      <c r="F1635" s="298"/>
      <c r="G1635" s="298"/>
      <c r="H1635" s="298"/>
      <c r="I1635" s="298"/>
      <c r="J1635" s="298"/>
      <c r="K1635" s="298"/>
      <c r="L1635" s="299"/>
      <c r="M1635" s="300"/>
      <c r="N1635" s="301"/>
      <c r="O1635" s="238"/>
      <c r="P1635" s="238"/>
      <c r="Q1635" s="238"/>
    </row>
    <row r="1636" spans="1:17" s="39" customFormat="1" ht="12">
      <c r="A1636" s="298"/>
      <c r="B1636" s="298"/>
      <c r="C1636" s="298"/>
      <c r="D1636" s="298"/>
      <c r="E1636" s="298"/>
      <c r="F1636" s="298"/>
      <c r="G1636" s="298"/>
      <c r="H1636" s="298"/>
      <c r="I1636" s="298"/>
      <c r="J1636" s="298"/>
      <c r="K1636" s="298"/>
      <c r="L1636" s="299"/>
      <c r="M1636" s="300"/>
      <c r="N1636" s="301"/>
      <c r="O1636" s="238"/>
      <c r="P1636" s="238"/>
      <c r="Q1636" s="238"/>
    </row>
    <row r="1637" spans="1:17" s="39" customFormat="1" ht="12">
      <c r="A1637" s="298"/>
      <c r="B1637" s="298"/>
      <c r="C1637" s="298"/>
      <c r="D1637" s="298"/>
      <c r="E1637" s="298"/>
      <c r="F1637" s="298"/>
      <c r="G1637" s="298"/>
      <c r="H1637" s="298"/>
      <c r="I1637" s="298"/>
      <c r="J1637" s="298"/>
      <c r="K1637" s="298"/>
      <c r="L1637" s="299"/>
      <c r="M1637" s="300"/>
      <c r="N1637" s="301"/>
      <c r="O1637" s="238"/>
      <c r="P1637" s="238"/>
      <c r="Q1637" s="238"/>
    </row>
    <row r="1638" spans="1:17" s="39" customFormat="1" ht="12">
      <c r="A1638" s="298"/>
      <c r="B1638" s="298"/>
      <c r="C1638" s="298"/>
      <c r="D1638" s="298"/>
      <c r="E1638" s="298"/>
      <c r="F1638" s="298"/>
      <c r="G1638" s="298"/>
      <c r="H1638" s="298"/>
      <c r="I1638" s="298"/>
      <c r="J1638" s="298"/>
      <c r="K1638" s="298"/>
      <c r="L1638" s="299"/>
      <c r="M1638" s="300"/>
      <c r="N1638" s="301"/>
      <c r="O1638" s="238"/>
      <c r="P1638" s="238"/>
      <c r="Q1638" s="238"/>
    </row>
    <row r="1639" spans="1:17" s="39" customFormat="1" ht="12">
      <c r="A1639" s="298"/>
      <c r="B1639" s="298"/>
      <c r="C1639" s="298"/>
      <c r="D1639" s="298"/>
      <c r="E1639" s="298"/>
      <c r="F1639" s="298"/>
      <c r="G1639" s="298"/>
      <c r="H1639" s="298"/>
      <c r="I1639" s="298"/>
      <c r="J1639" s="298"/>
      <c r="K1639" s="298"/>
      <c r="L1639" s="299"/>
      <c r="M1639" s="300"/>
      <c r="N1639" s="301"/>
      <c r="O1639" s="238"/>
      <c r="P1639" s="238"/>
      <c r="Q1639" s="238"/>
    </row>
    <row r="1640" spans="1:17" s="39" customFormat="1" ht="12">
      <c r="A1640" s="298"/>
      <c r="B1640" s="298"/>
      <c r="C1640" s="298"/>
      <c r="D1640" s="298"/>
      <c r="E1640" s="298"/>
      <c r="F1640" s="298"/>
      <c r="G1640" s="298"/>
      <c r="H1640" s="298"/>
      <c r="I1640" s="298"/>
      <c r="J1640" s="298"/>
      <c r="K1640" s="298"/>
      <c r="L1640" s="299"/>
      <c r="M1640" s="300"/>
      <c r="N1640" s="301"/>
      <c r="O1640" s="238"/>
      <c r="P1640" s="238"/>
      <c r="Q1640" s="238"/>
    </row>
    <row r="1641" spans="1:17" s="39" customFormat="1" ht="12">
      <c r="A1641" s="298"/>
      <c r="B1641" s="298"/>
      <c r="C1641" s="298"/>
      <c r="D1641" s="298"/>
      <c r="E1641" s="298"/>
      <c r="F1641" s="298"/>
      <c r="G1641" s="298"/>
      <c r="H1641" s="298"/>
      <c r="I1641" s="298"/>
      <c r="J1641" s="298"/>
      <c r="K1641" s="298"/>
      <c r="L1641" s="299"/>
      <c r="M1641" s="300"/>
      <c r="N1641" s="301"/>
      <c r="O1641" s="238"/>
      <c r="P1641" s="238"/>
      <c r="Q1641" s="238"/>
    </row>
    <row r="1642" spans="1:17" s="39" customFormat="1" ht="12">
      <c r="A1642" s="298"/>
      <c r="B1642" s="298"/>
      <c r="C1642" s="298"/>
      <c r="D1642" s="298"/>
      <c r="E1642" s="298"/>
      <c r="F1642" s="298"/>
      <c r="G1642" s="298"/>
      <c r="H1642" s="298"/>
      <c r="I1642" s="298"/>
      <c r="J1642" s="298"/>
      <c r="K1642" s="298"/>
      <c r="L1642" s="299"/>
      <c r="M1642" s="300"/>
      <c r="N1642" s="301"/>
      <c r="O1642" s="238"/>
      <c r="P1642" s="238"/>
      <c r="Q1642" s="238"/>
    </row>
    <row r="1643" spans="1:17" s="39" customFormat="1" ht="12">
      <c r="A1643" s="298"/>
      <c r="B1643" s="298"/>
      <c r="C1643" s="298"/>
      <c r="D1643" s="298"/>
      <c r="E1643" s="298"/>
      <c r="F1643" s="298"/>
      <c r="G1643" s="298"/>
      <c r="H1643" s="298"/>
      <c r="I1643" s="298"/>
      <c r="J1643" s="298"/>
      <c r="K1643" s="298"/>
      <c r="L1643" s="299"/>
      <c r="M1643" s="300"/>
      <c r="N1643" s="301"/>
      <c r="O1643" s="238"/>
      <c r="P1643" s="238"/>
      <c r="Q1643" s="238"/>
    </row>
    <row r="1644" spans="1:17" s="39" customFormat="1" ht="12">
      <c r="A1644" s="298"/>
      <c r="B1644" s="298"/>
      <c r="C1644" s="298"/>
      <c r="D1644" s="298"/>
      <c r="E1644" s="298"/>
      <c r="F1644" s="298"/>
      <c r="G1644" s="298"/>
      <c r="H1644" s="298"/>
      <c r="I1644" s="298"/>
      <c r="J1644" s="298"/>
      <c r="K1644" s="298"/>
      <c r="L1644" s="299"/>
      <c r="M1644" s="300"/>
      <c r="N1644" s="301"/>
      <c r="O1644" s="238"/>
      <c r="P1644" s="238"/>
      <c r="Q1644" s="238"/>
    </row>
    <row r="1645" spans="1:17" s="39" customFormat="1" ht="12">
      <c r="A1645" s="298"/>
      <c r="B1645" s="298"/>
      <c r="C1645" s="298"/>
      <c r="D1645" s="298"/>
      <c r="E1645" s="298"/>
      <c r="F1645" s="298"/>
      <c r="G1645" s="298"/>
      <c r="H1645" s="298"/>
      <c r="I1645" s="298"/>
      <c r="J1645" s="298"/>
      <c r="K1645" s="298"/>
      <c r="L1645" s="299"/>
      <c r="M1645" s="300"/>
      <c r="N1645" s="301"/>
      <c r="O1645" s="238"/>
      <c r="P1645" s="238"/>
      <c r="Q1645" s="238"/>
    </row>
    <row r="1646" spans="1:17" s="39" customFormat="1" ht="12">
      <c r="A1646" s="298"/>
      <c r="B1646" s="298"/>
      <c r="C1646" s="298"/>
      <c r="D1646" s="298"/>
      <c r="E1646" s="298"/>
      <c r="F1646" s="298"/>
      <c r="G1646" s="298"/>
      <c r="H1646" s="298"/>
      <c r="I1646" s="298"/>
      <c r="J1646" s="298"/>
      <c r="K1646" s="298"/>
      <c r="L1646" s="299"/>
      <c r="M1646" s="300"/>
      <c r="N1646" s="301"/>
      <c r="O1646" s="238"/>
      <c r="P1646" s="238"/>
      <c r="Q1646" s="238"/>
    </row>
    <row r="1647" spans="1:17" s="39" customFormat="1" ht="12">
      <c r="A1647" s="298"/>
      <c r="B1647" s="298"/>
      <c r="C1647" s="298"/>
      <c r="D1647" s="298"/>
      <c r="E1647" s="298"/>
      <c r="F1647" s="298"/>
      <c r="G1647" s="298"/>
      <c r="H1647" s="298"/>
      <c r="I1647" s="298"/>
      <c r="J1647" s="298"/>
      <c r="K1647" s="298"/>
      <c r="L1647" s="299"/>
      <c r="M1647" s="300"/>
      <c r="N1647" s="301"/>
      <c r="O1647" s="238"/>
      <c r="P1647" s="238"/>
      <c r="Q1647" s="238"/>
    </row>
    <row r="1648" spans="1:17" s="39" customFormat="1" ht="12">
      <c r="A1648" s="298"/>
      <c r="B1648" s="298"/>
      <c r="C1648" s="298"/>
      <c r="D1648" s="298"/>
      <c r="E1648" s="298"/>
      <c r="F1648" s="298"/>
      <c r="G1648" s="298"/>
      <c r="H1648" s="298"/>
      <c r="I1648" s="298"/>
      <c r="J1648" s="298"/>
      <c r="K1648" s="298"/>
      <c r="L1648" s="299"/>
      <c r="M1648" s="300"/>
      <c r="N1648" s="301"/>
      <c r="O1648" s="238"/>
      <c r="P1648" s="238"/>
      <c r="Q1648" s="238"/>
    </row>
    <row r="1649" spans="1:17" s="39" customFormat="1" ht="12">
      <c r="A1649" s="298"/>
      <c r="B1649" s="298"/>
      <c r="C1649" s="298"/>
      <c r="D1649" s="298"/>
      <c r="E1649" s="298"/>
      <c r="F1649" s="298"/>
      <c r="G1649" s="298"/>
      <c r="H1649" s="298"/>
      <c r="I1649" s="298"/>
      <c r="J1649" s="298"/>
      <c r="K1649" s="298"/>
      <c r="L1649" s="299"/>
      <c r="M1649" s="300"/>
      <c r="N1649" s="301"/>
      <c r="O1649" s="238"/>
      <c r="P1649" s="238"/>
      <c r="Q1649" s="238"/>
    </row>
    <row r="1650" spans="1:17" s="39" customFormat="1" ht="12">
      <c r="A1650" s="298"/>
      <c r="B1650" s="298"/>
      <c r="C1650" s="298"/>
      <c r="D1650" s="298"/>
      <c r="E1650" s="298"/>
      <c r="F1650" s="298"/>
      <c r="G1650" s="298"/>
      <c r="H1650" s="298"/>
      <c r="I1650" s="298"/>
      <c r="J1650" s="298"/>
      <c r="K1650" s="298"/>
      <c r="L1650" s="299"/>
      <c r="M1650" s="300"/>
      <c r="N1650" s="301"/>
      <c r="O1650" s="238"/>
      <c r="P1650" s="238"/>
      <c r="Q1650" s="238"/>
    </row>
    <row r="1651" spans="1:17" s="39" customFormat="1" ht="12">
      <c r="A1651" s="298"/>
      <c r="B1651" s="298"/>
      <c r="C1651" s="298"/>
      <c r="D1651" s="298"/>
      <c r="E1651" s="298"/>
      <c r="F1651" s="298"/>
      <c r="G1651" s="298"/>
      <c r="H1651" s="298"/>
      <c r="I1651" s="298"/>
      <c r="J1651" s="298"/>
      <c r="K1651" s="298"/>
      <c r="L1651" s="299"/>
      <c r="M1651" s="300"/>
      <c r="N1651" s="301"/>
      <c r="O1651" s="238"/>
      <c r="P1651" s="238"/>
      <c r="Q1651" s="238"/>
    </row>
    <row r="1652" spans="1:17" s="39" customFormat="1" ht="12">
      <c r="A1652" s="298"/>
      <c r="B1652" s="298"/>
      <c r="C1652" s="298"/>
      <c r="D1652" s="298"/>
      <c r="E1652" s="298"/>
      <c r="F1652" s="298"/>
      <c r="G1652" s="298"/>
      <c r="H1652" s="298"/>
      <c r="I1652" s="298"/>
      <c r="J1652" s="298"/>
      <c r="K1652" s="298"/>
      <c r="L1652" s="299"/>
      <c r="M1652" s="300"/>
      <c r="N1652" s="301"/>
      <c r="O1652" s="238"/>
      <c r="P1652" s="238"/>
      <c r="Q1652" s="238"/>
    </row>
    <row r="1653" spans="1:17" s="39" customFormat="1" ht="12">
      <c r="A1653" s="298"/>
      <c r="B1653" s="298"/>
      <c r="C1653" s="298"/>
      <c r="D1653" s="298"/>
      <c r="E1653" s="298"/>
      <c r="F1653" s="298"/>
      <c r="G1653" s="298"/>
      <c r="H1653" s="298"/>
      <c r="I1653" s="298"/>
      <c r="J1653" s="298"/>
      <c r="K1653" s="298"/>
      <c r="L1653" s="299"/>
      <c r="M1653" s="300"/>
      <c r="N1653" s="301"/>
      <c r="O1653" s="238"/>
      <c r="P1653" s="238"/>
      <c r="Q1653" s="238"/>
    </row>
    <row r="1654" spans="1:17" s="39" customFormat="1" ht="12">
      <c r="A1654" s="298"/>
      <c r="B1654" s="298"/>
      <c r="C1654" s="298"/>
      <c r="D1654" s="298"/>
      <c r="E1654" s="298"/>
      <c r="F1654" s="298"/>
      <c r="G1654" s="298"/>
      <c r="H1654" s="298"/>
      <c r="I1654" s="298"/>
      <c r="J1654" s="298"/>
      <c r="K1654" s="298"/>
      <c r="L1654" s="299"/>
      <c r="M1654" s="300"/>
      <c r="N1654" s="301"/>
      <c r="O1654" s="238"/>
      <c r="P1654" s="238"/>
      <c r="Q1654" s="238"/>
    </row>
    <row r="1655" spans="1:17" s="39" customFormat="1" ht="12">
      <c r="A1655" s="298"/>
      <c r="B1655" s="298"/>
      <c r="C1655" s="298"/>
      <c r="D1655" s="298"/>
      <c r="E1655" s="298"/>
      <c r="F1655" s="298"/>
      <c r="G1655" s="298"/>
      <c r="H1655" s="298"/>
      <c r="I1655" s="298"/>
      <c r="J1655" s="298"/>
      <c r="K1655" s="298"/>
      <c r="L1655" s="299"/>
      <c r="M1655" s="300"/>
      <c r="N1655" s="301"/>
      <c r="O1655" s="238"/>
      <c r="P1655" s="238"/>
      <c r="Q1655" s="238"/>
    </row>
    <row r="1656" spans="1:17" s="39" customFormat="1" ht="12">
      <c r="A1656" s="298"/>
      <c r="B1656" s="298"/>
      <c r="C1656" s="298"/>
      <c r="D1656" s="298"/>
      <c r="E1656" s="298"/>
      <c r="F1656" s="298"/>
      <c r="G1656" s="298"/>
      <c r="H1656" s="298"/>
      <c r="I1656" s="298"/>
      <c r="J1656" s="298"/>
      <c r="K1656" s="298"/>
      <c r="L1656" s="299"/>
      <c r="M1656" s="300"/>
      <c r="N1656" s="301"/>
      <c r="O1656" s="238"/>
      <c r="P1656" s="238"/>
      <c r="Q1656" s="238"/>
    </row>
    <row r="1657" spans="1:17" s="39" customFormat="1" ht="12">
      <c r="A1657" s="298"/>
      <c r="B1657" s="298"/>
      <c r="C1657" s="298"/>
      <c r="D1657" s="298"/>
      <c r="E1657" s="298"/>
      <c r="F1657" s="298"/>
      <c r="G1657" s="298"/>
      <c r="H1657" s="298"/>
      <c r="I1657" s="298"/>
      <c r="J1657" s="298"/>
      <c r="K1657" s="298"/>
      <c r="L1657" s="299"/>
      <c r="M1657" s="300"/>
      <c r="N1657" s="301"/>
      <c r="O1657" s="238"/>
      <c r="P1657" s="238"/>
      <c r="Q1657" s="238"/>
    </row>
    <row r="1658" spans="1:17" s="39" customFormat="1" ht="12">
      <c r="A1658" s="298"/>
      <c r="B1658" s="298"/>
      <c r="C1658" s="298"/>
      <c r="D1658" s="298"/>
      <c r="E1658" s="298"/>
      <c r="F1658" s="298"/>
      <c r="G1658" s="298"/>
      <c r="H1658" s="298"/>
      <c r="I1658" s="298"/>
      <c r="J1658" s="298"/>
      <c r="K1658" s="298"/>
      <c r="L1658" s="299"/>
      <c r="M1658" s="300"/>
      <c r="N1658" s="301"/>
      <c r="O1658" s="238"/>
      <c r="P1658" s="238"/>
      <c r="Q1658" s="238"/>
    </row>
    <row r="1659" spans="1:17" s="39" customFormat="1" ht="12">
      <c r="A1659" s="298"/>
      <c r="B1659" s="298"/>
      <c r="C1659" s="298"/>
      <c r="D1659" s="298"/>
      <c r="E1659" s="298"/>
      <c r="F1659" s="298"/>
      <c r="G1659" s="298"/>
      <c r="H1659" s="298"/>
      <c r="I1659" s="298"/>
      <c r="J1659" s="298"/>
      <c r="K1659" s="298"/>
      <c r="L1659" s="299"/>
      <c r="M1659" s="300"/>
      <c r="N1659" s="301"/>
      <c r="O1659" s="238"/>
      <c r="P1659" s="238"/>
      <c r="Q1659" s="238"/>
    </row>
    <row r="1660" spans="1:17" s="39" customFormat="1" ht="12">
      <c r="A1660" s="298"/>
      <c r="B1660" s="298"/>
      <c r="C1660" s="298"/>
      <c r="D1660" s="298"/>
      <c r="E1660" s="298"/>
      <c r="F1660" s="298"/>
      <c r="G1660" s="298"/>
      <c r="H1660" s="298"/>
      <c r="I1660" s="298"/>
      <c r="J1660" s="298"/>
      <c r="K1660" s="298"/>
      <c r="L1660" s="299"/>
      <c r="M1660" s="300"/>
      <c r="N1660" s="301"/>
      <c r="O1660" s="238"/>
      <c r="P1660" s="238"/>
      <c r="Q1660" s="238"/>
    </row>
    <row r="1661" spans="1:17" s="39" customFormat="1" ht="12">
      <c r="A1661" s="298"/>
      <c r="B1661" s="298"/>
      <c r="C1661" s="298"/>
      <c r="D1661" s="298"/>
      <c r="E1661" s="298"/>
      <c r="F1661" s="298"/>
      <c r="G1661" s="298"/>
      <c r="H1661" s="298"/>
      <c r="I1661" s="298"/>
      <c r="J1661" s="298"/>
      <c r="K1661" s="298"/>
      <c r="L1661" s="299"/>
      <c r="M1661" s="300"/>
      <c r="N1661" s="301"/>
      <c r="O1661" s="238"/>
      <c r="P1661" s="238"/>
      <c r="Q1661" s="238"/>
    </row>
    <row r="1662" spans="1:17" s="39" customFormat="1" ht="12">
      <c r="A1662" s="298"/>
      <c r="B1662" s="298"/>
      <c r="C1662" s="298"/>
      <c r="D1662" s="298"/>
      <c r="E1662" s="298"/>
      <c r="F1662" s="298"/>
      <c r="G1662" s="298"/>
      <c r="H1662" s="298"/>
      <c r="I1662" s="298"/>
      <c r="J1662" s="298"/>
      <c r="K1662" s="298"/>
      <c r="L1662" s="299"/>
      <c r="M1662" s="300"/>
      <c r="N1662" s="301"/>
      <c r="O1662" s="238"/>
      <c r="P1662" s="238"/>
      <c r="Q1662" s="238"/>
    </row>
    <row r="1663" spans="1:17" s="39" customFormat="1" ht="12">
      <c r="A1663" s="298"/>
      <c r="B1663" s="298"/>
      <c r="C1663" s="298"/>
      <c r="D1663" s="298"/>
      <c r="E1663" s="298"/>
      <c r="F1663" s="298"/>
      <c r="G1663" s="298"/>
      <c r="H1663" s="298"/>
      <c r="I1663" s="298"/>
      <c r="J1663" s="298"/>
      <c r="K1663" s="298"/>
      <c r="L1663" s="299"/>
      <c r="M1663" s="300"/>
      <c r="N1663" s="301"/>
      <c r="O1663" s="238"/>
      <c r="P1663" s="238"/>
      <c r="Q1663" s="238"/>
    </row>
    <row r="1664" spans="1:17" s="39" customFormat="1" ht="12">
      <c r="A1664" s="298"/>
      <c r="B1664" s="298"/>
      <c r="C1664" s="298"/>
      <c r="D1664" s="298"/>
      <c r="E1664" s="298"/>
      <c r="F1664" s="298"/>
      <c r="G1664" s="298"/>
      <c r="H1664" s="298"/>
      <c r="I1664" s="298"/>
      <c r="J1664" s="298"/>
      <c r="K1664" s="298"/>
      <c r="L1664" s="299"/>
      <c r="M1664" s="300"/>
      <c r="N1664" s="301"/>
      <c r="O1664" s="238"/>
      <c r="P1664" s="238"/>
      <c r="Q1664" s="238"/>
    </row>
    <row r="1665" spans="1:17" s="39" customFormat="1" ht="12">
      <c r="A1665" s="298"/>
      <c r="B1665" s="298"/>
      <c r="C1665" s="298"/>
      <c r="D1665" s="298"/>
      <c r="E1665" s="298"/>
      <c r="F1665" s="298"/>
      <c r="G1665" s="298"/>
      <c r="H1665" s="298"/>
      <c r="I1665" s="298"/>
      <c r="J1665" s="298"/>
      <c r="K1665" s="298"/>
      <c r="L1665" s="299"/>
      <c r="M1665" s="300"/>
      <c r="N1665" s="301"/>
      <c r="O1665" s="238"/>
      <c r="P1665" s="238"/>
      <c r="Q1665" s="238"/>
    </row>
    <row r="1666" spans="1:17" s="39" customFormat="1" ht="12">
      <c r="A1666" s="298"/>
      <c r="B1666" s="298"/>
      <c r="C1666" s="298"/>
      <c r="D1666" s="298"/>
      <c r="E1666" s="298"/>
      <c r="F1666" s="298"/>
      <c r="G1666" s="298"/>
      <c r="H1666" s="298"/>
      <c r="I1666" s="298"/>
      <c r="J1666" s="298"/>
      <c r="K1666" s="298"/>
      <c r="L1666" s="299"/>
      <c r="M1666" s="300"/>
      <c r="N1666" s="301"/>
      <c r="O1666" s="238"/>
      <c r="P1666" s="238"/>
      <c r="Q1666" s="238"/>
    </row>
    <row r="1667" spans="1:17" s="39" customFormat="1" ht="12">
      <c r="A1667" s="298"/>
      <c r="B1667" s="298"/>
      <c r="C1667" s="298"/>
      <c r="D1667" s="298"/>
      <c r="E1667" s="298"/>
      <c r="F1667" s="298"/>
      <c r="G1667" s="298"/>
      <c r="H1667" s="298"/>
      <c r="I1667" s="298"/>
      <c r="J1667" s="298"/>
      <c r="K1667" s="298"/>
      <c r="L1667" s="299"/>
      <c r="M1667" s="300"/>
      <c r="N1667" s="301"/>
      <c r="O1667" s="238"/>
      <c r="P1667" s="238"/>
      <c r="Q1667" s="238"/>
    </row>
    <row r="1668" spans="1:17" s="39" customFormat="1" ht="12">
      <c r="A1668" s="298"/>
      <c r="B1668" s="298"/>
      <c r="C1668" s="298"/>
      <c r="D1668" s="298"/>
      <c r="E1668" s="298"/>
      <c r="F1668" s="298"/>
      <c r="G1668" s="298"/>
      <c r="H1668" s="298"/>
      <c r="I1668" s="298"/>
      <c r="J1668" s="298"/>
      <c r="K1668" s="298"/>
      <c r="L1668" s="299"/>
      <c r="M1668" s="300"/>
      <c r="N1668" s="301"/>
      <c r="O1668" s="238"/>
      <c r="P1668" s="238"/>
      <c r="Q1668" s="238"/>
    </row>
    <row r="1669" spans="1:17" s="39" customFormat="1" ht="12">
      <c r="A1669" s="298"/>
      <c r="B1669" s="298"/>
      <c r="C1669" s="298"/>
      <c r="D1669" s="298"/>
      <c r="E1669" s="298"/>
      <c r="F1669" s="298"/>
      <c r="G1669" s="298"/>
      <c r="H1669" s="298"/>
      <c r="I1669" s="298"/>
      <c r="J1669" s="298"/>
      <c r="K1669" s="298"/>
      <c r="L1669" s="299"/>
      <c r="M1669" s="300"/>
      <c r="N1669" s="301"/>
      <c r="O1669" s="238"/>
      <c r="P1669" s="238"/>
      <c r="Q1669" s="238"/>
    </row>
    <row r="1670" spans="1:17" s="39" customFormat="1" ht="12">
      <c r="A1670" s="298"/>
      <c r="B1670" s="298"/>
      <c r="C1670" s="298"/>
      <c r="D1670" s="298"/>
      <c r="E1670" s="298"/>
      <c r="F1670" s="298"/>
      <c r="G1670" s="298"/>
      <c r="H1670" s="298"/>
      <c r="I1670" s="298"/>
      <c r="J1670" s="298"/>
      <c r="K1670" s="298"/>
      <c r="L1670" s="299"/>
      <c r="M1670" s="300"/>
      <c r="N1670" s="301"/>
      <c r="O1670" s="238"/>
      <c r="P1670" s="238"/>
      <c r="Q1670" s="238"/>
    </row>
    <row r="1671" spans="1:17" s="39" customFormat="1" ht="12">
      <c r="A1671" s="298"/>
      <c r="B1671" s="298"/>
      <c r="C1671" s="298"/>
      <c r="D1671" s="298"/>
      <c r="E1671" s="298"/>
      <c r="F1671" s="298"/>
      <c r="G1671" s="298"/>
      <c r="H1671" s="298"/>
      <c r="I1671" s="298"/>
      <c r="J1671" s="298"/>
      <c r="K1671" s="298"/>
      <c r="L1671" s="299"/>
      <c r="M1671" s="300"/>
      <c r="N1671" s="301"/>
      <c r="O1671" s="238"/>
      <c r="P1671" s="238"/>
      <c r="Q1671" s="238"/>
    </row>
    <row r="1672" spans="1:17" s="39" customFormat="1" ht="12">
      <c r="A1672" s="298"/>
      <c r="B1672" s="298"/>
      <c r="C1672" s="298"/>
      <c r="D1672" s="298"/>
      <c r="E1672" s="298"/>
      <c r="F1672" s="298"/>
      <c r="G1672" s="298"/>
      <c r="H1672" s="298"/>
      <c r="I1672" s="298"/>
      <c r="J1672" s="298"/>
      <c r="K1672" s="298"/>
      <c r="L1672" s="299"/>
      <c r="M1672" s="300"/>
      <c r="N1672" s="301"/>
      <c r="O1672" s="238"/>
      <c r="P1672" s="238"/>
      <c r="Q1672" s="238"/>
    </row>
    <row r="1673" spans="1:17" s="39" customFormat="1" ht="12">
      <c r="A1673" s="298"/>
      <c r="B1673" s="298"/>
      <c r="C1673" s="298"/>
      <c r="D1673" s="298"/>
      <c r="E1673" s="298"/>
      <c r="F1673" s="298"/>
      <c r="G1673" s="298"/>
      <c r="H1673" s="298"/>
      <c r="I1673" s="298"/>
      <c r="J1673" s="298"/>
      <c r="K1673" s="298"/>
      <c r="L1673" s="299"/>
      <c r="M1673" s="300"/>
      <c r="N1673" s="301"/>
      <c r="O1673" s="238"/>
      <c r="P1673" s="238"/>
      <c r="Q1673" s="238"/>
    </row>
    <row r="1674" spans="1:17" s="39" customFormat="1" ht="12">
      <c r="A1674" s="298"/>
      <c r="B1674" s="298"/>
      <c r="C1674" s="298"/>
      <c r="D1674" s="298"/>
      <c r="E1674" s="298"/>
      <c r="F1674" s="298"/>
      <c r="G1674" s="298"/>
      <c r="H1674" s="298"/>
      <c r="I1674" s="298"/>
      <c r="J1674" s="298"/>
      <c r="K1674" s="298"/>
      <c r="L1674" s="299"/>
      <c r="M1674" s="300"/>
      <c r="N1674" s="301"/>
      <c r="O1674" s="238"/>
      <c r="P1674" s="238"/>
      <c r="Q1674" s="238"/>
    </row>
    <row r="1675" spans="1:17" s="39" customFormat="1" ht="12">
      <c r="A1675" s="298"/>
      <c r="B1675" s="298"/>
      <c r="C1675" s="298"/>
      <c r="D1675" s="298"/>
      <c r="E1675" s="298"/>
      <c r="F1675" s="298"/>
      <c r="G1675" s="298"/>
      <c r="H1675" s="298"/>
      <c r="I1675" s="298"/>
      <c r="J1675" s="298"/>
      <c r="K1675" s="298"/>
      <c r="L1675" s="299"/>
      <c r="M1675" s="300"/>
      <c r="N1675" s="301"/>
      <c r="O1675" s="238"/>
      <c r="P1675" s="238"/>
      <c r="Q1675" s="238"/>
    </row>
    <row r="1676" spans="1:17" s="39" customFormat="1" ht="12">
      <c r="A1676" s="298"/>
      <c r="B1676" s="298"/>
      <c r="C1676" s="298"/>
      <c r="D1676" s="298"/>
      <c r="E1676" s="298"/>
      <c r="F1676" s="298"/>
      <c r="G1676" s="298"/>
      <c r="H1676" s="298"/>
      <c r="I1676" s="298"/>
      <c r="J1676" s="298"/>
      <c r="K1676" s="298"/>
      <c r="L1676" s="299"/>
      <c r="M1676" s="300"/>
      <c r="N1676" s="301"/>
      <c r="O1676" s="238"/>
      <c r="P1676" s="238"/>
      <c r="Q1676" s="238"/>
    </row>
    <row r="1677" spans="1:17" s="39" customFormat="1" ht="12">
      <c r="A1677" s="298"/>
      <c r="B1677" s="298"/>
      <c r="C1677" s="298"/>
      <c r="D1677" s="298"/>
      <c r="E1677" s="298"/>
      <c r="F1677" s="298"/>
      <c r="G1677" s="298"/>
      <c r="H1677" s="298"/>
      <c r="I1677" s="298"/>
      <c r="J1677" s="298"/>
      <c r="K1677" s="298"/>
      <c r="L1677" s="299"/>
      <c r="M1677" s="300"/>
      <c r="N1677" s="301"/>
      <c r="O1677" s="238"/>
      <c r="P1677" s="238"/>
      <c r="Q1677" s="238"/>
    </row>
    <row r="1678" spans="1:17" s="39" customFormat="1" ht="12">
      <c r="A1678" s="298"/>
      <c r="B1678" s="298"/>
      <c r="C1678" s="298"/>
      <c r="D1678" s="298"/>
      <c r="E1678" s="298"/>
      <c r="F1678" s="298"/>
      <c r="G1678" s="298"/>
      <c r="H1678" s="298"/>
      <c r="I1678" s="298"/>
      <c r="J1678" s="298"/>
      <c r="K1678" s="298"/>
      <c r="L1678" s="299"/>
      <c r="M1678" s="300"/>
      <c r="N1678" s="301"/>
      <c r="O1678" s="238"/>
      <c r="P1678" s="238"/>
      <c r="Q1678" s="238"/>
    </row>
    <row r="1679" spans="1:17" s="39" customFormat="1" ht="12">
      <c r="A1679" s="298"/>
      <c r="B1679" s="298"/>
      <c r="C1679" s="298"/>
      <c r="D1679" s="298"/>
      <c r="E1679" s="298"/>
      <c r="F1679" s="298"/>
      <c r="G1679" s="298"/>
      <c r="H1679" s="298"/>
      <c r="I1679" s="298"/>
      <c r="J1679" s="298"/>
      <c r="K1679" s="298"/>
      <c r="L1679" s="299"/>
      <c r="M1679" s="300"/>
      <c r="N1679" s="301"/>
      <c r="O1679" s="238"/>
      <c r="P1679" s="238"/>
      <c r="Q1679" s="238"/>
    </row>
    <row r="1680" spans="1:17" s="39" customFormat="1" ht="12">
      <c r="A1680" s="298"/>
      <c r="B1680" s="298"/>
      <c r="C1680" s="298"/>
      <c r="D1680" s="298"/>
      <c r="E1680" s="298"/>
      <c r="F1680" s="298"/>
      <c r="G1680" s="298"/>
      <c r="H1680" s="298"/>
      <c r="I1680" s="298"/>
      <c r="J1680" s="298"/>
      <c r="K1680" s="298"/>
      <c r="L1680" s="299"/>
      <c r="M1680" s="300"/>
      <c r="N1680" s="301"/>
      <c r="O1680" s="238"/>
      <c r="P1680" s="238"/>
      <c r="Q1680" s="238"/>
    </row>
    <row r="1681" spans="1:17" s="39" customFormat="1" ht="12">
      <c r="A1681" s="298"/>
      <c r="B1681" s="298"/>
      <c r="C1681" s="298"/>
      <c r="D1681" s="298"/>
      <c r="E1681" s="298"/>
      <c r="F1681" s="298"/>
      <c r="G1681" s="298"/>
      <c r="H1681" s="298"/>
      <c r="I1681" s="298"/>
      <c r="J1681" s="298"/>
      <c r="K1681" s="298"/>
      <c r="L1681" s="299"/>
      <c r="M1681" s="300"/>
      <c r="N1681" s="301"/>
      <c r="O1681" s="238"/>
      <c r="P1681" s="238"/>
      <c r="Q1681" s="238"/>
    </row>
    <row r="1682" spans="1:17" s="39" customFormat="1" ht="12">
      <c r="A1682" s="298"/>
      <c r="B1682" s="298"/>
      <c r="C1682" s="298"/>
      <c r="D1682" s="298"/>
      <c r="E1682" s="298"/>
      <c r="F1682" s="298"/>
      <c r="G1682" s="298"/>
      <c r="H1682" s="298"/>
      <c r="I1682" s="298"/>
      <c r="J1682" s="298"/>
      <c r="K1682" s="298"/>
      <c r="L1682" s="299"/>
      <c r="M1682" s="300"/>
      <c r="N1682" s="301"/>
      <c r="O1682" s="238"/>
      <c r="P1682" s="238"/>
      <c r="Q1682" s="238"/>
    </row>
    <row r="1683" spans="1:17" s="39" customFormat="1" ht="12">
      <c r="A1683" s="298"/>
      <c r="B1683" s="298"/>
      <c r="C1683" s="298"/>
      <c r="D1683" s="298"/>
      <c r="E1683" s="298"/>
      <c r="F1683" s="298"/>
      <c r="G1683" s="298"/>
      <c r="H1683" s="298"/>
      <c r="I1683" s="298"/>
      <c r="J1683" s="298"/>
      <c r="K1683" s="298"/>
      <c r="L1683" s="299"/>
      <c r="M1683" s="300"/>
      <c r="N1683" s="301"/>
      <c r="O1683" s="238"/>
      <c r="P1683" s="238"/>
      <c r="Q1683" s="238"/>
    </row>
    <row r="1684" spans="1:17" s="39" customFormat="1" ht="12">
      <c r="A1684" s="298"/>
      <c r="B1684" s="298"/>
      <c r="C1684" s="298"/>
      <c r="D1684" s="298"/>
      <c r="E1684" s="298"/>
      <c r="F1684" s="298"/>
      <c r="G1684" s="298"/>
      <c r="H1684" s="298"/>
      <c r="I1684" s="298"/>
      <c r="J1684" s="298"/>
      <c r="K1684" s="298"/>
      <c r="L1684" s="299"/>
      <c r="M1684" s="300"/>
      <c r="N1684" s="301"/>
      <c r="O1684" s="238"/>
      <c r="P1684" s="238"/>
      <c r="Q1684" s="238"/>
    </row>
    <row r="1685" spans="1:17" s="39" customFormat="1" ht="12">
      <c r="A1685" s="298"/>
      <c r="B1685" s="298"/>
      <c r="C1685" s="298"/>
      <c r="D1685" s="298"/>
      <c r="E1685" s="298"/>
      <c r="F1685" s="298"/>
      <c r="G1685" s="298"/>
      <c r="H1685" s="298"/>
      <c r="I1685" s="298"/>
      <c r="J1685" s="298"/>
      <c r="K1685" s="298"/>
      <c r="L1685" s="299"/>
      <c r="M1685" s="300"/>
      <c r="N1685" s="301"/>
      <c r="O1685" s="238"/>
      <c r="P1685" s="238"/>
      <c r="Q1685" s="238"/>
    </row>
    <row r="1686" spans="1:17" s="39" customFormat="1" ht="12">
      <c r="A1686" s="298"/>
      <c r="B1686" s="298"/>
      <c r="C1686" s="298"/>
      <c r="D1686" s="298"/>
      <c r="E1686" s="298"/>
      <c r="F1686" s="298"/>
      <c r="G1686" s="298"/>
      <c r="H1686" s="298"/>
      <c r="I1686" s="298"/>
      <c r="J1686" s="298"/>
      <c r="K1686" s="298"/>
      <c r="L1686" s="299"/>
      <c r="M1686" s="300"/>
      <c r="N1686" s="301"/>
      <c r="O1686" s="238"/>
      <c r="P1686" s="238"/>
      <c r="Q1686" s="238"/>
    </row>
    <row r="1687" spans="1:17" s="39" customFormat="1" ht="12">
      <c r="A1687" s="298"/>
      <c r="B1687" s="298"/>
      <c r="C1687" s="298"/>
      <c r="D1687" s="298"/>
      <c r="E1687" s="298"/>
      <c r="F1687" s="298"/>
      <c r="G1687" s="298"/>
      <c r="H1687" s="298"/>
      <c r="I1687" s="298"/>
      <c r="J1687" s="298"/>
      <c r="K1687" s="298"/>
      <c r="L1687" s="299"/>
      <c r="M1687" s="300"/>
      <c r="N1687" s="301"/>
      <c r="O1687" s="238"/>
      <c r="P1687" s="238"/>
      <c r="Q1687" s="238"/>
    </row>
    <row r="1688" spans="1:17" s="39" customFormat="1" ht="12">
      <c r="A1688" s="298"/>
      <c r="B1688" s="298"/>
      <c r="C1688" s="298"/>
      <c r="D1688" s="298"/>
      <c r="E1688" s="298"/>
      <c r="F1688" s="298"/>
      <c r="G1688" s="298"/>
      <c r="H1688" s="298"/>
      <c r="I1688" s="298"/>
      <c r="J1688" s="298"/>
      <c r="K1688" s="298"/>
      <c r="L1688" s="299"/>
      <c r="M1688" s="300"/>
      <c r="N1688" s="301"/>
      <c r="O1688" s="238"/>
      <c r="P1688" s="238"/>
      <c r="Q1688" s="238"/>
    </row>
    <row r="1689" spans="1:17" s="39" customFormat="1" ht="12">
      <c r="A1689" s="298"/>
      <c r="B1689" s="298"/>
      <c r="C1689" s="298"/>
      <c r="D1689" s="298"/>
      <c r="E1689" s="298"/>
      <c r="F1689" s="298"/>
      <c r="G1689" s="298"/>
      <c r="H1689" s="298"/>
      <c r="I1689" s="298"/>
      <c r="J1689" s="298"/>
      <c r="K1689" s="298"/>
      <c r="L1689" s="299"/>
      <c r="M1689" s="300"/>
      <c r="N1689" s="301"/>
      <c r="O1689" s="238"/>
      <c r="P1689" s="238"/>
      <c r="Q1689" s="238"/>
    </row>
    <row r="1690" spans="1:17" s="39" customFormat="1" ht="12">
      <c r="A1690" s="298"/>
      <c r="B1690" s="298"/>
      <c r="C1690" s="298"/>
      <c r="D1690" s="298"/>
      <c r="E1690" s="298"/>
      <c r="F1690" s="298"/>
      <c r="G1690" s="298"/>
      <c r="H1690" s="298"/>
      <c r="I1690" s="298"/>
      <c r="J1690" s="298"/>
      <c r="K1690" s="298"/>
      <c r="L1690" s="299"/>
      <c r="M1690" s="300"/>
      <c r="N1690" s="301"/>
      <c r="O1690" s="238"/>
      <c r="P1690" s="238"/>
      <c r="Q1690" s="238"/>
    </row>
    <row r="1691" spans="1:17" s="39" customFormat="1" ht="12">
      <c r="A1691" s="298"/>
      <c r="B1691" s="298"/>
      <c r="C1691" s="298"/>
      <c r="D1691" s="298"/>
      <c r="E1691" s="298"/>
      <c r="F1691" s="298"/>
      <c r="G1691" s="298"/>
      <c r="H1691" s="298"/>
      <c r="I1691" s="298"/>
      <c r="J1691" s="298"/>
      <c r="K1691" s="298"/>
      <c r="L1691" s="299"/>
      <c r="M1691" s="300"/>
      <c r="N1691" s="301"/>
      <c r="O1691" s="238"/>
      <c r="P1691" s="238"/>
      <c r="Q1691" s="238"/>
    </row>
    <row r="1692" spans="1:17" s="39" customFormat="1" ht="12">
      <c r="A1692" s="298"/>
      <c r="B1692" s="298"/>
      <c r="C1692" s="298"/>
      <c r="D1692" s="298"/>
      <c r="E1692" s="298"/>
      <c r="F1692" s="298"/>
      <c r="G1692" s="298"/>
      <c r="H1692" s="298"/>
      <c r="I1692" s="298"/>
      <c r="J1692" s="298"/>
      <c r="K1692" s="298"/>
      <c r="L1692" s="299"/>
      <c r="M1692" s="300"/>
      <c r="N1692" s="301"/>
      <c r="O1692" s="238"/>
      <c r="P1692" s="238"/>
      <c r="Q1692" s="238"/>
    </row>
    <row r="1693" spans="1:17" s="39" customFormat="1" ht="12">
      <c r="A1693" s="298"/>
      <c r="B1693" s="298"/>
      <c r="C1693" s="298"/>
      <c r="D1693" s="298"/>
      <c r="E1693" s="298"/>
      <c r="F1693" s="298"/>
      <c r="G1693" s="298"/>
      <c r="H1693" s="298"/>
      <c r="I1693" s="298"/>
      <c r="J1693" s="298"/>
      <c r="K1693" s="298"/>
      <c r="L1693" s="299"/>
      <c r="M1693" s="300"/>
      <c r="N1693" s="301"/>
      <c r="O1693" s="238"/>
      <c r="P1693" s="238"/>
      <c r="Q1693" s="238"/>
    </row>
    <row r="1694" spans="1:17" s="39" customFormat="1" ht="12">
      <c r="A1694" s="298"/>
      <c r="B1694" s="298"/>
      <c r="C1694" s="298"/>
      <c r="D1694" s="298"/>
      <c r="E1694" s="298"/>
      <c r="F1694" s="298"/>
      <c r="G1694" s="298"/>
      <c r="H1694" s="298"/>
      <c r="I1694" s="298"/>
      <c r="J1694" s="298"/>
      <c r="K1694" s="298"/>
      <c r="L1694" s="299"/>
      <c r="M1694" s="300"/>
      <c r="N1694" s="301"/>
      <c r="O1694" s="238"/>
      <c r="P1694" s="238"/>
      <c r="Q1694" s="238"/>
    </row>
    <row r="1695" spans="1:17" s="39" customFormat="1" ht="12">
      <c r="A1695" s="298"/>
      <c r="B1695" s="298"/>
      <c r="C1695" s="298"/>
      <c r="D1695" s="298"/>
      <c r="E1695" s="298"/>
      <c r="F1695" s="298"/>
      <c r="G1695" s="298"/>
      <c r="H1695" s="298"/>
      <c r="I1695" s="298"/>
      <c r="J1695" s="298"/>
      <c r="K1695" s="298"/>
      <c r="L1695" s="299"/>
      <c r="M1695" s="300"/>
      <c r="N1695" s="301"/>
      <c r="O1695" s="238"/>
      <c r="P1695" s="238"/>
      <c r="Q1695" s="238"/>
    </row>
    <row r="1696" spans="1:17" s="39" customFormat="1" ht="12">
      <c r="A1696" s="298"/>
      <c r="B1696" s="298"/>
      <c r="C1696" s="298"/>
      <c r="D1696" s="298"/>
      <c r="E1696" s="298"/>
      <c r="F1696" s="298"/>
      <c r="G1696" s="298"/>
      <c r="H1696" s="298"/>
      <c r="I1696" s="298"/>
      <c r="J1696" s="298"/>
      <c r="K1696" s="298"/>
      <c r="L1696" s="299"/>
      <c r="M1696" s="300"/>
      <c r="N1696" s="301"/>
      <c r="O1696" s="238"/>
      <c r="P1696" s="238"/>
      <c r="Q1696" s="238"/>
    </row>
    <row r="1697" spans="1:17" s="39" customFormat="1" ht="12">
      <c r="A1697" s="298"/>
      <c r="B1697" s="298"/>
      <c r="C1697" s="298"/>
      <c r="D1697" s="298"/>
      <c r="E1697" s="298"/>
      <c r="F1697" s="298"/>
      <c r="G1697" s="298"/>
      <c r="H1697" s="298"/>
      <c r="I1697" s="298"/>
      <c r="J1697" s="298"/>
      <c r="K1697" s="298"/>
      <c r="L1697" s="299"/>
      <c r="M1697" s="300"/>
      <c r="N1697" s="301"/>
      <c r="O1697" s="238"/>
      <c r="P1697" s="238"/>
      <c r="Q1697" s="238"/>
    </row>
    <row r="1698" spans="1:17" s="39" customFormat="1" ht="12">
      <c r="A1698" s="298"/>
      <c r="B1698" s="298"/>
      <c r="C1698" s="298"/>
      <c r="D1698" s="298"/>
      <c r="E1698" s="298"/>
      <c r="F1698" s="298"/>
      <c r="G1698" s="298"/>
      <c r="H1698" s="298"/>
      <c r="I1698" s="298"/>
      <c r="J1698" s="298"/>
      <c r="K1698" s="298"/>
      <c r="L1698" s="299"/>
      <c r="M1698" s="300"/>
      <c r="N1698" s="301"/>
      <c r="O1698" s="238"/>
      <c r="P1698" s="238"/>
      <c r="Q1698" s="238"/>
    </row>
    <row r="1699" spans="1:17" s="39" customFormat="1" ht="12">
      <c r="A1699" s="298"/>
      <c r="B1699" s="298"/>
      <c r="C1699" s="298"/>
      <c r="D1699" s="298"/>
      <c r="E1699" s="298"/>
      <c r="F1699" s="298"/>
      <c r="G1699" s="298"/>
      <c r="H1699" s="298"/>
      <c r="I1699" s="298"/>
      <c r="J1699" s="298"/>
      <c r="K1699" s="298"/>
      <c r="L1699" s="299"/>
      <c r="M1699" s="300"/>
      <c r="N1699" s="301"/>
      <c r="O1699" s="238"/>
      <c r="P1699" s="238"/>
      <c r="Q1699" s="238"/>
    </row>
    <row r="1700" spans="1:17" s="39" customFormat="1" ht="12">
      <c r="A1700" s="298"/>
      <c r="B1700" s="298"/>
      <c r="C1700" s="298"/>
      <c r="D1700" s="298"/>
      <c r="E1700" s="298"/>
      <c r="F1700" s="298"/>
      <c r="G1700" s="298"/>
      <c r="H1700" s="298"/>
      <c r="I1700" s="298"/>
      <c r="J1700" s="298"/>
      <c r="K1700" s="298"/>
      <c r="L1700" s="299"/>
      <c r="M1700" s="300"/>
      <c r="N1700" s="301"/>
      <c r="O1700" s="238"/>
      <c r="P1700" s="238"/>
      <c r="Q1700" s="238"/>
    </row>
    <row r="1701" spans="1:17" s="39" customFormat="1" ht="12">
      <c r="A1701" s="298"/>
      <c r="B1701" s="298"/>
      <c r="C1701" s="298"/>
      <c r="D1701" s="298"/>
      <c r="E1701" s="298"/>
      <c r="F1701" s="298"/>
      <c r="G1701" s="298"/>
      <c r="H1701" s="298"/>
      <c r="I1701" s="298"/>
      <c r="J1701" s="298"/>
      <c r="K1701" s="298"/>
      <c r="L1701" s="299"/>
      <c r="M1701" s="300"/>
      <c r="N1701" s="301"/>
      <c r="O1701" s="238"/>
      <c r="P1701" s="238"/>
      <c r="Q1701" s="238"/>
    </row>
    <row r="1702" spans="1:17" s="39" customFormat="1" ht="12">
      <c r="A1702" s="298"/>
      <c r="B1702" s="298"/>
      <c r="C1702" s="298"/>
      <c r="D1702" s="298"/>
      <c r="E1702" s="298"/>
      <c r="F1702" s="298"/>
      <c r="G1702" s="298"/>
      <c r="H1702" s="298"/>
      <c r="I1702" s="298"/>
      <c r="J1702" s="298"/>
      <c r="K1702" s="298"/>
      <c r="L1702" s="299"/>
      <c r="M1702" s="300"/>
      <c r="N1702" s="301"/>
      <c r="O1702" s="238"/>
      <c r="P1702" s="238"/>
      <c r="Q1702" s="238"/>
    </row>
    <row r="1703" spans="1:17" s="39" customFormat="1" ht="12">
      <c r="A1703" s="298"/>
      <c r="B1703" s="298"/>
      <c r="C1703" s="298"/>
      <c r="D1703" s="298"/>
      <c r="E1703" s="298"/>
      <c r="F1703" s="298"/>
      <c r="G1703" s="298"/>
      <c r="H1703" s="298"/>
      <c r="I1703" s="298"/>
      <c r="J1703" s="298"/>
      <c r="K1703" s="298"/>
      <c r="L1703" s="299"/>
      <c r="M1703" s="300"/>
      <c r="N1703" s="301"/>
      <c r="O1703" s="238"/>
      <c r="P1703" s="238"/>
      <c r="Q1703" s="238"/>
    </row>
    <row r="1704" spans="1:17" s="39" customFormat="1" ht="12">
      <c r="A1704" s="298"/>
      <c r="B1704" s="298"/>
      <c r="C1704" s="298"/>
      <c r="D1704" s="298"/>
      <c r="E1704" s="298"/>
      <c r="F1704" s="298"/>
      <c r="G1704" s="298"/>
      <c r="H1704" s="298"/>
      <c r="I1704" s="298"/>
      <c r="J1704" s="298"/>
      <c r="K1704" s="298"/>
      <c r="L1704" s="299"/>
      <c r="M1704" s="300"/>
      <c r="N1704" s="301"/>
      <c r="O1704" s="238"/>
      <c r="P1704" s="238"/>
      <c r="Q1704" s="238"/>
    </row>
    <row r="1705" spans="1:17" s="39" customFormat="1" ht="12">
      <c r="A1705" s="298"/>
      <c r="B1705" s="298"/>
      <c r="C1705" s="298"/>
      <c r="D1705" s="298"/>
      <c r="E1705" s="298"/>
      <c r="F1705" s="298"/>
      <c r="G1705" s="298"/>
      <c r="H1705" s="298"/>
      <c r="I1705" s="298"/>
      <c r="J1705" s="298"/>
      <c r="K1705" s="298"/>
      <c r="L1705" s="299"/>
      <c r="M1705" s="300"/>
      <c r="N1705" s="301"/>
      <c r="O1705" s="238"/>
      <c r="P1705" s="238"/>
      <c r="Q1705" s="238"/>
    </row>
    <row r="1706" spans="1:17" s="39" customFormat="1" ht="12">
      <c r="A1706" s="298"/>
      <c r="B1706" s="298"/>
      <c r="C1706" s="298"/>
      <c r="D1706" s="298"/>
      <c r="E1706" s="298"/>
      <c r="F1706" s="298"/>
      <c r="G1706" s="298"/>
      <c r="H1706" s="298"/>
      <c r="I1706" s="298"/>
      <c r="J1706" s="298"/>
      <c r="K1706" s="298"/>
      <c r="L1706" s="299"/>
      <c r="M1706" s="300"/>
      <c r="N1706" s="301"/>
      <c r="O1706" s="238"/>
      <c r="P1706" s="238"/>
      <c r="Q1706" s="238"/>
    </row>
    <row r="1707" spans="1:17" s="39" customFormat="1" ht="12">
      <c r="A1707" s="298"/>
      <c r="B1707" s="298"/>
      <c r="C1707" s="298"/>
      <c r="D1707" s="298"/>
      <c r="E1707" s="298"/>
      <c r="F1707" s="298"/>
      <c r="G1707" s="298"/>
      <c r="H1707" s="298"/>
      <c r="I1707" s="298"/>
      <c r="J1707" s="298"/>
      <c r="K1707" s="298"/>
      <c r="L1707" s="299"/>
      <c r="M1707" s="300"/>
      <c r="N1707" s="301"/>
      <c r="O1707" s="238"/>
      <c r="P1707" s="238"/>
      <c r="Q1707" s="238"/>
    </row>
    <row r="1708" spans="1:17" s="39" customFormat="1" ht="12">
      <c r="A1708" s="298"/>
      <c r="B1708" s="298"/>
      <c r="C1708" s="298"/>
      <c r="D1708" s="298"/>
      <c r="E1708" s="298"/>
      <c r="F1708" s="298"/>
      <c r="G1708" s="298"/>
      <c r="H1708" s="298"/>
      <c r="I1708" s="298"/>
      <c r="J1708" s="298"/>
      <c r="K1708" s="298"/>
      <c r="L1708" s="299"/>
      <c r="M1708" s="300"/>
      <c r="N1708" s="301"/>
      <c r="O1708" s="238"/>
      <c r="P1708" s="238"/>
      <c r="Q1708" s="238"/>
    </row>
    <row r="1709" spans="1:17" s="39" customFormat="1" ht="12">
      <c r="A1709" s="298"/>
      <c r="B1709" s="298"/>
      <c r="C1709" s="298"/>
      <c r="D1709" s="298"/>
      <c r="E1709" s="298"/>
      <c r="F1709" s="298"/>
      <c r="G1709" s="298"/>
      <c r="H1709" s="298"/>
      <c r="I1709" s="298"/>
      <c r="J1709" s="298"/>
      <c r="K1709" s="298"/>
      <c r="L1709" s="299"/>
      <c r="M1709" s="300"/>
      <c r="N1709" s="301"/>
      <c r="O1709" s="238"/>
      <c r="P1709" s="238"/>
      <c r="Q1709" s="238"/>
    </row>
    <row r="1710" spans="1:17" s="39" customFormat="1" ht="12">
      <c r="A1710" s="298"/>
      <c r="B1710" s="298"/>
      <c r="C1710" s="298"/>
      <c r="D1710" s="298"/>
      <c r="E1710" s="298"/>
      <c r="F1710" s="298"/>
      <c r="G1710" s="298"/>
      <c r="H1710" s="298"/>
      <c r="I1710" s="298"/>
      <c r="J1710" s="298"/>
      <c r="K1710" s="298"/>
      <c r="L1710" s="299"/>
      <c r="M1710" s="300"/>
      <c r="N1710" s="301"/>
      <c r="O1710" s="238"/>
      <c r="P1710" s="238"/>
      <c r="Q1710" s="238"/>
    </row>
    <row r="1711" spans="1:17" s="39" customFormat="1" ht="12">
      <c r="A1711" s="298"/>
      <c r="B1711" s="298"/>
      <c r="C1711" s="298"/>
      <c r="D1711" s="298"/>
      <c r="E1711" s="298"/>
      <c r="F1711" s="298"/>
      <c r="G1711" s="298"/>
      <c r="H1711" s="298"/>
      <c r="I1711" s="298"/>
      <c r="J1711" s="298"/>
      <c r="K1711" s="298"/>
      <c r="L1711" s="299"/>
      <c r="M1711" s="300"/>
      <c r="N1711" s="301"/>
      <c r="O1711" s="238"/>
      <c r="P1711" s="238"/>
      <c r="Q1711" s="238"/>
    </row>
    <row r="1712" spans="1:17" s="39" customFormat="1" ht="12">
      <c r="A1712" s="298"/>
      <c r="B1712" s="298"/>
      <c r="C1712" s="298"/>
      <c r="D1712" s="298"/>
      <c r="E1712" s="298"/>
      <c r="F1712" s="298"/>
      <c r="G1712" s="298"/>
      <c r="H1712" s="298"/>
      <c r="I1712" s="298"/>
      <c r="J1712" s="298"/>
      <c r="K1712" s="298"/>
      <c r="L1712" s="299"/>
      <c r="M1712" s="300"/>
      <c r="N1712" s="301"/>
      <c r="O1712" s="238"/>
      <c r="P1712" s="238"/>
      <c r="Q1712" s="238"/>
    </row>
    <row r="1713" spans="1:17" s="39" customFormat="1" ht="12">
      <c r="A1713" s="298"/>
      <c r="B1713" s="298"/>
      <c r="C1713" s="298"/>
      <c r="D1713" s="298"/>
      <c r="E1713" s="298"/>
      <c r="F1713" s="298"/>
      <c r="G1713" s="298"/>
      <c r="H1713" s="298"/>
      <c r="I1713" s="298"/>
      <c r="J1713" s="298"/>
      <c r="K1713" s="298"/>
      <c r="L1713" s="299"/>
      <c r="M1713" s="300"/>
      <c r="N1713" s="301"/>
      <c r="O1713" s="238"/>
      <c r="P1713" s="238"/>
      <c r="Q1713" s="238"/>
    </row>
    <row r="1714" spans="1:17" s="39" customFormat="1" ht="12">
      <c r="A1714" s="298"/>
      <c r="B1714" s="298"/>
      <c r="C1714" s="298"/>
      <c r="D1714" s="298"/>
      <c r="E1714" s="298"/>
      <c r="F1714" s="298"/>
      <c r="G1714" s="298"/>
      <c r="H1714" s="298"/>
      <c r="I1714" s="298"/>
      <c r="J1714" s="298"/>
      <c r="K1714" s="298"/>
      <c r="L1714" s="299"/>
      <c r="M1714" s="300"/>
      <c r="N1714" s="301"/>
      <c r="O1714" s="238"/>
      <c r="P1714" s="238"/>
      <c r="Q1714" s="238"/>
    </row>
    <row r="1715" spans="1:17" s="39" customFormat="1" ht="12">
      <c r="A1715" s="298"/>
      <c r="B1715" s="298"/>
      <c r="C1715" s="298"/>
      <c r="D1715" s="298"/>
      <c r="E1715" s="298"/>
      <c r="F1715" s="298"/>
      <c r="G1715" s="298"/>
      <c r="H1715" s="298"/>
      <c r="I1715" s="298"/>
      <c r="J1715" s="298"/>
      <c r="K1715" s="298"/>
      <c r="L1715" s="299"/>
      <c r="M1715" s="300"/>
      <c r="N1715" s="301"/>
      <c r="O1715" s="238"/>
      <c r="P1715" s="238"/>
      <c r="Q1715" s="238"/>
    </row>
    <row r="1716" spans="1:17" s="39" customFormat="1" ht="12">
      <c r="A1716" s="298"/>
      <c r="B1716" s="298"/>
      <c r="C1716" s="298"/>
      <c r="D1716" s="298"/>
      <c r="E1716" s="298"/>
      <c r="F1716" s="298"/>
      <c r="G1716" s="298"/>
      <c r="H1716" s="298"/>
      <c r="I1716" s="298"/>
      <c r="J1716" s="298"/>
      <c r="K1716" s="298"/>
      <c r="L1716" s="299"/>
      <c r="M1716" s="300"/>
      <c r="N1716" s="301"/>
      <c r="O1716" s="238"/>
      <c r="P1716" s="238"/>
      <c r="Q1716" s="238"/>
    </row>
    <row r="1717" spans="1:17" s="39" customFormat="1" ht="12">
      <c r="A1717" s="298"/>
      <c r="B1717" s="298"/>
      <c r="C1717" s="298"/>
      <c r="D1717" s="298"/>
      <c r="E1717" s="298"/>
      <c r="F1717" s="298"/>
      <c r="G1717" s="298"/>
      <c r="H1717" s="298"/>
      <c r="I1717" s="298"/>
      <c r="J1717" s="298"/>
      <c r="K1717" s="298"/>
      <c r="L1717" s="299"/>
      <c r="M1717" s="300"/>
      <c r="N1717" s="301"/>
      <c r="O1717" s="238"/>
      <c r="P1717" s="238"/>
      <c r="Q1717" s="238"/>
    </row>
    <row r="1718" spans="1:17" s="39" customFormat="1" ht="12">
      <c r="A1718" s="298"/>
      <c r="B1718" s="298"/>
      <c r="C1718" s="298"/>
      <c r="D1718" s="298"/>
      <c r="E1718" s="298"/>
      <c r="F1718" s="298"/>
      <c r="G1718" s="298"/>
      <c r="H1718" s="298"/>
      <c r="I1718" s="298"/>
      <c r="J1718" s="298"/>
      <c r="K1718" s="298"/>
      <c r="L1718" s="299"/>
      <c r="M1718" s="300"/>
      <c r="N1718" s="301"/>
      <c r="O1718" s="238"/>
      <c r="P1718" s="238"/>
      <c r="Q1718" s="238"/>
    </row>
    <row r="1719" spans="1:17" s="39" customFormat="1" ht="12">
      <c r="A1719" s="298"/>
      <c r="B1719" s="298"/>
      <c r="C1719" s="298"/>
      <c r="D1719" s="298"/>
      <c r="E1719" s="298"/>
      <c r="F1719" s="298"/>
      <c r="G1719" s="298"/>
      <c r="H1719" s="298"/>
      <c r="I1719" s="298"/>
      <c r="J1719" s="298"/>
      <c r="K1719" s="298"/>
      <c r="L1719" s="299"/>
      <c r="M1719" s="300"/>
      <c r="N1719" s="301"/>
      <c r="O1719" s="238"/>
      <c r="P1719" s="238"/>
      <c r="Q1719" s="238"/>
    </row>
    <row r="1720" spans="1:17" s="39" customFormat="1" ht="12">
      <c r="A1720" s="298"/>
      <c r="B1720" s="298"/>
      <c r="C1720" s="298"/>
      <c r="D1720" s="298"/>
      <c r="E1720" s="298"/>
      <c r="F1720" s="298"/>
      <c r="G1720" s="298"/>
      <c r="H1720" s="298"/>
      <c r="I1720" s="298"/>
      <c r="J1720" s="298"/>
      <c r="K1720" s="298"/>
      <c r="L1720" s="299"/>
      <c r="M1720" s="300"/>
      <c r="N1720" s="301"/>
      <c r="O1720" s="238"/>
      <c r="P1720" s="238"/>
      <c r="Q1720" s="238"/>
    </row>
    <row r="1721" spans="1:17" s="39" customFormat="1" ht="12">
      <c r="A1721" s="298"/>
      <c r="B1721" s="298"/>
      <c r="C1721" s="298"/>
      <c r="D1721" s="298"/>
      <c r="E1721" s="298"/>
      <c r="F1721" s="298"/>
      <c r="G1721" s="298"/>
      <c r="H1721" s="298"/>
      <c r="I1721" s="298"/>
      <c r="J1721" s="298"/>
      <c r="K1721" s="298"/>
      <c r="L1721" s="299"/>
      <c r="M1721" s="300"/>
      <c r="N1721" s="301"/>
      <c r="O1721" s="238"/>
      <c r="P1721" s="238"/>
      <c r="Q1721" s="238"/>
    </row>
    <row r="1722" spans="1:17" s="39" customFormat="1" ht="12">
      <c r="A1722" s="298"/>
      <c r="B1722" s="298"/>
      <c r="C1722" s="298"/>
      <c r="D1722" s="298"/>
      <c r="E1722" s="298"/>
      <c r="F1722" s="298"/>
      <c r="G1722" s="298"/>
      <c r="H1722" s="298"/>
      <c r="I1722" s="298"/>
      <c r="J1722" s="298"/>
      <c r="K1722" s="298"/>
      <c r="L1722" s="299"/>
      <c r="M1722" s="300"/>
      <c r="N1722" s="301"/>
      <c r="O1722" s="238"/>
      <c r="P1722" s="238"/>
      <c r="Q1722" s="238"/>
    </row>
    <row r="1723" spans="1:17" s="39" customFormat="1" ht="12">
      <c r="A1723" s="298"/>
      <c r="B1723" s="298"/>
      <c r="C1723" s="298"/>
      <c r="D1723" s="298"/>
      <c r="E1723" s="298"/>
      <c r="F1723" s="298"/>
      <c r="G1723" s="298"/>
      <c r="H1723" s="298"/>
      <c r="I1723" s="298"/>
      <c r="J1723" s="298"/>
      <c r="K1723" s="298"/>
      <c r="L1723" s="299"/>
      <c r="M1723" s="300"/>
      <c r="N1723" s="301"/>
      <c r="O1723" s="238"/>
      <c r="P1723" s="238"/>
      <c r="Q1723" s="238"/>
    </row>
    <row r="1724" spans="1:17" s="39" customFormat="1" ht="12">
      <c r="A1724" s="298"/>
      <c r="B1724" s="298"/>
      <c r="C1724" s="298"/>
      <c r="D1724" s="298"/>
      <c r="E1724" s="298"/>
      <c r="F1724" s="298"/>
      <c r="G1724" s="298"/>
      <c r="H1724" s="298"/>
      <c r="I1724" s="298"/>
      <c r="J1724" s="298"/>
      <c r="K1724" s="298"/>
      <c r="L1724" s="299"/>
      <c r="M1724" s="300"/>
      <c r="N1724" s="301"/>
      <c r="O1724" s="238"/>
      <c r="P1724" s="238"/>
      <c r="Q1724" s="238"/>
    </row>
    <row r="1725" spans="1:17" s="39" customFormat="1" ht="12">
      <c r="A1725" s="298"/>
      <c r="B1725" s="298"/>
      <c r="C1725" s="298"/>
      <c r="D1725" s="298"/>
      <c r="E1725" s="298"/>
      <c r="F1725" s="298"/>
      <c r="G1725" s="298"/>
      <c r="H1725" s="298"/>
      <c r="I1725" s="298"/>
      <c r="J1725" s="298"/>
      <c r="K1725" s="298"/>
      <c r="L1725" s="299"/>
      <c r="M1725" s="300"/>
      <c r="N1725" s="301"/>
      <c r="O1725" s="238"/>
      <c r="P1725" s="238"/>
      <c r="Q1725" s="238"/>
    </row>
    <row r="1726" spans="1:17" s="39" customFormat="1" ht="12">
      <c r="A1726" s="298"/>
      <c r="B1726" s="298"/>
      <c r="C1726" s="298"/>
      <c r="D1726" s="298"/>
      <c r="E1726" s="298"/>
      <c r="F1726" s="298"/>
      <c r="G1726" s="298"/>
      <c r="H1726" s="298"/>
      <c r="I1726" s="298"/>
      <c r="J1726" s="298"/>
      <c r="K1726" s="298"/>
      <c r="L1726" s="299"/>
      <c r="M1726" s="300"/>
      <c r="N1726" s="301"/>
      <c r="O1726" s="238"/>
      <c r="P1726" s="238"/>
      <c r="Q1726" s="238"/>
    </row>
    <row r="1727" spans="1:17" s="39" customFormat="1" ht="12">
      <c r="A1727" s="298"/>
      <c r="B1727" s="298"/>
      <c r="C1727" s="298"/>
      <c r="D1727" s="298"/>
      <c r="E1727" s="298"/>
      <c r="F1727" s="298"/>
      <c r="G1727" s="298"/>
      <c r="H1727" s="298"/>
      <c r="I1727" s="298"/>
      <c r="J1727" s="298"/>
      <c r="K1727" s="298"/>
      <c r="L1727" s="299"/>
      <c r="M1727" s="300"/>
      <c r="N1727" s="301"/>
      <c r="O1727" s="238"/>
      <c r="P1727" s="238"/>
      <c r="Q1727" s="238"/>
    </row>
    <row r="1728" spans="1:17" s="39" customFormat="1" ht="12">
      <c r="A1728" s="298"/>
      <c r="B1728" s="298"/>
      <c r="C1728" s="298"/>
      <c r="D1728" s="298"/>
      <c r="E1728" s="298"/>
      <c r="F1728" s="298"/>
      <c r="G1728" s="298"/>
      <c r="H1728" s="298"/>
      <c r="I1728" s="298"/>
      <c r="J1728" s="298"/>
      <c r="K1728" s="298"/>
      <c r="L1728" s="299"/>
      <c r="M1728" s="300"/>
      <c r="N1728" s="301"/>
      <c r="O1728" s="238"/>
      <c r="P1728" s="238"/>
      <c r="Q1728" s="238"/>
    </row>
    <row r="1729" spans="1:17" s="39" customFormat="1" ht="12">
      <c r="A1729" s="298"/>
      <c r="B1729" s="298"/>
      <c r="C1729" s="298"/>
      <c r="D1729" s="298"/>
      <c r="E1729" s="298"/>
      <c r="F1729" s="298"/>
      <c r="G1729" s="298"/>
      <c r="H1729" s="298"/>
      <c r="I1729" s="298"/>
      <c r="J1729" s="298"/>
      <c r="K1729" s="298"/>
      <c r="L1729" s="299"/>
      <c r="M1729" s="300"/>
      <c r="N1729" s="301"/>
      <c r="O1729" s="238"/>
      <c r="P1729" s="238"/>
      <c r="Q1729" s="238"/>
    </row>
    <row r="1730" spans="1:17" s="39" customFormat="1" ht="12">
      <c r="A1730" s="298"/>
      <c r="B1730" s="298"/>
      <c r="C1730" s="298"/>
      <c r="D1730" s="298"/>
      <c r="E1730" s="298"/>
      <c r="F1730" s="298"/>
      <c r="G1730" s="298"/>
      <c r="H1730" s="298"/>
      <c r="I1730" s="298"/>
      <c r="J1730" s="298"/>
      <c r="K1730" s="298"/>
      <c r="L1730" s="299"/>
      <c r="M1730" s="300"/>
      <c r="N1730" s="301"/>
      <c r="O1730" s="238"/>
      <c r="P1730" s="238"/>
      <c r="Q1730" s="238"/>
    </row>
    <row r="1731" spans="1:17" s="39" customFormat="1" ht="12">
      <c r="A1731" s="298"/>
      <c r="B1731" s="298"/>
      <c r="C1731" s="298"/>
      <c r="D1731" s="298"/>
      <c r="E1731" s="298"/>
      <c r="F1731" s="298"/>
      <c r="G1731" s="298"/>
      <c r="H1731" s="298"/>
      <c r="I1731" s="298"/>
      <c r="J1731" s="298"/>
      <c r="K1731" s="298"/>
      <c r="L1731" s="299"/>
      <c r="M1731" s="300"/>
      <c r="N1731" s="301"/>
      <c r="O1731" s="238"/>
      <c r="P1731" s="238"/>
      <c r="Q1731" s="238"/>
    </row>
    <row r="1732" spans="1:17" s="39" customFormat="1" ht="12">
      <c r="A1732" s="298"/>
      <c r="B1732" s="298"/>
      <c r="C1732" s="298"/>
      <c r="D1732" s="298"/>
      <c r="E1732" s="298"/>
      <c r="F1732" s="298"/>
      <c r="G1732" s="298"/>
      <c r="H1732" s="298"/>
      <c r="I1732" s="298"/>
      <c r="J1732" s="298"/>
      <c r="K1732" s="298"/>
      <c r="L1732" s="299"/>
      <c r="M1732" s="300"/>
      <c r="N1732" s="301"/>
      <c r="O1732" s="238"/>
      <c r="P1732" s="238"/>
      <c r="Q1732" s="238"/>
    </row>
    <row r="1733" spans="1:17" s="39" customFormat="1" ht="12">
      <c r="A1733" s="298"/>
      <c r="B1733" s="298"/>
      <c r="C1733" s="298"/>
      <c r="D1733" s="298"/>
      <c r="E1733" s="298"/>
      <c r="F1733" s="298"/>
      <c r="G1733" s="298"/>
      <c r="H1733" s="298"/>
      <c r="I1733" s="298"/>
      <c r="J1733" s="298"/>
      <c r="K1733" s="298"/>
      <c r="L1733" s="299"/>
      <c r="M1733" s="300"/>
      <c r="N1733" s="301"/>
      <c r="O1733" s="238"/>
      <c r="P1733" s="238"/>
      <c r="Q1733" s="238"/>
    </row>
    <row r="1734" spans="1:17" s="39" customFormat="1" ht="12">
      <c r="A1734" s="298"/>
      <c r="B1734" s="298"/>
      <c r="C1734" s="298"/>
      <c r="D1734" s="298"/>
      <c r="E1734" s="298"/>
      <c r="F1734" s="298"/>
      <c r="G1734" s="298"/>
      <c r="H1734" s="298"/>
      <c r="I1734" s="298"/>
      <c r="J1734" s="298"/>
      <c r="K1734" s="298"/>
      <c r="L1734" s="299"/>
      <c r="M1734" s="300"/>
      <c r="N1734" s="301"/>
      <c r="O1734" s="238"/>
      <c r="P1734" s="238"/>
      <c r="Q1734" s="238"/>
    </row>
    <row r="1735" spans="1:17" s="39" customFormat="1" ht="12">
      <c r="A1735" s="298"/>
      <c r="B1735" s="298"/>
      <c r="C1735" s="298"/>
      <c r="D1735" s="298"/>
      <c r="E1735" s="298"/>
      <c r="F1735" s="298"/>
      <c r="G1735" s="298"/>
      <c r="H1735" s="298"/>
      <c r="I1735" s="298"/>
      <c r="J1735" s="298"/>
      <c r="K1735" s="298"/>
      <c r="L1735" s="299"/>
      <c r="M1735" s="300"/>
      <c r="N1735" s="301"/>
      <c r="O1735" s="238"/>
      <c r="P1735" s="238"/>
      <c r="Q1735" s="238"/>
    </row>
    <row r="1736" spans="1:17" s="39" customFormat="1" ht="12">
      <c r="A1736" s="298"/>
      <c r="B1736" s="298"/>
      <c r="C1736" s="298"/>
      <c r="D1736" s="298"/>
      <c r="E1736" s="298"/>
      <c r="F1736" s="298"/>
      <c r="G1736" s="298"/>
      <c r="H1736" s="298"/>
      <c r="I1736" s="298"/>
      <c r="J1736" s="298"/>
      <c r="K1736" s="298"/>
      <c r="L1736" s="299"/>
      <c r="M1736" s="300"/>
      <c r="N1736" s="301"/>
      <c r="O1736" s="238"/>
      <c r="P1736" s="238"/>
      <c r="Q1736" s="238"/>
    </row>
    <row r="1737" spans="1:17" s="39" customFormat="1" ht="12">
      <c r="A1737" s="298"/>
      <c r="B1737" s="298"/>
      <c r="C1737" s="298"/>
      <c r="D1737" s="298"/>
      <c r="E1737" s="298"/>
      <c r="F1737" s="298"/>
      <c r="G1737" s="298"/>
      <c r="H1737" s="298"/>
      <c r="I1737" s="298"/>
      <c r="J1737" s="298"/>
      <c r="K1737" s="298"/>
      <c r="L1737" s="299"/>
      <c r="M1737" s="300"/>
      <c r="N1737" s="301"/>
      <c r="O1737" s="238"/>
      <c r="P1737" s="238"/>
      <c r="Q1737" s="238"/>
    </row>
    <row r="1738" spans="1:17" s="39" customFormat="1" ht="12">
      <c r="A1738" s="298"/>
      <c r="B1738" s="298"/>
      <c r="C1738" s="298"/>
      <c r="D1738" s="298"/>
      <c r="E1738" s="298"/>
      <c r="F1738" s="298"/>
      <c r="G1738" s="298"/>
      <c r="H1738" s="298"/>
      <c r="I1738" s="298"/>
      <c r="J1738" s="298"/>
      <c r="K1738" s="298"/>
      <c r="L1738" s="299"/>
      <c r="M1738" s="300"/>
      <c r="N1738" s="301"/>
      <c r="O1738" s="238"/>
      <c r="P1738" s="238"/>
      <c r="Q1738" s="238"/>
    </row>
    <row r="1739" spans="1:17" s="39" customFormat="1" ht="12">
      <c r="A1739" s="298"/>
      <c r="B1739" s="298"/>
      <c r="C1739" s="298"/>
      <c r="D1739" s="298"/>
      <c r="E1739" s="298"/>
      <c r="F1739" s="298"/>
      <c r="G1739" s="298"/>
      <c r="H1739" s="298"/>
      <c r="I1739" s="298"/>
      <c r="J1739" s="298"/>
      <c r="K1739" s="298"/>
      <c r="L1739" s="299"/>
      <c r="M1739" s="300"/>
      <c r="N1739" s="301"/>
      <c r="O1739" s="238"/>
      <c r="P1739" s="238"/>
      <c r="Q1739" s="238"/>
    </row>
    <row r="1740" spans="1:17" s="39" customFormat="1" ht="12">
      <c r="A1740" s="298"/>
      <c r="B1740" s="298"/>
      <c r="C1740" s="298"/>
      <c r="D1740" s="298"/>
      <c r="E1740" s="298"/>
      <c r="F1740" s="298"/>
      <c r="G1740" s="298"/>
      <c r="H1740" s="298"/>
      <c r="I1740" s="298"/>
      <c r="J1740" s="298"/>
      <c r="K1740" s="298"/>
      <c r="L1740" s="299"/>
      <c r="M1740" s="300"/>
      <c r="N1740" s="301"/>
      <c r="O1740" s="238"/>
      <c r="P1740" s="238"/>
      <c r="Q1740" s="238"/>
    </row>
    <row r="1741" spans="1:17" s="39" customFormat="1" ht="12">
      <c r="A1741" s="298"/>
      <c r="B1741" s="298"/>
      <c r="C1741" s="298"/>
      <c r="D1741" s="298"/>
      <c r="E1741" s="298"/>
      <c r="F1741" s="298"/>
      <c r="G1741" s="298"/>
      <c r="H1741" s="298"/>
      <c r="I1741" s="298"/>
      <c r="J1741" s="298"/>
      <c r="K1741" s="298"/>
      <c r="L1741" s="299"/>
      <c r="M1741" s="300"/>
      <c r="N1741" s="301"/>
      <c r="O1741" s="238"/>
      <c r="P1741" s="238"/>
      <c r="Q1741" s="238"/>
    </row>
    <row r="1742" spans="1:17" s="39" customFormat="1" ht="12">
      <c r="A1742" s="298"/>
      <c r="B1742" s="298"/>
      <c r="C1742" s="298"/>
      <c r="D1742" s="298"/>
      <c r="E1742" s="298"/>
      <c r="F1742" s="298"/>
      <c r="G1742" s="298"/>
      <c r="H1742" s="298"/>
      <c r="I1742" s="298"/>
      <c r="J1742" s="298"/>
      <c r="K1742" s="298"/>
      <c r="L1742" s="299"/>
      <c r="M1742" s="300"/>
      <c r="N1742" s="301"/>
      <c r="O1742" s="238"/>
      <c r="P1742" s="238"/>
      <c r="Q1742" s="238"/>
    </row>
    <row r="1743" spans="1:17" s="39" customFormat="1" ht="12">
      <c r="A1743" s="298"/>
      <c r="B1743" s="298"/>
      <c r="C1743" s="298"/>
      <c r="D1743" s="298"/>
      <c r="E1743" s="298"/>
      <c r="F1743" s="298"/>
      <c r="G1743" s="298"/>
      <c r="H1743" s="298"/>
      <c r="I1743" s="298"/>
      <c r="J1743" s="298"/>
      <c r="K1743" s="298"/>
      <c r="L1743" s="299"/>
      <c r="M1743" s="300"/>
      <c r="N1743" s="301"/>
      <c r="O1743" s="238"/>
      <c r="P1743" s="238"/>
      <c r="Q1743" s="238"/>
    </row>
    <row r="1744" spans="1:17" s="39" customFormat="1" ht="12">
      <c r="A1744" s="298"/>
      <c r="B1744" s="298"/>
      <c r="C1744" s="298"/>
      <c r="D1744" s="298"/>
      <c r="E1744" s="298"/>
      <c r="F1744" s="298"/>
      <c r="G1744" s="298"/>
      <c r="H1744" s="298"/>
      <c r="I1744" s="298"/>
      <c r="J1744" s="298"/>
      <c r="K1744" s="298"/>
      <c r="L1744" s="299"/>
      <c r="M1744" s="300"/>
      <c r="N1744" s="301"/>
      <c r="O1744" s="238"/>
      <c r="P1744" s="238"/>
      <c r="Q1744" s="238"/>
    </row>
    <row r="1745" spans="1:17" s="39" customFormat="1" ht="12">
      <c r="A1745" s="298"/>
      <c r="B1745" s="298"/>
      <c r="C1745" s="298"/>
      <c r="D1745" s="298"/>
      <c r="E1745" s="298"/>
      <c r="F1745" s="298"/>
      <c r="G1745" s="298"/>
      <c r="H1745" s="298"/>
      <c r="I1745" s="298"/>
      <c r="J1745" s="298"/>
      <c r="K1745" s="298"/>
      <c r="L1745" s="299"/>
      <c r="M1745" s="300"/>
      <c r="N1745" s="301"/>
      <c r="O1745" s="238"/>
      <c r="P1745" s="238"/>
      <c r="Q1745" s="238"/>
    </row>
    <row r="1746" spans="1:17" s="39" customFormat="1" ht="12">
      <c r="A1746" s="298"/>
      <c r="B1746" s="298"/>
      <c r="C1746" s="298"/>
      <c r="D1746" s="298"/>
      <c r="E1746" s="298"/>
      <c r="F1746" s="298"/>
      <c r="G1746" s="298"/>
      <c r="H1746" s="298"/>
      <c r="I1746" s="298"/>
      <c r="J1746" s="298"/>
      <c r="K1746" s="298"/>
      <c r="L1746" s="299"/>
      <c r="M1746" s="300"/>
      <c r="N1746" s="301"/>
      <c r="O1746" s="238"/>
      <c r="P1746" s="238"/>
      <c r="Q1746" s="238"/>
    </row>
    <row r="1747" spans="1:17" s="39" customFormat="1" ht="12">
      <c r="A1747" s="298"/>
      <c r="B1747" s="298"/>
      <c r="C1747" s="298"/>
      <c r="D1747" s="298"/>
      <c r="E1747" s="298"/>
      <c r="F1747" s="298"/>
      <c r="G1747" s="298"/>
      <c r="H1747" s="298"/>
      <c r="I1747" s="298"/>
      <c r="J1747" s="298"/>
      <c r="K1747" s="298"/>
      <c r="L1747" s="299"/>
      <c r="M1747" s="300"/>
      <c r="N1747" s="301"/>
      <c r="O1747" s="238"/>
      <c r="P1747" s="238"/>
      <c r="Q1747" s="238"/>
    </row>
    <row r="1748" spans="1:17" s="39" customFormat="1" ht="12">
      <c r="A1748" s="298"/>
      <c r="B1748" s="298"/>
      <c r="C1748" s="298"/>
      <c r="D1748" s="298"/>
      <c r="E1748" s="298"/>
      <c r="F1748" s="298"/>
      <c r="G1748" s="298"/>
      <c r="H1748" s="298"/>
      <c r="I1748" s="298"/>
      <c r="J1748" s="298"/>
      <c r="K1748" s="298"/>
      <c r="L1748" s="299"/>
      <c r="M1748" s="300"/>
      <c r="N1748" s="301"/>
      <c r="O1748" s="238"/>
      <c r="P1748" s="238"/>
      <c r="Q1748" s="238"/>
    </row>
    <row r="1749" spans="1:17" s="39" customFormat="1" ht="12">
      <c r="A1749" s="298"/>
      <c r="B1749" s="298"/>
      <c r="C1749" s="298"/>
      <c r="D1749" s="298"/>
      <c r="E1749" s="298"/>
      <c r="F1749" s="298"/>
      <c r="G1749" s="298"/>
      <c r="H1749" s="298"/>
      <c r="I1749" s="298"/>
      <c r="J1749" s="298"/>
      <c r="K1749" s="298"/>
      <c r="L1749" s="299"/>
      <c r="M1749" s="300"/>
      <c r="N1749" s="301"/>
      <c r="O1749" s="238"/>
      <c r="P1749" s="238"/>
      <c r="Q1749" s="238"/>
    </row>
    <row r="1750" spans="1:17" s="39" customFormat="1" ht="12">
      <c r="A1750" s="298"/>
      <c r="B1750" s="298"/>
      <c r="C1750" s="298"/>
      <c r="D1750" s="298"/>
      <c r="E1750" s="298"/>
      <c r="F1750" s="298"/>
      <c r="G1750" s="298"/>
      <c r="H1750" s="298"/>
      <c r="I1750" s="298"/>
      <c r="J1750" s="298"/>
      <c r="K1750" s="298"/>
      <c r="L1750" s="299"/>
      <c r="M1750" s="300"/>
      <c r="N1750" s="301"/>
      <c r="O1750" s="238"/>
      <c r="P1750" s="238"/>
      <c r="Q1750" s="238"/>
    </row>
    <row r="1751" spans="1:17" s="39" customFormat="1" ht="12">
      <c r="A1751" s="298"/>
      <c r="B1751" s="298"/>
      <c r="C1751" s="298"/>
      <c r="D1751" s="298"/>
      <c r="E1751" s="298"/>
      <c r="F1751" s="298"/>
      <c r="G1751" s="298"/>
      <c r="H1751" s="298"/>
      <c r="I1751" s="298"/>
      <c r="J1751" s="298"/>
      <c r="K1751" s="298"/>
      <c r="L1751" s="299"/>
      <c r="M1751" s="300"/>
      <c r="N1751" s="301"/>
      <c r="O1751" s="238"/>
      <c r="P1751" s="238"/>
      <c r="Q1751" s="238"/>
    </row>
    <row r="1752" spans="1:17" s="39" customFormat="1" ht="12">
      <c r="A1752" s="298"/>
      <c r="B1752" s="298"/>
      <c r="C1752" s="298"/>
      <c r="D1752" s="298"/>
      <c r="E1752" s="298"/>
      <c r="F1752" s="298"/>
      <c r="G1752" s="298"/>
      <c r="H1752" s="298"/>
      <c r="I1752" s="298"/>
      <c r="J1752" s="298"/>
      <c r="K1752" s="298"/>
      <c r="L1752" s="299"/>
      <c r="M1752" s="300"/>
      <c r="N1752" s="301"/>
      <c r="O1752" s="238"/>
      <c r="P1752" s="238"/>
      <c r="Q1752" s="238"/>
    </row>
    <row r="1753" spans="1:17" s="39" customFormat="1" ht="12">
      <c r="A1753" s="298"/>
      <c r="B1753" s="298"/>
      <c r="C1753" s="298"/>
      <c r="D1753" s="298"/>
      <c r="E1753" s="298"/>
      <c r="F1753" s="298"/>
      <c r="G1753" s="298"/>
      <c r="H1753" s="298"/>
      <c r="I1753" s="298"/>
      <c r="J1753" s="298"/>
      <c r="K1753" s="298"/>
      <c r="L1753" s="299"/>
      <c r="M1753" s="300"/>
      <c r="N1753" s="301"/>
      <c r="O1753" s="238"/>
      <c r="P1753" s="238"/>
      <c r="Q1753" s="238"/>
    </row>
    <row r="1754" spans="1:17" s="39" customFormat="1" ht="12">
      <c r="A1754" s="298"/>
      <c r="B1754" s="298"/>
      <c r="C1754" s="298"/>
      <c r="D1754" s="298"/>
      <c r="E1754" s="298"/>
      <c r="F1754" s="298"/>
      <c r="G1754" s="298"/>
      <c r="H1754" s="298"/>
      <c r="I1754" s="298"/>
      <c r="J1754" s="298"/>
      <c r="K1754" s="298"/>
      <c r="L1754" s="299"/>
      <c r="M1754" s="300"/>
      <c r="N1754" s="301"/>
      <c r="O1754" s="238"/>
      <c r="P1754" s="238"/>
      <c r="Q1754" s="238"/>
    </row>
    <row r="1755" spans="1:17" s="39" customFormat="1" ht="12">
      <c r="A1755" s="298"/>
      <c r="B1755" s="298"/>
      <c r="C1755" s="298"/>
      <c r="D1755" s="298"/>
      <c r="E1755" s="298"/>
      <c r="F1755" s="298"/>
      <c r="G1755" s="298"/>
      <c r="H1755" s="298"/>
      <c r="I1755" s="298"/>
      <c r="J1755" s="298"/>
      <c r="K1755" s="298"/>
      <c r="L1755" s="299"/>
      <c r="M1755" s="300"/>
      <c r="N1755" s="301"/>
      <c r="O1755" s="238"/>
      <c r="P1755" s="238"/>
      <c r="Q1755" s="238"/>
    </row>
    <row r="1756" spans="1:17" s="39" customFormat="1" ht="12">
      <c r="A1756" s="298"/>
      <c r="B1756" s="298"/>
      <c r="C1756" s="298"/>
      <c r="D1756" s="298"/>
      <c r="E1756" s="298"/>
      <c r="F1756" s="298"/>
      <c r="G1756" s="298"/>
      <c r="H1756" s="298"/>
      <c r="I1756" s="298"/>
      <c r="J1756" s="298"/>
      <c r="K1756" s="298"/>
      <c r="L1756" s="299"/>
      <c r="M1756" s="300"/>
      <c r="N1756" s="301"/>
      <c r="O1756" s="238"/>
      <c r="P1756" s="238"/>
      <c r="Q1756" s="238"/>
    </row>
    <row r="1757" spans="1:17" s="39" customFormat="1" ht="12">
      <c r="A1757" s="298"/>
      <c r="B1757" s="298"/>
      <c r="C1757" s="298"/>
      <c r="D1757" s="298"/>
      <c r="E1757" s="298"/>
      <c r="F1757" s="298"/>
      <c r="G1757" s="298"/>
      <c r="H1757" s="298"/>
      <c r="I1757" s="298"/>
      <c r="J1757" s="298"/>
      <c r="K1757" s="298"/>
      <c r="L1757" s="299"/>
      <c r="M1757" s="300"/>
      <c r="N1757" s="301"/>
      <c r="O1757" s="238"/>
      <c r="P1757" s="238"/>
      <c r="Q1757" s="238"/>
    </row>
    <row r="1758" spans="1:17" s="39" customFormat="1" ht="12">
      <c r="A1758" s="298"/>
      <c r="B1758" s="298"/>
      <c r="C1758" s="298"/>
      <c r="D1758" s="298"/>
      <c r="E1758" s="298"/>
      <c r="F1758" s="298"/>
      <c r="G1758" s="298"/>
      <c r="H1758" s="298"/>
      <c r="I1758" s="298"/>
      <c r="J1758" s="298"/>
      <c r="K1758" s="298"/>
      <c r="L1758" s="299"/>
      <c r="M1758" s="300"/>
      <c r="N1758" s="301"/>
      <c r="O1758" s="238"/>
      <c r="P1758" s="238"/>
      <c r="Q1758" s="238"/>
    </row>
    <row r="1759" spans="1:17" s="39" customFormat="1" ht="12">
      <c r="A1759" s="298"/>
      <c r="B1759" s="298"/>
      <c r="C1759" s="298"/>
      <c r="D1759" s="298"/>
      <c r="E1759" s="298"/>
      <c r="F1759" s="298"/>
      <c r="G1759" s="298"/>
      <c r="H1759" s="298"/>
      <c r="I1759" s="298"/>
      <c r="J1759" s="298"/>
      <c r="K1759" s="298"/>
      <c r="L1759" s="299"/>
      <c r="M1759" s="300"/>
      <c r="N1759" s="301"/>
      <c r="O1759" s="238"/>
      <c r="P1759" s="238"/>
      <c r="Q1759" s="238"/>
    </row>
    <row r="1760" spans="1:17" s="39" customFormat="1" ht="12">
      <c r="A1760" s="298"/>
      <c r="B1760" s="298"/>
      <c r="C1760" s="298"/>
      <c r="D1760" s="298"/>
      <c r="E1760" s="298"/>
      <c r="F1760" s="298"/>
      <c r="G1760" s="298"/>
      <c r="H1760" s="298"/>
      <c r="I1760" s="298"/>
      <c r="J1760" s="298"/>
      <c r="K1760" s="298"/>
      <c r="L1760" s="299"/>
      <c r="M1760" s="300"/>
      <c r="N1760" s="301"/>
      <c r="O1760" s="238"/>
      <c r="P1760" s="238"/>
      <c r="Q1760" s="238"/>
    </row>
    <row r="1761" spans="1:17" s="39" customFormat="1" ht="12">
      <c r="A1761" s="298"/>
      <c r="B1761" s="298"/>
      <c r="C1761" s="298"/>
      <c r="D1761" s="298"/>
      <c r="E1761" s="298"/>
      <c r="F1761" s="298"/>
      <c r="G1761" s="298"/>
      <c r="H1761" s="298"/>
      <c r="I1761" s="298"/>
      <c r="J1761" s="298"/>
      <c r="K1761" s="298"/>
      <c r="L1761" s="299"/>
      <c r="M1761" s="300"/>
      <c r="N1761" s="301"/>
      <c r="O1761" s="238"/>
      <c r="P1761" s="238"/>
      <c r="Q1761" s="238"/>
    </row>
    <row r="1762" spans="1:17" s="39" customFormat="1" ht="12">
      <c r="A1762" s="298"/>
      <c r="B1762" s="298"/>
      <c r="C1762" s="298"/>
      <c r="D1762" s="298"/>
      <c r="E1762" s="298"/>
      <c r="F1762" s="298"/>
      <c r="G1762" s="298"/>
      <c r="H1762" s="298"/>
      <c r="I1762" s="298"/>
      <c r="J1762" s="298"/>
      <c r="K1762" s="298"/>
      <c r="L1762" s="299"/>
      <c r="M1762" s="300"/>
      <c r="N1762" s="301"/>
      <c r="O1762" s="238"/>
      <c r="P1762" s="238"/>
      <c r="Q1762" s="238"/>
    </row>
    <row r="1763" spans="1:17" s="39" customFormat="1" ht="12">
      <c r="A1763" s="298"/>
      <c r="B1763" s="298"/>
      <c r="C1763" s="298"/>
      <c r="D1763" s="298"/>
      <c r="E1763" s="298"/>
      <c r="F1763" s="298"/>
      <c r="G1763" s="298"/>
      <c r="H1763" s="298"/>
      <c r="I1763" s="298"/>
      <c r="J1763" s="298"/>
      <c r="K1763" s="298"/>
      <c r="L1763" s="299"/>
      <c r="M1763" s="300"/>
      <c r="N1763" s="301"/>
      <c r="O1763" s="238"/>
      <c r="P1763" s="238"/>
      <c r="Q1763" s="238"/>
    </row>
    <row r="1764" spans="1:17" s="39" customFormat="1" ht="12">
      <c r="A1764" s="298"/>
      <c r="B1764" s="298"/>
      <c r="C1764" s="298"/>
      <c r="D1764" s="298"/>
      <c r="E1764" s="298"/>
      <c r="F1764" s="298"/>
      <c r="G1764" s="298"/>
      <c r="H1764" s="298"/>
      <c r="I1764" s="298"/>
      <c r="J1764" s="298"/>
      <c r="K1764" s="298"/>
      <c r="L1764" s="299"/>
      <c r="M1764" s="300"/>
      <c r="N1764" s="301"/>
      <c r="O1764" s="238"/>
      <c r="P1764" s="238"/>
      <c r="Q1764" s="238"/>
    </row>
    <row r="1765" spans="1:17" s="39" customFormat="1" ht="12">
      <c r="A1765" s="298"/>
      <c r="B1765" s="298"/>
      <c r="C1765" s="298"/>
      <c r="D1765" s="298"/>
      <c r="E1765" s="298"/>
      <c r="F1765" s="298"/>
      <c r="G1765" s="298"/>
      <c r="H1765" s="298"/>
      <c r="I1765" s="298"/>
      <c r="J1765" s="298"/>
      <c r="K1765" s="298"/>
      <c r="L1765" s="299"/>
      <c r="M1765" s="300"/>
      <c r="N1765" s="301"/>
      <c r="O1765" s="238"/>
      <c r="P1765" s="238"/>
      <c r="Q1765" s="238"/>
    </row>
    <row r="1766" spans="1:17" s="39" customFormat="1" ht="12">
      <c r="A1766" s="298"/>
      <c r="B1766" s="298"/>
      <c r="C1766" s="298"/>
      <c r="D1766" s="298"/>
      <c r="E1766" s="298"/>
      <c r="F1766" s="298"/>
      <c r="G1766" s="298"/>
      <c r="H1766" s="298"/>
      <c r="I1766" s="298"/>
      <c r="J1766" s="298"/>
      <c r="K1766" s="298"/>
      <c r="L1766" s="299"/>
      <c r="M1766" s="300"/>
      <c r="N1766" s="301"/>
      <c r="O1766" s="238"/>
      <c r="P1766" s="238"/>
      <c r="Q1766" s="238"/>
    </row>
    <row r="1767" spans="1:17" s="39" customFormat="1" ht="12">
      <c r="A1767" s="298"/>
      <c r="B1767" s="298"/>
      <c r="C1767" s="298"/>
      <c r="D1767" s="298"/>
      <c r="E1767" s="298"/>
      <c r="F1767" s="298"/>
      <c r="G1767" s="298"/>
      <c r="H1767" s="298"/>
      <c r="I1767" s="298"/>
      <c r="J1767" s="298"/>
      <c r="K1767" s="298"/>
      <c r="L1767" s="299"/>
      <c r="M1767" s="300"/>
      <c r="N1767" s="301"/>
      <c r="O1767" s="238"/>
      <c r="P1767" s="238"/>
      <c r="Q1767" s="238"/>
    </row>
    <row r="1768" spans="1:17" s="39" customFormat="1" ht="12">
      <c r="A1768" s="298"/>
      <c r="B1768" s="298"/>
      <c r="C1768" s="298"/>
      <c r="D1768" s="298"/>
      <c r="E1768" s="298"/>
      <c r="F1768" s="298"/>
      <c r="G1768" s="298"/>
      <c r="H1768" s="298"/>
      <c r="I1768" s="298"/>
      <c r="J1768" s="298"/>
      <c r="K1768" s="298"/>
      <c r="L1768" s="299"/>
      <c r="M1768" s="300"/>
      <c r="N1768" s="301"/>
      <c r="O1768" s="238"/>
      <c r="P1768" s="238"/>
      <c r="Q1768" s="238"/>
    </row>
    <row r="1769" spans="1:17" s="39" customFormat="1" ht="12">
      <c r="A1769" s="298"/>
      <c r="B1769" s="298"/>
      <c r="C1769" s="298"/>
      <c r="D1769" s="298"/>
      <c r="E1769" s="298"/>
      <c r="F1769" s="298"/>
      <c r="G1769" s="298"/>
      <c r="H1769" s="298"/>
      <c r="I1769" s="298"/>
      <c r="J1769" s="298"/>
      <c r="K1769" s="298"/>
      <c r="L1769" s="299"/>
      <c r="M1769" s="300"/>
      <c r="N1769" s="301"/>
      <c r="O1769" s="238"/>
      <c r="P1769" s="238"/>
      <c r="Q1769" s="238"/>
    </row>
    <row r="1770" spans="1:17" s="39" customFormat="1" ht="12">
      <c r="A1770" s="298"/>
      <c r="B1770" s="298"/>
      <c r="C1770" s="298"/>
      <c r="D1770" s="298"/>
      <c r="E1770" s="298"/>
      <c r="F1770" s="298"/>
      <c r="G1770" s="298"/>
      <c r="H1770" s="298"/>
      <c r="I1770" s="298"/>
      <c r="J1770" s="298"/>
      <c r="K1770" s="298"/>
      <c r="L1770" s="299"/>
      <c r="M1770" s="300"/>
      <c r="N1770" s="301"/>
      <c r="O1770" s="238"/>
      <c r="P1770" s="238"/>
      <c r="Q1770" s="238"/>
    </row>
    <row r="1771" spans="1:17" s="39" customFormat="1" ht="12">
      <c r="A1771" s="298"/>
      <c r="B1771" s="298"/>
      <c r="C1771" s="298"/>
      <c r="D1771" s="298"/>
      <c r="E1771" s="298"/>
      <c r="F1771" s="298"/>
      <c r="G1771" s="298"/>
      <c r="H1771" s="298"/>
      <c r="I1771" s="298"/>
      <c r="J1771" s="298"/>
      <c r="K1771" s="298"/>
      <c r="L1771" s="299"/>
      <c r="M1771" s="300"/>
      <c r="N1771" s="301"/>
      <c r="O1771" s="238"/>
      <c r="P1771" s="238"/>
      <c r="Q1771" s="238"/>
    </row>
    <row r="1772" spans="1:17" s="39" customFormat="1" ht="12">
      <c r="A1772" s="298"/>
      <c r="B1772" s="298"/>
      <c r="C1772" s="298"/>
      <c r="D1772" s="298"/>
      <c r="E1772" s="298"/>
      <c r="F1772" s="298"/>
      <c r="G1772" s="298"/>
      <c r="H1772" s="298"/>
      <c r="I1772" s="298"/>
      <c r="J1772" s="298"/>
      <c r="K1772" s="298"/>
      <c r="L1772" s="299"/>
      <c r="M1772" s="300"/>
      <c r="N1772" s="301"/>
      <c r="O1772" s="238"/>
      <c r="P1772" s="238"/>
      <c r="Q1772" s="238"/>
    </row>
    <row r="1773" spans="1:17" s="39" customFormat="1" ht="12">
      <c r="A1773" s="298"/>
      <c r="B1773" s="298"/>
      <c r="C1773" s="298"/>
      <c r="D1773" s="298"/>
      <c r="E1773" s="298"/>
      <c r="F1773" s="298"/>
      <c r="G1773" s="298"/>
      <c r="H1773" s="298"/>
      <c r="I1773" s="298"/>
      <c r="J1773" s="298"/>
      <c r="K1773" s="298"/>
      <c r="L1773" s="299"/>
      <c r="M1773" s="300"/>
      <c r="N1773" s="301"/>
      <c r="O1773" s="238"/>
      <c r="P1773" s="238"/>
      <c r="Q1773" s="238"/>
    </row>
    <row r="1774" spans="1:17" s="39" customFormat="1" ht="12">
      <c r="A1774" s="298"/>
      <c r="B1774" s="298"/>
      <c r="C1774" s="298"/>
      <c r="D1774" s="298"/>
      <c r="E1774" s="298"/>
      <c r="F1774" s="298"/>
      <c r="G1774" s="298"/>
      <c r="H1774" s="298"/>
      <c r="I1774" s="298"/>
      <c r="J1774" s="298"/>
      <c r="K1774" s="298"/>
      <c r="L1774" s="299"/>
      <c r="M1774" s="300"/>
      <c r="N1774" s="301"/>
      <c r="O1774" s="238"/>
      <c r="P1774" s="238"/>
      <c r="Q1774" s="238"/>
    </row>
    <row r="1775" spans="1:17" s="39" customFormat="1" ht="12">
      <c r="A1775" s="298"/>
      <c r="B1775" s="298"/>
      <c r="C1775" s="298"/>
      <c r="D1775" s="298"/>
      <c r="E1775" s="298"/>
      <c r="F1775" s="298"/>
      <c r="G1775" s="298"/>
      <c r="H1775" s="298"/>
      <c r="I1775" s="298"/>
      <c r="J1775" s="298"/>
      <c r="K1775" s="298"/>
      <c r="L1775" s="299"/>
      <c r="M1775" s="300"/>
      <c r="N1775" s="301"/>
      <c r="O1775" s="238"/>
      <c r="P1775" s="238"/>
      <c r="Q1775" s="238"/>
    </row>
    <row r="1776" spans="1:17" s="39" customFormat="1" ht="12">
      <c r="A1776" s="298"/>
      <c r="B1776" s="298"/>
      <c r="C1776" s="298"/>
      <c r="D1776" s="298"/>
      <c r="E1776" s="298"/>
      <c r="F1776" s="298"/>
      <c r="G1776" s="298"/>
      <c r="H1776" s="298"/>
      <c r="I1776" s="298"/>
      <c r="J1776" s="298"/>
      <c r="K1776" s="298"/>
      <c r="L1776" s="299"/>
      <c r="M1776" s="300"/>
      <c r="N1776" s="301"/>
      <c r="O1776" s="238"/>
      <c r="P1776" s="238"/>
      <c r="Q1776" s="238"/>
    </row>
    <row r="1777" spans="1:17" s="39" customFormat="1" ht="12">
      <c r="A1777" s="298"/>
      <c r="B1777" s="298"/>
      <c r="C1777" s="298"/>
      <c r="D1777" s="298"/>
      <c r="E1777" s="298"/>
      <c r="F1777" s="298"/>
      <c r="G1777" s="298"/>
      <c r="H1777" s="298"/>
      <c r="I1777" s="298"/>
      <c r="J1777" s="298"/>
      <c r="K1777" s="298"/>
      <c r="L1777" s="299"/>
      <c r="M1777" s="300"/>
      <c r="N1777" s="301"/>
      <c r="O1777" s="238"/>
      <c r="P1777" s="238"/>
      <c r="Q1777" s="238"/>
    </row>
    <row r="1778" spans="1:17" s="39" customFormat="1" ht="12">
      <c r="A1778" s="298"/>
      <c r="B1778" s="298"/>
      <c r="C1778" s="298"/>
      <c r="D1778" s="298"/>
      <c r="E1778" s="298"/>
      <c r="F1778" s="298"/>
      <c r="G1778" s="298"/>
      <c r="H1778" s="298"/>
      <c r="I1778" s="298"/>
      <c r="J1778" s="298"/>
      <c r="K1778" s="298"/>
      <c r="L1778" s="299"/>
      <c r="M1778" s="300"/>
      <c r="N1778" s="301"/>
      <c r="O1778" s="238"/>
      <c r="P1778" s="238"/>
      <c r="Q1778" s="238"/>
    </row>
    <row r="1779" spans="1:17" s="39" customFormat="1" ht="12">
      <c r="A1779" s="298"/>
      <c r="B1779" s="298"/>
      <c r="C1779" s="298"/>
      <c r="D1779" s="298"/>
      <c r="E1779" s="298"/>
      <c r="F1779" s="298"/>
      <c r="G1779" s="298"/>
      <c r="H1779" s="298"/>
      <c r="I1779" s="298"/>
      <c r="J1779" s="298"/>
      <c r="K1779" s="298"/>
      <c r="L1779" s="299"/>
      <c r="M1779" s="300"/>
      <c r="N1779" s="301"/>
      <c r="O1779" s="238"/>
      <c r="P1779" s="238"/>
      <c r="Q1779" s="238"/>
    </row>
    <row r="1780" spans="1:17" s="39" customFormat="1" ht="12">
      <c r="A1780" s="298"/>
      <c r="B1780" s="298"/>
      <c r="C1780" s="298"/>
      <c r="D1780" s="298"/>
      <c r="E1780" s="298"/>
      <c r="F1780" s="298"/>
      <c r="G1780" s="298"/>
      <c r="H1780" s="298"/>
      <c r="I1780" s="298"/>
      <c r="J1780" s="298"/>
      <c r="K1780" s="298"/>
      <c r="L1780" s="299"/>
      <c r="M1780" s="300"/>
      <c r="N1780" s="301"/>
      <c r="O1780" s="238"/>
      <c r="P1780" s="238"/>
      <c r="Q1780" s="238"/>
    </row>
    <row r="1781" spans="1:17" s="39" customFormat="1" ht="12">
      <c r="A1781" s="298"/>
      <c r="B1781" s="298"/>
      <c r="C1781" s="298"/>
      <c r="D1781" s="298"/>
      <c r="E1781" s="298"/>
      <c r="F1781" s="298"/>
      <c r="G1781" s="298"/>
      <c r="H1781" s="298"/>
      <c r="I1781" s="298"/>
      <c r="J1781" s="298"/>
      <c r="K1781" s="298"/>
      <c r="L1781" s="299"/>
      <c r="M1781" s="300"/>
      <c r="N1781" s="301"/>
      <c r="O1781" s="238"/>
      <c r="P1781" s="238"/>
      <c r="Q1781" s="238"/>
    </row>
    <row r="1782" spans="1:17" s="39" customFormat="1" ht="12">
      <c r="A1782" s="298"/>
      <c r="B1782" s="298"/>
      <c r="C1782" s="298"/>
      <c r="D1782" s="298"/>
      <c r="E1782" s="298"/>
      <c r="F1782" s="298"/>
      <c r="G1782" s="298"/>
      <c r="H1782" s="298"/>
      <c r="I1782" s="298"/>
      <c r="J1782" s="298"/>
      <c r="K1782" s="298"/>
      <c r="L1782" s="299"/>
      <c r="M1782" s="300"/>
      <c r="N1782" s="301"/>
      <c r="O1782" s="238"/>
      <c r="P1782" s="238"/>
      <c r="Q1782" s="238"/>
    </row>
    <row r="1783" spans="1:17" s="39" customFormat="1" ht="12">
      <c r="A1783" s="298"/>
      <c r="B1783" s="298"/>
      <c r="C1783" s="298"/>
      <c r="D1783" s="298"/>
      <c r="E1783" s="298"/>
      <c r="F1783" s="298"/>
      <c r="G1783" s="298"/>
      <c r="H1783" s="298"/>
      <c r="I1783" s="298"/>
      <c r="J1783" s="298"/>
      <c r="K1783" s="298"/>
      <c r="L1783" s="299"/>
      <c r="M1783" s="300"/>
      <c r="N1783" s="301"/>
      <c r="O1783" s="238"/>
      <c r="P1783" s="238"/>
      <c r="Q1783" s="238"/>
    </row>
    <row r="1784" spans="1:17" s="39" customFormat="1" ht="12">
      <c r="A1784" s="298"/>
      <c r="B1784" s="298"/>
      <c r="C1784" s="298"/>
      <c r="D1784" s="298"/>
      <c r="E1784" s="298"/>
      <c r="F1784" s="298"/>
      <c r="G1784" s="298"/>
      <c r="H1784" s="298"/>
      <c r="I1784" s="298"/>
      <c r="J1784" s="298"/>
      <c r="K1784" s="298"/>
      <c r="L1784" s="299"/>
      <c r="M1784" s="300"/>
      <c r="N1784" s="301"/>
      <c r="O1784" s="238"/>
      <c r="P1784" s="238"/>
      <c r="Q1784" s="238"/>
    </row>
    <row r="1785" spans="1:17" s="39" customFormat="1" ht="12">
      <c r="A1785" s="298"/>
      <c r="B1785" s="298"/>
      <c r="C1785" s="298"/>
      <c r="D1785" s="298"/>
      <c r="E1785" s="298"/>
      <c r="F1785" s="298"/>
      <c r="G1785" s="298"/>
      <c r="H1785" s="298"/>
      <c r="I1785" s="298"/>
      <c r="J1785" s="298"/>
      <c r="K1785" s="298"/>
      <c r="L1785" s="299"/>
      <c r="M1785" s="300"/>
      <c r="N1785" s="301"/>
      <c r="O1785" s="238"/>
      <c r="P1785" s="238"/>
      <c r="Q1785" s="238"/>
    </row>
    <row r="1786" spans="1:17" s="39" customFormat="1" ht="12">
      <c r="A1786" s="298"/>
      <c r="B1786" s="298"/>
      <c r="C1786" s="298"/>
      <c r="D1786" s="298"/>
      <c r="E1786" s="298"/>
      <c r="F1786" s="298"/>
      <c r="G1786" s="298"/>
      <c r="H1786" s="298"/>
      <c r="I1786" s="298"/>
      <c r="J1786" s="298"/>
      <c r="K1786" s="298"/>
      <c r="L1786" s="299"/>
      <c r="M1786" s="300"/>
      <c r="N1786" s="301"/>
      <c r="O1786" s="238"/>
      <c r="P1786" s="238"/>
      <c r="Q1786" s="238"/>
    </row>
    <row r="1787" spans="1:17" s="39" customFormat="1" ht="12">
      <c r="A1787" s="298"/>
      <c r="B1787" s="298"/>
      <c r="C1787" s="298"/>
      <c r="D1787" s="298"/>
      <c r="E1787" s="298"/>
      <c r="F1787" s="298"/>
      <c r="G1787" s="298"/>
      <c r="H1787" s="298"/>
      <c r="I1787" s="298"/>
      <c r="J1787" s="298"/>
      <c r="K1787" s="298"/>
      <c r="L1787" s="299"/>
      <c r="M1787" s="300"/>
      <c r="N1787" s="301"/>
      <c r="O1787" s="238"/>
      <c r="P1787" s="238"/>
      <c r="Q1787" s="238"/>
    </row>
    <row r="1788" spans="1:17" s="39" customFormat="1" ht="12">
      <c r="A1788" s="298"/>
      <c r="B1788" s="298"/>
      <c r="C1788" s="298"/>
      <c r="D1788" s="298"/>
      <c r="E1788" s="298"/>
      <c r="F1788" s="298"/>
      <c r="G1788" s="298"/>
      <c r="H1788" s="298"/>
      <c r="I1788" s="298"/>
      <c r="J1788" s="298"/>
      <c r="K1788" s="298"/>
      <c r="L1788" s="299"/>
      <c r="M1788" s="300"/>
      <c r="N1788" s="301"/>
      <c r="O1788" s="238"/>
      <c r="P1788" s="238"/>
      <c r="Q1788" s="238"/>
    </row>
    <row r="1789" spans="1:17" s="39" customFormat="1" ht="12">
      <c r="A1789" s="298"/>
      <c r="B1789" s="298"/>
      <c r="C1789" s="298"/>
      <c r="D1789" s="298"/>
      <c r="E1789" s="298"/>
      <c r="F1789" s="298"/>
      <c r="G1789" s="298"/>
      <c r="H1789" s="298"/>
      <c r="I1789" s="298"/>
      <c r="J1789" s="298"/>
      <c r="K1789" s="298"/>
      <c r="L1789" s="299"/>
      <c r="M1789" s="300"/>
      <c r="N1789" s="301"/>
      <c r="O1789" s="238"/>
      <c r="P1789" s="238"/>
      <c r="Q1789" s="238"/>
    </row>
    <row r="1790" spans="1:17" s="39" customFormat="1" ht="12">
      <c r="A1790" s="298"/>
      <c r="B1790" s="298"/>
      <c r="C1790" s="298"/>
      <c r="D1790" s="298"/>
      <c r="E1790" s="298"/>
      <c r="F1790" s="298"/>
      <c r="G1790" s="298"/>
      <c r="H1790" s="298"/>
      <c r="I1790" s="298"/>
      <c r="J1790" s="298"/>
      <c r="K1790" s="298"/>
      <c r="L1790" s="299"/>
      <c r="M1790" s="300"/>
      <c r="N1790" s="301"/>
      <c r="O1790" s="238"/>
      <c r="P1790" s="238"/>
      <c r="Q1790" s="238"/>
    </row>
    <row r="1791" spans="1:17" s="39" customFormat="1" ht="12">
      <c r="A1791" s="298"/>
      <c r="B1791" s="298"/>
      <c r="C1791" s="298"/>
      <c r="D1791" s="298"/>
      <c r="E1791" s="298"/>
      <c r="F1791" s="298"/>
      <c r="G1791" s="298"/>
      <c r="H1791" s="298"/>
      <c r="I1791" s="298"/>
      <c r="J1791" s="298"/>
      <c r="K1791" s="298"/>
      <c r="L1791" s="299"/>
      <c r="M1791" s="300"/>
      <c r="N1791" s="301"/>
      <c r="O1791" s="238"/>
      <c r="P1791" s="238"/>
      <c r="Q1791" s="238"/>
    </row>
    <row r="1792" spans="1:17" s="39" customFormat="1" ht="12">
      <c r="A1792" s="298"/>
      <c r="B1792" s="298"/>
      <c r="C1792" s="298"/>
      <c r="D1792" s="298"/>
      <c r="E1792" s="298"/>
      <c r="F1792" s="298"/>
      <c r="G1792" s="298"/>
      <c r="H1792" s="298"/>
      <c r="I1792" s="298"/>
      <c r="J1792" s="298"/>
      <c r="K1792" s="298"/>
      <c r="L1792" s="299"/>
      <c r="M1792" s="300"/>
      <c r="N1792" s="301"/>
      <c r="O1792" s="238"/>
      <c r="P1792" s="238"/>
      <c r="Q1792" s="238"/>
    </row>
    <row r="1793" spans="1:17" s="39" customFormat="1" ht="12">
      <c r="A1793" s="298"/>
      <c r="B1793" s="298"/>
      <c r="C1793" s="298"/>
      <c r="D1793" s="298"/>
      <c r="E1793" s="298"/>
      <c r="F1793" s="298"/>
      <c r="G1793" s="298"/>
      <c r="H1793" s="298"/>
      <c r="I1793" s="298"/>
      <c r="J1793" s="298"/>
      <c r="K1793" s="298"/>
      <c r="L1793" s="299"/>
      <c r="M1793" s="300"/>
      <c r="N1793" s="301"/>
      <c r="O1793" s="238"/>
      <c r="P1793" s="238"/>
      <c r="Q1793" s="238"/>
    </row>
    <row r="1794" spans="1:17" s="39" customFormat="1" ht="12">
      <c r="A1794" s="298"/>
      <c r="B1794" s="298"/>
      <c r="C1794" s="298"/>
      <c r="D1794" s="298"/>
      <c r="E1794" s="298"/>
      <c r="F1794" s="298"/>
      <c r="G1794" s="298"/>
      <c r="H1794" s="298"/>
      <c r="I1794" s="298"/>
      <c r="J1794" s="298"/>
      <c r="K1794" s="298"/>
      <c r="L1794" s="299"/>
      <c r="M1794" s="300"/>
      <c r="N1794" s="301"/>
      <c r="O1794" s="238"/>
      <c r="P1794" s="238"/>
      <c r="Q1794" s="238"/>
    </row>
    <row r="1795" spans="1:17" s="39" customFormat="1" ht="12">
      <c r="A1795" s="298"/>
      <c r="B1795" s="298"/>
      <c r="C1795" s="298"/>
      <c r="D1795" s="298"/>
      <c r="E1795" s="298"/>
      <c r="F1795" s="298"/>
      <c r="G1795" s="298"/>
      <c r="H1795" s="298"/>
      <c r="I1795" s="298"/>
      <c r="J1795" s="298"/>
      <c r="K1795" s="298"/>
      <c r="L1795" s="299"/>
      <c r="M1795" s="300"/>
      <c r="N1795" s="301"/>
      <c r="O1795" s="238"/>
      <c r="P1795" s="238"/>
      <c r="Q1795" s="238"/>
    </row>
    <row r="1796" spans="1:17" s="39" customFormat="1" ht="12">
      <c r="A1796" s="298"/>
      <c r="B1796" s="298"/>
      <c r="C1796" s="298"/>
      <c r="D1796" s="298"/>
      <c r="E1796" s="298"/>
      <c r="F1796" s="298"/>
      <c r="G1796" s="298"/>
      <c r="H1796" s="298"/>
      <c r="I1796" s="298"/>
      <c r="J1796" s="298"/>
      <c r="K1796" s="298"/>
      <c r="L1796" s="299"/>
      <c r="M1796" s="300"/>
      <c r="N1796" s="301"/>
      <c r="O1796" s="238"/>
      <c r="P1796" s="238"/>
      <c r="Q1796" s="238"/>
    </row>
    <row r="1797" spans="1:17" s="39" customFormat="1" ht="12">
      <c r="A1797" s="298"/>
      <c r="B1797" s="298"/>
      <c r="C1797" s="298"/>
      <c r="D1797" s="298"/>
      <c r="E1797" s="298"/>
      <c r="F1797" s="298"/>
      <c r="G1797" s="298"/>
      <c r="H1797" s="298"/>
      <c r="I1797" s="298"/>
      <c r="J1797" s="298"/>
      <c r="K1797" s="298"/>
      <c r="L1797" s="299"/>
      <c r="M1797" s="300"/>
      <c r="N1797" s="301"/>
      <c r="O1797" s="238"/>
      <c r="P1797" s="238"/>
      <c r="Q1797" s="238"/>
    </row>
    <row r="1798" spans="1:17" s="39" customFormat="1" ht="12">
      <c r="A1798" s="298"/>
      <c r="B1798" s="298"/>
      <c r="C1798" s="298"/>
      <c r="D1798" s="298"/>
      <c r="E1798" s="298"/>
      <c r="F1798" s="298"/>
      <c r="G1798" s="298"/>
      <c r="H1798" s="298"/>
      <c r="I1798" s="298"/>
      <c r="J1798" s="298"/>
      <c r="K1798" s="298"/>
      <c r="L1798" s="299"/>
      <c r="M1798" s="300"/>
      <c r="N1798" s="301"/>
      <c r="O1798" s="238"/>
      <c r="P1798" s="238"/>
      <c r="Q1798" s="238"/>
    </row>
    <row r="1799" spans="1:17" s="39" customFormat="1" ht="12">
      <c r="A1799" s="298"/>
      <c r="B1799" s="298"/>
      <c r="C1799" s="298"/>
      <c r="D1799" s="298"/>
      <c r="E1799" s="298"/>
      <c r="F1799" s="298"/>
      <c r="G1799" s="298"/>
      <c r="H1799" s="298"/>
      <c r="I1799" s="298"/>
      <c r="J1799" s="298"/>
      <c r="K1799" s="298"/>
      <c r="L1799" s="299"/>
      <c r="M1799" s="300"/>
      <c r="N1799" s="301"/>
      <c r="O1799" s="238"/>
      <c r="P1799" s="238"/>
      <c r="Q1799" s="238"/>
    </row>
    <row r="1800" spans="1:17" s="39" customFormat="1" ht="12">
      <c r="A1800" s="298"/>
      <c r="B1800" s="298"/>
      <c r="C1800" s="298"/>
      <c r="D1800" s="298"/>
      <c r="E1800" s="298"/>
      <c r="F1800" s="298"/>
      <c r="G1800" s="298"/>
      <c r="H1800" s="298"/>
      <c r="I1800" s="298"/>
      <c r="J1800" s="298"/>
      <c r="K1800" s="298"/>
      <c r="L1800" s="299"/>
      <c r="M1800" s="300"/>
      <c r="N1800" s="301"/>
      <c r="O1800" s="238"/>
      <c r="P1800" s="238"/>
      <c r="Q1800" s="238"/>
    </row>
    <row r="1801" spans="1:17" s="39" customFormat="1" ht="12">
      <c r="A1801" s="298"/>
      <c r="B1801" s="298"/>
      <c r="C1801" s="298"/>
      <c r="D1801" s="298"/>
      <c r="E1801" s="298"/>
      <c r="F1801" s="298"/>
      <c r="G1801" s="298"/>
      <c r="H1801" s="298"/>
      <c r="I1801" s="298"/>
      <c r="J1801" s="298"/>
      <c r="K1801" s="298"/>
      <c r="L1801" s="299"/>
      <c r="M1801" s="300"/>
      <c r="N1801" s="301"/>
      <c r="O1801" s="238"/>
      <c r="P1801" s="238"/>
      <c r="Q1801" s="238"/>
    </row>
    <row r="1802" spans="1:17" s="39" customFormat="1" ht="12">
      <c r="A1802" s="298"/>
      <c r="B1802" s="298"/>
      <c r="C1802" s="298"/>
      <c r="D1802" s="298"/>
      <c r="E1802" s="298"/>
      <c r="F1802" s="298"/>
      <c r="G1802" s="298"/>
      <c r="H1802" s="298"/>
      <c r="I1802" s="298"/>
      <c r="J1802" s="298"/>
      <c r="K1802" s="298"/>
      <c r="L1802" s="299"/>
      <c r="M1802" s="300"/>
      <c r="N1802" s="301"/>
      <c r="O1802" s="238"/>
      <c r="P1802" s="238"/>
      <c r="Q1802" s="238"/>
    </row>
    <row r="1803" spans="1:17" s="39" customFormat="1" ht="12">
      <c r="A1803" s="298"/>
      <c r="B1803" s="298"/>
      <c r="C1803" s="298"/>
      <c r="D1803" s="298"/>
      <c r="E1803" s="298"/>
      <c r="F1803" s="298"/>
      <c r="G1803" s="298"/>
      <c r="H1803" s="298"/>
      <c r="I1803" s="298"/>
      <c r="J1803" s="298"/>
      <c r="K1803" s="298"/>
      <c r="L1803" s="299"/>
      <c r="M1803" s="300"/>
      <c r="N1803" s="301"/>
      <c r="O1803" s="238"/>
      <c r="P1803" s="238"/>
      <c r="Q1803" s="238"/>
    </row>
    <row r="1804" spans="1:17" s="39" customFormat="1" ht="12">
      <c r="A1804" s="298"/>
      <c r="B1804" s="298"/>
      <c r="C1804" s="298"/>
      <c r="D1804" s="298"/>
      <c r="E1804" s="298"/>
      <c r="F1804" s="298"/>
      <c r="G1804" s="298"/>
      <c r="H1804" s="298"/>
      <c r="I1804" s="298"/>
      <c r="J1804" s="298"/>
      <c r="K1804" s="298"/>
      <c r="L1804" s="299"/>
      <c r="M1804" s="300"/>
      <c r="N1804" s="301"/>
      <c r="O1804" s="238"/>
      <c r="P1804" s="238"/>
      <c r="Q1804" s="238"/>
    </row>
    <row r="1805" spans="1:17" s="39" customFormat="1" ht="12">
      <c r="A1805" s="298"/>
      <c r="B1805" s="298"/>
      <c r="C1805" s="298"/>
      <c r="D1805" s="298"/>
      <c r="E1805" s="298"/>
      <c r="F1805" s="298"/>
      <c r="G1805" s="298"/>
      <c r="H1805" s="298"/>
      <c r="I1805" s="298"/>
      <c r="J1805" s="298"/>
      <c r="K1805" s="298"/>
      <c r="L1805" s="299"/>
      <c r="M1805" s="300"/>
      <c r="N1805" s="301"/>
      <c r="O1805" s="238"/>
      <c r="P1805" s="238"/>
      <c r="Q1805" s="238"/>
    </row>
    <row r="1806" spans="1:17" s="39" customFormat="1" ht="12">
      <c r="A1806" s="298"/>
      <c r="B1806" s="298"/>
      <c r="C1806" s="298"/>
      <c r="D1806" s="298"/>
      <c r="E1806" s="298"/>
      <c r="F1806" s="298"/>
      <c r="G1806" s="298"/>
      <c r="H1806" s="298"/>
      <c r="I1806" s="298"/>
      <c r="J1806" s="298"/>
      <c r="K1806" s="298"/>
      <c r="L1806" s="299"/>
      <c r="M1806" s="300"/>
      <c r="N1806" s="301"/>
      <c r="O1806" s="238"/>
      <c r="P1806" s="238"/>
      <c r="Q1806" s="238"/>
    </row>
    <row r="1807" spans="1:17" s="39" customFormat="1" ht="12">
      <c r="A1807" s="298"/>
      <c r="B1807" s="298"/>
      <c r="C1807" s="298"/>
      <c r="D1807" s="298"/>
      <c r="E1807" s="298"/>
      <c r="F1807" s="298"/>
      <c r="G1807" s="298"/>
      <c r="H1807" s="298"/>
      <c r="I1807" s="298"/>
      <c r="J1807" s="298"/>
      <c r="K1807" s="298"/>
      <c r="L1807" s="299"/>
      <c r="M1807" s="300"/>
      <c r="N1807" s="301"/>
      <c r="O1807" s="238"/>
      <c r="P1807" s="238"/>
      <c r="Q1807" s="238"/>
    </row>
    <row r="1808" spans="1:17" s="39" customFormat="1" ht="12">
      <c r="A1808" s="298"/>
      <c r="B1808" s="298"/>
      <c r="C1808" s="298"/>
      <c r="D1808" s="298"/>
      <c r="E1808" s="298"/>
      <c r="F1808" s="298"/>
      <c r="G1808" s="298"/>
      <c r="H1808" s="298"/>
      <c r="I1808" s="298"/>
      <c r="J1808" s="298"/>
      <c r="K1808" s="298"/>
      <c r="L1808" s="299"/>
      <c r="M1808" s="300"/>
      <c r="N1808" s="301"/>
      <c r="O1808" s="238"/>
      <c r="P1808" s="238"/>
      <c r="Q1808" s="238"/>
    </row>
    <row r="1809" spans="1:17" s="39" customFormat="1" ht="12">
      <c r="A1809" s="298"/>
      <c r="B1809" s="298"/>
      <c r="C1809" s="298"/>
      <c r="D1809" s="298"/>
      <c r="E1809" s="298"/>
      <c r="F1809" s="298"/>
      <c r="G1809" s="298"/>
      <c r="H1809" s="298"/>
      <c r="I1809" s="298"/>
      <c r="J1809" s="298"/>
      <c r="K1809" s="298"/>
      <c r="L1809" s="299"/>
      <c r="M1809" s="300"/>
      <c r="N1809" s="301"/>
      <c r="O1809" s="238"/>
      <c r="P1809" s="238"/>
      <c r="Q1809" s="238"/>
    </row>
    <row r="1810" spans="1:17" s="39" customFormat="1" ht="12">
      <c r="A1810" s="298"/>
      <c r="B1810" s="298"/>
      <c r="C1810" s="298"/>
      <c r="D1810" s="298"/>
      <c r="E1810" s="298"/>
      <c r="F1810" s="298"/>
      <c r="G1810" s="298"/>
      <c r="H1810" s="298"/>
      <c r="I1810" s="298"/>
      <c r="J1810" s="298"/>
      <c r="K1810" s="298"/>
      <c r="L1810" s="299"/>
      <c r="M1810" s="300"/>
      <c r="N1810" s="301"/>
      <c r="O1810" s="238"/>
      <c r="P1810" s="238"/>
      <c r="Q1810" s="238"/>
    </row>
    <row r="1811" spans="1:17" s="39" customFormat="1" ht="12">
      <c r="A1811" s="298"/>
      <c r="B1811" s="298"/>
      <c r="C1811" s="298"/>
      <c r="D1811" s="298"/>
      <c r="E1811" s="298"/>
      <c r="F1811" s="298"/>
      <c r="G1811" s="298"/>
      <c r="H1811" s="298"/>
      <c r="I1811" s="298"/>
      <c r="J1811" s="298"/>
      <c r="K1811" s="298"/>
      <c r="L1811" s="299"/>
      <c r="M1811" s="300"/>
      <c r="N1811" s="301"/>
      <c r="O1811" s="238"/>
      <c r="P1811" s="238"/>
      <c r="Q1811" s="238"/>
    </row>
    <row r="1812" spans="1:17" s="39" customFormat="1" ht="12">
      <c r="A1812" s="298"/>
      <c r="B1812" s="298"/>
      <c r="C1812" s="298"/>
      <c r="D1812" s="298"/>
      <c r="E1812" s="298"/>
      <c r="F1812" s="298"/>
      <c r="G1812" s="298"/>
      <c r="H1812" s="298"/>
      <c r="I1812" s="298"/>
      <c r="J1812" s="298"/>
      <c r="K1812" s="298"/>
      <c r="L1812" s="299"/>
      <c r="M1812" s="300"/>
      <c r="N1812" s="301"/>
      <c r="O1812" s="238"/>
      <c r="P1812" s="238"/>
      <c r="Q1812" s="238"/>
    </row>
    <row r="1813" spans="1:17" s="39" customFormat="1" ht="12">
      <c r="A1813" s="298"/>
      <c r="B1813" s="298"/>
      <c r="C1813" s="298"/>
      <c r="D1813" s="298"/>
      <c r="E1813" s="298"/>
      <c r="F1813" s="298"/>
      <c r="G1813" s="298"/>
      <c r="H1813" s="298"/>
      <c r="I1813" s="298"/>
      <c r="J1813" s="298"/>
      <c r="K1813" s="298"/>
      <c r="L1813" s="299"/>
      <c r="M1813" s="300"/>
      <c r="N1813" s="301"/>
      <c r="O1813" s="238"/>
      <c r="P1813" s="238"/>
      <c r="Q1813" s="238"/>
    </row>
    <row r="1814" spans="1:17" s="39" customFormat="1" ht="12">
      <c r="A1814" s="298"/>
      <c r="B1814" s="298"/>
      <c r="C1814" s="298"/>
      <c r="D1814" s="298"/>
      <c r="E1814" s="298"/>
      <c r="F1814" s="298"/>
      <c r="G1814" s="298"/>
      <c r="H1814" s="298"/>
      <c r="I1814" s="298"/>
      <c r="J1814" s="298"/>
      <c r="K1814" s="298"/>
      <c r="L1814" s="299"/>
      <c r="M1814" s="300"/>
      <c r="N1814" s="301"/>
      <c r="O1814" s="238"/>
      <c r="P1814" s="238"/>
      <c r="Q1814" s="238"/>
    </row>
    <row r="1815" spans="1:17" s="39" customFormat="1" ht="12">
      <c r="A1815" s="298"/>
      <c r="B1815" s="298"/>
      <c r="C1815" s="298"/>
      <c r="D1815" s="298"/>
      <c r="E1815" s="298"/>
      <c r="F1815" s="298"/>
      <c r="G1815" s="298"/>
      <c r="H1815" s="298"/>
      <c r="I1815" s="298"/>
      <c r="J1815" s="298"/>
      <c r="K1815" s="298"/>
      <c r="L1815" s="299"/>
      <c r="M1815" s="300"/>
      <c r="N1815" s="301"/>
      <c r="O1815" s="238"/>
      <c r="P1815" s="238"/>
      <c r="Q1815" s="238"/>
    </row>
    <row r="1816" spans="1:17" s="39" customFormat="1" ht="12">
      <c r="A1816" s="298"/>
      <c r="B1816" s="298"/>
      <c r="C1816" s="298"/>
      <c r="D1816" s="298"/>
      <c r="E1816" s="298"/>
      <c r="F1816" s="298"/>
      <c r="G1816" s="298"/>
      <c r="H1816" s="298"/>
      <c r="I1816" s="298"/>
      <c r="J1816" s="298"/>
      <c r="K1816" s="298"/>
      <c r="L1816" s="299"/>
      <c r="M1816" s="300"/>
      <c r="N1816" s="301"/>
      <c r="O1816" s="238"/>
      <c r="P1816" s="238"/>
      <c r="Q1816" s="238"/>
    </row>
    <row r="1817" spans="1:17" s="39" customFormat="1" ht="12">
      <c r="A1817" s="298"/>
      <c r="B1817" s="298"/>
      <c r="C1817" s="298"/>
      <c r="D1817" s="298"/>
      <c r="E1817" s="298"/>
      <c r="F1817" s="298"/>
      <c r="G1817" s="298"/>
      <c r="H1817" s="298"/>
      <c r="I1817" s="298"/>
      <c r="J1817" s="298"/>
      <c r="K1817" s="298"/>
      <c r="L1817" s="299"/>
      <c r="M1817" s="300"/>
      <c r="N1817" s="301"/>
      <c r="O1817" s="238"/>
      <c r="P1817" s="238"/>
      <c r="Q1817" s="238"/>
    </row>
    <row r="1818" spans="1:17" s="39" customFormat="1" ht="12">
      <c r="A1818" s="298"/>
      <c r="B1818" s="298"/>
      <c r="C1818" s="298"/>
      <c r="D1818" s="298"/>
      <c r="E1818" s="298"/>
      <c r="F1818" s="298"/>
      <c r="G1818" s="298"/>
      <c r="H1818" s="298"/>
      <c r="I1818" s="298"/>
      <c r="J1818" s="298"/>
      <c r="K1818" s="298"/>
      <c r="L1818" s="299"/>
      <c r="M1818" s="300"/>
      <c r="N1818" s="301"/>
      <c r="O1818" s="238"/>
      <c r="P1818" s="238"/>
      <c r="Q1818" s="238"/>
    </row>
    <row r="1819" spans="1:17" s="39" customFormat="1" ht="12">
      <c r="A1819" s="298"/>
      <c r="B1819" s="298"/>
      <c r="C1819" s="298"/>
      <c r="D1819" s="298"/>
      <c r="E1819" s="298"/>
      <c r="F1819" s="298"/>
      <c r="G1819" s="298"/>
      <c r="H1819" s="298"/>
      <c r="I1819" s="298"/>
      <c r="J1819" s="298"/>
      <c r="K1819" s="298"/>
      <c r="L1819" s="299"/>
      <c r="M1819" s="300"/>
      <c r="N1819" s="301"/>
      <c r="O1819" s="238"/>
      <c r="P1819" s="238"/>
      <c r="Q1819" s="238"/>
    </row>
    <row r="1820" spans="1:17" s="39" customFormat="1" ht="12">
      <c r="A1820" s="298"/>
      <c r="B1820" s="298"/>
      <c r="C1820" s="298"/>
      <c r="D1820" s="298"/>
      <c r="E1820" s="298"/>
      <c r="F1820" s="298"/>
      <c r="G1820" s="298"/>
      <c r="H1820" s="298"/>
      <c r="I1820" s="298"/>
      <c r="J1820" s="298"/>
      <c r="K1820" s="298"/>
      <c r="L1820" s="299"/>
      <c r="M1820" s="300"/>
      <c r="N1820" s="301"/>
      <c r="O1820" s="238"/>
      <c r="P1820" s="238"/>
      <c r="Q1820" s="238"/>
    </row>
    <row r="1821" spans="1:17" s="39" customFormat="1" ht="12">
      <c r="A1821" s="298"/>
      <c r="B1821" s="298"/>
      <c r="C1821" s="298"/>
      <c r="D1821" s="298"/>
      <c r="E1821" s="298"/>
      <c r="F1821" s="298"/>
      <c r="G1821" s="298"/>
      <c r="H1821" s="298"/>
      <c r="I1821" s="298"/>
      <c r="J1821" s="298"/>
      <c r="K1821" s="298"/>
      <c r="L1821" s="299"/>
      <c r="M1821" s="300"/>
      <c r="N1821" s="301"/>
      <c r="O1821" s="238"/>
      <c r="P1821" s="238"/>
      <c r="Q1821" s="238"/>
    </row>
    <row r="1822" spans="1:17" s="39" customFormat="1" ht="12">
      <c r="A1822" s="298"/>
      <c r="B1822" s="298"/>
      <c r="C1822" s="298"/>
      <c r="D1822" s="298"/>
      <c r="E1822" s="298"/>
      <c r="F1822" s="298"/>
      <c r="G1822" s="298"/>
      <c r="H1822" s="298"/>
      <c r="I1822" s="298"/>
      <c r="J1822" s="298"/>
      <c r="K1822" s="298"/>
      <c r="L1822" s="299"/>
      <c r="M1822" s="300"/>
      <c r="N1822" s="301"/>
      <c r="O1822" s="238"/>
      <c r="P1822" s="238"/>
      <c r="Q1822" s="238"/>
    </row>
    <row r="1823" spans="1:17" s="39" customFormat="1" ht="12">
      <c r="A1823" s="298"/>
      <c r="B1823" s="298"/>
      <c r="C1823" s="298"/>
      <c r="D1823" s="298"/>
      <c r="E1823" s="298"/>
      <c r="F1823" s="298"/>
      <c r="G1823" s="298"/>
      <c r="H1823" s="298"/>
      <c r="I1823" s="298"/>
      <c r="J1823" s="298"/>
      <c r="K1823" s="298"/>
      <c r="L1823" s="299"/>
      <c r="M1823" s="300"/>
      <c r="N1823" s="301"/>
      <c r="O1823" s="238"/>
      <c r="P1823" s="238"/>
      <c r="Q1823" s="238"/>
    </row>
    <row r="1824" spans="1:17" s="39" customFormat="1" ht="12">
      <c r="A1824" s="298"/>
      <c r="B1824" s="298"/>
      <c r="C1824" s="298"/>
      <c r="D1824" s="298"/>
      <c r="E1824" s="298"/>
      <c r="F1824" s="298"/>
      <c r="G1824" s="298"/>
      <c r="H1824" s="298"/>
      <c r="I1824" s="298"/>
      <c r="J1824" s="298"/>
      <c r="K1824" s="298"/>
      <c r="L1824" s="299"/>
      <c r="M1824" s="300"/>
      <c r="N1824" s="301"/>
      <c r="O1824" s="238"/>
      <c r="P1824" s="238"/>
      <c r="Q1824" s="238"/>
    </row>
    <row r="1825" spans="1:17" s="39" customFormat="1" ht="12">
      <c r="A1825" s="298"/>
      <c r="B1825" s="298"/>
      <c r="C1825" s="298"/>
      <c r="D1825" s="298"/>
      <c r="E1825" s="298"/>
      <c r="F1825" s="298"/>
      <c r="G1825" s="298"/>
      <c r="H1825" s="298"/>
      <c r="I1825" s="298"/>
      <c r="J1825" s="298"/>
      <c r="K1825" s="298"/>
      <c r="L1825" s="299"/>
      <c r="M1825" s="300"/>
      <c r="N1825" s="301"/>
      <c r="O1825" s="238"/>
      <c r="P1825" s="238"/>
      <c r="Q1825" s="238"/>
    </row>
    <row r="1826" spans="1:17" s="39" customFormat="1" ht="12">
      <c r="A1826" s="298"/>
      <c r="B1826" s="298"/>
      <c r="C1826" s="298"/>
      <c r="D1826" s="298"/>
      <c r="E1826" s="298"/>
      <c r="F1826" s="298"/>
      <c r="G1826" s="298"/>
      <c r="H1826" s="298"/>
      <c r="I1826" s="298"/>
      <c r="J1826" s="298"/>
      <c r="K1826" s="298"/>
      <c r="L1826" s="299"/>
      <c r="M1826" s="300"/>
      <c r="N1826" s="301"/>
      <c r="O1826" s="238"/>
      <c r="P1826" s="238"/>
      <c r="Q1826" s="238"/>
    </row>
    <row r="1827" spans="1:17" s="39" customFormat="1" ht="12">
      <c r="A1827" s="298"/>
      <c r="B1827" s="298"/>
      <c r="C1827" s="298"/>
      <c r="D1827" s="298"/>
      <c r="E1827" s="298"/>
      <c r="F1827" s="298"/>
      <c r="G1827" s="298"/>
      <c r="H1827" s="298"/>
      <c r="I1827" s="298"/>
      <c r="J1827" s="298"/>
      <c r="K1827" s="298"/>
      <c r="L1827" s="299"/>
      <c r="M1827" s="300"/>
      <c r="N1827" s="301"/>
      <c r="O1827" s="238"/>
      <c r="P1827" s="238"/>
      <c r="Q1827" s="238"/>
    </row>
    <row r="1828" spans="1:17" s="39" customFormat="1" ht="12">
      <c r="A1828" s="298"/>
      <c r="B1828" s="298"/>
      <c r="C1828" s="298"/>
      <c r="D1828" s="298"/>
      <c r="E1828" s="298"/>
      <c r="F1828" s="298"/>
      <c r="G1828" s="298"/>
      <c r="H1828" s="298"/>
      <c r="I1828" s="298"/>
      <c r="J1828" s="298"/>
      <c r="K1828" s="298"/>
      <c r="L1828" s="299"/>
      <c r="M1828" s="300"/>
      <c r="N1828" s="301"/>
      <c r="O1828" s="238"/>
      <c r="P1828" s="238"/>
      <c r="Q1828" s="238"/>
    </row>
    <row r="1829" spans="1:17" s="39" customFormat="1" ht="12">
      <c r="A1829" s="298"/>
      <c r="B1829" s="298"/>
      <c r="C1829" s="298"/>
      <c r="D1829" s="298"/>
      <c r="E1829" s="298"/>
      <c r="F1829" s="298"/>
      <c r="G1829" s="298"/>
      <c r="H1829" s="298"/>
      <c r="I1829" s="298"/>
      <c r="J1829" s="298"/>
      <c r="K1829" s="298"/>
      <c r="L1829" s="299"/>
      <c r="M1829" s="300"/>
      <c r="N1829" s="301"/>
      <c r="O1829" s="238"/>
      <c r="P1829" s="238"/>
      <c r="Q1829" s="238"/>
    </row>
    <row r="1830" spans="1:17" s="39" customFormat="1" ht="12">
      <c r="A1830" s="298"/>
      <c r="B1830" s="298"/>
      <c r="C1830" s="298"/>
      <c r="D1830" s="298"/>
      <c r="E1830" s="298"/>
      <c r="F1830" s="298"/>
      <c r="G1830" s="298"/>
      <c r="H1830" s="298"/>
      <c r="I1830" s="298"/>
      <c r="J1830" s="298"/>
      <c r="K1830" s="298"/>
      <c r="L1830" s="299"/>
      <c r="M1830" s="300"/>
      <c r="N1830" s="301"/>
      <c r="O1830" s="238"/>
      <c r="P1830" s="238"/>
      <c r="Q1830" s="238"/>
    </row>
    <row r="1831" spans="1:17" s="39" customFormat="1" ht="12">
      <c r="A1831" s="298"/>
      <c r="B1831" s="298"/>
      <c r="C1831" s="298"/>
      <c r="D1831" s="298"/>
      <c r="E1831" s="298"/>
      <c r="F1831" s="298"/>
      <c r="G1831" s="298"/>
      <c r="H1831" s="298"/>
      <c r="I1831" s="298"/>
      <c r="J1831" s="298"/>
      <c r="K1831" s="298"/>
      <c r="L1831" s="299"/>
      <c r="M1831" s="300"/>
      <c r="N1831" s="301"/>
      <c r="O1831" s="238"/>
      <c r="P1831" s="238"/>
      <c r="Q1831" s="238"/>
    </row>
    <row r="1832" spans="1:17" s="39" customFormat="1" ht="12">
      <c r="A1832" s="298"/>
      <c r="B1832" s="298"/>
      <c r="C1832" s="298"/>
      <c r="D1832" s="298"/>
      <c r="E1832" s="298"/>
      <c r="F1832" s="298"/>
      <c r="G1832" s="298"/>
      <c r="H1832" s="298"/>
      <c r="I1832" s="298"/>
      <c r="J1832" s="298"/>
      <c r="K1832" s="298"/>
      <c r="L1832" s="299"/>
      <c r="M1832" s="300"/>
      <c r="N1832" s="301"/>
      <c r="O1832" s="238"/>
      <c r="P1832" s="238"/>
      <c r="Q1832" s="238"/>
    </row>
    <row r="1833" spans="1:17" s="39" customFormat="1" ht="12">
      <c r="A1833" s="298"/>
      <c r="B1833" s="298"/>
      <c r="C1833" s="298"/>
      <c r="D1833" s="298"/>
      <c r="E1833" s="298"/>
      <c r="F1833" s="298"/>
      <c r="G1833" s="298"/>
      <c r="H1833" s="298"/>
      <c r="I1833" s="298"/>
      <c r="J1833" s="298"/>
      <c r="K1833" s="298"/>
      <c r="L1833" s="299"/>
      <c r="M1833" s="300"/>
      <c r="N1833" s="301"/>
      <c r="O1833" s="238"/>
      <c r="P1833" s="238"/>
      <c r="Q1833" s="238"/>
    </row>
    <row r="1834" spans="1:17" s="39" customFormat="1" ht="12">
      <c r="A1834" s="298"/>
      <c r="B1834" s="298"/>
      <c r="C1834" s="298"/>
      <c r="D1834" s="298"/>
      <c r="E1834" s="298"/>
      <c r="F1834" s="298"/>
      <c r="G1834" s="298"/>
      <c r="H1834" s="298"/>
      <c r="I1834" s="298"/>
      <c r="J1834" s="298"/>
      <c r="K1834" s="298"/>
      <c r="L1834" s="299"/>
      <c r="M1834" s="300"/>
      <c r="N1834" s="301"/>
      <c r="O1834" s="238"/>
      <c r="P1834" s="238"/>
      <c r="Q1834" s="238"/>
    </row>
    <row r="1835" spans="1:17" s="39" customFormat="1" ht="12">
      <c r="A1835" s="298"/>
      <c r="B1835" s="298"/>
      <c r="C1835" s="298"/>
      <c r="D1835" s="298"/>
      <c r="E1835" s="298"/>
      <c r="F1835" s="298"/>
      <c r="G1835" s="298"/>
      <c r="H1835" s="298"/>
      <c r="I1835" s="298"/>
      <c r="J1835" s="298"/>
      <c r="K1835" s="298"/>
      <c r="L1835" s="299"/>
      <c r="M1835" s="300"/>
      <c r="N1835" s="301"/>
      <c r="O1835" s="238"/>
      <c r="P1835" s="238"/>
      <c r="Q1835" s="238"/>
    </row>
    <row r="1836" spans="1:17" s="39" customFormat="1" ht="12">
      <c r="A1836" s="298"/>
      <c r="B1836" s="298"/>
      <c r="C1836" s="298"/>
      <c r="D1836" s="298"/>
      <c r="E1836" s="298"/>
      <c r="F1836" s="298"/>
      <c r="G1836" s="298"/>
      <c r="H1836" s="298"/>
      <c r="I1836" s="298"/>
      <c r="J1836" s="298"/>
      <c r="K1836" s="298"/>
      <c r="L1836" s="299"/>
      <c r="M1836" s="300"/>
      <c r="N1836" s="301"/>
      <c r="O1836" s="238"/>
      <c r="P1836" s="238"/>
      <c r="Q1836" s="238"/>
    </row>
    <row r="1837" spans="1:17" s="39" customFormat="1" ht="12">
      <c r="A1837" s="298"/>
      <c r="B1837" s="298"/>
      <c r="C1837" s="298"/>
      <c r="D1837" s="298"/>
      <c r="E1837" s="298"/>
      <c r="F1837" s="298"/>
      <c r="G1837" s="298"/>
      <c r="H1837" s="298"/>
      <c r="I1837" s="298"/>
      <c r="J1837" s="298"/>
      <c r="K1837" s="298"/>
      <c r="L1837" s="299"/>
      <c r="M1837" s="300"/>
      <c r="N1837" s="301"/>
      <c r="O1837" s="238"/>
      <c r="P1837" s="238"/>
      <c r="Q1837" s="238"/>
    </row>
    <row r="1838" spans="1:17" s="39" customFormat="1" ht="12">
      <c r="A1838" s="298"/>
      <c r="B1838" s="298"/>
      <c r="C1838" s="298"/>
      <c r="D1838" s="298"/>
      <c r="E1838" s="298"/>
      <c r="F1838" s="298"/>
      <c r="G1838" s="298"/>
      <c r="H1838" s="298"/>
      <c r="I1838" s="298"/>
      <c r="J1838" s="298"/>
      <c r="K1838" s="298"/>
      <c r="L1838" s="299"/>
      <c r="M1838" s="300"/>
      <c r="N1838" s="301"/>
      <c r="O1838" s="238"/>
      <c r="P1838" s="238"/>
      <c r="Q1838" s="238"/>
    </row>
    <row r="1839" spans="1:17" s="39" customFormat="1" ht="12">
      <c r="A1839" s="298"/>
      <c r="B1839" s="298"/>
      <c r="C1839" s="298"/>
      <c r="D1839" s="298"/>
      <c r="E1839" s="298"/>
      <c r="F1839" s="298"/>
      <c r="G1839" s="298"/>
      <c r="H1839" s="298"/>
      <c r="I1839" s="298"/>
      <c r="J1839" s="298"/>
      <c r="K1839" s="298"/>
      <c r="L1839" s="299"/>
      <c r="M1839" s="300"/>
      <c r="N1839" s="301"/>
      <c r="O1839" s="238"/>
      <c r="P1839" s="238"/>
      <c r="Q1839" s="238"/>
    </row>
    <row r="1840" spans="1:17" s="39" customFormat="1" ht="12">
      <c r="A1840" s="298"/>
      <c r="B1840" s="298"/>
      <c r="C1840" s="298"/>
      <c r="D1840" s="298"/>
      <c r="E1840" s="298"/>
      <c r="F1840" s="298"/>
      <c r="G1840" s="298"/>
      <c r="H1840" s="298"/>
      <c r="I1840" s="298"/>
      <c r="J1840" s="298"/>
      <c r="K1840" s="298"/>
      <c r="L1840" s="299"/>
      <c r="M1840" s="300"/>
      <c r="N1840" s="301"/>
      <c r="O1840" s="238"/>
      <c r="P1840" s="238"/>
      <c r="Q1840" s="238"/>
    </row>
    <row r="1841" spans="1:17" s="39" customFormat="1" ht="12">
      <c r="A1841" s="298"/>
      <c r="B1841" s="298"/>
      <c r="C1841" s="298"/>
      <c r="D1841" s="298"/>
      <c r="E1841" s="298"/>
      <c r="F1841" s="298"/>
      <c r="G1841" s="298"/>
      <c r="H1841" s="298"/>
      <c r="I1841" s="298"/>
      <c r="J1841" s="298"/>
      <c r="K1841" s="298"/>
      <c r="L1841" s="299"/>
      <c r="M1841" s="300"/>
      <c r="N1841" s="301"/>
      <c r="O1841" s="238"/>
      <c r="P1841" s="238"/>
      <c r="Q1841" s="238"/>
    </row>
    <row r="1842" spans="1:17" s="39" customFormat="1" ht="12">
      <c r="A1842" s="298"/>
      <c r="B1842" s="298"/>
      <c r="C1842" s="298"/>
      <c r="D1842" s="298"/>
      <c r="E1842" s="298"/>
      <c r="F1842" s="298"/>
      <c r="G1842" s="298"/>
      <c r="H1842" s="298"/>
      <c r="I1842" s="298"/>
      <c r="J1842" s="298"/>
      <c r="K1842" s="298"/>
      <c r="L1842" s="299"/>
      <c r="M1842" s="300"/>
      <c r="N1842" s="301"/>
      <c r="O1842" s="238"/>
      <c r="P1842" s="238"/>
      <c r="Q1842" s="238"/>
    </row>
    <row r="1843" spans="1:17" s="39" customFormat="1" ht="12">
      <c r="A1843" s="298"/>
      <c r="B1843" s="298"/>
      <c r="C1843" s="298"/>
      <c r="D1843" s="298"/>
      <c r="E1843" s="298"/>
      <c r="F1843" s="298"/>
      <c r="G1843" s="298"/>
      <c r="H1843" s="298"/>
      <c r="I1843" s="298"/>
      <c r="J1843" s="298"/>
      <c r="K1843" s="298"/>
      <c r="L1843" s="299"/>
      <c r="M1843" s="300"/>
      <c r="N1843" s="301"/>
      <c r="O1843" s="238"/>
      <c r="P1843" s="238"/>
      <c r="Q1843" s="238"/>
    </row>
    <row r="1844" spans="1:17" s="39" customFormat="1" ht="12">
      <c r="A1844" s="298"/>
      <c r="B1844" s="298"/>
      <c r="C1844" s="298"/>
      <c r="D1844" s="298"/>
      <c r="E1844" s="298"/>
      <c r="F1844" s="298"/>
      <c r="G1844" s="298"/>
      <c r="H1844" s="298"/>
      <c r="I1844" s="298"/>
      <c r="J1844" s="298"/>
      <c r="K1844" s="298"/>
      <c r="L1844" s="299"/>
      <c r="M1844" s="300"/>
      <c r="N1844" s="301"/>
      <c r="O1844" s="238"/>
      <c r="P1844" s="238"/>
      <c r="Q1844" s="238"/>
    </row>
    <row r="1845" spans="1:17" s="39" customFormat="1" ht="12">
      <c r="A1845" s="298"/>
      <c r="B1845" s="298"/>
      <c r="C1845" s="298"/>
      <c r="D1845" s="298"/>
      <c r="E1845" s="298"/>
      <c r="F1845" s="298"/>
      <c r="G1845" s="298"/>
      <c r="H1845" s="298"/>
      <c r="I1845" s="298"/>
      <c r="J1845" s="298"/>
      <c r="K1845" s="298"/>
      <c r="L1845" s="299"/>
      <c r="M1845" s="300"/>
      <c r="N1845" s="301"/>
      <c r="O1845" s="238"/>
      <c r="P1845" s="238"/>
      <c r="Q1845" s="238"/>
    </row>
    <row r="1846" spans="1:17" s="39" customFormat="1" ht="12">
      <c r="A1846" s="298"/>
      <c r="B1846" s="298"/>
      <c r="C1846" s="298"/>
      <c r="D1846" s="298"/>
      <c r="E1846" s="298"/>
      <c r="F1846" s="298"/>
      <c r="G1846" s="298"/>
      <c r="H1846" s="298"/>
      <c r="I1846" s="298"/>
      <c r="J1846" s="298"/>
      <c r="K1846" s="298"/>
      <c r="L1846" s="299"/>
      <c r="M1846" s="300"/>
      <c r="N1846" s="301"/>
      <c r="O1846" s="238"/>
      <c r="P1846" s="238"/>
      <c r="Q1846" s="238"/>
    </row>
    <row r="1847" spans="1:17" s="39" customFormat="1" ht="12">
      <c r="A1847" s="298"/>
      <c r="B1847" s="298"/>
      <c r="C1847" s="298"/>
      <c r="D1847" s="298"/>
      <c r="E1847" s="298"/>
      <c r="F1847" s="298"/>
      <c r="G1847" s="298"/>
      <c r="H1847" s="298"/>
      <c r="I1847" s="298"/>
      <c r="J1847" s="298"/>
      <c r="K1847" s="298"/>
      <c r="L1847" s="299"/>
      <c r="M1847" s="300"/>
      <c r="N1847" s="301"/>
      <c r="O1847" s="238"/>
      <c r="P1847" s="238"/>
      <c r="Q1847" s="238"/>
    </row>
    <row r="1848" spans="1:17" s="39" customFormat="1" ht="12">
      <c r="A1848" s="298"/>
      <c r="B1848" s="298"/>
      <c r="C1848" s="298"/>
      <c r="D1848" s="298"/>
      <c r="E1848" s="298"/>
      <c r="F1848" s="298"/>
      <c r="G1848" s="298"/>
      <c r="H1848" s="298"/>
      <c r="I1848" s="298"/>
      <c r="J1848" s="298"/>
      <c r="K1848" s="298"/>
      <c r="L1848" s="299"/>
      <c r="M1848" s="300"/>
      <c r="N1848" s="301"/>
      <c r="O1848" s="238"/>
      <c r="P1848" s="238"/>
      <c r="Q1848" s="238"/>
    </row>
    <row r="1849" spans="1:17" s="39" customFormat="1" ht="12">
      <c r="A1849" s="298"/>
      <c r="B1849" s="298"/>
      <c r="C1849" s="298"/>
      <c r="D1849" s="298"/>
      <c r="E1849" s="298"/>
      <c r="F1849" s="298"/>
      <c r="G1849" s="298"/>
      <c r="H1849" s="298"/>
      <c r="I1849" s="298"/>
      <c r="J1849" s="298"/>
      <c r="K1849" s="298"/>
      <c r="L1849" s="299"/>
      <c r="M1849" s="300"/>
      <c r="N1849" s="301"/>
      <c r="O1849" s="238"/>
      <c r="P1849" s="238"/>
      <c r="Q1849" s="238"/>
    </row>
    <row r="1850" spans="1:17" s="39" customFormat="1" ht="12">
      <c r="A1850" s="298"/>
      <c r="B1850" s="298"/>
      <c r="C1850" s="298"/>
      <c r="D1850" s="298"/>
      <c r="E1850" s="298"/>
      <c r="F1850" s="298"/>
      <c r="G1850" s="298"/>
      <c r="H1850" s="298"/>
      <c r="I1850" s="298"/>
      <c r="J1850" s="298"/>
      <c r="K1850" s="298"/>
      <c r="L1850" s="299"/>
      <c r="M1850" s="300"/>
      <c r="N1850" s="301"/>
      <c r="O1850" s="238"/>
      <c r="P1850" s="238"/>
      <c r="Q1850" s="238"/>
    </row>
    <row r="1851" spans="1:17" s="39" customFormat="1" ht="12">
      <c r="A1851" s="298"/>
      <c r="B1851" s="298"/>
      <c r="C1851" s="298"/>
      <c r="D1851" s="298"/>
      <c r="E1851" s="298"/>
      <c r="F1851" s="298"/>
      <c r="G1851" s="298"/>
      <c r="H1851" s="298"/>
      <c r="I1851" s="298"/>
      <c r="J1851" s="298"/>
      <c r="K1851" s="298"/>
      <c r="L1851" s="299"/>
      <c r="M1851" s="300"/>
      <c r="N1851" s="301"/>
      <c r="O1851" s="238"/>
      <c r="P1851" s="238"/>
      <c r="Q1851" s="238"/>
    </row>
    <row r="1852" spans="1:17" s="39" customFormat="1" ht="12">
      <c r="A1852" s="298"/>
      <c r="B1852" s="298"/>
      <c r="C1852" s="298"/>
      <c r="D1852" s="298"/>
      <c r="E1852" s="298"/>
      <c r="F1852" s="298"/>
      <c r="G1852" s="298"/>
      <c r="H1852" s="298"/>
      <c r="I1852" s="298"/>
      <c r="J1852" s="298"/>
      <c r="K1852" s="298"/>
      <c r="L1852" s="299"/>
      <c r="M1852" s="300"/>
      <c r="N1852" s="301"/>
      <c r="O1852" s="238"/>
      <c r="P1852" s="238"/>
      <c r="Q1852" s="238"/>
    </row>
    <row r="1853" spans="1:17" s="39" customFormat="1" ht="12">
      <c r="A1853" s="298"/>
      <c r="B1853" s="298"/>
      <c r="C1853" s="298"/>
      <c r="D1853" s="298"/>
      <c r="E1853" s="298"/>
      <c r="F1853" s="298"/>
      <c r="G1853" s="298"/>
      <c r="H1853" s="298"/>
      <c r="I1853" s="298"/>
      <c r="J1853" s="298"/>
      <c r="K1853" s="298"/>
      <c r="L1853" s="299"/>
      <c r="M1853" s="300"/>
      <c r="N1853" s="301"/>
      <c r="O1853" s="238"/>
      <c r="P1853" s="238"/>
      <c r="Q1853" s="238"/>
    </row>
    <row r="1854" spans="1:17" s="39" customFormat="1" ht="12">
      <c r="A1854" s="298"/>
      <c r="B1854" s="298"/>
      <c r="C1854" s="298"/>
      <c r="D1854" s="298"/>
      <c r="E1854" s="298"/>
      <c r="F1854" s="298"/>
      <c r="G1854" s="298"/>
      <c r="H1854" s="298"/>
      <c r="I1854" s="298"/>
      <c r="J1854" s="298"/>
      <c r="K1854" s="298"/>
      <c r="L1854" s="299"/>
      <c r="M1854" s="300"/>
      <c r="N1854" s="301"/>
      <c r="O1854" s="238"/>
      <c r="P1854" s="238"/>
      <c r="Q1854" s="238"/>
    </row>
    <row r="1855" spans="1:17" s="39" customFormat="1" ht="12">
      <c r="A1855" s="298"/>
      <c r="B1855" s="298"/>
      <c r="C1855" s="298"/>
      <c r="D1855" s="298"/>
      <c r="E1855" s="298"/>
      <c r="F1855" s="298"/>
      <c r="G1855" s="298"/>
      <c r="H1855" s="298"/>
      <c r="I1855" s="298"/>
      <c r="J1855" s="298"/>
      <c r="K1855" s="298"/>
      <c r="L1855" s="299"/>
      <c r="M1855" s="300"/>
      <c r="N1855" s="301"/>
      <c r="O1855" s="238"/>
      <c r="P1855" s="238"/>
      <c r="Q1855" s="238"/>
    </row>
    <row r="1856" spans="1:17" s="39" customFormat="1" ht="12">
      <c r="A1856" s="298"/>
      <c r="B1856" s="298"/>
      <c r="C1856" s="298"/>
      <c r="D1856" s="298"/>
      <c r="E1856" s="298"/>
      <c r="F1856" s="298"/>
      <c r="G1856" s="298"/>
      <c r="H1856" s="298"/>
      <c r="I1856" s="298"/>
      <c r="J1856" s="298"/>
      <c r="K1856" s="298"/>
      <c r="L1856" s="299"/>
      <c r="M1856" s="300"/>
      <c r="N1856" s="301"/>
      <c r="O1856" s="238"/>
      <c r="P1856" s="238"/>
      <c r="Q1856" s="238"/>
    </row>
    <row r="1857" spans="1:17" s="39" customFormat="1" ht="12">
      <c r="A1857" s="298"/>
      <c r="B1857" s="298"/>
      <c r="C1857" s="298"/>
      <c r="D1857" s="298"/>
      <c r="E1857" s="298"/>
      <c r="F1857" s="298"/>
      <c r="G1857" s="298"/>
      <c r="H1857" s="298"/>
      <c r="I1857" s="298"/>
      <c r="J1857" s="298"/>
      <c r="K1857" s="298"/>
      <c r="L1857" s="299"/>
      <c r="M1857" s="300"/>
      <c r="N1857" s="301"/>
      <c r="O1857" s="238"/>
      <c r="P1857" s="238"/>
      <c r="Q1857" s="238"/>
    </row>
    <row r="1858" spans="1:17" s="39" customFormat="1" ht="12">
      <c r="A1858" s="298"/>
      <c r="B1858" s="298"/>
      <c r="C1858" s="298"/>
      <c r="D1858" s="298"/>
      <c r="E1858" s="298"/>
      <c r="F1858" s="298"/>
      <c r="G1858" s="298"/>
      <c r="H1858" s="298"/>
      <c r="I1858" s="298"/>
      <c r="J1858" s="298"/>
      <c r="K1858" s="298"/>
      <c r="L1858" s="299"/>
      <c r="M1858" s="300"/>
      <c r="N1858" s="301"/>
      <c r="O1858" s="238"/>
      <c r="P1858" s="238"/>
      <c r="Q1858" s="238"/>
    </row>
    <row r="1859" spans="1:17" s="39" customFormat="1" ht="12">
      <c r="A1859" s="298"/>
      <c r="B1859" s="298"/>
      <c r="C1859" s="298"/>
      <c r="D1859" s="298"/>
      <c r="E1859" s="298"/>
      <c r="F1859" s="298"/>
      <c r="G1859" s="298"/>
      <c r="H1859" s="298"/>
      <c r="I1859" s="298"/>
      <c r="J1859" s="298"/>
      <c r="K1859" s="298"/>
      <c r="L1859" s="299"/>
      <c r="M1859" s="300"/>
      <c r="N1859" s="301"/>
      <c r="O1859" s="238"/>
      <c r="P1859" s="238"/>
      <c r="Q1859" s="238"/>
    </row>
    <row r="1860" spans="1:17" s="39" customFormat="1" ht="12">
      <c r="A1860" s="298"/>
      <c r="B1860" s="298"/>
      <c r="C1860" s="298"/>
      <c r="D1860" s="298"/>
      <c r="E1860" s="298"/>
      <c r="F1860" s="298"/>
      <c r="G1860" s="298"/>
      <c r="H1860" s="298"/>
      <c r="I1860" s="298"/>
      <c r="J1860" s="298"/>
      <c r="K1860" s="298"/>
      <c r="L1860" s="299"/>
      <c r="M1860" s="300"/>
      <c r="N1860" s="301"/>
      <c r="O1860" s="238"/>
      <c r="P1860" s="238"/>
      <c r="Q1860" s="238"/>
    </row>
    <row r="1861" spans="1:17" s="39" customFormat="1" ht="12">
      <c r="A1861" s="298"/>
      <c r="B1861" s="298"/>
      <c r="C1861" s="298"/>
      <c r="D1861" s="298"/>
      <c r="E1861" s="298"/>
      <c r="F1861" s="298"/>
      <c r="G1861" s="298"/>
      <c r="H1861" s="298"/>
      <c r="I1861" s="298"/>
      <c r="J1861" s="298"/>
      <c r="K1861" s="298"/>
      <c r="L1861" s="299"/>
      <c r="M1861" s="300"/>
      <c r="N1861" s="301"/>
      <c r="O1861" s="238"/>
      <c r="P1861" s="238"/>
      <c r="Q1861" s="238"/>
    </row>
    <row r="1862" spans="1:17" s="39" customFormat="1" ht="12">
      <c r="A1862" s="298"/>
      <c r="B1862" s="298"/>
      <c r="C1862" s="298"/>
      <c r="D1862" s="298"/>
      <c r="E1862" s="298"/>
      <c r="F1862" s="298"/>
      <c r="G1862" s="298"/>
      <c r="H1862" s="298"/>
      <c r="I1862" s="298"/>
      <c r="J1862" s="298"/>
      <c r="K1862" s="298"/>
      <c r="L1862" s="299"/>
      <c r="M1862" s="300"/>
      <c r="N1862" s="301"/>
      <c r="O1862" s="238"/>
      <c r="P1862" s="238"/>
      <c r="Q1862" s="238"/>
    </row>
    <row r="1863" spans="1:17" s="39" customFormat="1" ht="12">
      <c r="A1863" s="298"/>
      <c r="B1863" s="298"/>
      <c r="C1863" s="298"/>
      <c r="D1863" s="298"/>
      <c r="E1863" s="298"/>
      <c r="F1863" s="298"/>
      <c r="G1863" s="298"/>
      <c r="H1863" s="298"/>
      <c r="I1863" s="298"/>
      <c r="J1863" s="298"/>
      <c r="K1863" s="298"/>
      <c r="L1863" s="299"/>
      <c r="M1863" s="300"/>
      <c r="N1863" s="301"/>
      <c r="O1863" s="238"/>
      <c r="P1863" s="238"/>
      <c r="Q1863" s="238"/>
    </row>
    <row r="1864" spans="1:17" s="39" customFormat="1" ht="12">
      <c r="A1864" s="298"/>
      <c r="B1864" s="298"/>
      <c r="C1864" s="298"/>
      <c r="D1864" s="298"/>
      <c r="E1864" s="298"/>
      <c r="F1864" s="298"/>
      <c r="G1864" s="298"/>
      <c r="H1864" s="298"/>
      <c r="I1864" s="298"/>
      <c r="J1864" s="298"/>
      <c r="K1864" s="298"/>
      <c r="L1864" s="299"/>
      <c r="M1864" s="300"/>
      <c r="N1864" s="301"/>
      <c r="O1864" s="238"/>
      <c r="P1864" s="238"/>
      <c r="Q1864" s="238"/>
    </row>
    <row r="1865" spans="1:17" s="39" customFormat="1" ht="12">
      <c r="A1865" s="298"/>
      <c r="B1865" s="298"/>
      <c r="C1865" s="298"/>
      <c r="D1865" s="298"/>
      <c r="E1865" s="298"/>
      <c r="F1865" s="298"/>
      <c r="G1865" s="298"/>
      <c r="H1865" s="298"/>
      <c r="I1865" s="298"/>
      <c r="J1865" s="298"/>
      <c r="K1865" s="298"/>
      <c r="L1865" s="299"/>
      <c r="M1865" s="300"/>
      <c r="N1865" s="301"/>
      <c r="O1865" s="238"/>
      <c r="P1865" s="238"/>
      <c r="Q1865" s="238"/>
    </row>
    <row r="1866" spans="1:17" s="39" customFormat="1" ht="12">
      <c r="A1866" s="298"/>
      <c r="B1866" s="298"/>
      <c r="C1866" s="298"/>
      <c r="D1866" s="298"/>
      <c r="E1866" s="298"/>
      <c r="F1866" s="298"/>
      <c r="G1866" s="298"/>
      <c r="H1866" s="298"/>
      <c r="I1866" s="298"/>
      <c r="J1866" s="298"/>
      <c r="K1866" s="298"/>
      <c r="L1866" s="299"/>
      <c r="M1866" s="300"/>
      <c r="N1866" s="301"/>
      <c r="O1866" s="238"/>
      <c r="P1866" s="238"/>
      <c r="Q1866" s="238"/>
    </row>
    <row r="1867" spans="1:17" s="39" customFormat="1" ht="12">
      <c r="A1867" s="298"/>
      <c r="B1867" s="298"/>
      <c r="C1867" s="298"/>
      <c r="D1867" s="298"/>
      <c r="E1867" s="298"/>
      <c r="F1867" s="298"/>
      <c r="G1867" s="298"/>
      <c r="H1867" s="298"/>
      <c r="I1867" s="298"/>
      <c r="J1867" s="298"/>
      <c r="K1867" s="298"/>
      <c r="L1867" s="299"/>
      <c r="M1867" s="300"/>
      <c r="N1867" s="301"/>
      <c r="O1867" s="238"/>
      <c r="P1867" s="238"/>
      <c r="Q1867" s="238"/>
    </row>
    <row r="1868" spans="1:17" s="39" customFormat="1" ht="12">
      <c r="A1868" s="298"/>
      <c r="B1868" s="298"/>
      <c r="C1868" s="298"/>
      <c r="D1868" s="298"/>
      <c r="E1868" s="298"/>
      <c r="F1868" s="298"/>
      <c r="G1868" s="298"/>
      <c r="H1868" s="298"/>
      <c r="I1868" s="298"/>
      <c r="J1868" s="298"/>
      <c r="K1868" s="298"/>
      <c r="L1868" s="299"/>
      <c r="M1868" s="300"/>
      <c r="N1868" s="301"/>
      <c r="O1868" s="238"/>
      <c r="P1868" s="238"/>
      <c r="Q1868" s="238"/>
    </row>
    <row r="1869" spans="1:17" s="39" customFormat="1" ht="12">
      <c r="A1869" s="298"/>
      <c r="B1869" s="298"/>
      <c r="C1869" s="298"/>
      <c r="D1869" s="298"/>
      <c r="E1869" s="298"/>
      <c r="F1869" s="298"/>
      <c r="G1869" s="298"/>
      <c r="H1869" s="298"/>
      <c r="I1869" s="298"/>
      <c r="J1869" s="298"/>
      <c r="K1869" s="298"/>
      <c r="L1869" s="299"/>
      <c r="M1869" s="300"/>
      <c r="N1869" s="301"/>
      <c r="O1869" s="238"/>
      <c r="P1869" s="238"/>
      <c r="Q1869" s="238"/>
    </row>
    <row r="1870" spans="1:17" s="39" customFormat="1" ht="12">
      <c r="A1870" s="298"/>
      <c r="B1870" s="298"/>
      <c r="C1870" s="298"/>
      <c r="D1870" s="298"/>
      <c r="E1870" s="298"/>
      <c r="F1870" s="298"/>
      <c r="G1870" s="298"/>
      <c r="H1870" s="298"/>
      <c r="I1870" s="298"/>
      <c r="J1870" s="298"/>
      <c r="K1870" s="298"/>
      <c r="L1870" s="299"/>
      <c r="M1870" s="300"/>
      <c r="N1870" s="301"/>
      <c r="O1870" s="238"/>
      <c r="P1870" s="238"/>
      <c r="Q1870" s="238"/>
    </row>
    <row r="1871" spans="1:17" s="39" customFormat="1" ht="12">
      <c r="A1871" s="298"/>
      <c r="B1871" s="298"/>
      <c r="C1871" s="298"/>
      <c r="D1871" s="298"/>
      <c r="E1871" s="298"/>
      <c r="F1871" s="298"/>
      <c r="G1871" s="298"/>
      <c r="H1871" s="298"/>
      <c r="I1871" s="298"/>
      <c r="J1871" s="298"/>
      <c r="K1871" s="298"/>
      <c r="L1871" s="299"/>
      <c r="M1871" s="300"/>
      <c r="N1871" s="301"/>
      <c r="O1871" s="238"/>
      <c r="P1871" s="238"/>
      <c r="Q1871" s="238"/>
    </row>
    <row r="1872" spans="1:17" s="39" customFormat="1" ht="12">
      <c r="A1872" s="298"/>
      <c r="B1872" s="298"/>
      <c r="C1872" s="298"/>
      <c r="D1872" s="298"/>
      <c r="E1872" s="298"/>
      <c r="F1872" s="298"/>
      <c r="G1872" s="298"/>
      <c r="H1872" s="298"/>
      <c r="I1872" s="298"/>
      <c r="J1872" s="298"/>
      <c r="K1872" s="298"/>
      <c r="L1872" s="299"/>
      <c r="M1872" s="300"/>
      <c r="N1872" s="301"/>
      <c r="O1872" s="238"/>
      <c r="P1872" s="238"/>
      <c r="Q1872" s="238"/>
    </row>
    <row r="1873" spans="1:17" s="39" customFormat="1" ht="12">
      <c r="A1873" s="298"/>
      <c r="B1873" s="298"/>
      <c r="C1873" s="298"/>
      <c r="D1873" s="298"/>
      <c r="E1873" s="298"/>
      <c r="F1873" s="298"/>
      <c r="G1873" s="298"/>
      <c r="H1873" s="298"/>
      <c r="I1873" s="298"/>
      <c r="J1873" s="298"/>
      <c r="K1873" s="298"/>
      <c r="L1873" s="299"/>
      <c r="M1873" s="300"/>
      <c r="N1873" s="301"/>
      <c r="O1873" s="238"/>
      <c r="P1873" s="238"/>
      <c r="Q1873" s="238"/>
    </row>
    <row r="1874" spans="1:17" s="39" customFormat="1" ht="12">
      <c r="A1874" s="298"/>
      <c r="B1874" s="298"/>
      <c r="C1874" s="298"/>
      <c r="D1874" s="298"/>
      <c r="E1874" s="298"/>
      <c r="F1874" s="298"/>
      <c r="G1874" s="298"/>
      <c r="H1874" s="298"/>
      <c r="I1874" s="298"/>
      <c r="J1874" s="298"/>
      <c r="K1874" s="298"/>
      <c r="L1874" s="299"/>
      <c r="M1874" s="300"/>
      <c r="N1874" s="301"/>
      <c r="O1874" s="238"/>
      <c r="P1874" s="238"/>
      <c r="Q1874" s="238"/>
    </row>
    <row r="1875" spans="1:17" s="39" customFormat="1" ht="12">
      <c r="A1875" s="298"/>
      <c r="B1875" s="298"/>
      <c r="C1875" s="298"/>
      <c r="D1875" s="298"/>
      <c r="E1875" s="298"/>
      <c r="F1875" s="298"/>
      <c r="G1875" s="298"/>
      <c r="H1875" s="298"/>
      <c r="I1875" s="298"/>
      <c r="J1875" s="298"/>
      <c r="K1875" s="298"/>
      <c r="L1875" s="299"/>
      <c r="M1875" s="300"/>
      <c r="N1875" s="301"/>
      <c r="O1875" s="238"/>
      <c r="P1875" s="238"/>
      <c r="Q1875" s="238"/>
    </row>
    <row r="1876" spans="1:17" s="39" customFormat="1" ht="12">
      <c r="A1876" s="298"/>
      <c r="B1876" s="298"/>
      <c r="C1876" s="298"/>
      <c r="D1876" s="298"/>
      <c r="E1876" s="298"/>
      <c r="F1876" s="298"/>
      <c r="G1876" s="298"/>
      <c r="H1876" s="298"/>
      <c r="I1876" s="298"/>
      <c r="J1876" s="298"/>
      <c r="K1876" s="298"/>
      <c r="L1876" s="299"/>
      <c r="M1876" s="300"/>
      <c r="N1876" s="301"/>
      <c r="O1876" s="238"/>
      <c r="P1876" s="238"/>
      <c r="Q1876" s="238"/>
    </row>
    <row r="1877" spans="1:17" s="39" customFormat="1" ht="12">
      <c r="A1877" s="298"/>
      <c r="B1877" s="298"/>
      <c r="C1877" s="298"/>
      <c r="D1877" s="298"/>
      <c r="E1877" s="298"/>
      <c r="F1877" s="298"/>
      <c r="G1877" s="298"/>
      <c r="H1877" s="298"/>
      <c r="I1877" s="298"/>
      <c r="J1877" s="298"/>
      <c r="K1877" s="298"/>
      <c r="L1877" s="299"/>
      <c r="M1877" s="300"/>
      <c r="N1877" s="301"/>
      <c r="O1877" s="238"/>
      <c r="P1877" s="238"/>
      <c r="Q1877" s="238"/>
    </row>
    <row r="1878" spans="1:17" s="39" customFormat="1" ht="12">
      <c r="A1878" s="298"/>
      <c r="B1878" s="298"/>
      <c r="C1878" s="298"/>
      <c r="D1878" s="298"/>
      <c r="E1878" s="298"/>
      <c r="F1878" s="298"/>
      <c r="G1878" s="298"/>
      <c r="H1878" s="298"/>
      <c r="I1878" s="298"/>
      <c r="J1878" s="298"/>
      <c r="K1878" s="298"/>
      <c r="L1878" s="299"/>
      <c r="M1878" s="300"/>
      <c r="N1878" s="301"/>
      <c r="O1878" s="238"/>
      <c r="P1878" s="238"/>
      <c r="Q1878" s="238"/>
    </row>
    <row r="1879" spans="1:17" s="39" customFormat="1" ht="12">
      <c r="A1879" s="298"/>
      <c r="B1879" s="298"/>
      <c r="C1879" s="298"/>
      <c r="D1879" s="298"/>
      <c r="E1879" s="298"/>
      <c r="F1879" s="298"/>
      <c r="G1879" s="298"/>
      <c r="H1879" s="298"/>
      <c r="I1879" s="298"/>
      <c r="J1879" s="298"/>
      <c r="K1879" s="298"/>
      <c r="L1879" s="299"/>
      <c r="M1879" s="300"/>
      <c r="N1879" s="301"/>
      <c r="O1879" s="238"/>
      <c r="P1879" s="238"/>
      <c r="Q1879" s="238"/>
    </row>
    <row r="1880" spans="1:17" s="39" customFormat="1" ht="12">
      <c r="A1880" s="298"/>
      <c r="B1880" s="298"/>
      <c r="C1880" s="298"/>
      <c r="D1880" s="298"/>
      <c r="E1880" s="298"/>
      <c r="F1880" s="298"/>
      <c r="G1880" s="298"/>
      <c r="H1880" s="298"/>
      <c r="I1880" s="298"/>
      <c r="J1880" s="298"/>
      <c r="K1880" s="298"/>
      <c r="L1880" s="299"/>
      <c r="M1880" s="300"/>
      <c r="N1880" s="301"/>
      <c r="O1880" s="238"/>
      <c r="P1880" s="238"/>
      <c r="Q1880" s="238"/>
    </row>
    <row r="1881" spans="1:17" s="39" customFormat="1" ht="12">
      <c r="A1881" s="298"/>
      <c r="B1881" s="298"/>
      <c r="C1881" s="298"/>
      <c r="D1881" s="298"/>
      <c r="E1881" s="298"/>
      <c r="F1881" s="298"/>
      <c r="G1881" s="298"/>
      <c r="H1881" s="298"/>
      <c r="I1881" s="298"/>
      <c r="J1881" s="298"/>
      <c r="K1881" s="298"/>
      <c r="L1881" s="299"/>
      <c r="M1881" s="300"/>
      <c r="N1881" s="301"/>
      <c r="O1881" s="238"/>
      <c r="P1881" s="238"/>
      <c r="Q1881" s="238"/>
    </row>
    <row r="1882" spans="1:17" s="39" customFormat="1" ht="12">
      <c r="A1882" s="298"/>
      <c r="B1882" s="298"/>
      <c r="C1882" s="298"/>
      <c r="D1882" s="298"/>
      <c r="E1882" s="298"/>
      <c r="F1882" s="298"/>
      <c r="G1882" s="298"/>
      <c r="H1882" s="298"/>
      <c r="I1882" s="298"/>
      <c r="J1882" s="298"/>
      <c r="K1882" s="298"/>
      <c r="L1882" s="299"/>
      <c r="M1882" s="300"/>
      <c r="N1882" s="301"/>
      <c r="O1882" s="238"/>
      <c r="P1882" s="238"/>
      <c r="Q1882" s="238"/>
    </row>
    <row r="1883" spans="1:17" s="39" customFormat="1" ht="12">
      <c r="A1883" s="298"/>
      <c r="B1883" s="298"/>
      <c r="C1883" s="298"/>
      <c r="D1883" s="298"/>
      <c r="E1883" s="298"/>
      <c r="F1883" s="298"/>
      <c r="G1883" s="298"/>
      <c r="H1883" s="298"/>
      <c r="I1883" s="298"/>
      <c r="J1883" s="298"/>
      <c r="K1883" s="298"/>
      <c r="L1883" s="299"/>
      <c r="M1883" s="300"/>
      <c r="N1883" s="301"/>
      <c r="O1883" s="238"/>
      <c r="P1883" s="238"/>
      <c r="Q1883" s="238"/>
    </row>
    <row r="1884" spans="1:17" s="39" customFormat="1" ht="12">
      <c r="A1884" s="298"/>
      <c r="B1884" s="298"/>
      <c r="C1884" s="298"/>
      <c r="D1884" s="298"/>
      <c r="E1884" s="298"/>
      <c r="F1884" s="298"/>
      <c r="G1884" s="298"/>
      <c r="H1884" s="298"/>
      <c r="I1884" s="298"/>
      <c r="J1884" s="298"/>
      <c r="K1884" s="298"/>
      <c r="L1884" s="299"/>
      <c r="M1884" s="300"/>
      <c r="N1884" s="301"/>
      <c r="O1884" s="238"/>
      <c r="P1884" s="238"/>
      <c r="Q1884" s="238"/>
    </row>
    <row r="1885" spans="1:17" s="39" customFormat="1" ht="12">
      <c r="A1885" s="298"/>
      <c r="B1885" s="298"/>
      <c r="C1885" s="298"/>
      <c r="D1885" s="298"/>
      <c r="E1885" s="298"/>
      <c r="F1885" s="298"/>
      <c r="G1885" s="298"/>
      <c r="H1885" s="298"/>
      <c r="I1885" s="298"/>
      <c r="J1885" s="298"/>
      <c r="K1885" s="298"/>
      <c r="L1885" s="299"/>
      <c r="M1885" s="300"/>
      <c r="N1885" s="301"/>
      <c r="O1885" s="238"/>
      <c r="P1885" s="238"/>
      <c r="Q1885" s="238"/>
    </row>
    <row r="1886" spans="1:17" s="39" customFormat="1" ht="12">
      <c r="A1886" s="298"/>
      <c r="B1886" s="298"/>
      <c r="C1886" s="298"/>
      <c r="D1886" s="298"/>
      <c r="E1886" s="298"/>
      <c r="F1886" s="298"/>
      <c r="G1886" s="298"/>
      <c r="H1886" s="298"/>
      <c r="I1886" s="298"/>
      <c r="J1886" s="298"/>
      <c r="K1886" s="298"/>
      <c r="L1886" s="299"/>
      <c r="M1886" s="300"/>
      <c r="N1886" s="301"/>
      <c r="O1886" s="238"/>
      <c r="P1886" s="238"/>
      <c r="Q1886" s="238"/>
    </row>
    <row r="1887" spans="1:17" s="39" customFormat="1" ht="12">
      <c r="A1887" s="298"/>
      <c r="B1887" s="298"/>
      <c r="C1887" s="298"/>
      <c r="D1887" s="298"/>
      <c r="E1887" s="298"/>
      <c r="F1887" s="298"/>
      <c r="G1887" s="298"/>
      <c r="H1887" s="298"/>
      <c r="I1887" s="298"/>
      <c r="J1887" s="298"/>
      <c r="K1887" s="298"/>
      <c r="L1887" s="299"/>
      <c r="M1887" s="300"/>
      <c r="N1887" s="301"/>
      <c r="O1887" s="238"/>
      <c r="P1887" s="238"/>
      <c r="Q1887" s="238"/>
    </row>
    <row r="1888" spans="1:17" s="39" customFormat="1" ht="12">
      <c r="A1888" s="298"/>
      <c r="B1888" s="298"/>
      <c r="C1888" s="298"/>
      <c r="D1888" s="298"/>
      <c r="E1888" s="298"/>
      <c r="F1888" s="298"/>
      <c r="G1888" s="298"/>
      <c r="H1888" s="298"/>
      <c r="I1888" s="298"/>
      <c r="J1888" s="298"/>
      <c r="K1888" s="298"/>
      <c r="L1888" s="299"/>
      <c r="M1888" s="300"/>
      <c r="N1888" s="301"/>
      <c r="O1888" s="238"/>
      <c r="P1888" s="238"/>
      <c r="Q1888" s="238"/>
    </row>
    <row r="1889" spans="1:17" s="39" customFormat="1" ht="12">
      <c r="A1889" s="298"/>
      <c r="B1889" s="298"/>
      <c r="C1889" s="298"/>
      <c r="D1889" s="298"/>
      <c r="E1889" s="298"/>
      <c r="F1889" s="298"/>
      <c r="G1889" s="298"/>
      <c r="H1889" s="298"/>
      <c r="I1889" s="298"/>
      <c r="J1889" s="298"/>
      <c r="K1889" s="298"/>
      <c r="L1889" s="299"/>
      <c r="M1889" s="300"/>
      <c r="N1889" s="301"/>
      <c r="O1889" s="238"/>
      <c r="P1889" s="238"/>
      <c r="Q1889" s="238"/>
    </row>
    <row r="1890" spans="1:17" s="39" customFormat="1" ht="12">
      <c r="A1890" s="298"/>
      <c r="B1890" s="298"/>
      <c r="C1890" s="298"/>
      <c r="D1890" s="298"/>
      <c r="E1890" s="298"/>
      <c r="F1890" s="298"/>
      <c r="G1890" s="298"/>
      <c r="H1890" s="298"/>
      <c r="I1890" s="298"/>
      <c r="J1890" s="298"/>
      <c r="K1890" s="298"/>
      <c r="L1890" s="299"/>
      <c r="M1890" s="300"/>
      <c r="N1890" s="301"/>
      <c r="O1890" s="238"/>
      <c r="P1890" s="238"/>
      <c r="Q1890" s="238"/>
    </row>
    <row r="1891" spans="1:17" s="39" customFormat="1" ht="12">
      <c r="A1891" s="298"/>
      <c r="B1891" s="298"/>
      <c r="C1891" s="298"/>
      <c r="D1891" s="298"/>
      <c r="E1891" s="298"/>
      <c r="F1891" s="298"/>
      <c r="G1891" s="298"/>
      <c r="H1891" s="298"/>
      <c r="I1891" s="298"/>
      <c r="J1891" s="298"/>
      <c r="K1891" s="298"/>
      <c r="L1891" s="299"/>
      <c r="M1891" s="300"/>
      <c r="N1891" s="301"/>
      <c r="O1891" s="238"/>
      <c r="P1891" s="238"/>
      <c r="Q1891" s="238"/>
    </row>
    <row r="1892" spans="1:17" s="39" customFormat="1" ht="12">
      <c r="A1892" s="298"/>
      <c r="B1892" s="298"/>
      <c r="C1892" s="298"/>
      <c r="D1892" s="298"/>
      <c r="E1892" s="298"/>
      <c r="F1892" s="298"/>
      <c r="G1892" s="298"/>
      <c r="H1892" s="298"/>
      <c r="I1892" s="298"/>
      <c r="J1892" s="298"/>
      <c r="K1892" s="298"/>
      <c r="L1892" s="299"/>
      <c r="M1892" s="300"/>
      <c r="N1892" s="301"/>
      <c r="O1892" s="238"/>
      <c r="P1892" s="238"/>
      <c r="Q1892" s="238"/>
    </row>
    <row r="1893" spans="1:17" s="39" customFormat="1" ht="12">
      <c r="A1893" s="298"/>
      <c r="B1893" s="298"/>
      <c r="C1893" s="298"/>
      <c r="D1893" s="298"/>
      <c r="E1893" s="298"/>
      <c r="F1893" s="298"/>
      <c r="G1893" s="298"/>
      <c r="H1893" s="298"/>
      <c r="I1893" s="298"/>
      <c r="J1893" s="298"/>
      <c r="K1893" s="298"/>
      <c r="L1893" s="299"/>
      <c r="M1893" s="300"/>
      <c r="N1893" s="301"/>
      <c r="O1893" s="238"/>
      <c r="P1893" s="238"/>
      <c r="Q1893" s="238"/>
    </row>
    <row r="1894" spans="1:17" s="39" customFormat="1" ht="12">
      <c r="A1894" s="298"/>
      <c r="B1894" s="298"/>
      <c r="C1894" s="298"/>
      <c r="D1894" s="298"/>
      <c r="E1894" s="298"/>
      <c r="F1894" s="298"/>
      <c r="G1894" s="298"/>
      <c r="H1894" s="298"/>
      <c r="I1894" s="298"/>
      <c r="J1894" s="298"/>
      <c r="K1894" s="298"/>
      <c r="L1894" s="299"/>
      <c r="M1894" s="300"/>
      <c r="N1894" s="301"/>
      <c r="O1894" s="238"/>
      <c r="P1894" s="238"/>
      <c r="Q1894" s="238"/>
    </row>
    <row r="1895" spans="1:17" s="39" customFormat="1" ht="12">
      <c r="A1895" s="298"/>
      <c r="B1895" s="298"/>
      <c r="C1895" s="298"/>
      <c r="D1895" s="298"/>
      <c r="E1895" s="298"/>
      <c r="F1895" s="298"/>
      <c r="G1895" s="298"/>
      <c r="H1895" s="298"/>
      <c r="I1895" s="298"/>
      <c r="J1895" s="298"/>
      <c r="K1895" s="298"/>
      <c r="L1895" s="299"/>
      <c r="M1895" s="300"/>
      <c r="N1895" s="301"/>
      <c r="O1895" s="238"/>
      <c r="P1895" s="238"/>
      <c r="Q1895" s="238"/>
    </row>
    <row r="1896" spans="1:17" s="39" customFormat="1" ht="12">
      <c r="A1896" s="298"/>
      <c r="B1896" s="298"/>
      <c r="C1896" s="298"/>
      <c r="D1896" s="298"/>
      <c r="E1896" s="298"/>
      <c r="F1896" s="298"/>
      <c r="G1896" s="298"/>
      <c r="H1896" s="298"/>
      <c r="I1896" s="298"/>
      <c r="J1896" s="298"/>
      <c r="K1896" s="298"/>
      <c r="L1896" s="299"/>
      <c r="M1896" s="300"/>
      <c r="N1896" s="301"/>
      <c r="O1896" s="238"/>
      <c r="P1896" s="238"/>
      <c r="Q1896" s="238"/>
    </row>
    <row r="1897" spans="1:17" s="39" customFormat="1" ht="12">
      <c r="A1897" s="298"/>
      <c r="B1897" s="298"/>
      <c r="C1897" s="298"/>
      <c r="D1897" s="298"/>
      <c r="E1897" s="298"/>
      <c r="F1897" s="298"/>
      <c r="G1897" s="298"/>
      <c r="H1897" s="298"/>
      <c r="I1897" s="298"/>
      <c r="J1897" s="298"/>
      <c r="K1897" s="298"/>
      <c r="L1897" s="299"/>
      <c r="M1897" s="300"/>
      <c r="N1897" s="301"/>
      <c r="O1897" s="238"/>
      <c r="P1897" s="238"/>
      <c r="Q1897" s="238"/>
    </row>
    <row r="1898" spans="1:17" s="39" customFormat="1" ht="12">
      <c r="A1898" s="298"/>
      <c r="B1898" s="298"/>
      <c r="C1898" s="298"/>
      <c r="D1898" s="298"/>
      <c r="E1898" s="298"/>
      <c r="F1898" s="298"/>
      <c r="G1898" s="298"/>
      <c r="H1898" s="298"/>
      <c r="I1898" s="298"/>
      <c r="J1898" s="298"/>
      <c r="K1898" s="298"/>
      <c r="L1898" s="299"/>
      <c r="M1898" s="300"/>
      <c r="N1898" s="301"/>
      <c r="O1898" s="238"/>
      <c r="P1898" s="238"/>
      <c r="Q1898" s="238"/>
    </row>
    <row r="1899" spans="1:17" s="39" customFormat="1" ht="12">
      <c r="A1899" s="298"/>
      <c r="B1899" s="298"/>
      <c r="C1899" s="298"/>
      <c r="D1899" s="298"/>
      <c r="E1899" s="298"/>
      <c r="F1899" s="298"/>
      <c r="G1899" s="298"/>
      <c r="H1899" s="298"/>
      <c r="I1899" s="298"/>
      <c r="J1899" s="298"/>
      <c r="K1899" s="298"/>
      <c r="L1899" s="299"/>
      <c r="M1899" s="300"/>
      <c r="N1899" s="301"/>
      <c r="O1899" s="238"/>
      <c r="P1899" s="238"/>
      <c r="Q1899" s="238"/>
    </row>
    <row r="1900" spans="1:17" s="39" customFormat="1" ht="12">
      <c r="A1900" s="298"/>
      <c r="B1900" s="298"/>
      <c r="C1900" s="298"/>
      <c r="D1900" s="298"/>
      <c r="E1900" s="298"/>
      <c r="F1900" s="298"/>
      <c r="G1900" s="298"/>
      <c r="H1900" s="298"/>
      <c r="I1900" s="298"/>
      <c r="J1900" s="298"/>
      <c r="K1900" s="298"/>
      <c r="L1900" s="299"/>
      <c r="M1900" s="300"/>
      <c r="N1900" s="301"/>
      <c r="O1900" s="238"/>
      <c r="P1900" s="238"/>
      <c r="Q1900" s="238"/>
    </row>
    <row r="1901" spans="1:17" s="39" customFormat="1" ht="12">
      <c r="A1901" s="298"/>
      <c r="B1901" s="298"/>
      <c r="C1901" s="298"/>
      <c r="D1901" s="298"/>
      <c r="E1901" s="298"/>
      <c r="F1901" s="298"/>
      <c r="G1901" s="298"/>
      <c r="H1901" s="298"/>
      <c r="I1901" s="298"/>
      <c r="J1901" s="298"/>
      <c r="K1901" s="298"/>
      <c r="L1901" s="299"/>
      <c r="M1901" s="300"/>
      <c r="N1901" s="301"/>
      <c r="O1901" s="238"/>
      <c r="P1901" s="238"/>
      <c r="Q1901" s="238"/>
    </row>
    <row r="1902" spans="1:17" s="39" customFormat="1" ht="12">
      <c r="A1902" s="298"/>
      <c r="B1902" s="298"/>
      <c r="C1902" s="298"/>
      <c r="D1902" s="298"/>
      <c r="E1902" s="298"/>
      <c r="F1902" s="298"/>
      <c r="G1902" s="298"/>
      <c r="H1902" s="298"/>
      <c r="I1902" s="298"/>
      <c r="J1902" s="298"/>
      <c r="K1902" s="298"/>
      <c r="L1902" s="299"/>
      <c r="M1902" s="300"/>
      <c r="N1902" s="301"/>
      <c r="O1902" s="238"/>
      <c r="P1902" s="238"/>
      <c r="Q1902" s="238"/>
    </row>
    <row r="1903" spans="1:17" s="39" customFormat="1" ht="12">
      <c r="A1903" s="298"/>
      <c r="B1903" s="298"/>
      <c r="C1903" s="298"/>
      <c r="D1903" s="298"/>
      <c r="E1903" s="298"/>
      <c r="F1903" s="298"/>
      <c r="G1903" s="298"/>
      <c r="H1903" s="298"/>
      <c r="I1903" s="298"/>
      <c r="J1903" s="298"/>
      <c r="K1903" s="298"/>
      <c r="L1903" s="299"/>
      <c r="M1903" s="300"/>
      <c r="N1903" s="301"/>
      <c r="O1903" s="238"/>
      <c r="P1903" s="238"/>
      <c r="Q1903" s="238"/>
    </row>
    <row r="1904" spans="1:17" s="39" customFormat="1" ht="12">
      <c r="A1904" s="298"/>
      <c r="B1904" s="298"/>
      <c r="C1904" s="298"/>
      <c r="D1904" s="298"/>
      <c r="E1904" s="298"/>
      <c r="F1904" s="298"/>
      <c r="G1904" s="298"/>
      <c r="H1904" s="298"/>
      <c r="I1904" s="298"/>
      <c r="J1904" s="298"/>
      <c r="K1904" s="298"/>
      <c r="L1904" s="299"/>
      <c r="M1904" s="300"/>
      <c r="N1904" s="301"/>
      <c r="O1904" s="238"/>
      <c r="P1904" s="238"/>
      <c r="Q1904" s="238"/>
    </row>
    <row r="1905" spans="1:17" s="39" customFormat="1" ht="12">
      <c r="A1905" s="298"/>
      <c r="B1905" s="298"/>
      <c r="C1905" s="298"/>
      <c r="D1905" s="298"/>
      <c r="E1905" s="298"/>
      <c r="F1905" s="298"/>
      <c r="G1905" s="298"/>
      <c r="H1905" s="298"/>
      <c r="I1905" s="298"/>
      <c r="J1905" s="298"/>
      <c r="K1905" s="298"/>
      <c r="L1905" s="299"/>
      <c r="M1905" s="300"/>
      <c r="N1905" s="301"/>
      <c r="O1905" s="238"/>
      <c r="P1905" s="238"/>
      <c r="Q1905" s="238"/>
    </row>
    <row r="1906" spans="1:17" s="39" customFormat="1" ht="12">
      <c r="A1906" s="298"/>
      <c r="B1906" s="298"/>
      <c r="C1906" s="298"/>
      <c r="D1906" s="298"/>
      <c r="E1906" s="298"/>
      <c r="F1906" s="298"/>
      <c r="G1906" s="298"/>
      <c r="H1906" s="298"/>
      <c r="I1906" s="298"/>
      <c r="J1906" s="298"/>
      <c r="K1906" s="298"/>
      <c r="L1906" s="299"/>
      <c r="M1906" s="300"/>
      <c r="N1906" s="301"/>
      <c r="O1906" s="238"/>
      <c r="P1906" s="238"/>
      <c r="Q1906" s="238"/>
    </row>
    <row r="1907" spans="1:17" s="39" customFormat="1" ht="12">
      <c r="A1907" s="298"/>
      <c r="B1907" s="298"/>
      <c r="C1907" s="298"/>
      <c r="D1907" s="298"/>
      <c r="E1907" s="298"/>
      <c r="F1907" s="298"/>
      <c r="G1907" s="298"/>
      <c r="H1907" s="298"/>
      <c r="I1907" s="298"/>
      <c r="J1907" s="298"/>
      <c r="K1907" s="298"/>
      <c r="L1907" s="299"/>
      <c r="M1907" s="300"/>
      <c r="N1907" s="301"/>
      <c r="O1907" s="238"/>
      <c r="P1907" s="238"/>
      <c r="Q1907" s="238"/>
    </row>
    <row r="1908" spans="1:17" s="39" customFormat="1" ht="12">
      <c r="A1908" s="298"/>
      <c r="B1908" s="298"/>
      <c r="C1908" s="298"/>
      <c r="D1908" s="298"/>
      <c r="E1908" s="298"/>
      <c r="F1908" s="298"/>
      <c r="G1908" s="298"/>
      <c r="H1908" s="298"/>
      <c r="I1908" s="298"/>
      <c r="J1908" s="298"/>
      <c r="K1908" s="298"/>
      <c r="L1908" s="299"/>
      <c r="M1908" s="300"/>
      <c r="N1908" s="301"/>
      <c r="O1908" s="238"/>
      <c r="P1908" s="238"/>
      <c r="Q1908" s="238"/>
    </row>
    <row r="1909" spans="1:17" s="39" customFormat="1" ht="12">
      <c r="A1909" s="298"/>
      <c r="B1909" s="298"/>
      <c r="C1909" s="298"/>
      <c r="D1909" s="298"/>
      <c r="E1909" s="298"/>
      <c r="F1909" s="298"/>
      <c r="G1909" s="298"/>
      <c r="H1909" s="298"/>
      <c r="I1909" s="298"/>
      <c r="J1909" s="298"/>
      <c r="K1909" s="298"/>
      <c r="L1909" s="299"/>
      <c r="M1909" s="300"/>
      <c r="N1909" s="301"/>
      <c r="O1909" s="238"/>
      <c r="P1909" s="238"/>
      <c r="Q1909" s="238"/>
    </row>
    <row r="1910" spans="1:17" s="39" customFormat="1" ht="12">
      <c r="A1910" s="298"/>
      <c r="B1910" s="298"/>
      <c r="C1910" s="298"/>
      <c r="D1910" s="298"/>
      <c r="E1910" s="298"/>
      <c r="F1910" s="298"/>
      <c r="G1910" s="298"/>
      <c r="H1910" s="298"/>
      <c r="I1910" s="298"/>
      <c r="J1910" s="298"/>
      <c r="K1910" s="298"/>
      <c r="L1910" s="299"/>
      <c r="M1910" s="300"/>
      <c r="N1910" s="301"/>
      <c r="O1910" s="238"/>
      <c r="P1910" s="238"/>
      <c r="Q1910" s="238"/>
    </row>
    <row r="1911" spans="1:17" s="39" customFormat="1" ht="12">
      <c r="A1911" s="298"/>
      <c r="B1911" s="298"/>
      <c r="C1911" s="298"/>
      <c r="D1911" s="298"/>
      <c r="E1911" s="298"/>
      <c r="F1911" s="298"/>
      <c r="G1911" s="298"/>
      <c r="H1911" s="298"/>
      <c r="I1911" s="298"/>
      <c r="J1911" s="298"/>
      <c r="K1911" s="298"/>
      <c r="L1911" s="299"/>
      <c r="M1911" s="300"/>
      <c r="N1911" s="301"/>
      <c r="O1911" s="238"/>
      <c r="P1911" s="238"/>
      <c r="Q1911" s="238"/>
    </row>
    <row r="1912" spans="1:17" s="39" customFormat="1" ht="12">
      <c r="A1912" s="298"/>
      <c r="B1912" s="298"/>
      <c r="C1912" s="298"/>
      <c r="D1912" s="298"/>
      <c r="E1912" s="298"/>
      <c r="F1912" s="298"/>
      <c r="G1912" s="298"/>
      <c r="H1912" s="298"/>
      <c r="I1912" s="298"/>
      <c r="J1912" s="298"/>
      <c r="K1912" s="298"/>
      <c r="L1912" s="299"/>
      <c r="M1912" s="300"/>
      <c r="N1912" s="301"/>
      <c r="O1912" s="238"/>
      <c r="P1912" s="238"/>
      <c r="Q1912" s="238"/>
    </row>
    <row r="1913" spans="1:17" s="39" customFormat="1" ht="12">
      <c r="A1913" s="298"/>
      <c r="B1913" s="298"/>
      <c r="C1913" s="298"/>
      <c r="D1913" s="298"/>
      <c r="E1913" s="298"/>
      <c r="F1913" s="298"/>
      <c r="G1913" s="298"/>
      <c r="H1913" s="298"/>
      <c r="I1913" s="298"/>
      <c r="J1913" s="298"/>
      <c r="K1913" s="298"/>
      <c r="L1913" s="299"/>
      <c r="M1913" s="300"/>
      <c r="N1913" s="301"/>
      <c r="O1913" s="238"/>
      <c r="P1913" s="238"/>
      <c r="Q1913" s="238"/>
    </row>
    <row r="1914" spans="1:17" s="39" customFormat="1" ht="12">
      <c r="A1914" s="298"/>
      <c r="B1914" s="298"/>
      <c r="C1914" s="298"/>
      <c r="D1914" s="298"/>
      <c r="E1914" s="298"/>
      <c r="F1914" s="298"/>
      <c r="G1914" s="298"/>
      <c r="H1914" s="298"/>
      <c r="I1914" s="298"/>
      <c r="J1914" s="298"/>
      <c r="K1914" s="298"/>
      <c r="L1914" s="299"/>
      <c r="M1914" s="300"/>
      <c r="N1914" s="301"/>
      <c r="O1914" s="238"/>
      <c r="P1914" s="238"/>
      <c r="Q1914" s="238"/>
    </row>
    <row r="1915" spans="1:17" s="39" customFormat="1" ht="12">
      <c r="A1915" s="298"/>
      <c r="B1915" s="298"/>
      <c r="C1915" s="298"/>
      <c r="D1915" s="298"/>
      <c r="E1915" s="298"/>
      <c r="F1915" s="298"/>
      <c r="G1915" s="298"/>
      <c r="H1915" s="298"/>
      <c r="I1915" s="298"/>
      <c r="J1915" s="298"/>
      <c r="K1915" s="298"/>
      <c r="L1915" s="299"/>
      <c r="M1915" s="300"/>
      <c r="N1915" s="301"/>
      <c r="O1915" s="238"/>
      <c r="P1915" s="238"/>
      <c r="Q1915" s="238"/>
    </row>
    <row r="1916" spans="1:17" s="39" customFormat="1" ht="12">
      <c r="A1916" s="298"/>
      <c r="B1916" s="298"/>
      <c r="C1916" s="298"/>
      <c r="D1916" s="298"/>
      <c r="E1916" s="298"/>
      <c r="F1916" s="298"/>
      <c r="G1916" s="298"/>
      <c r="H1916" s="298"/>
      <c r="I1916" s="298"/>
      <c r="J1916" s="298"/>
      <c r="K1916" s="298"/>
      <c r="L1916" s="299"/>
      <c r="M1916" s="300"/>
      <c r="N1916" s="301"/>
      <c r="O1916" s="238"/>
      <c r="P1916" s="238"/>
      <c r="Q1916" s="238"/>
    </row>
    <row r="1917" spans="1:17" s="39" customFormat="1" ht="12">
      <c r="A1917" s="298"/>
      <c r="B1917" s="298"/>
      <c r="C1917" s="298"/>
      <c r="D1917" s="298"/>
      <c r="E1917" s="298"/>
      <c r="F1917" s="298"/>
      <c r="G1917" s="298"/>
      <c r="H1917" s="298"/>
      <c r="I1917" s="298"/>
      <c r="J1917" s="298"/>
      <c r="K1917" s="298"/>
      <c r="L1917" s="299"/>
      <c r="M1917" s="300"/>
      <c r="N1917" s="301"/>
      <c r="O1917" s="238"/>
      <c r="P1917" s="238"/>
      <c r="Q1917" s="238"/>
    </row>
    <row r="1918" spans="1:17" s="39" customFormat="1" ht="12">
      <c r="A1918" s="298"/>
      <c r="B1918" s="298"/>
      <c r="C1918" s="298"/>
      <c r="D1918" s="298"/>
      <c r="E1918" s="298"/>
      <c r="F1918" s="298"/>
      <c r="G1918" s="298"/>
      <c r="H1918" s="298"/>
      <c r="I1918" s="298"/>
      <c r="J1918" s="298"/>
      <c r="K1918" s="298"/>
      <c r="L1918" s="299"/>
      <c r="M1918" s="300"/>
      <c r="N1918" s="301"/>
      <c r="O1918" s="238"/>
      <c r="P1918" s="238"/>
      <c r="Q1918" s="238"/>
    </row>
    <row r="1919" spans="1:17" s="39" customFormat="1" ht="12">
      <c r="A1919" s="298"/>
      <c r="B1919" s="298"/>
      <c r="C1919" s="298"/>
      <c r="D1919" s="298"/>
      <c r="E1919" s="298"/>
      <c r="F1919" s="298"/>
      <c r="G1919" s="298"/>
      <c r="H1919" s="298"/>
      <c r="I1919" s="298"/>
      <c r="J1919" s="298"/>
      <c r="K1919" s="298"/>
      <c r="L1919" s="299"/>
      <c r="M1919" s="300"/>
      <c r="N1919" s="301"/>
      <c r="O1919" s="238"/>
      <c r="P1919" s="238"/>
      <c r="Q1919" s="238"/>
    </row>
    <row r="1920" spans="1:17" s="39" customFormat="1" ht="12">
      <c r="A1920" s="298"/>
      <c r="B1920" s="298"/>
      <c r="C1920" s="298"/>
      <c r="D1920" s="298"/>
      <c r="E1920" s="298"/>
      <c r="F1920" s="298"/>
      <c r="G1920" s="298"/>
      <c r="H1920" s="298"/>
      <c r="I1920" s="298"/>
      <c r="J1920" s="298"/>
      <c r="K1920" s="298"/>
      <c r="L1920" s="299"/>
      <c r="M1920" s="300"/>
      <c r="N1920" s="301"/>
      <c r="O1920" s="238"/>
      <c r="P1920" s="238"/>
      <c r="Q1920" s="238"/>
    </row>
    <row r="1921" spans="1:17" s="39" customFormat="1" ht="12">
      <c r="A1921" s="298"/>
      <c r="B1921" s="298"/>
      <c r="C1921" s="298"/>
      <c r="D1921" s="298"/>
      <c r="E1921" s="298"/>
      <c r="F1921" s="298"/>
      <c r="G1921" s="298"/>
      <c r="H1921" s="298"/>
      <c r="I1921" s="298"/>
      <c r="J1921" s="298"/>
      <c r="K1921" s="298"/>
      <c r="L1921" s="299"/>
      <c r="M1921" s="300"/>
      <c r="N1921" s="301"/>
      <c r="O1921" s="238"/>
      <c r="P1921" s="238"/>
      <c r="Q1921" s="238"/>
    </row>
    <row r="1922" spans="1:17" s="39" customFormat="1" ht="12">
      <c r="A1922" s="298"/>
      <c r="B1922" s="298"/>
      <c r="C1922" s="298"/>
      <c r="D1922" s="298"/>
      <c r="E1922" s="298"/>
      <c r="F1922" s="298"/>
      <c r="G1922" s="298"/>
      <c r="H1922" s="298"/>
      <c r="I1922" s="298"/>
      <c r="J1922" s="298"/>
      <c r="K1922" s="298"/>
      <c r="L1922" s="299"/>
      <c r="M1922" s="300"/>
      <c r="N1922" s="301"/>
      <c r="O1922" s="238"/>
      <c r="P1922" s="238"/>
      <c r="Q1922" s="238"/>
    </row>
    <row r="1923" spans="1:17" s="39" customFormat="1" ht="12">
      <c r="A1923" s="298"/>
      <c r="B1923" s="298"/>
      <c r="C1923" s="298"/>
      <c r="D1923" s="298"/>
      <c r="E1923" s="298"/>
      <c r="F1923" s="298"/>
      <c r="G1923" s="298"/>
      <c r="H1923" s="298"/>
      <c r="I1923" s="298"/>
      <c r="J1923" s="298"/>
      <c r="K1923" s="298"/>
      <c r="L1923" s="299"/>
      <c r="M1923" s="300"/>
      <c r="N1923" s="301"/>
      <c r="O1923" s="238"/>
      <c r="P1923" s="238"/>
      <c r="Q1923" s="238"/>
    </row>
    <row r="1924" spans="1:17" s="39" customFormat="1" ht="12">
      <c r="A1924" s="298"/>
      <c r="B1924" s="298"/>
      <c r="C1924" s="298"/>
      <c r="D1924" s="298"/>
      <c r="E1924" s="298"/>
      <c r="F1924" s="298"/>
      <c r="G1924" s="298"/>
      <c r="H1924" s="298"/>
      <c r="I1924" s="298"/>
      <c r="J1924" s="298"/>
      <c r="K1924" s="298"/>
      <c r="L1924" s="299"/>
      <c r="M1924" s="300"/>
      <c r="N1924" s="301"/>
      <c r="O1924" s="238"/>
      <c r="P1924" s="238"/>
      <c r="Q1924" s="238"/>
    </row>
    <row r="1925" spans="1:17" s="39" customFormat="1" ht="12">
      <c r="A1925" s="298"/>
      <c r="B1925" s="298"/>
      <c r="C1925" s="298"/>
      <c r="D1925" s="298"/>
      <c r="E1925" s="298"/>
      <c r="F1925" s="298"/>
      <c r="G1925" s="298"/>
      <c r="H1925" s="298"/>
      <c r="I1925" s="298"/>
      <c r="J1925" s="298"/>
      <c r="K1925" s="298"/>
      <c r="L1925" s="299"/>
      <c r="M1925" s="300"/>
      <c r="N1925" s="301"/>
      <c r="O1925" s="238"/>
      <c r="P1925" s="238"/>
      <c r="Q1925" s="238"/>
    </row>
    <row r="1926" spans="1:17" s="39" customFormat="1" ht="12">
      <c r="A1926" s="298"/>
      <c r="B1926" s="298"/>
      <c r="C1926" s="298"/>
      <c r="D1926" s="298"/>
      <c r="E1926" s="298"/>
      <c r="F1926" s="298"/>
      <c r="G1926" s="298"/>
      <c r="H1926" s="298"/>
      <c r="I1926" s="298"/>
      <c r="J1926" s="298"/>
      <c r="K1926" s="298"/>
      <c r="L1926" s="299"/>
      <c r="M1926" s="300"/>
      <c r="N1926" s="301"/>
      <c r="O1926" s="238"/>
      <c r="P1926" s="238"/>
      <c r="Q1926" s="238"/>
    </row>
    <row r="1927" spans="1:17" s="39" customFormat="1" ht="12">
      <c r="A1927" s="298"/>
      <c r="B1927" s="298"/>
      <c r="C1927" s="298"/>
      <c r="D1927" s="298"/>
      <c r="E1927" s="298"/>
      <c r="F1927" s="298"/>
      <c r="G1927" s="298"/>
      <c r="H1927" s="298"/>
      <c r="I1927" s="298"/>
      <c r="J1927" s="298"/>
      <c r="K1927" s="298"/>
      <c r="L1927" s="299"/>
      <c r="M1927" s="300"/>
      <c r="N1927" s="301"/>
      <c r="O1927" s="238"/>
      <c r="P1927" s="238"/>
      <c r="Q1927" s="238"/>
    </row>
    <row r="1928" spans="1:17" s="39" customFormat="1" ht="12">
      <c r="A1928" s="298"/>
      <c r="B1928" s="298"/>
      <c r="C1928" s="298"/>
      <c r="D1928" s="298"/>
      <c r="E1928" s="298"/>
      <c r="F1928" s="298"/>
      <c r="G1928" s="298"/>
      <c r="H1928" s="298"/>
      <c r="I1928" s="298"/>
      <c r="J1928" s="298"/>
      <c r="K1928" s="298"/>
      <c r="L1928" s="299"/>
      <c r="M1928" s="300"/>
      <c r="N1928" s="301"/>
      <c r="O1928" s="238"/>
      <c r="P1928" s="238"/>
      <c r="Q1928" s="238"/>
    </row>
    <row r="1929" spans="1:17" s="39" customFormat="1" ht="12">
      <c r="A1929" s="298"/>
      <c r="B1929" s="298"/>
      <c r="C1929" s="298"/>
      <c r="D1929" s="298"/>
      <c r="E1929" s="298"/>
      <c r="F1929" s="298"/>
      <c r="G1929" s="298"/>
      <c r="H1929" s="298"/>
      <c r="I1929" s="298"/>
      <c r="J1929" s="298"/>
      <c r="K1929" s="298"/>
      <c r="L1929" s="299"/>
      <c r="M1929" s="300"/>
      <c r="N1929" s="301"/>
      <c r="O1929" s="238"/>
      <c r="P1929" s="238"/>
      <c r="Q1929" s="238"/>
    </row>
    <row r="1930" spans="1:17" s="39" customFormat="1" ht="12">
      <c r="A1930" s="298"/>
      <c r="B1930" s="298"/>
      <c r="C1930" s="298"/>
      <c r="D1930" s="298"/>
      <c r="E1930" s="298"/>
      <c r="F1930" s="298"/>
      <c r="G1930" s="298"/>
      <c r="H1930" s="298"/>
      <c r="I1930" s="298"/>
      <c r="J1930" s="298"/>
      <c r="K1930" s="298"/>
      <c r="L1930" s="299"/>
      <c r="M1930" s="300"/>
      <c r="N1930" s="301"/>
      <c r="O1930" s="238"/>
      <c r="P1930" s="238"/>
      <c r="Q1930" s="238"/>
    </row>
    <row r="1931" spans="1:17" s="39" customFormat="1" ht="12">
      <c r="A1931" s="298"/>
      <c r="B1931" s="298"/>
      <c r="C1931" s="298"/>
      <c r="D1931" s="298"/>
      <c r="E1931" s="298"/>
      <c r="F1931" s="298"/>
      <c r="G1931" s="298"/>
      <c r="H1931" s="298"/>
      <c r="I1931" s="298"/>
      <c r="J1931" s="298"/>
      <c r="K1931" s="298"/>
      <c r="L1931" s="299"/>
      <c r="M1931" s="300"/>
      <c r="N1931" s="301"/>
      <c r="O1931" s="238"/>
      <c r="P1931" s="238"/>
      <c r="Q1931" s="238"/>
    </row>
    <row r="1932" spans="1:17" s="39" customFormat="1" ht="12">
      <c r="A1932" s="298"/>
      <c r="B1932" s="298"/>
      <c r="C1932" s="298"/>
      <c r="D1932" s="298"/>
      <c r="E1932" s="298"/>
      <c r="F1932" s="298"/>
      <c r="G1932" s="298"/>
      <c r="H1932" s="298"/>
      <c r="I1932" s="298"/>
      <c r="J1932" s="298"/>
      <c r="K1932" s="298"/>
      <c r="L1932" s="299"/>
      <c r="M1932" s="300"/>
      <c r="N1932" s="301"/>
      <c r="O1932" s="238"/>
      <c r="P1932" s="238"/>
      <c r="Q1932" s="238"/>
    </row>
    <row r="1933" spans="1:17" s="39" customFormat="1" ht="12">
      <c r="A1933" s="298"/>
      <c r="B1933" s="298"/>
      <c r="C1933" s="298"/>
      <c r="D1933" s="298"/>
      <c r="E1933" s="298"/>
      <c r="F1933" s="298"/>
      <c r="G1933" s="298"/>
      <c r="H1933" s="298"/>
      <c r="I1933" s="298"/>
      <c r="J1933" s="298"/>
      <c r="K1933" s="298"/>
      <c r="L1933" s="299"/>
      <c r="M1933" s="300"/>
      <c r="N1933" s="301"/>
      <c r="O1933" s="238"/>
      <c r="P1933" s="238"/>
      <c r="Q1933" s="238"/>
    </row>
    <row r="1934" spans="1:17" s="39" customFormat="1" ht="12">
      <c r="A1934" s="298"/>
      <c r="B1934" s="298"/>
      <c r="C1934" s="298"/>
      <c r="D1934" s="298"/>
      <c r="E1934" s="298"/>
      <c r="F1934" s="298"/>
      <c r="G1934" s="298"/>
      <c r="H1934" s="298"/>
      <c r="I1934" s="298"/>
      <c r="J1934" s="298"/>
      <c r="K1934" s="298"/>
      <c r="L1934" s="299"/>
      <c r="M1934" s="300"/>
      <c r="N1934" s="301"/>
      <c r="O1934" s="238"/>
      <c r="P1934" s="238"/>
      <c r="Q1934" s="238"/>
    </row>
    <row r="1935" spans="1:17" s="39" customFormat="1" ht="12">
      <c r="A1935" s="298"/>
      <c r="B1935" s="298"/>
      <c r="C1935" s="298"/>
      <c r="D1935" s="298"/>
      <c r="E1935" s="298"/>
      <c r="F1935" s="298"/>
      <c r="G1935" s="298"/>
      <c r="H1935" s="298"/>
      <c r="I1935" s="298"/>
      <c r="J1935" s="298"/>
      <c r="K1935" s="298"/>
      <c r="L1935" s="299"/>
      <c r="M1935" s="300"/>
      <c r="N1935" s="301"/>
      <c r="O1935" s="238"/>
      <c r="P1935" s="238"/>
      <c r="Q1935" s="238"/>
    </row>
    <row r="1936" spans="1:17" s="39" customFormat="1" ht="12">
      <c r="A1936" s="298"/>
      <c r="B1936" s="298"/>
      <c r="C1936" s="298"/>
      <c r="D1936" s="298"/>
      <c r="E1936" s="298"/>
      <c r="F1936" s="298"/>
      <c r="G1936" s="298"/>
      <c r="H1936" s="298"/>
      <c r="I1936" s="298"/>
      <c r="J1936" s="298"/>
      <c r="K1936" s="298"/>
      <c r="L1936" s="299"/>
      <c r="M1936" s="300"/>
      <c r="N1936" s="301"/>
      <c r="O1936" s="238"/>
      <c r="P1936" s="238"/>
      <c r="Q1936" s="238"/>
    </row>
    <row r="1937" spans="1:17" s="39" customFormat="1" ht="12">
      <c r="A1937" s="298"/>
      <c r="B1937" s="298"/>
      <c r="C1937" s="298"/>
      <c r="D1937" s="298"/>
      <c r="E1937" s="298"/>
      <c r="F1937" s="298"/>
      <c r="G1937" s="298"/>
      <c r="H1937" s="298"/>
      <c r="I1937" s="298"/>
      <c r="J1937" s="298"/>
      <c r="K1937" s="298"/>
      <c r="L1937" s="299"/>
      <c r="M1937" s="300"/>
      <c r="N1937" s="301"/>
      <c r="O1937" s="238"/>
      <c r="P1937" s="238"/>
      <c r="Q1937" s="238"/>
    </row>
    <row r="1938" spans="1:17" s="39" customFormat="1" ht="12">
      <c r="A1938" s="298"/>
      <c r="B1938" s="298"/>
      <c r="C1938" s="298"/>
      <c r="D1938" s="298"/>
      <c r="E1938" s="298"/>
      <c r="F1938" s="298"/>
      <c r="G1938" s="298"/>
      <c r="H1938" s="298"/>
      <c r="I1938" s="298"/>
      <c r="J1938" s="298"/>
      <c r="K1938" s="298"/>
      <c r="L1938" s="299"/>
      <c r="M1938" s="300"/>
      <c r="N1938" s="301"/>
      <c r="O1938" s="238"/>
      <c r="P1938" s="238"/>
      <c r="Q1938" s="238"/>
    </row>
    <row r="1939" spans="1:17" s="39" customFormat="1" ht="12">
      <c r="A1939" s="298"/>
      <c r="B1939" s="298"/>
      <c r="C1939" s="298"/>
      <c r="D1939" s="298"/>
      <c r="E1939" s="298"/>
      <c r="F1939" s="298"/>
      <c r="G1939" s="298"/>
      <c r="H1939" s="298"/>
      <c r="I1939" s="298"/>
      <c r="J1939" s="298"/>
      <c r="K1939" s="298"/>
      <c r="L1939" s="299"/>
      <c r="M1939" s="300"/>
      <c r="N1939" s="301"/>
      <c r="O1939" s="238"/>
      <c r="P1939" s="238"/>
      <c r="Q1939" s="238"/>
    </row>
    <row r="1940" spans="1:17" s="39" customFormat="1" ht="12">
      <c r="A1940" s="298"/>
      <c r="B1940" s="298"/>
      <c r="C1940" s="298"/>
      <c r="D1940" s="298"/>
      <c r="E1940" s="298"/>
      <c r="F1940" s="298"/>
      <c r="G1940" s="298"/>
      <c r="H1940" s="298"/>
      <c r="I1940" s="298"/>
      <c r="J1940" s="298"/>
      <c r="K1940" s="298"/>
      <c r="L1940" s="299"/>
      <c r="M1940" s="300"/>
      <c r="N1940" s="301"/>
      <c r="O1940" s="238"/>
      <c r="P1940" s="238"/>
      <c r="Q1940" s="238"/>
    </row>
    <row r="1941" spans="1:17" s="39" customFormat="1" ht="12">
      <c r="A1941" s="298"/>
      <c r="B1941" s="298"/>
      <c r="C1941" s="298"/>
      <c r="D1941" s="298"/>
      <c r="E1941" s="298"/>
      <c r="F1941" s="298"/>
      <c r="G1941" s="298"/>
      <c r="H1941" s="298"/>
      <c r="I1941" s="298"/>
      <c r="J1941" s="298"/>
      <c r="K1941" s="298"/>
      <c r="L1941" s="299"/>
      <c r="M1941" s="300"/>
      <c r="N1941" s="301"/>
      <c r="O1941" s="238"/>
      <c r="P1941" s="238"/>
      <c r="Q1941" s="238"/>
    </row>
    <row r="1942" spans="1:17" s="39" customFormat="1" ht="12">
      <c r="A1942" s="298"/>
      <c r="B1942" s="298"/>
      <c r="C1942" s="298"/>
      <c r="D1942" s="298"/>
      <c r="E1942" s="298"/>
      <c r="F1942" s="298"/>
      <c r="G1942" s="298"/>
      <c r="H1942" s="298"/>
      <c r="I1942" s="298"/>
      <c r="J1942" s="298"/>
      <c r="K1942" s="298"/>
      <c r="L1942" s="299"/>
      <c r="M1942" s="300"/>
      <c r="N1942" s="301"/>
      <c r="O1942" s="238"/>
      <c r="P1942" s="238"/>
      <c r="Q1942" s="238"/>
    </row>
    <row r="1943" spans="1:17" s="39" customFormat="1" ht="12">
      <c r="A1943" s="298"/>
      <c r="B1943" s="298"/>
      <c r="C1943" s="298"/>
      <c r="D1943" s="298"/>
      <c r="E1943" s="298"/>
      <c r="F1943" s="298"/>
      <c r="G1943" s="298"/>
      <c r="H1943" s="298"/>
      <c r="I1943" s="298"/>
      <c r="J1943" s="298"/>
      <c r="K1943" s="298"/>
      <c r="L1943" s="299"/>
      <c r="M1943" s="300"/>
      <c r="N1943" s="301"/>
      <c r="O1943" s="238"/>
      <c r="P1943" s="238"/>
      <c r="Q1943" s="238"/>
    </row>
    <row r="1944" spans="1:17" s="39" customFormat="1" ht="12">
      <c r="A1944" s="298"/>
      <c r="B1944" s="298"/>
      <c r="C1944" s="298"/>
      <c r="D1944" s="298"/>
      <c r="E1944" s="298"/>
      <c r="F1944" s="298"/>
      <c r="G1944" s="298"/>
      <c r="H1944" s="298"/>
      <c r="I1944" s="298"/>
      <c r="J1944" s="298"/>
      <c r="K1944" s="298"/>
      <c r="L1944" s="299"/>
      <c r="M1944" s="300"/>
      <c r="N1944" s="301"/>
      <c r="O1944" s="238"/>
      <c r="P1944" s="238"/>
      <c r="Q1944" s="238"/>
    </row>
    <row r="1945" spans="1:17" s="39" customFormat="1" ht="12">
      <c r="A1945" s="298"/>
      <c r="B1945" s="298"/>
      <c r="C1945" s="298"/>
      <c r="D1945" s="298"/>
      <c r="E1945" s="298"/>
      <c r="F1945" s="298"/>
      <c r="G1945" s="298"/>
      <c r="H1945" s="298"/>
      <c r="I1945" s="298"/>
      <c r="J1945" s="298"/>
      <c r="K1945" s="298"/>
      <c r="L1945" s="299"/>
      <c r="M1945" s="300"/>
      <c r="N1945" s="301"/>
      <c r="O1945" s="238"/>
      <c r="P1945" s="238"/>
      <c r="Q1945" s="238"/>
    </row>
    <row r="1946" spans="1:17" s="39" customFormat="1" ht="12">
      <c r="A1946" s="298"/>
      <c r="B1946" s="298"/>
      <c r="C1946" s="298"/>
      <c r="D1946" s="298"/>
      <c r="E1946" s="298"/>
      <c r="F1946" s="298"/>
      <c r="G1946" s="298"/>
      <c r="H1946" s="298"/>
      <c r="I1946" s="298"/>
      <c r="J1946" s="298"/>
      <c r="K1946" s="298"/>
      <c r="L1946" s="299"/>
      <c r="M1946" s="300"/>
      <c r="N1946" s="301"/>
      <c r="O1946" s="238"/>
      <c r="P1946" s="238"/>
      <c r="Q1946" s="238"/>
    </row>
    <row r="1947" spans="1:17" s="39" customFormat="1" ht="12">
      <c r="A1947" s="298"/>
      <c r="B1947" s="298"/>
      <c r="C1947" s="298"/>
      <c r="D1947" s="298"/>
      <c r="E1947" s="298"/>
      <c r="F1947" s="298"/>
      <c r="G1947" s="298"/>
      <c r="H1947" s="298"/>
      <c r="I1947" s="298"/>
      <c r="J1947" s="298"/>
      <c r="K1947" s="298"/>
      <c r="L1947" s="299"/>
      <c r="M1947" s="300"/>
      <c r="N1947" s="301"/>
      <c r="O1947" s="238"/>
      <c r="P1947" s="238"/>
      <c r="Q1947" s="238"/>
    </row>
    <row r="1948" spans="1:17" s="39" customFormat="1" ht="12">
      <c r="A1948" s="298"/>
      <c r="B1948" s="298"/>
      <c r="C1948" s="298"/>
      <c r="D1948" s="298"/>
      <c r="E1948" s="298"/>
      <c r="F1948" s="298"/>
      <c r="G1948" s="298"/>
      <c r="H1948" s="298"/>
      <c r="I1948" s="298"/>
      <c r="J1948" s="298"/>
      <c r="K1948" s="298"/>
      <c r="L1948" s="299"/>
      <c r="M1948" s="300"/>
      <c r="N1948" s="301"/>
      <c r="O1948" s="238"/>
      <c r="P1948" s="238"/>
      <c r="Q1948" s="238"/>
    </row>
    <row r="1949" spans="1:17" s="39" customFormat="1" ht="12">
      <c r="A1949" s="298"/>
      <c r="B1949" s="298"/>
      <c r="C1949" s="298"/>
      <c r="D1949" s="298"/>
      <c r="E1949" s="298"/>
      <c r="F1949" s="298"/>
      <c r="G1949" s="298"/>
      <c r="H1949" s="298"/>
      <c r="I1949" s="298"/>
      <c r="J1949" s="298"/>
      <c r="K1949" s="298"/>
      <c r="L1949" s="299"/>
      <c r="M1949" s="300"/>
      <c r="N1949" s="301"/>
      <c r="O1949" s="238"/>
      <c r="P1949" s="238"/>
      <c r="Q1949" s="238"/>
    </row>
    <row r="1950" spans="1:17" s="39" customFormat="1" ht="12">
      <c r="A1950" s="298"/>
      <c r="B1950" s="298"/>
      <c r="C1950" s="298"/>
      <c r="D1950" s="298"/>
      <c r="E1950" s="298"/>
      <c r="F1950" s="298"/>
      <c r="G1950" s="298"/>
      <c r="H1950" s="298"/>
      <c r="I1950" s="298"/>
      <c r="J1950" s="298"/>
      <c r="K1950" s="298"/>
      <c r="L1950" s="299"/>
      <c r="M1950" s="300"/>
      <c r="N1950" s="301"/>
      <c r="O1950" s="238"/>
      <c r="P1950" s="238"/>
      <c r="Q1950" s="238"/>
    </row>
    <row r="1951" spans="1:17" s="39" customFormat="1" ht="12">
      <c r="A1951" s="298"/>
      <c r="B1951" s="298"/>
      <c r="C1951" s="298"/>
      <c r="D1951" s="298"/>
      <c r="E1951" s="298"/>
      <c r="F1951" s="298"/>
      <c r="G1951" s="298"/>
      <c r="H1951" s="298"/>
      <c r="I1951" s="298"/>
      <c r="J1951" s="298"/>
      <c r="K1951" s="298"/>
      <c r="L1951" s="299"/>
      <c r="M1951" s="300"/>
      <c r="N1951" s="301"/>
      <c r="O1951" s="238"/>
      <c r="P1951" s="238"/>
      <c r="Q1951" s="238"/>
    </row>
    <row r="1952" spans="1:17" s="39" customFormat="1" ht="12">
      <c r="A1952" s="298"/>
      <c r="B1952" s="298"/>
      <c r="C1952" s="298"/>
      <c r="D1952" s="298"/>
      <c r="E1952" s="298"/>
      <c r="F1952" s="298"/>
      <c r="G1952" s="298"/>
      <c r="H1952" s="298"/>
      <c r="I1952" s="298"/>
      <c r="J1952" s="298"/>
      <c r="K1952" s="298"/>
      <c r="L1952" s="299"/>
      <c r="M1952" s="300"/>
      <c r="N1952" s="301"/>
      <c r="O1952" s="238"/>
      <c r="P1952" s="238"/>
      <c r="Q1952" s="238"/>
    </row>
    <row r="1953" spans="1:17" s="39" customFormat="1" ht="12">
      <c r="A1953" s="298"/>
      <c r="B1953" s="298"/>
      <c r="C1953" s="298"/>
      <c r="D1953" s="298"/>
      <c r="E1953" s="298"/>
      <c r="F1953" s="298"/>
      <c r="G1953" s="298"/>
      <c r="H1953" s="298"/>
      <c r="I1953" s="298"/>
      <c r="J1953" s="298"/>
      <c r="K1953" s="298"/>
      <c r="L1953" s="299"/>
      <c r="M1953" s="300"/>
      <c r="N1953" s="301"/>
      <c r="O1953" s="238"/>
      <c r="P1953" s="238"/>
      <c r="Q1953" s="238"/>
    </row>
    <row r="1954" spans="1:17" s="39" customFormat="1" ht="12">
      <c r="A1954" s="298"/>
      <c r="B1954" s="298"/>
      <c r="C1954" s="298"/>
      <c r="D1954" s="298"/>
      <c r="E1954" s="298"/>
      <c r="F1954" s="298"/>
      <c r="G1954" s="298"/>
      <c r="H1954" s="298"/>
      <c r="I1954" s="298"/>
      <c r="J1954" s="298"/>
      <c r="K1954" s="298"/>
      <c r="L1954" s="299"/>
      <c r="M1954" s="300"/>
      <c r="N1954" s="301"/>
      <c r="O1954" s="238"/>
      <c r="P1954" s="238"/>
      <c r="Q1954" s="238"/>
    </row>
    <row r="1955" spans="1:17" s="39" customFormat="1" ht="12">
      <c r="A1955" s="298"/>
      <c r="B1955" s="298"/>
      <c r="C1955" s="298"/>
      <c r="D1955" s="298"/>
      <c r="E1955" s="298"/>
      <c r="F1955" s="298"/>
      <c r="G1955" s="298"/>
      <c r="H1955" s="298"/>
      <c r="I1955" s="298"/>
      <c r="J1955" s="298"/>
      <c r="K1955" s="298"/>
      <c r="L1955" s="299"/>
      <c r="M1955" s="300"/>
      <c r="N1955" s="301"/>
      <c r="O1955" s="238"/>
      <c r="P1955" s="238"/>
      <c r="Q1955" s="238"/>
    </row>
    <row r="1956" spans="1:17" s="39" customFormat="1" ht="12">
      <c r="A1956" s="298"/>
      <c r="B1956" s="298"/>
      <c r="C1956" s="298"/>
      <c r="D1956" s="298"/>
      <c r="E1956" s="298"/>
      <c r="F1956" s="298"/>
      <c r="G1956" s="298"/>
      <c r="H1956" s="298"/>
      <c r="I1956" s="298"/>
      <c r="J1956" s="298"/>
      <c r="K1956" s="298"/>
      <c r="L1956" s="299"/>
      <c r="M1956" s="300"/>
      <c r="N1956" s="301"/>
      <c r="O1956" s="238"/>
      <c r="P1956" s="238"/>
      <c r="Q1956" s="238"/>
    </row>
    <row r="1957" spans="1:17" s="39" customFormat="1" ht="12">
      <c r="A1957" s="298"/>
      <c r="B1957" s="298"/>
      <c r="C1957" s="298"/>
      <c r="D1957" s="298"/>
      <c r="E1957" s="298"/>
      <c r="F1957" s="298"/>
      <c r="G1957" s="298"/>
      <c r="H1957" s="298"/>
      <c r="I1957" s="298"/>
      <c r="J1957" s="298"/>
      <c r="K1957" s="298"/>
      <c r="L1957" s="299"/>
      <c r="M1957" s="300"/>
      <c r="N1957" s="301"/>
      <c r="O1957" s="238"/>
      <c r="P1957" s="238"/>
      <c r="Q1957" s="238"/>
    </row>
    <row r="1958" spans="1:17" s="39" customFormat="1" ht="12">
      <c r="A1958" s="298"/>
      <c r="B1958" s="298"/>
      <c r="C1958" s="298"/>
      <c r="D1958" s="298"/>
      <c r="E1958" s="298"/>
      <c r="F1958" s="298"/>
      <c r="G1958" s="298"/>
      <c r="H1958" s="298"/>
      <c r="I1958" s="298"/>
      <c r="J1958" s="298"/>
      <c r="K1958" s="298"/>
      <c r="L1958" s="299"/>
      <c r="M1958" s="300"/>
      <c r="N1958" s="301"/>
      <c r="O1958" s="238"/>
      <c r="P1958" s="238"/>
      <c r="Q1958" s="238"/>
    </row>
    <row r="1959" spans="1:17" s="39" customFormat="1" ht="12">
      <c r="A1959" s="298"/>
      <c r="B1959" s="298"/>
      <c r="C1959" s="298"/>
      <c r="D1959" s="298"/>
      <c r="E1959" s="298"/>
      <c r="F1959" s="298"/>
      <c r="G1959" s="298"/>
      <c r="H1959" s="298"/>
      <c r="I1959" s="298"/>
      <c r="J1959" s="298"/>
      <c r="K1959" s="298"/>
      <c r="L1959" s="299"/>
      <c r="M1959" s="300"/>
      <c r="N1959" s="301"/>
      <c r="O1959" s="238"/>
      <c r="P1959" s="238"/>
      <c r="Q1959" s="238"/>
    </row>
    <row r="1960" spans="1:17" s="39" customFormat="1" ht="12">
      <c r="A1960" s="298"/>
      <c r="B1960" s="298"/>
      <c r="C1960" s="298"/>
      <c r="D1960" s="298"/>
      <c r="E1960" s="298"/>
      <c r="F1960" s="298"/>
      <c r="G1960" s="298"/>
      <c r="H1960" s="298"/>
      <c r="I1960" s="298"/>
      <c r="J1960" s="298"/>
      <c r="K1960" s="298"/>
      <c r="L1960" s="299"/>
      <c r="M1960" s="300"/>
      <c r="N1960" s="301"/>
      <c r="O1960" s="238"/>
      <c r="P1960" s="238"/>
      <c r="Q1960" s="238"/>
    </row>
    <row r="1961" spans="1:17" s="39" customFormat="1" ht="12">
      <c r="A1961" s="298"/>
      <c r="B1961" s="298"/>
      <c r="C1961" s="298"/>
      <c r="D1961" s="298"/>
      <c r="E1961" s="298"/>
      <c r="F1961" s="298"/>
      <c r="G1961" s="298"/>
      <c r="H1961" s="298"/>
      <c r="I1961" s="298"/>
      <c r="J1961" s="298"/>
      <c r="K1961" s="298"/>
      <c r="L1961" s="299"/>
      <c r="M1961" s="300"/>
      <c r="N1961" s="301"/>
      <c r="O1961" s="238"/>
      <c r="P1961" s="238"/>
      <c r="Q1961" s="238"/>
    </row>
    <row r="1962" spans="1:17" s="39" customFormat="1" ht="12">
      <c r="A1962" s="298"/>
      <c r="B1962" s="298"/>
      <c r="C1962" s="298"/>
      <c r="D1962" s="298"/>
      <c r="E1962" s="298"/>
      <c r="F1962" s="298"/>
      <c r="G1962" s="298"/>
      <c r="H1962" s="298"/>
      <c r="I1962" s="298"/>
      <c r="J1962" s="298"/>
      <c r="K1962" s="298"/>
      <c r="L1962" s="299"/>
      <c r="M1962" s="300"/>
      <c r="N1962" s="301"/>
      <c r="O1962" s="238"/>
      <c r="P1962" s="238"/>
      <c r="Q1962" s="238"/>
    </row>
    <row r="1963" spans="1:17" s="39" customFormat="1" ht="12">
      <c r="A1963" s="298"/>
      <c r="B1963" s="298"/>
      <c r="C1963" s="298"/>
      <c r="D1963" s="298"/>
      <c r="E1963" s="298"/>
      <c r="F1963" s="298"/>
      <c r="G1963" s="298"/>
      <c r="H1963" s="298"/>
      <c r="I1963" s="298"/>
      <c r="J1963" s="298"/>
      <c r="K1963" s="298"/>
      <c r="L1963" s="299"/>
      <c r="M1963" s="300"/>
      <c r="N1963" s="301"/>
      <c r="O1963" s="238"/>
      <c r="P1963" s="238"/>
      <c r="Q1963" s="238"/>
    </row>
    <row r="1964" spans="1:17" s="39" customFormat="1" ht="12">
      <c r="A1964" s="298"/>
      <c r="B1964" s="298"/>
      <c r="C1964" s="298"/>
      <c r="D1964" s="298"/>
      <c r="E1964" s="298"/>
      <c r="F1964" s="298"/>
      <c r="G1964" s="298"/>
      <c r="H1964" s="298"/>
      <c r="I1964" s="298"/>
      <c r="J1964" s="298"/>
      <c r="K1964" s="298"/>
      <c r="L1964" s="299"/>
      <c r="M1964" s="300"/>
      <c r="N1964" s="301"/>
      <c r="O1964" s="238"/>
      <c r="P1964" s="238"/>
      <c r="Q1964" s="238"/>
    </row>
    <row r="1965" spans="1:17" s="39" customFormat="1" ht="12">
      <c r="A1965" s="298"/>
      <c r="B1965" s="298"/>
      <c r="C1965" s="298"/>
      <c r="D1965" s="298"/>
      <c r="E1965" s="298"/>
      <c r="F1965" s="298"/>
      <c r="G1965" s="298"/>
      <c r="H1965" s="298"/>
      <c r="I1965" s="298"/>
      <c r="J1965" s="298"/>
      <c r="K1965" s="298"/>
      <c r="L1965" s="299"/>
      <c r="M1965" s="300"/>
      <c r="N1965" s="301"/>
      <c r="O1965" s="238"/>
      <c r="P1965" s="238"/>
      <c r="Q1965" s="238"/>
    </row>
    <row r="1966" spans="1:17" s="39" customFormat="1" ht="12">
      <c r="A1966" s="298"/>
      <c r="B1966" s="298"/>
      <c r="C1966" s="298"/>
      <c r="D1966" s="298"/>
      <c r="E1966" s="298"/>
      <c r="F1966" s="298"/>
      <c r="G1966" s="298"/>
      <c r="H1966" s="298"/>
      <c r="I1966" s="298"/>
      <c r="J1966" s="298"/>
      <c r="K1966" s="298"/>
      <c r="L1966" s="299"/>
      <c r="M1966" s="300"/>
      <c r="N1966" s="301"/>
      <c r="O1966" s="238"/>
      <c r="P1966" s="238"/>
      <c r="Q1966" s="238"/>
    </row>
    <row r="1967" spans="1:17" s="39" customFormat="1" ht="12">
      <c r="A1967" s="298"/>
      <c r="B1967" s="298"/>
      <c r="C1967" s="298"/>
      <c r="D1967" s="298"/>
      <c r="E1967" s="298"/>
      <c r="F1967" s="298"/>
      <c r="G1967" s="298"/>
      <c r="H1967" s="298"/>
      <c r="I1967" s="298"/>
      <c r="J1967" s="298"/>
      <c r="K1967" s="298"/>
      <c r="L1967" s="299"/>
      <c r="M1967" s="300"/>
      <c r="N1967" s="301"/>
      <c r="O1967" s="238"/>
      <c r="P1967" s="238"/>
      <c r="Q1967" s="238"/>
    </row>
    <row r="1968" spans="1:17" s="39" customFormat="1" ht="12">
      <c r="A1968" s="298"/>
      <c r="B1968" s="298"/>
      <c r="C1968" s="298"/>
      <c r="D1968" s="298"/>
      <c r="E1968" s="298"/>
      <c r="F1968" s="298"/>
      <c r="G1968" s="298"/>
      <c r="H1968" s="298"/>
      <c r="I1968" s="298"/>
      <c r="J1968" s="298"/>
      <c r="K1968" s="298"/>
      <c r="L1968" s="299"/>
      <c r="M1968" s="300"/>
      <c r="N1968" s="301"/>
      <c r="O1968" s="238"/>
      <c r="P1968" s="238"/>
      <c r="Q1968" s="238"/>
    </row>
    <row r="1969" spans="1:17" s="39" customFormat="1" ht="12">
      <c r="A1969" s="298"/>
      <c r="B1969" s="298"/>
      <c r="C1969" s="298"/>
      <c r="D1969" s="298"/>
      <c r="E1969" s="298"/>
      <c r="F1969" s="298"/>
      <c r="G1969" s="298"/>
      <c r="H1969" s="298"/>
      <c r="I1969" s="298"/>
      <c r="J1969" s="298"/>
      <c r="K1969" s="298"/>
      <c r="L1969" s="299"/>
      <c r="M1969" s="300"/>
      <c r="N1969" s="301"/>
      <c r="O1969" s="238"/>
      <c r="P1969" s="238"/>
      <c r="Q1969" s="238"/>
    </row>
    <row r="1970" spans="1:17" s="39" customFormat="1" ht="12">
      <c r="A1970" s="298"/>
      <c r="B1970" s="298"/>
      <c r="C1970" s="298"/>
      <c r="D1970" s="298"/>
      <c r="E1970" s="298"/>
      <c r="F1970" s="298"/>
      <c r="G1970" s="298"/>
      <c r="H1970" s="298"/>
      <c r="I1970" s="298"/>
      <c r="J1970" s="298"/>
      <c r="K1970" s="298"/>
      <c r="L1970" s="299"/>
      <c r="M1970" s="300"/>
      <c r="N1970" s="301"/>
      <c r="O1970" s="238"/>
      <c r="P1970" s="238"/>
      <c r="Q1970" s="238"/>
    </row>
    <row r="1971" spans="1:17" s="39" customFormat="1" ht="12">
      <c r="A1971" s="298"/>
      <c r="B1971" s="298"/>
      <c r="C1971" s="298"/>
      <c r="D1971" s="298"/>
      <c r="E1971" s="298"/>
      <c r="F1971" s="298"/>
      <c r="G1971" s="298"/>
      <c r="H1971" s="298"/>
      <c r="I1971" s="298"/>
      <c r="J1971" s="298"/>
      <c r="K1971" s="298"/>
      <c r="L1971" s="299"/>
      <c r="M1971" s="300"/>
      <c r="N1971" s="301"/>
      <c r="O1971" s="238"/>
      <c r="P1971" s="238"/>
      <c r="Q1971" s="238"/>
    </row>
    <row r="1972" spans="1:17" s="39" customFormat="1" ht="12">
      <c r="A1972" s="298"/>
      <c r="B1972" s="298"/>
      <c r="C1972" s="298"/>
      <c r="D1972" s="298"/>
      <c r="E1972" s="298"/>
      <c r="F1972" s="298"/>
      <c r="G1972" s="298"/>
      <c r="H1972" s="298"/>
      <c r="I1972" s="298"/>
      <c r="J1972" s="298"/>
      <c r="K1972" s="298"/>
      <c r="L1972" s="299"/>
      <c r="M1972" s="300"/>
      <c r="N1972" s="301"/>
      <c r="O1972" s="238"/>
      <c r="P1972" s="238"/>
      <c r="Q1972" s="238"/>
    </row>
    <row r="1973" spans="1:17" s="39" customFormat="1" ht="12">
      <c r="A1973" s="298"/>
      <c r="B1973" s="298"/>
      <c r="C1973" s="298"/>
      <c r="D1973" s="298"/>
      <c r="E1973" s="298"/>
      <c r="F1973" s="298"/>
      <c r="G1973" s="298"/>
      <c r="H1973" s="298"/>
      <c r="I1973" s="298"/>
      <c r="J1973" s="298"/>
      <c r="K1973" s="298"/>
      <c r="L1973" s="299"/>
      <c r="M1973" s="300"/>
      <c r="N1973" s="301"/>
      <c r="O1973" s="238"/>
      <c r="P1973" s="238"/>
      <c r="Q1973" s="238"/>
    </row>
    <row r="1974" spans="1:17" s="39" customFormat="1" ht="12">
      <c r="A1974" s="298"/>
      <c r="B1974" s="298"/>
      <c r="C1974" s="298"/>
      <c r="D1974" s="298"/>
      <c r="E1974" s="298"/>
      <c r="F1974" s="298"/>
      <c r="G1974" s="298"/>
      <c r="H1974" s="298"/>
      <c r="I1974" s="298"/>
      <c r="J1974" s="298"/>
      <c r="K1974" s="298"/>
      <c r="L1974" s="299"/>
      <c r="M1974" s="300"/>
      <c r="N1974" s="301"/>
      <c r="O1974" s="238"/>
      <c r="P1974" s="238"/>
      <c r="Q1974" s="238"/>
    </row>
    <row r="1975" spans="1:17" s="39" customFormat="1" ht="12">
      <c r="A1975" s="298"/>
      <c r="B1975" s="298"/>
      <c r="C1975" s="298"/>
      <c r="D1975" s="298"/>
      <c r="E1975" s="298"/>
      <c r="F1975" s="298"/>
      <c r="G1975" s="298"/>
      <c r="H1975" s="298"/>
      <c r="I1975" s="298"/>
      <c r="J1975" s="298"/>
      <c r="K1975" s="298"/>
      <c r="L1975" s="299"/>
      <c r="M1975" s="300"/>
      <c r="N1975" s="301"/>
      <c r="O1975" s="238"/>
      <c r="P1975" s="238"/>
      <c r="Q1975" s="238"/>
    </row>
    <row r="1976" spans="1:17" s="39" customFormat="1" ht="12">
      <c r="A1976" s="298"/>
      <c r="B1976" s="298"/>
      <c r="C1976" s="298"/>
      <c r="D1976" s="298"/>
      <c r="E1976" s="298"/>
      <c r="F1976" s="298"/>
      <c r="G1976" s="298"/>
      <c r="H1976" s="298"/>
      <c r="I1976" s="298"/>
      <c r="J1976" s="298"/>
      <c r="K1976" s="298"/>
      <c r="L1976" s="299"/>
      <c r="M1976" s="300"/>
      <c r="N1976" s="301"/>
      <c r="O1976" s="238"/>
      <c r="P1976" s="238"/>
      <c r="Q1976" s="238"/>
    </row>
    <row r="1977" spans="1:17" s="39" customFormat="1" ht="12">
      <c r="A1977" s="298"/>
      <c r="B1977" s="298"/>
      <c r="C1977" s="298"/>
      <c r="D1977" s="298"/>
      <c r="E1977" s="298"/>
      <c r="F1977" s="298"/>
      <c r="G1977" s="298"/>
      <c r="H1977" s="298"/>
      <c r="I1977" s="298"/>
      <c r="J1977" s="298"/>
      <c r="K1977" s="298"/>
      <c r="L1977" s="299"/>
      <c r="M1977" s="300"/>
      <c r="N1977" s="301"/>
      <c r="O1977" s="238"/>
      <c r="P1977" s="238"/>
      <c r="Q1977" s="238"/>
    </row>
    <row r="1978" spans="1:17" s="39" customFormat="1" ht="12">
      <c r="A1978" s="298"/>
      <c r="B1978" s="298"/>
      <c r="C1978" s="298"/>
      <c r="D1978" s="298"/>
      <c r="E1978" s="298"/>
      <c r="F1978" s="298"/>
      <c r="G1978" s="298"/>
      <c r="H1978" s="298"/>
      <c r="I1978" s="298"/>
      <c r="J1978" s="298"/>
      <c r="K1978" s="298"/>
      <c r="L1978" s="299"/>
      <c r="M1978" s="300"/>
      <c r="N1978" s="301"/>
      <c r="O1978" s="238"/>
      <c r="P1978" s="238"/>
      <c r="Q1978" s="238"/>
    </row>
    <row r="1979" spans="1:17" s="39" customFormat="1" ht="12">
      <c r="A1979" s="298"/>
      <c r="B1979" s="298"/>
      <c r="C1979" s="298"/>
      <c r="D1979" s="298"/>
      <c r="E1979" s="298"/>
      <c r="F1979" s="298"/>
      <c r="G1979" s="298"/>
      <c r="H1979" s="298"/>
      <c r="I1979" s="298"/>
      <c r="J1979" s="298"/>
      <c r="K1979" s="298"/>
      <c r="L1979" s="299"/>
      <c r="M1979" s="300"/>
      <c r="N1979" s="301"/>
      <c r="O1979" s="238"/>
      <c r="P1979" s="238"/>
      <c r="Q1979" s="238"/>
    </row>
    <row r="1980" spans="1:17" s="39" customFormat="1" ht="12">
      <c r="A1980" s="298"/>
      <c r="B1980" s="298"/>
      <c r="C1980" s="298"/>
      <c r="D1980" s="298"/>
      <c r="E1980" s="298"/>
      <c r="F1980" s="298"/>
      <c r="G1980" s="298"/>
      <c r="H1980" s="298"/>
      <c r="I1980" s="298"/>
      <c r="J1980" s="298"/>
      <c r="K1980" s="298"/>
      <c r="L1980" s="299"/>
      <c r="M1980" s="300"/>
      <c r="N1980" s="301"/>
      <c r="O1980" s="238"/>
      <c r="P1980" s="238"/>
      <c r="Q1980" s="238"/>
    </row>
    <row r="1981" spans="1:17" s="39" customFormat="1" ht="12">
      <c r="A1981" s="298"/>
      <c r="B1981" s="298"/>
      <c r="C1981" s="298"/>
      <c r="D1981" s="298"/>
      <c r="E1981" s="298"/>
      <c r="F1981" s="298"/>
      <c r="G1981" s="298"/>
      <c r="H1981" s="298"/>
      <c r="I1981" s="298"/>
      <c r="J1981" s="298"/>
      <c r="K1981" s="298"/>
      <c r="L1981" s="299"/>
      <c r="M1981" s="300"/>
      <c r="N1981" s="301"/>
      <c r="O1981" s="238"/>
      <c r="P1981" s="238"/>
      <c r="Q1981" s="238"/>
    </row>
    <row r="1982" spans="1:17" s="39" customFormat="1" ht="12">
      <c r="A1982" s="298"/>
      <c r="B1982" s="298"/>
      <c r="C1982" s="298"/>
      <c r="D1982" s="298"/>
      <c r="E1982" s="298"/>
      <c r="F1982" s="298"/>
      <c r="G1982" s="298"/>
      <c r="H1982" s="298"/>
      <c r="I1982" s="298"/>
      <c r="J1982" s="298"/>
      <c r="K1982" s="298"/>
      <c r="L1982" s="299"/>
      <c r="M1982" s="300"/>
      <c r="N1982" s="301"/>
      <c r="O1982" s="238"/>
      <c r="P1982" s="238"/>
      <c r="Q1982" s="238"/>
    </row>
    <row r="1983" spans="1:17" s="39" customFormat="1" ht="12">
      <c r="A1983" s="298"/>
      <c r="B1983" s="298"/>
      <c r="C1983" s="298"/>
      <c r="D1983" s="298"/>
      <c r="E1983" s="298"/>
      <c r="F1983" s="298"/>
      <c r="G1983" s="298"/>
      <c r="H1983" s="298"/>
      <c r="I1983" s="298"/>
      <c r="J1983" s="298"/>
      <c r="K1983" s="298"/>
      <c r="L1983" s="299"/>
      <c r="M1983" s="300"/>
      <c r="N1983" s="301"/>
      <c r="O1983" s="238"/>
      <c r="P1983" s="238"/>
      <c r="Q1983" s="238"/>
    </row>
    <row r="1984" spans="1:17" s="39" customFormat="1" ht="12">
      <c r="A1984" s="298"/>
      <c r="B1984" s="298"/>
      <c r="C1984" s="298"/>
      <c r="D1984" s="298"/>
      <c r="E1984" s="298"/>
      <c r="F1984" s="298"/>
      <c r="G1984" s="298"/>
      <c r="H1984" s="298"/>
      <c r="I1984" s="298"/>
      <c r="J1984" s="298"/>
      <c r="K1984" s="298"/>
      <c r="L1984" s="299"/>
      <c r="M1984" s="300"/>
      <c r="N1984" s="301"/>
      <c r="O1984" s="238"/>
      <c r="P1984" s="238"/>
      <c r="Q1984" s="238"/>
    </row>
    <row r="1985" spans="1:17" s="39" customFormat="1" ht="12">
      <c r="A1985" s="298"/>
      <c r="B1985" s="298"/>
      <c r="C1985" s="298"/>
      <c r="D1985" s="298"/>
      <c r="E1985" s="298"/>
      <c r="F1985" s="298"/>
      <c r="G1985" s="298"/>
      <c r="H1985" s="298"/>
      <c r="I1985" s="298"/>
      <c r="J1985" s="298"/>
      <c r="K1985" s="298"/>
      <c r="L1985" s="299"/>
      <c r="M1985" s="300"/>
      <c r="N1985" s="301"/>
      <c r="O1985" s="238"/>
      <c r="P1985" s="238"/>
      <c r="Q1985" s="238"/>
    </row>
    <row r="1986" spans="1:17" s="39" customFormat="1" ht="12">
      <c r="A1986" s="298"/>
      <c r="B1986" s="298"/>
      <c r="C1986" s="298"/>
      <c r="D1986" s="298"/>
      <c r="E1986" s="298"/>
      <c r="F1986" s="298"/>
      <c r="G1986" s="298"/>
      <c r="H1986" s="298"/>
      <c r="I1986" s="298"/>
      <c r="J1986" s="298"/>
      <c r="K1986" s="298"/>
      <c r="L1986" s="299"/>
      <c r="M1986" s="300"/>
      <c r="N1986" s="301"/>
      <c r="O1986" s="238"/>
      <c r="P1986" s="238"/>
      <c r="Q1986" s="238"/>
    </row>
    <row r="1987" spans="1:17" s="39" customFormat="1" ht="12">
      <c r="A1987" s="298"/>
      <c r="B1987" s="298"/>
      <c r="C1987" s="298"/>
      <c r="D1987" s="298"/>
      <c r="E1987" s="298"/>
      <c r="F1987" s="298"/>
      <c r="G1987" s="298"/>
      <c r="H1987" s="298"/>
      <c r="I1987" s="298"/>
      <c r="J1987" s="298"/>
      <c r="K1987" s="298"/>
      <c r="L1987" s="299"/>
      <c r="M1987" s="300"/>
      <c r="N1987" s="301"/>
      <c r="O1987" s="238"/>
      <c r="P1987" s="238"/>
      <c r="Q1987" s="238"/>
    </row>
    <row r="1988" spans="1:17" s="39" customFormat="1" ht="12">
      <c r="A1988" s="298"/>
      <c r="B1988" s="298"/>
      <c r="C1988" s="298"/>
      <c r="D1988" s="298"/>
      <c r="E1988" s="298"/>
      <c r="F1988" s="298"/>
      <c r="G1988" s="298"/>
      <c r="H1988" s="298"/>
      <c r="I1988" s="298"/>
      <c r="J1988" s="298"/>
      <c r="K1988" s="298"/>
      <c r="L1988" s="299"/>
      <c r="M1988" s="300"/>
      <c r="N1988" s="301"/>
      <c r="O1988" s="238"/>
      <c r="P1988" s="238"/>
      <c r="Q1988" s="238"/>
    </row>
    <row r="1989" spans="1:17" s="39" customFormat="1" ht="12">
      <c r="A1989" s="298"/>
      <c r="B1989" s="298"/>
      <c r="C1989" s="298"/>
      <c r="D1989" s="298"/>
      <c r="E1989" s="298"/>
      <c r="F1989" s="298"/>
      <c r="G1989" s="298"/>
      <c r="H1989" s="298"/>
      <c r="I1989" s="298"/>
      <c r="J1989" s="298"/>
      <c r="K1989" s="298"/>
      <c r="L1989" s="299"/>
      <c r="M1989" s="300"/>
      <c r="N1989" s="301"/>
      <c r="O1989" s="238"/>
      <c r="P1989" s="238"/>
      <c r="Q1989" s="238"/>
    </row>
    <row r="1990" spans="1:17" s="39" customFormat="1" ht="12">
      <c r="A1990" s="298"/>
      <c r="B1990" s="298"/>
      <c r="C1990" s="298"/>
      <c r="D1990" s="298"/>
      <c r="E1990" s="298"/>
      <c r="F1990" s="298"/>
      <c r="G1990" s="298"/>
      <c r="H1990" s="298"/>
      <c r="I1990" s="298"/>
      <c r="J1990" s="298"/>
      <c r="K1990" s="298"/>
      <c r="L1990" s="299"/>
      <c r="M1990" s="300"/>
      <c r="N1990" s="301"/>
      <c r="O1990" s="238"/>
      <c r="P1990" s="238"/>
      <c r="Q1990" s="238"/>
    </row>
    <row r="1991" spans="1:17" s="39" customFormat="1" ht="12">
      <c r="A1991" s="298"/>
      <c r="B1991" s="298"/>
      <c r="C1991" s="298"/>
      <c r="D1991" s="298"/>
      <c r="E1991" s="298"/>
      <c r="F1991" s="298"/>
      <c r="G1991" s="298"/>
      <c r="H1991" s="298"/>
      <c r="I1991" s="298"/>
      <c r="J1991" s="298"/>
      <c r="K1991" s="298"/>
      <c r="L1991" s="299"/>
      <c r="M1991" s="300"/>
      <c r="N1991" s="301"/>
      <c r="O1991" s="238"/>
      <c r="P1991" s="238"/>
      <c r="Q1991" s="238"/>
    </row>
    <row r="1992" spans="1:17" s="39" customFormat="1" ht="12">
      <c r="A1992" s="298"/>
      <c r="B1992" s="298"/>
      <c r="C1992" s="298"/>
      <c r="D1992" s="298"/>
      <c r="E1992" s="298"/>
      <c r="F1992" s="298"/>
      <c r="G1992" s="298"/>
      <c r="H1992" s="298"/>
      <c r="I1992" s="298"/>
      <c r="J1992" s="298"/>
      <c r="K1992" s="298"/>
      <c r="L1992" s="299"/>
      <c r="M1992" s="300"/>
      <c r="N1992" s="301"/>
      <c r="O1992" s="238"/>
      <c r="P1992" s="238"/>
      <c r="Q1992" s="238"/>
    </row>
    <row r="1993" spans="1:17" s="39" customFormat="1" ht="12">
      <c r="A1993" s="298"/>
      <c r="B1993" s="298"/>
      <c r="C1993" s="298"/>
      <c r="D1993" s="298"/>
      <c r="E1993" s="298"/>
      <c r="F1993" s="298"/>
      <c r="G1993" s="298"/>
      <c r="H1993" s="298"/>
      <c r="I1993" s="298"/>
      <c r="J1993" s="298"/>
      <c r="K1993" s="298"/>
      <c r="L1993" s="299"/>
      <c r="M1993" s="300"/>
      <c r="N1993" s="301"/>
      <c r="O1993" s="238"/>
      <c r="P1993" s="238"/>
      <c r="Q1993" s="238"/>
    </row>
    <row r="1994" spans="1:17" s="39" customFormat="1" ht="12">
      <c r="A1994" s="298"/>
      <c r="B1994" s="298"/>
      <c r="C1994" s="298"/>
      <c r="D1994" s="298"/>
      <c r="E1994" s="298"/>
      <c r="F1994" s="298"/>
      <c r="G1994" s="298"/>
      <c r="H1994" s="298"/>
      <c r="I1994" s="298"/>
      <c r="J1994" s="298"/>
      <c r="K1994" s="298"/>
      <c r="L1994" s="299"/>
      <c r="M1994" s="300"/>
      <c r="N1994" s="301"/>
      <c r="O1994" s="238"/>
      <c r="P1994" s="238"/>
      <c r="Q1994" s="238"/>
    </row>
    <row r="1995" spans="1:17" s="39" customFormat="1" ht="12">
      <c r="A1995" s="298"/>
      <c r="B1995" s="298"/>
      <c r="C1995" s="298"/>
      <c r="D1995" s="298"/>
      <c r="E1995" s="298"/>
      <c r="F1995" s="298"/>
      <c r="G1995" s="298"/>
      <c r="H1995" s="298"/>
      <c r="I1995" s="298"/>
      <c r="J1995" s="298"/>
      <c r="K1995" s="298"/>
      <c r="L1995" s="299"/>
      <c r="M1995" s="300"/>
      <c r="N1995" s="301"/>
      <c r="O1995" s="238"/>
      <c r="P1995" s="238"/>
      <c r="Q1995" s="238"/>
    </row>
    <row r="1996" spans="1:17" s="39" customFormat="1" ht="12">
      <c r="A1996" s="298"/>
      <c r="B1996" s="298"/>
      <c r="C1996" s="298"/>
      <c r="D1996" s="298"/>
      <c r="E1996" s="298"/>
      <c r="F1996" s="298"/>
      <c r="G1996" s="298"/>
      <c r="H1996" s="298"/>
      <c r="I1996" s="298"/>
      <c r="J1996" s="298"/>
      <c r="K1996" s="298"/>
      <c r="L1996" s="299"/>
      <c r="M1996" s="300"/>
      <c r="N1996" s="301"/>
      <c r="O1996" s="238"/>
      <c r="P1996" s="238"/>
      <c r="Q1996" s="238"/>
    </row>
    <row r="1997" spans="1:17" s="39" customFormat="1" ht="12">
      <c r="A1997" s="298"/>
      <c r="B1997" s="298"/>
      <c r="C1997" s="298"/>
      <c r="D1997" s="298"/>
      <c r="E1997" s="298"/>
      <c r="F1997" s="298"/>
      <c r="G1997" s="298"/>
      <c r="H1997" s="298"/>
      <c r="I1997" s="298"/>
      <c r="J1997" s="298"/>
      <c r="K1997" s="298"/>
      <c r="L1997" s="299"/>
      <c r="M1997" s="300"/>
      <c r="N1997" s="301"/>
      <c r="O1997" s="238"/>
      <c r="P1997" s="238"/>
      <c r="Q1997" s="238"/>
    </row>
    <row r="1998" spans="1:17" s="39" customFormat="1" ht="12">
      <c r="A1998" s="298"/>
      <c r="B1998" s="298"/>
      <c r="C1998" s="298"/>
      <c r="D1998" s="298"/>
      <c r="E1998" s="298"/>
      <c r="F1998" s="298"/>
      <c r="G1998" s="298"/>
      <c r="H1998" s="298"/>
      <c r="I1998" s="298"/>
      <c r="J1998" s="298"/>
      <c r="K1998" s="298"/>
      <c r="L1998" s="299"/>
      <c r="M1998" s="300"/>
      <c r="N1998" s="301"/>
      <c r="O1998" s="238"/>
      <c r="P1998" s="238"/>
      <c r="Q1998" s="238"/>
    </row>
    <row r="1999" spans="1:17" s="39" customFormat="1" ht="12">
      <c r="A1999" s="298"/>
      <c r="B1999" s="298"/>
      <c r="C1999" s="298"/>
      <c r="D1999" s="298"/>
      <c r="E1999" s="298"/>
      <c r="F1999" s="298"/>
      <c r="G1999" s="298"/>
      <c r="H1999" s="298"/>
      <c r="I1999" s="298"/>
      <c r="J1999" s="298"/>
      <c r="K1999" s="298"/>
      <c r="L1999" s="299"/>
      <c r="M1999" s="300"/>
      <c r="N1999" s="301"/>
      <c r="O1999" s="238"/>
      <c r="P1999" s="238"/>
      <c r="Q1999" s="238"/>
    </row>
    <row r="2000" spans="1:17" s="39" customFormat="1" ht="12">
      <c r="A2000" s="298"/>
      <c r="B2000" s="298"/>
      <c r="C2000" s="298"/>
      <c r="D2000" s="298"/>
      <c r="E2000" s="298"/>
      <c r="F2000" s="298"/>
      <c r="G2000" s="298"/>
      <c r="H2000" s="298"/>
      <c r="I2000" s="298"/>
      <c r="J2000" s="298"/>
      <c r="K2000" s="298"/>
      <c r="L2000" s="299"/>
      <c r="M2000" s="300"/>
      <c r="N2000" s="301"/>
      <c r="O2000" s="238"/>
      <c r="P2000" s="238"/>
      <c r="Q2000" s="238"/>
    </row>
    <row r="2001" spans="1:17" s="39" customFormat="1" ht="12">
      <c r="A2001" s="298"/>
      <c r="B2001" s="298"/>
      <c r="C2001" s="298"/>
      <c r="D2001" s="298"/>
      <c r="E2001" s="298"/>
      <c r="F2001" s="298"/>
      <c r="G2001" s="298"/>
      <c r="H2001" s="298"/>
      <c r="I2001" s="298"/>
      <c r="J2001" s="298"/>
      <c r="K2001" s="298"/>
      <c r="L2001" s="299"/>
      <c r="M2001" s="300"/>
      <c r="N2001" s="301"/>
      <c r="O2001" s="238"/>
      <c r="P2001" s="238"/>
      <c r="Q2001" s="238"/>
    </row>
    <row r="2002" spans="1:17" s="39" customFormat="1" ht="12">
      <c r="A2002" s="298"/>
      <c r="B2002" s="298"/>
      <c r="C2002" s="298"/>
      <c r="D2002" s="298"/>
      <c r="E2002" s="298"/>
      <c r="F2002" s="298"/>
      <c r="G2002" s="298"/>
      <c r="H2002" s="298"/>
      <c r="I2002" s="298"/>
      <c r="J2002" s="298"/>
      <c r="K2002" s="298"/>
      <c r="L2002" s="299"/>
      <c r="M2002" s="300"/>
      <c r="N2002" s="301"/>
      <c r="O2002" s="238"/>
      <c r="P2002" s="238"/>
      <c r="Q2002" s="238"/>
    </row>
    <row r="2003" spans="1:17" s="39" customFormat="1" ht="12">
      <c r="A2003" s="298"/>
      <c r="B2003" s="298"/>
      <c r="C2003" s="298"/>
      <c r="D2003" s="298"/>
      <c r="E2003" s="298"/>
      <c r="F2003" s="298"/>
      <c r="G2003" s="298"/>
      <c r="H2003" s="298"/>
      <c r="I2003" s="298"/>
      <c r="J2003" s="298"/>
      <c r="K2003" s="298"/>
      <c r="L2003" s="299"/>
      <c r="M2003" s="300"/>
      <c r="N2003" s="301"/>
      <c r="O2003" s="238"/>
      <c r="P2003" s="238"/>
      <c r="Q2003" s="238"/>
    </row>
    <row r="2004" spans="1:17" s="39" customFormat="1" ht="12">
      <c r="A2004" s="298"/>
      <c r="B2004" s="298"/>
      <c r="C2004" s="298"/>
      <c r="D2004" s="298"/>
      <c r="E2004" s="298"/>
      <c r="F2004" s="298"/>
      <c r="G2004" s="298"/>
      <c r="H2004" s="298"/>
      <c r="I2004" s="298"/>
      <c r="J2004" s="298"/>
      <c r="K2004" s="298"/>
      <c r="L2004" s="299"/>
      <c r="M2004" s="300"/>
      <c r="N2004" s="301"/>
      <c r="O2004" s="238"/>
      <c r="P2004" s="238"/>
      <c r="Q2004" s="238"/>
    </row>
    <row r="2005" spans="1:17" s="39" customFormat="1" ht="12">
      <c r="A2005" s="298"/>
      <c r="B2005" s="298"/>
      <c r="C2005" s="298"/>
      <c r="D2005" s="298"/>
      <c r="E2005" s="298"/>
      <c r="F2005" s="298"/>
      <c r="G2005" s="298"/>
      <c r="H2005" s="298"/>
      <c r="I2005" s="298"/>
      <c r="J2005" s="298"/>
      <c r="K2005" s="298"/>
      <c r="L2005" s="299"/>
      <c r="M2005" s="300"/>
      <c r="N2005" s="301"/>
      <c r="O2005" s="238"/>
      <c r="P2005" s="238"/>
      <c r="Q2005" s="238"/>
    </row>
    <row r="2006" spans="1:17" s="39" customFormat="1" ht="12">
      <c r="A2006" s="298"/>
      <c r="B2006" s="298"/>
      <c r="C2006" s="298"/>
      <c r="D2006" s="298"/>
      <c r="E2006" s="298"/>
      <c r="F2006" s="298"/>
      <c r="G2006" s="298"/>
      <c r="H2006" s="298"/>
      <c r="I2006" s="298"/>
      <c r="J2006" s="298"/>
      <c r="K2006" s="298"/>
      <c r="L2006" s="299"/>
      <c r="M2006" s="300"/>
      <c r="N2006" s="301"/>
      <c r="O2006" s="238"/>
      <c r="P2006" s="238"/>
      <c r="Q2006" s="238"/>
    </row>
    <row r="2007" spans="1:17" s="39" customFormat="1" ht="12">
      <c r="A2007" s="298"/>
      <c r="B2007" s="298"/>
      <c r="C2007" s="298"/>
      <c r="D2007" s="298"/>
      <c r="E2007" s="298"/>
      <c r="F2007" s="298"/>
      <c r="G2007" s="298"/>
      <c r="H2007" s="298"/>
      <c r="I2007" s="298"/>
      <c r="J2007" s="298"/>
      <c r="K2007" s="298"/>
      <c r="L2007" s="299"/>
      <c r="M2007" s="300"/>
      <c r="N2007" s="301"/>
      <c r="O2007" s="238"/>
      <c r="P2007" s="238"/>
      <c r="Q2007" s="238"/>
    </row>
    <row r="2008" spans="1:17" s="39" customFormat="1" ht="12">
      <c r="A2008" s="298"/>
      <c r="B2008" s="298"/>
      <c r="C2008" s="298"/>
      <c r="D2008" s="298"/>
      <c r="E2008" s="298"/>
      <c r="F2008" s="298"/>
      <c r="G2008" s="298"/>
      <c r="H2008" s="298"/>
      <c r="I2008" s="298"/>
      <c r="J2008" s="298"/>
      <c r="K2008" s="298"/>
      <c r="L2008" s="299"/>
      <c r="M2008" s="300"/>
      <c r="N2008" s="301"/>
      <c r="O2008" s="238"/>
      <c r="P2008" s="238"/>
      <c r="Q2008" s="238"/>
    </row>
    <row r="2009" spans="1:17" s="39" customFormat="1" ht="12">
      <c r="A2009" s="298"/>
      <c r="B2009" s="298"/>
      <c r="C2009" s="298"/>
      <c r="D2009" s="298"/>
      <c r="E2009" s="298"/>
      <c r="F2009" s="298"/>
      <c r="G2009" s="298"/>
      <c r="H2009" s="298"/>
      <c r="I2009" s="298"/>
      <c r="J2009" s="298"/>
      <c r="K2009" s="298"/>
      <c r="L2009" s="299"/>
      <c r="M2009" s="300"/>
      <c r="N2009" s="301"/>
      <c r="O2009" s="238"/>
      <c r="P2009" s="238"/>
      <c r="Q2009" s="238"/>
    </row>
    <row r="2010" spans="1:17" s="39" customFormat="1" ht="12">
      <c r="A2010" s="298"/>
      <c r="B2010" s="298"/>
      <c r="C2010" s="298"/>
      <c r="D2010" s="298"/>
      <c r="E2010" s="298"/>
      <c r="F2010" s="298"/>
      <c r="G2010" s="298"/>
      <c r="H2010" s="298"/>
      <c r="I2010" s="298"/>
      <c r="J2010" s="298"/>
      <c r="K2010" s="298"/>
      <c r="L2010" s="299"/>
      <c r="M2010" s="300"/>
      <c r="N2010" s="301"/>
      <c r="O2010" s="238"/>
      <c r="P2010" s="238"/>
      <c r="Q2010" s="238"/>
    </row>
    <row r="2011" spans="1:17" s="39" customFormat="1" ht="12">
      <c r="A2011" s="298"/>
      <c r="B2011" s="298"/>
      <c r="C2011" s="298"/>
      <c r="D2011" s="298"/>
      <c r="E2011" s="298"/>
      <c r="F2011" s="298"/>
      <c r="G2011" s="298"/>
      <c r="H2011" s="298"/>
      <c r="I2011" s="298"/>
      <c r="J2011" s="298"/>
      <c r="K2011" s="298"/>
      <c r="L2011" s="299"/>
      <c r="M2011" s="300"/>
      <c r="N2011" s="301"/>
      <c r="O2011" s="238"/>
      <c r="P2011" s="238"/>
      <c r="Q2011" s="238"/>
    </row>
    <row r="2012" spans="1:17" s="39" customFormat="1" ht="12">
      <c r="A2012" s="298"/>
      <c r="B2012" s="298"/>
      <c r="C2012" s="298"/>
      <c r="D2012" s="298"/>
      <c r="E2012" s="298"/>
      <c r="F2012" s="298"/>
      <c r="G2012" s="298"/>
      <c r="H2012" s="298"/>
      <c r="I2012" s="298"/>
      <c r="J2012" s="298"/>
      <c r="K2012" s="298"/>
      <c r="L2012" s="299"/>
      <c r="M2012" s="300"/>
      <c r="N2012" s="301"/>
      <c r="O2012" s="238"/>
      <c r="P2012" s="238"/>
      <c r="Q2012" s="238"/>
    </row>
    <row r="2013" spans="1:17" s="39" customFormat="1" ht="12">
      <c r="A2013" s="298"/>
      <c r="B2013" s="298"/>
      <c r="C2013" s="298"/>
      <c r="D2013" s="298"/>
      <c r="E2013" s="298"/>
      <c r="F2013" s="298"/>
      <c r="G2013" s="298"/>
      <c r="H2013" s="298"/>
      <c r="I2013" s="298"/>
      <c r="J2013" s="298"/>
      <c r="K2013" s="298"/>
      <c r="L2013" s="299"/>
      <c r="M2013" s="300"/>
      <c r="N2013" s="301"/>
      <c r="O2013" s="238"/>
      <c r="P2013" s="238"/>
      <c r="Q2013" s="238"/>
    </row>
    <row r="2014" spans="1:17" s="39" customFormat="1" ht="12">
      <c r="A2014" s="298"/>
      <c r="B2014" s="298"/>
      <c r="C2014" s="298"/>
      <c r="D2014" s="298"/>
      <c r="E2014" s="298"/>
      <c r="F2014" s="298"/>
      <c r="G2014" s="298"/>
      <c r="H2014" s="298"/>
      <c r="I2014" s="298"/>
      <c r="J2014" s="298"/>
      <c r="K2014" s="298"/>
      <c r="L2014" s="299"/>
      <c r="M2014" s="300"/>
      <c r="N2014" s="301"/>
      <c r="O2014" s="238"/>
      <c r="P2014" s="238"/>
      <c r="Q2014" s="238"/>
    </row>
    <row r="2015" spans="1:17" s="39" customFormat="1" ht="12">
      <c r="A2015" s="298"/>
      <c r="B2015" s="298"/>
      <c r="C2015" s="298"/>
      <c r="D2015" s="298"/>
      <c r="E2015" s="298"/>
      <c r="F2015" s="298"/>
      <c r="G2015" s="298"/>
      <c r="H2015" s="298"/>
      <c r="I2015" s="298"/>
      <c r="J2015" s="298"/>
      <c r="K2015" s="298"/>
      <c r="L2015" s="299"/>
      <c r="M2015" s="300"/>
      <c r="N2015" s="301"/>
      <c r="O2015" s="238"/>
      <c r="P2015" s="238"/>
      <c r="Q2015" s="238"/>
    </row>
    <row r="2016" spans="1:17" s="39" customFormat="1" ht="12">
      <c r="A2016" s="298"/>
      <c r="B2016" s="298"/>
      <c r="C2016" s="298"/>
      <c r="D2016" s="298"/>
      <c r="E2016" s="298"/>
      <c r="F2016" s="298"/>
      <c r="G2016" s="298"/>
      <c r="H2016" s="298"/>
      <c r="I2016" s="298"/>
      <c r="J2016" s="298"/>
      <c r="K2016" s="298"/>
      <c r="L2016" s="299"/>
      <c r="M2016" s="300"/>
      <c r="N2016" s="301"/>
      <c r="O2016" s="238"/>
      <c r="P2016" s="238"/>
      <c r="Q2016" s="238"/>
    </row>
    <row r="2017" spans="1:17" s="39" customFormat="1" ht="12">
      <c r="A2017" s="298"/>
      <c r="B2017" s="298"/>
      <c r="C2017" s="298"/>
      <c r="D2017" s="298"/>
      <c r="E2017" s="298"/>
      <c r="F2017" s="298"/>
      <c r="G2017" s="298"/>
      <c r="H2017" s="298"/>
      <c r="I2017" s="298"/>
      <c r="J2017" s="298"/>
      <c r="K2017" s="298"/>
      <c r="L2017" s="299"/>
      <c r="M2017" s="300"/>
      <c r="N2017" s="301"/>
      <c r="O2017" s="238"/>
      <c r="P2017" s="238"/>
      <c r="Q2017" s="238"/>
    </row>
    <row r="2018" spans="1:17" s="39" customFormat="1" ht="12">
      <c r="A2018" s="298"/>
      <c r="B2018" s="298"/>
      <c r="C2018" s="298"/>
      <c r="D2018" s="298"/>
      <c r="E2018" s="298"/>
      <c r="F2018" s="298"/>
      <c r="G2018" s="298"/>
      <c r="H2018" s="298"/>
      <c r="I2018" s="298"/>
      <c r="J2018" s="298"/>
      <c r="K2018" s="298"/>
      <c r="L2018" s="299"/>
      <c r="M2018" s="300"/>
      <c r="N2018" s="301"/>
      <c r="O2018" s="238"/>
      <c r="P2018" s="238"/>
      <c r="Q2018" s="238"/>
    </row>
    <row r="2019" spans="1:17" s="39" customFormat="1" ht="12">
      <c r="A2019" s="298"/>
      <c r="B2019" s="298"/>
      <c r="C2019" s="298"/>
      <c r="D2019" s="298"/>
      <c r="E2019" s="298"/>
      <c r="F2019" s="298"/>
      <c r="G2019" s="298"/>
      <c r="H2019" s="298"/>
      <c r="I2019" s="298"/>
      <c r="J2019" s="298"/>
      <c r="K2019" s="298"/>
      <c r="L2019" s="299"/>
      <c r="M2019" s="300"/>
      <c r="N2019" s="301"/>
      <c r="O2019" s="238"/>
      <c r="P2019" s="238"/>
      <c r="Q2019" s="238"/>
    </row>
    <row r="2020" spans="1:17" s="39" customFormat="1" ht="12">
      <c r="A2020" s="298"/>
      <c r="B2020" s="298"/>
      <c r="C2020" s="298"/>
      <c r="D2020" s="298"/>
      <c r="E2020" s="298"/>
      <c r="F2020" s="298"/>
      <c r="G2020" s="298"/>
      <c r="H2020" s="298"/>
      <c r="I2020" s="298"/>
      <c r="J2020" s="298"/>
      <c r="K2020" s="298"/>
      <c r="L2020" s="299"/>
      <c r="M2020" s="300"/>
      <c r="N2020" s="301"/>
      <c r="O2020" s="238"/>
      <c r="P2020" s="238"/>
      <c r="Q2020" s="238"/>
    </row>
    <row r="2021" spans="1:17" s="39" customFormat="1" ht="12">
      <c r="A2021" s="298"/>
      <c r="B2021" s="298"/>
      <c r="C2021" s="298"/>
      <c r="D2021" s="298"/>
      <c r="E2021" s="298"/>
      <c r="F2021" s="298"/>
      <c r="G2021" s="298"/>
      <c r="H2021" s="298"/>
      <c r="I2021" s="298"/>
      <c r="J2021" s="298"/>
      <c r="K2021" s="298"/>
      <c r="L2021" s="299"/>
      <c r="M2021" s="300"/>
      <c r="N2021" s="301"/>
      <c r="O2021" s="238"/>
      <c r="P2021" s="238"/>
      <c r="Q2021" s="238"/>
    </row>
    <row r="2022" spans="1:17" s="39" customFormat="1" ht="12">
      <c r="A2022" s="298"/>
      <c r="B2022" s="298"/>
      <c r="C2022" s="298"/>
      <c r="D2022" s="298"/>
      <c r="E2022" s="298"/>
      <c r="F2022" s="298"/>
      <c r="G2022" s="298"/>
      <c r="H2022" s="298"/>
      <c r="I2022" s="298"/>
      <c r="J2022" s="298"/>
      <c r="K2022" s="298"/>
      <c r="L2022" s="299"/>
      <c r="M2022" s="300"/>
      <c r="N2022" s="301"/>
      <c r="O2022" s="238"/>
      <c r="P2022" s="238"/>
      <c r="Q2022" s="238"/>
    </row>
    <row r="2023" spans="1:17" s="39" customFormat="1" ht="12">
      <c r="A2023" s="298"/>
      <c r="B2023" s="298"/>
      <c r="C2023" s="298"/>
      <c r="D2023" s="298"/>
      <c r="E2023" s="298"/>
      <c r="F2023" s="298"/>
      <c r="G2023" s="298"/>
      <c r="H2023" s="298"/>
      <c r="I2023" s="298"/>
      <c r="J2023" s="298"/>
      <c r="K2023" s="298"/>
      <c r="L2023" s="299"/>
      <c r="M2023" s="300"/>
      <c r="N2023" s="301"/>
      <c r="O2023" s="238"/>
      <c r="P2023" s="238"/>
      <c r="Q2023" s="238"/>
    </row>
    <row r="2024" spans="1:17" s="39" customFormat="1" ht="12">
      <c r="A2024" s="298"/>
      <c r="B2024" s="298"/>
      <c r="C2024" s="298"/>
      <c r="D2024" s="298"/>
      <c r="E2024" s="298"/>
      <c r="F2024" s="298"/>
      <c r="G2024" s="298"/>
      <c r="H2024" s="298"/>
      <c r="I2024" s="298"/>
      <c r="J2024" s="298"/>
      <c r="K2024" s="298"/>
      <c r="L2024" s="299"/>
      <c r="M2024" s="300"/>
      <c r="N2024" s="301"/>
      <c r="O2024" s="238"/>
      <c r="P2024" s="238"/>
      <c r="Q2024" s="238"/>
    </row>
    <row r="2025" spans="1:17" s="39" customFormat="1" ht="12">
      <c r="A2025" s="298"/>
      <c r="B2025" s="298"/>
      <c r="C2025" s="298"/>
      <c r="D2025" s="298"/>
      <c r="E2025" s="298"/>
      <c r="F2025" s="298"/>
      <c r="G2025" s="298"/>
      <c r="H2025" s="298"/>
      <c r="I2025" s="298"/>
      <c r="J2025" s="298"/>
      <c r="K2025" s="298"/>
      <c r="L2025" s="299"/>
      <c r="M2025" s="300"/>
      <c r="N2025" s="301"/>
      <c r="O2025" s="238"/>
      <c r="P2025" s="238"/>
      <c r="Q2025" s="238"/>
    </row>
    <row r="2026" spans="1:17" s="39" customFormat="1" ht="12">
      <c r="A2026" s="298"/>
      <c r="B2026" s="298"/>
      <c r="C2026" s="298"/>
      <c r="D2026" s="298"/>
      <c r="E2026" s="298"/>
      <c r="F2026" s="298"/>
      <c r="G2026" s="298"/>
      <c r="H2026" s="298"/>
      <c r="I2026" s="298"/>
      <c r="J2026" s="298"/>
      <c r="K2026" s="298"/>
      <c r="L2026" s="299"/>
      <c r="M2026" s="300"/>
      <c r="N2026" s="301"/>
      <c r="O2026" s="238"/>
      <c r="P2026" s="238"/>
      <c r="Q2026" s="238"/>
    </row>
    <row r="2027" spans="1:17" s="39" customFormat="1" ht="12">
      <c r="A2027" s="298"/>
      <c r="B2027" s="298"/>
      <c r="C2027" s="298"/>
      <c r="D2027" s="298"/>
      <c r="E2027" s="298"/>
      <c r="F2027" s="298"/>
      <c r="G2027" s="298"/>
      <c r="H2027" s="298"/>
      <c r="I2027" s="298"/>
      <c r="J2027" s="298"/>
      <c r="K2027" s="298"/>
      <c r="L2027" s="299"/>
      <c r="M2027" s="300"/>
      <c r="N2027" s="301"/>
      <c r="O2027" s="238"/>
      <c r="P2027" s="238"/>
      <c r="Q2027" s="238"/>
    </row>
    <row r="2028" spans="1:17" s="39" customFormat="1" ht="12">
      <c r="A2028" s="298"/>
      <c r="B2028" s="298"/>
      <c r="C2028" s="298"/>
      <c r="D2028" s="298"/>
      <c r="E2028" s="298"/>
      <c r="F2028" s="298"/>
      <c r="G2028" s="298"/>
      <c r="H2028" s="298"/>
      <c r="I2028" s="298"/>
      <c r="J2028" s="298"/>
      <c r="K2028" s="298"/>
      <c r="L2028" s="299"/>
      <c r="M2028" s="300"/>
      <c r="N2028" s="301"/>
      <c r="O2028" s="238"/>
      <c r="P2028" s="238"/>
      <c r="Q2028" s="238"/>
    </row>
    <row r="2029" spans="1:17" s="39" customFormat="1" ht="12">
      <c r="A2029" s="298"/>
      <c r="B2029" s="298"/>
      <c r="C2029" s="298"/>
      <c r="D2029" s="298"/>
      <c r="E2029" s="298"/>
      <c r="F2029" s="298"/>
      <c r="G2029" s="298"/>
      <c r="H2029" s="298"/>
      <c r="I2029" s="298"/>
      <c r="J2029" s="298"/>
      <c r="K2029" s="298"/>
      <c r="L2029" s="299"/>
      <c r="M2029" s="300"/>
      <c r="N2029" s="301"/>
      <c r="O2029" s="238"/>
      <c r="P2029" s="238"/>
      <c r="Q2029" s="238"/>
    </row>
    <row r="2030" spans="1:17" s="39" customFormat="1" ht="12">
      <c r="A2030" s="298"/>
      <c r="B2030" s="298"/>
      <c r="C2030" s="298"/>
      <c r="D2030" s="298"/>
      <c r="E2030" s="298"/>
      <c r="F2030" s="298"/>
      <c r="G2030" s="298"/>
      <c r="H2030" s="298"/>
      <c r="I2030" s="298"/>
      <c r="J2030" s="298"/>
      <c r="K2030" s="298"/>
      <c r="L2030" s="299"/>
      <c r="M2030" s="300"/>
      <c r="N2030" s="301"/>
      <c r="O2030" s="238"/>
      <c r="P2030" s="238"/>
      <c r="Q2030" s="238"/>
    </row>
    <row r="2031" spans="1:17" s="39" customFormat="1" ht="12">
      <c r="A2031" s="298"/>
      <c r="B2031" s="298"/>
      <c r="C2031" s="298"/>
      <c r="D2031" s="298"/>
      <c r="E2031" s="298"/>
      <c r="F2031" s="298"/>
      <c r="G2031" s="298"/>
      <c r="H2031" s="298"/>
      <c r="I2031" s="298"/>
      <c r="J2031" s="298"/>
      <c r="K2031" s="298"/>
      <c r="L2031" s="299"/>
      <c r="M2031" s="300"/>
      <c r="N2031" s="301"/>
      <c r="O2031" s="238"/>
      <c r="P2031" s="238"/>
      <c r="Q2031" s="238"/>
    </row>
    <row r="2032" spans="1:17" s="39" customFormat="1" ht="12">
      <c r="A2032" s="298"/>
      <c r="B2032" s="298"/>
      <c r="C2032" s="298"/>
      <c r="D2032" s="298"/>
      <c r="E2032" s="298"/>
      <c r="F2032" s="298"/>
      <c r="G2032" s="298"/>
      <c r="H2032" s="298"/>
      <c r="I2032" s="298"/>
      <c r="J2032" s="298"/>
      <c r="K2032" s="298"/>
      <c r="L2032" s="299"/>
      <c r="M2032" s="300"/>
      <c r="N2032" s="301"/>
      <c r="O2032" s="238"/>
      <c r="P2032" s="238"/>
      <c r="Q2032" s="238"/>
    </row>
    <row r="2033" spans="1:17" s="39" customFormat="1" ht="12">
      <c r="A2033" s="298"/>
      <c r="B2033" s="298"/>
      <c r="C2033" s="298"/>
      <c r="D2033" s="298"/>
      <c r="E2033" s="298"/>
      <c r="F2033" s="298"/>
      <c r="G2033" s="298"/>
      <c r="H2033" s="298"/>
      <c r="I2033" s="298"/>
      <c r="J2033" s="298"/>
      <c r="K2033" s="298"/>
      <c r="L2033" s="299"/>
      <c r="M2033" s="300"/>
      <c r="N2033" s="301"/>
      <c r="O2033" s="238"/>
      <c r="P2033" s="238"/>
      <c r="Q2033" s="238"/>
    </row>
    <row r="2034" spans="1:17" s="39" customFormat="1" ht="12">
      <c r="A2034" s="298"/>
      <c r="B2034" s="298"/>
      <c r="C2034" s="298"/>
      <c r="D2034" s="298"/>
      <c r="E2034" s="298"/>
      <c r="F2034" s="298"/>
      <c r="G2034" s="298"/>
      <c r="H2034" s="298"/>
      <c r="I2034" s="298"/>
      <c r="J2034" s="298"/>
      <c r="K2034" s="298"/>
      <c r="L2034" s="299"/>
      <c r="M2034" s="300"/>
      <c r="N2034" s="301"/>
      <c r="O2034" s="238"/>
      <c r="P2034" s="238"/>
      <c r="Q2034" s="238"/>
    </row>
    <row r="2035" spans="1:17" s="39" customFormat="1" ht="12">
      <c r="A2035" s="298"/>
      <c r="B2035" s="298"/>
      <c r="C2035" s="298"/>
      <c r="D2035" s="298"/>
      <c r="E2035" s="298"/>
      <c r="F2035" s="298"/>
      <c r="G2035" s="298"/>
      <c r="H2035" s="298"/>
      <c r="I2035" s="298"/>
      <c r="J2035" s="298"/>
      <c r="K2035" s="298"/>
      <c r="L2035" s="299"/>
      <c r="M2035" s="300"/>
      <c r="N2035" s="301"/>
      <c r="O2035" s="238"/>
      <c r="P2035" s="238"/>
      <c r="Q2035" s="238"/>
    </row>
    <row r="2036" spans="1:17" s="39" customFormat="1" ht="12">
      <c r="A2036" s="298"/>
      <c r="B2036" s="298"/>
      <c r="C2036" s="298"/>
      <c r="D2036" s="298"/>
      <c r="E2036" s="298"/>
      <c r="F2036" s="298"/>
      <c r="G2036" s="298"/>
      <c r="H2036" s="298"/>
      <c r="I2036" s="298"/>
      <c r="J2036" s="298"/>
      <c r="K2036" s="298"/>
      <c r="L2036" s="299"/>
      <c r="M2036" s="300"/>
      <c r="N2036" s="301"/>
      <c r="O2036" s="238"/>
      <c r="P2036" s="238"/>
      <c r="Q2036" s="238"/>
    </row>
    <row r="2037" spans="1:17" s="39" customFormat="1" ht="12">
      <c r="A2037" s="298"/>
      <c r="B2037" s="298"/>
      <c r="C2037" s="298"/>
      <c r="D2037" s="298"/>
      <c r="E2037" s="298"/>
      <c r="F2037" s="298"/>
      <c r="G2037" s="298"/>
      <c r="H2037" s="298"/>
      <c r="I2037" s="298"/>
      <c r="J2037" s="298"/>
      <c r="K2037" s="298"/>
      <c r="L2037" s="299"/>
      <c r="M2037" s="300"/>
      <c r="N2037" s="301"/>
      <c r="O2037" s="238"/>
      <c r="P2037" s="238"/>
      <c r="Q2037" s="238"/>
    </row>
    <row r="2038" spans="1:17" s="39" customFormat="1" ht="12">
      <c r="A2038" s="298"/>
      <c r="B2038" s="298"/>
      <c r="C2038" s="298"/>
      <c r="D2038" s="298"/>
      <c r="E2038" s="298"/>
      <c r="F2038" s="298"/>
      <c r="G2038" s="298"/>
      <c r="H2038" s="298"/>
      <c r="I2038" s="298"/>
      <c r="J2038" s="298"/>
      <c r="K2038" s="298"/>
      <c r="L2038" s="299"/>
      <c r="M2038" s="300"/>
      <c r="N2038" s="301"/>
      <c r="O2038" s="238"/>
      <c r="P2038" s="238"/>
      <c r="Q2038" s="238"/>
    </row>
    <row r="2039" spans="1:17" s="39" customFormat="1" ht="12">
      <c r="A2039" s="298"/>
      <c r="B2039" s="298"/>
      <c r="C2039" s="298"/>
      <c r="D2039" s="298"/>
      <c r="E2039" s="298"/>
      <c r="F2039" s="298"/>
      <c r="G2039" s="298"/>
      <c r="H2039" s="298"/>
      <c r="I2039" s="298"/>
      <c r="J2039" s="298"/>
      <c r="K2039" s="298"/>
      <c r="L2039" s="299"/>
      <c r="M2039" s="300"/>
      <c r="N2039" s="301"/>
      <c r="O2039" s="238"/>
      <c r="P2039" s="238"/>
      <c r="Q2039" s="238"/>
    </row>
    <row r="2040" spans="1:17" s="39" customFormat="1" ht="12">
      <c r="A2040" s="298"/>
      <c r="B2040" s="298"/>
      <c r="C2040" s="298"/>
      <c r="D2040" s="298"/>
      <c r="E2040" s="298"/>
      <c r="F2040" s="298"/>
      <c r="G2040" s="298"/>
      <c r="H2040" s="298"/>
      <c r="I2040" s="298"/>
      <c r="J2040" s="298"/>
      <c r="K2040" s="298"/>
      <c r="L2040" s="299"/>
      <c r="M2040" s="300"/>
      <c r="N2040" s="301"/>
      <c r="O2040" s="238"/>
      <c r="P2040" s="238"/>
      <c r="Q2040" s="238"/>
    </row>
    <row r="2041" spans="1:17" s="39" customFormat="1" ht="12">
      <c r="A2041" s="298"/>
      <c r="B2041" s="298"/>
      <c r="C2041" s="298"/>
      <c r="D2041" s="298"/>
      <c r="E2041" s="298"/>
      <c r="F2041" s="298"/>
      <c r="G2041" s="298"/>
      <c r="H2041" s="298"/>
      <c r="I2041" s="298"/>
      <c r="J2041" s="298"/>
      <c r="K2041" s="298"/>
      <c r="L2041" s="299"/>
      <c r="M2041" s="300"/>
      <c r="N2041" s="301"/>
      <c r="O2041" s="238"/>
      <c r="P2041" s="238"/>
      <c r="Q2041" s="238"/>
    </row>
    <row r="2042" spans="1:17" s="39" customFormat="1" ht="12">
      <c r="A2042" s="298"/>
      <c r="B2042" s="298"/>
      <c r="C2042" s="298"/>
      <c r="D2042" s="298"/>
      <c r="E2042" s="298"/>
      <c r="F2042" s="298"/>
      <c r="G2042" s="298"/>
      <c r="H2042" s="298"/>
      <c r="I2042" s="298"/>
      <c r="J2042" s="298"/>
      <c r="K2042" s="298"/>
      <c r="L2042" s="299"/>
      <c r="M2042" s="300"/>
      <c r="N2042" s="301"/>
      <c r="O2042" s="238"/>
      <c r="P2042" s="238"/>
      <c r="Q2042" s="238"/>
    </row>
    <row r="2043" spans="1:17" s="39" customFormat="1" ht="12">
      <c r="A2043" s="298"/>
      <c r="B2043" s="298"/>
      <c r="C2043" s="298"/>
      <c r="D2043" s="298"/>
      <c r="E2043" s="298"/>
      <c r="F2043" s="298"/>
      <c r="G2043" s="298"/>
      <c r="H2043" s="298"/>
      <c r="I2043" s="298"/>
      <c r="J2043" s="298"/>
      <c r="K2043" s="298"/>
      <c r="L2043" s="299"/>
      <c r="M2043" s="300"/>
      <c r="N2043" s="301"/>
      <c r="O2043" s="238"/>
      <c r="P2043" s="238"/>
      <c r="Q2043" s="238"/>
    </row>
    <row r="2044" spans="1:17" s="39" customFormat="1" ht="12">
      <c r="A2044" s="298"/>
      <c r="B2044" s="298"/>
      <c r="C2044" s="298"/>
      <c r="D2044" s="298"/>
      <c r="E2044" s="298"/>
      <c r="F2044" s="298"/>
      <c r="G2044" s="298"/>
      <c r="H2044" s="298"/>
      <c r="I2044" s="298"/>
      <c r="J2044" s="298"/>
      <c r="K2044" s="298"/>
      <c r="L2044" s="299"/>
      <c r="M2044" s="300"/>
      <c r="N2044" s="301"/>
      <c r="O2044" s="238"/>
      <c r="P2044" s="238"/>
      <c r="Q2044" s="238"/>
    </row>
    <row r="2045" spans="1:17" s="39" customFormat="1" ht="12">
      <c r="A2045" s="298"/>
      <c r="B2045" s="298"/>
      <c r="C2045" s="298"/>
      <c r="D2045" s="298"/>
      <c r="E2045" s="298"/>
      <c r="F2045" s="298"/>
      <c r="G2045" s="298"/>
      <c r="H2045" s="298"/>
      <c r="I2045" s="298"/>
      <c r="J2045" s="298"/>
      <c r="K2045" s="298"/>
      <c r="L2045" s="299"/>
      <c r="M2045" s="300"/>
      <c r="N2045" s="301"/>
      <c r="O2045" s="238"/>
      <c r="P2045" s="238"/>
      <c r="Q2045" s="238"/>
    </row>
    <row r="2046" spans="1:17" s="39" customFormat="1" ht="12">
      <c r="A2046" s="298"/>
      <c r="B2046" s="298"/>
      <c r="C2046" s="298"/>
      <c r="D2046" s="298"/>
      <c r="E2046" s="298"/>
      <c r="F2046" s="298"/>
      <c r="G2046" s="298"/>
      <c r="H2046" s="298"/>
      <c r="I2046" s="298"/>
      <c r="J2046" s="298"/>
      <c r="K2046" s="298"/>
      <c r="L2046" s="299"/>
      <c r="M2046" s="300"/>
      <c r="N2046" s="301"/>
      <c r="O2046" s="238"/>
      <c r="P2046" s="238"/>
      <c r="Q2046" s="238"/>
    </row>
    <row r="2047" spans="1:17" s="39" customFormat="1" ht="12">
      <c r="A2047" s="298"/>
      <c r="B2047" s="298"/>
      <c r="C2047" s="298"/>
      <c r="D2047" s="298"/>
      <c r="E2047" s="298"/>
      <c r="F2047" s="298"/>
      <c r="G2047" s="298"/>
      <c r="H2047" s="298"/>
      <c r="I2047" s="298"/>
      <c r="J2047" s="298"/>
      <c r="K2047" s="298"/>
      <c r="L2047" s="299"/>
      <c r="M2047" s="300"/>
      <c r="N2047" s="301"/>
      <c r="O2047" s="238"/>
      <c r="P2047" s="238"/>
      <c r="Q2047" s="238"/>
    </row>
    <row r="2048" spans="1:17" s="39" customFormat="1" ht="12">
      <c r="A2048" s="298"/>
      <c r="B2048" s="298"/>
      <c r="C2048" s="298"/>
      <c r="D2048" s="298"/>
      <c r="E2048" s="298"/>
      <c r="F2048" s="298"/>
      <c r="G2048" s="298"/>
      <c r="H2048" s="298"/>
      <c r="I2048" s="298"/>
      <c r="J2048" s="298"/>
      <c r="K2048" s="298"/>
      <c r="L2048" s="299"/>
      <c r="M2048" s="300"/>
      <c r="N2048" s="301"/>
      <c r="O2048" s="238"/>
      <c r="P2048" s="238"/>
      <c r="Q2048" s="238"/>
    </row>
    <row r="2049" spans="1:17" s="39" customFormat="1" ht="12">
      <c r="A2049" s="298"/>
      <c r="B2049" s="298"/>
      <c r="C2049" s="298"/>
      <c r="D2049" s="298"/>
      <c r="E2049" s="298"/>
      <c r="F2049" s="298"/>
      <c r="G2049" s="298"/>
      <c r="H2049" s="298"/>
      <c r="I2049" s="298"/>
      <c r="J2049" s="298"/>
      <c r="K2049" s="298"/>
      <c r="L2049" s="299"/>
      <c r="M2049" s="300"/>
      <c r="N2049" s="301"/>
      <c r="O2049" s="238"/>
      <c r="P2049" s="238"/>
      <c r="Q2049" s="238"/>
    </row>
    <row r="2050" spans="1:17" s="39" customFormat="1" ht="12">
      <c r="A2050" s="298"/>
      <c r="B2050" s="298"/>
      <c r="C2050" s="298"/>
      <c r="D2050" s="298"/>
      <c r="E2050" s="298"/>
      <c r="F2050" s="298"/>
      <c r="G2050" s="298"/>
      <c r="H2050" s="298"/>
      <c r="I2050" s="298"/>
      <c r="J2050" s="298"/>
      <c r="K2050" s="298"/>
      <c r="L2050" s="299"/>
      <c r="M2050" s="300"/>
      <c r="N2050" s="301"/>
      <c r="O2050" s="238"/>
      <c r="P2050" s="238"/>
      <c r="Q2050" s="238"/>
    </row>
    <row r="2051" spans="1:17" s="39" customFormat="1" ht="12">
      <c r="A2051" s="298"/>
      <c r="B2051" s="298"/>
      <c r="C2051" s="298"/>
      <c r="D2051" s="298"/>
      <c r="E2051" s="298"/>
      <c r="F2051" s="298"/>
      <c r="G2051" s="298"/>
      <c r="H2051" s="298"/>
      <c r="I2051" s="298"/>
      <c r="J2051" s="298"/>
      <c r="K2051" s="298"/>
      <c r="L2051" s="299"/>
      <c r="M2051" s="300"/>
      <c r="N2051" s="301"/>
      <c r="O2051" s="238"/>
      <c r="P2051" s="238"/>
      <c r="Q2051" s="238"/>
    </row>
    <row r="2052" spans="1:17" s="39" customFormat="1" ht="12">
      <c r="A2052" s="298"/>
      <c r="B2052" s="298"/>
      <c r="C2052" s="298"/>
      <c r="D2052" s="298"/>
      <c r="E2052" s="298"/>
      <c r="F2052" s="298"/>
      <c r="G2052" s="298"/>
      <c r="H2052" s="298"/>
      <c r="I2052" s="298"/>
      <c r="J2052" s="298"/>
      <c r="K2052" s="298"/>
      <c r="L2052" s="299"/>
      <c r="M2052" s="300"/>
      <c r="N2052" s="301"/>
      <c r="O2052" s="238"/>
      <c r="P2052" s="238"/>
      <c r="Q2052" s="238"/>
    </row>
    <row r="2053" spans="1:17" s="39" customFormat="1" ht="12">
      <c r="A2053" s="298"/>
      <c r="B2053" s="298"/>
      <c r="C2053" s="298"/>
      <c r="D2053" s="298"/>
      <c r="E2053" s="298"/>
      <c r="F2053" s="298"/>
      <c r="G2053" s="298"/>
      <c r="H2053" s="298"/>
      <c r="I2053" s="298"/>
      <c r="J2053" s="298"/>
      <c r="K2053" s="298"/>
      <c r="L2053" s="299"/>
      <c r="M2053" s="300"/>
      <c r="N2053" s="301"/>
      <c r="O2053" s="238"/>
      <c r="P2053" s="238"/>
      <c r="Q2053" s="238"/>
    </row>
    <row r="2054" spans="1:17" s="39" customFormat="1" ht="12">
      <c r="A2054" s="298"/>
      <c r="B2054" s="298"/>
      <c r="C2054" s="298"/>
      <c r="D2054" s="298"/>
      <c r="E2054" s="298"/>
      <c r="F2054" s="298"/>
      <c r="G2054" s="298"/>
      <c r="H2054" s="298"/>
      <c r="I2054" s="298"/>
      <c r="J2054" s="298"/>
      <c r="K2054" s="298"/>
      <c r="L2054" s="299"/>
      <c r="M2054" s="300"/>
      <c r="N2054" s="301"/>
      <c r="O2054" s="238"/>
      <c r="P2054" s="238"/>
      <c r="Q2054" s="238"/>
    </row>
    <row r="2055" spans="1:17" s="39" customFormat="1" ht="12">
      <c r="A2055" s="298"/>
      <c r="B2055" s="298"/>
      <c r="C2055" s="298"/>
      <c r="D2055" s="298"/>
      <c r="E2055" s="298"/>
      <c r="F2055" s="298"/>
      <c r="G2055" s="298"/>
      <c r="H2055" s="298"/>
      <c r="I2055" s="298"/>
      <c r="J2055" s="298"/>
      <c r="K2055" s="298"/>
      <c r="L2055" s="299"/>
      <c r="M2055" s="300"/>
      <c r="N2055" s="301"/>
      <c r="O2055" s="238"/>
      <c r="P2055" s="238"/>
      <c r="Q2055" s="238"/>
    </row>
    <row r="2056" spans="1:17" s="39" customFormat="1" ht="12">
      <c r="A2056" s="298"/>
      <c r="B2056" s="298"/>
      <c r="C2056" s="298"/>
      <c r="D2056" s="298"/>
      <c r="E2056" s="298"/>
      <c r="F2056" s="298"/>
      <c r="G2056" s="298"/>
      <c r="H2056" s="298"/>
      <c r="I2056" s="298"/>
      <c r="J2056" s="298"/>
      <c r="K2056" s="298"/>
      <c r="L2056" s="299"/>
      <c r="M2056" s="300"/>
      <c r="N2056" s="301"/>
      <c r="O2056" s="238"/>
      <c r="P2056" s="238"/>
      <c r="Q2056" s="238"/>
    </row>
    <row r="2057" spans="1:17" s="39" customFormat="1" ht="12">
      <c r="A2057" s="298"/>
      <c r="B2057" s="298"/>
      <c r="C2057" s="298"/>
      <c r="D2057" s="298"/>
      <c r="E2057" s="298"/>
      <c r="F2057" s="298"/>
      <c r="G2057" s="298"/>
      <c r="H2057" s="298"/>
      <c r="I2057" s="298"/>
      <c r="J2057" s="298"/>
      <c r="K2057" s="298"/>
      <c r="L2057" s="299"/>
      <c r="M2057" s="300"/>
      <c r="N2057" s="301"/>
      <c r="O2057" s="238"/>
      <c r="P2057" s="238"/>
      <c r="Q2057" s="238"/>
    </row>
    <row r="2058" spans="1:17" s="39" customFormat="1" ht="12">
      <c r="A2058" s="298"/>
      <c r="B2058" s="298"/>
      <c r="C2058" s="298"/>
      <c r="D2058" s="298"/>
      <c r="E2058" s="298"/>
      <c r="F2058" s="298"/>
      <c r="G2058" s="298"/>
      <c r="H2058" s="298"/>
      <c r="I2058" s="298"/>
      <c r="J2058" s="298"/>
      <c r="K2058" s="298"/>
      <c r="L2058" s="299"/>
      <c r="M2058" s="300"/>
      <c r="N2058" s="301"/>
      <c r="O2058" s="238"/>
      <c r="P2058" s="238"/>
      <c r="Q2058" s="238"/>
    </row>
    <row r="2059" spans="1:17" s="39" customFormat="1" ht="12">
      <c r="A2059" s="298"/>
      <c r="B2059" s="298"/>
      <c r="C2059" s="298"/>
      <c r="D2059" s="298"/>
      <c r="E2059" s="298"/>
      <c r="F2059" s="298"/>
      <c r="G2059" s="298"/>
      <c r="H2059" s="298"/>
      <c r="I2059" s="298"/>
      <c r="J2059" s="298"/>
      <c r="K2059" s="298"/>
      <c r="L2059" s="299"/>
      <c r="M2059" s="300"/>
      <c r="N2059" s="301"/>
      <c r="O2059" s="238"/>
      <c r="P2059" s="238"/>
      <c r="Q2059" s="238"/>
    </row>
    <row r="2060" spans="1:17" s="39" customFormat="1" ht="12">
      <c r="A2060" s="298"/>
      <c r="B2060" s="298"/>
      <c r="C2060" s="298"/>
      <c r="D2060" s="298"/>
      <c r="E2060" s="298"/>
      <c r="F2060" s="298"/>
      <c r="G2060" s="298"/>
      <c r="H2060" s="298"/>
      <c r="I2060" s="298"/>
      <c r="J2060" s="298"/>
      <c r="K2060" s="298"/>
      <c r="L2060" s="299"/>
      <c r="M2060" s="300"/>
      <c r="N2060" s="301"/>
      <c r="O2060" s="238"/>
      <c r="P2060" s="238"/>
      <c r="Q2060" s="238"/>
    </row>
    <row r="2061" spans="1:17" s="39" customFormat="1" ht="12">
      <c r="A2061" s="298"/>
      <c r="B2061" s="298"/>
      <c r="C2061" s="298"/>
      <c r="D2061" s="298"/>
      <c r="E2061" s="298"/>
      <c r="F2061" s="298"/>
      <c r="G2061" s="298"/>
      <c r="H2061" s="298"/>
      <c r="I2061" s="298"/>
      <c r="J2061" s="298"/>
      <c r="K2061" s="298"/>
      <c r="L2061" s="299"/>
      <c r="M2061" s="300"/>
      <c r="N2061" s="301"/>
      <c r="O2061" s="238"/>
      <c r="P2061" s="238"/>
      <c r="Q2061" s="238"/>
    </row>
    <row r="2062" spans="1:17" s="39" customFormat="1" ht="12">
      <c r="A2062" s="298"/>
      <c r="B2062" s="298"/>
      <c r="C2062" s="298"/>
      <c r="D2062" s="298"/>
      <c r="E2062" s="298"/>
      <c r="F2062" s="298"/>
      <c r="G2062" s="298"/>
      <c r="H2062" s="298"/>
      <c r="I2062" s="298"/>
      <c r="J2062" s="298"/>
      <c r="K2062" s="298"/>
      <c r="L2062" s="299"/>
      <c r="M2062" s="300"/>
      <c r="N2062" s="301"/>
      <c r="O2062" s="238"/>
      <c r="P2062" s="238"/>
      <c r="Q2062" s="238"/>
    </row>
    <row r="2063" spans="1:17" s="39" customFormat="1" ht="12">
      <c r="A2063" s="298"/>
      <c r="B2063" s="298"/>
      <c r="C2063" s="298"/>
      <c r="D2063" s="298"/>
      <c r="E2063" s="298"/>
      <c r="F2063" s="298"/>
      <c r="G2063" s="298"/>
      <c r="H2063" s="298"/>
      <c r="I2063" s="298"/>
      <c r="J2063" s="298"/>
      <c r="K2063" s="298"/>
      <c r="L2063" s="299"/>
      <c r="M2063" s="300"/>
      <c r="N2063" s="301"/>
      <c r="O2063" s="238"/>
      <c r="P2063" s="238"/>
      <c r="Q2063" s="238"/>
    </row>
    <row r="2064" spans="1:17" s="39" customFormat="1" ht="12">
      <c r="A2064" s="298"/>
      <c r="B2064" s="298"/>
      <c r="C2064" s="298"/>
      <c r="D2064" s="298"/>
      <c r="E2064" s="298"/>
      <c r="F2064" s="298"/>
      <c r="G2064" s="298"/>
      <c r="H2064" s="298"/>
      <c r="I2064" s="298"/>
      <c r="J2064" s="298"/>
      <c r="K2064" s="298"/>
      <c r="L2064" s="299"/>
      <c r="M2064" s="300"/>
      <c r="N2064" s="301"/>
      <c r="O2064" s="238"/>
      <c r="P2064" s="238"/>
      <c r="Q2064" s="238"/>
    </row>
    <row r="2065" spans="1:17" s="39" customFormat="1" ht="12">
      <c r="A2065" s="298"/>
      <c r="B2065" s="298"/>
      <c r="C2065" s="298"/>
      <c r="D2065" s="298"/>
      <c r="E2065" s="298"/>
      <c r="F2065" s="298"/>
      <c r="G2065" s="298"/>
      <c r="H2065" s="298"/>
      <c r="I2065" s="298"/>
      <c r="J2065" s="298"/>
      <c r="K2065" s="298"/>
      <c r="L2065" s="299"/>
      <c r="M2065" s="300"/>
      <c r="N2065" s="301"/>
      <c r="O2065" s="238"/>
      <c r="P2065" s="238"/>
      <c r="Q2065" s="238"/>
    </row>
    <row r="2066" spans="1:17" s="39" customFormat="1" ht="12">
      <c r="A2066" s="298"/>
      <c r="B2066" s="298"/>
      <c r="C2066" s="298"/>
      <c r="D2066" s="298"/>
      <c r="E2066" s="298"/>
      <c r="F2066" s="298"/>
      <c r="G2066" s="298"/>
      <c r="H2066" s="298"/>
      <c r="I2066" s="298"/>
      <c r="J2066" s="298"/>
      <c r="K2066" s="298"/>
      <c r="L2066" s="299"/>
      <c r="M2066" s="300"/>
      <c r="N2066" s="301"/>
      <c r="O2066" s="238"/>
      <c r="P2066" s="238"/>
      <c r="Q2066" s="238"/>
    </row>
    <row r="2067" spans="1:17" s="39" customFormat="1" ht="12">
      <c r="A2067" s="298"/>
      <c r="B2067" s="298"/>
      <c r="C2067" s="298"/>
      <c r="D2067" s="298"/>
      <c r="E2067" s="298"/>
      <c r="F2067" s="298"/>
      <c r="G2067" s="298"/>
      <c r="H2067" s="298"/>
      <c r="I2067" s="298"/>
      <c r="J2067" s="298"/>
      <c r="K2067" s="298"/>
      <c r="L2067" s="299"/>
      <c r="M2067" s="300"/>
      <c r="N2067" s="301"/>
      <c r="O2067" s="238"/>
      <c r="P2067" s="238"/>
      <c r="Q2067" s="238"/>
    </row>
    <row r="2068" spans="1:17" s="39" customFormat="1" ht="12">
      <c r="A2068" s="298"/>
      <c r="B2068" s="298"/>
      <c r="C2068" s="298"/>
      <c r="D2068" s="298"/>
      <c r="E2068" s="298"/>
      <c r="F2068" s="298"/>
      <c r="G2068" s="298"/>
      <c r="H2068" s="298"/>
      <c r="I2068" s="298"/>
      <c r="J2068" s="298"/>
      <c r="K2068" s="298"/>
      <c r="L2068" s="299"/>
      <c r="M2068" s="300"/>
      <c r="N2068" s="301"/>
      <c r="O2068" s="238"/>
      <c r="P2068" s="238"/>
      <c r="Q2068" s="238"/>
    </row>
    <row r="2069" spans="1:17" s="39" customFormat="1" ht="12">
      <c r="A2069" s="298"/>
      <c r="B2069" s="298"/>
      <c r="C2069" s="298"/>
      <c r="D2069" s="298"/>
      <c r="E2069" s="298"/>
      <c r="F2069" s="298"/>
      <c r="G2069" s="298"/>
      <c r="H2069" s="298"/>
      <c r="I2069" s="298"/>
      <c r="J2069" s="298"/>
      <c r="K2069" s="298"/>
      <c r="L2069" s="299"/>
      <c r="M2069" s="300"/>
      <c r="N2069" s="301"/>
      <c r="O2069" s="238"/>
      <c r="P2069" s="238"/>
      <c r="Q2069" s="238"/>
    </row>
    <row r="2070" spans="1:17" s="39" customFormat="1" ht="12">
      <c r="A2070" s="298"/>
      <c r="B2070" s="298"/>
      <c r="C2070" s="298"/>
      <c r="D2070" s="298"/>
      <c r="E2070" s="298"/>
      <c r="F2070" s="298"/>
      <c r="G2070" s="298"/>
      <c r="H2070" s="298"/>
      <c r="I2070" s="298"/>
      <c r="J2070" s="298"/>
      <c r="K2070" s="298"/>
      <c r="L2070" s="299"/>
      <c r="M2070" s="300"/>
      <c r="N2070" s="301"/>
      <c r="O2070" s="238"/>
      <c r="P2070" s="238"/>
      <c r="Q2070" s="238"/>
    </row>
    <row r="2071" spans="1:17" s="39" customFormat="1" ht="12">
      <c r="A2071" s="298"/>
      <c r="B2071" s="298"/>
      <c r="C2071" s="298"/>
      <c r="D2071" s="298"/>
      <c r="E2071" s="298"/>
      <c r="F2071" s="298"/>
      <c r="G2071" s="298"/>
      <c r="H2071" s="298"/>
      <c r="I2071" s="298"/>
      <c r="J2071" s="298"/>
      <c r="K2071" s="298"/>
      <c r="L2071" s="299"/>
      <c r="M2071" s="300"/>
      <c r="N2071" s="301"/>
      <c r="O2071" s="238"/>
      <c r="P2071" s="238"/>
      <c r="Q2071" s="238"/>
    </row>
    <row r="2072" spans="1:17" s="39" customFormat="1" ht="12">
      <c r="A2072" s="298"/>
      <c r="B2072" s="298"/>
      <c r="C2072" s="298"/>
      <c r="D2072" s="298"/>
      <c r="E2072" s="298"/>
      <c r="F2072" s="298"/>
      <c r="G2072" s="298"/>
      <c r="H2072" s="298"/>
      <c r="I2072" s="298"/>
      <c r="J2072" s="298"/>
      <c r="K2072" s="298"/>
      <c r="L2072" s="299"/>
      <c r="M2072" s="300"/>
      <c r="N2072" s="301"/>
      <c r="O2072" s="238"/>
      <c r="P2072" s="238"/>
      <c r="Q2072" s="238"/>
    </row>
    <row r="2073" spans="1:17" s="39" customFormat="1" ht="12">
      <c r="A2073" s="298"/>
      <c r="B2073" s="298"/>
      <c r="C2073" s="298"/>
      <c r="D2073" s="298"/>
      <c r="E2073" s="298"/>
      <c r="F2073" s="298"/>
      <c r="G2073" s="298"/>
      <c r="H2073" s="298"/>
      <c r="I2073" s="298"/>
      <c r="J2073" s="298"/>
      <c r="K2073" s="298"/>
      <c r="L2073" s="299"/>
      <c r="M2073" s="300"/>
      <c r="N2073" s="301"/>
      <c r="O2073" s="238"/>
      <c r="P2073" s="238"/>
      <c r="Q2073" s="238"/>
    </row>
    <row r="2074" spans="1:17" s="39" customFormat="1" ht="12">
      <c r="A2074" s="298"/>
      <c r="B2074" s="298"/>
      <c r="C2074" s="298"/>
      <c r="D2074" s="298"/>
      <c r="E2074" s="298"/>
      <c r="F2074" s="298"/>
      <c r="G2074" s="298"/>
      <c r="H2074" s="298"/>
      <c r="I2074" s="298"/>
      <c r="J2074" s="298"/>
      <c r="K2074" s="298"/>
      <c r="L2074" s="299"/>
      <c r="M2074" s="300"/>
      <c r="N2074" s="301"/>
      <c r="O2074" s="238"/>
      <c r="P2074" s="238"/>
      <c r="Q2074" s="238"/>
    </row>
    <row r="2075" spans="1:17" s="39" customFormat="1" ht="12">
      <c r="A2075" s="298"/>
      <c r="B2075" s="298"/>
      <c r="C2075" s="298"/>
      <c r="D2075" s="298"/>
      <c r="E2075" s="298"/>
      <c r="F2075" s="298"/>
      <c r="G2075" s="298"/>
      <c r="H2075" s="298"/>
      <c r="I2075" s="298"/>
      <c r="J2075" s="298"/>
      <c r="K2075" s="298"/>
      <c r="L2075" s="299"/>
      <c r="M2075" s="300"/>
      <c r="N2075" s="301"/>
      <c r="O2075" s="238"/>
      <c r="P2075" s="238"/>
      <c r="Q2075" s="238"/>
    </row>
    <row r="2076" spans="1:17" s="39" customFormat="1" ht="12">
      <c r="A2076" s="298"/>
      <c r="B2076" s="298"/>
      <c r="C2076" s="298"/>
      <c r="D2076" s="298"/>
      <c r="E2076" s="298"/>
      <c r="F2076" s="298"/>
      <c r="G2076" s="298"/>
      <c r="H2076" s="298"/>
      <c r="I2076" s="298"/>
      <c r="J2076" s="298"/>
      <c r="K2076" s="298"/>
      <c r="L2076" s="299"/>
      <c r="M2076" s="300"/>
      <c r="N2076" s="301"/>
      <c r="O2076" s="238"/>
      <c r="P2076" s="238"/>
      <c r="Q2076" s="238"/>
    </row>
    <row r="2077" spans="1:17" s="39" customFormat="1" ht="12">
      <c r="A2077" s="298"/>
      <c r="B2077" s="298"/>
      <c r="C2077" s="298"/>
      <c r="D2077" s="298"/>
      <c r="E2077" s="298"/>
      <c r="F2077" s="298"/>
      <c r="G2077" s="298"/>
      <c r="H2077" s="298"/>
      <c r="I2077" s="298"/>
      <c r="J2077" s="298"/>
      <c r="K2077" s="298"/>
      <c r="L2077" s="299"/>
      <c r="M2077" s="300"/>
      <c r="N2077" s="301"/>
      <c r="O2077" s="238"/>
      <c r="P2077" s="238"/>
      <c r="Q2077" s="238"/>
    </row>
    <row r="2078" spans="1:17" s="39" customFormat="1" ht="12">
      <c r="A2078" s="298"/>
      <c r="B2078" s="298"/>
      <c r="C2078" s="298"/>
      <c r="D2078" s="298"/>
      <c r="E2078" s="298"/>
      <c r="F2078" s="298"/>
      <c r="G2078" s="298"/>
      <c r="H2078" s="298"/>
      <c r="I2078" s="298"/>
      <c r="J2078" s="298"/>
      <c r="K2078" s="298"/>
      <c r="L2078" s="299"/>
      <c r="M2078" s="300"/>
      <c r="N2078" s="301"/>
      <c r="O2078" s="238"/>
      <c r="P2078" s="238"/>
      <c r="Q2078" s="238"/>
    </row>
    <row r="2079" spans="1:17" s="39" customFormat="1" ht="12">
      <c r="A2079" s="298"/>
      <c r="B2079" s="298"/>
      <c r="C2079" s="298"/>
      <c r="D2079" s="298"/>
      <c r="E2079" s="298"/>
      <c r="F2079" s="298"/>
      <c r="G2079" s="298"/>
      <c r="H2079" s="298"/>
      <c r="I2079" s="298"/>
      <c r="J2079" s="298"/>
      <c r="K2079" s="298"/>
      <c r="L2079" s="299"/>
      <c r="M2079" s="300"/>
      <c r="N2079" s="301"/>
      <c r="O2079" s="238"/>
      <c r="P2079" s="238"/>
      <c r="Q2079" s="238"/>
    </row>
    <row r="2080" spans="1:17" s="39" customFormat="1" ht="12">
      <c r="A2080" s="298"/>
      <c r="B2080" s="298"/>
      <c r="C2080" s="298"/>
      <c r="D2080" s="298"/>
      <c r="E2080" s="298"/>
      <c r="F2080" s="298"/>
      <c r="G2080" s="298"/>
      <c r="H2080" s="298"/>
      <c r="I2080" s="298"/>
      <c r="J2080" s="298"/>
      <c r="K2080" s="298"/>
      <c r="L2080" s="299"/>
      <c r="M2080" s="300"/>
      <c r="N2080" s="301"/>
      <c r="O2080" s="238"/>
      <c r="P2080" s="238"/>
      <c r="Q2080" s="238"/>
    </row>
    <row r="2081" spans="1:17" s="39" customFormat="1" ht="12">
      <c r="A2081" s="298"/>
      <c r="B2081" s="298"/>
      <c r="C2081" s="298"/>
      <c r="D2081" s="298"/>
      <c r="E2081" s="298"/>
      <c r="F2081" s="298"/>
      <c r="G2081" s="298"/>
      <c r="H2081" s="298"/>
      <c r="I2081" s="298"/>
      <c r="J2081" s="298"/>
      <c r="K2081" s="298"/>
      <c r="L2081" s="299"/>
      <c r="M2081" s="300"/>
      <c r="N2081" s="301"/>
      <c r="O2081" s="238"/>
      <c r="P2081" s="238"/>
      <c r="Q2081" s="238"/>
    </row>
    <row r="2082" spans="1:17" s="39" customFormat="1" ht="12">
      <c r="A2082" s="298"/>
      <c r="B2082" s="298"/>
      <c r="C2082" s="298"/>
      <c r="D2082" s="298"/>
      <c r="E2082" s="298"/>
      <c r="F2082" s="298"/>
      <c r="G2082" s="298"/>
      <c r="H2082" s="298"/>
      <c r="I2082" s="298"/>
      <c r="J2082" s="298"/>
      <c r="K2082" s="298"/>
      <c r="L2082" s="299"/>
      <c r="M2082" s="300"/>
      <c r="N2082" s="301"/>
      <c r="O2082" s="238"/>
      <c r="P2082" s="238"/>
      <c r="Q2082" s="238"/>
    </row>
    <row r="2083" spans="1:17" s="39" customFormat="1" ht="12">
      <c r="A2083" s="298"/>
      <c r="B2083" s="298"/>
      <c r="C2083" s="298"/>
      <c r="D2083" s="298"/>
      <c r="E2083" s="298"/>
      <c r="F2083" s="298"/>
      <c r="G2083" s="298"/>
      <c r="H2083" s="298"/>
      <c r="I2083" s="298"/>
      <c r="J2083" s="298"/>
      <c r="K2083" s="298"/>
      <c r="L2083" s="299"/>
      <c r="M2083" s="300"/>
      <c r="N2083" s="301"/>
      <c r="O2083" s="238"/>
      <c r="P2083" s="238"/>
      <c r="Q2083" s="238"/>
    </row>
    <row r="2084" spans="1:17" s="39" customFormat="1" ht="12">
      <c r="A2084" s="298"/>
      <c r="B2084" s="298"/>
      <c r="C2084" s="298"/>
      <c r="D2084" s="298"/>
      <c r="E2084" s="298"/>
      <c r="F2084" s="298"/>
      <c r="G2084" s="298"/>
      <c r="H2084" s="298"/>
      <c r="I2084" s="298"/>
      <c r="J2084" s="298"/>
      <c r="K2084" s="298"/>
      <c r="L2084" s="299"/>
      <c r="M2084" s="300"/>
      <c r="N2084" s="301"/>
      <c r="O2084" s="238"/>
      <c r="P2084" s="238"/>
      <c r="Q2084" s="238"/>
    </row>
    <row r="2085" spans="1:17" s="39" customFormat="1" ht="12">
      <c r="A2085" s="298"/>
      <c r="B2085" s="298"/>
      <c r="C2085" s="298"/>
      <c r="D2085" s="298"/>
      <c r="E2085" s="298"/>
      <c r="F2085" s="298"/>
      <c r="G2085" s="298"/>
      <c r="H2085" s="298"/>
      <c r="I2085" s="298"/>
      <c r="J2085" s="298"/>
      <c r="K2085" s="298"/>
      <c r="L2085" s="299"/>
      <c r="M2085" s="300"/>
      <c r="N2085" s="301"/>
      <c r="O2085" s="238"/>
      <c r="P2085" s="238"/>
      <c r="Q2085" s="238"/>
    </row>
    <row r="2086" spans="1:17" s="39" customFormat="1" ht="12">
      <c r="A2086" s="298"/>
      <c r="B2086" s="298"/>
      <c r="C2086" s="298"/>
      <c r="D2086" s="298"/>
      <c r="E2086" s="298"/>
      <c r="F2086" s="298"/>
      <c r="G2086" s="298"/>
      <c r="H2086" s="298"/>
      <c r="I2086" s="298"/>
      <c r="J2086" s="298"/>
      <c r="K2086" s="298"/>
      <c r="L2086" s="299"/>
      <c r="M2086" s="300"/>
      <c r="N2086" s="301"/>
      <c r="O2086" s="238"/>
      <c r="P2086" s="238"/>
      <c r="Q2086" s="238"/>
    </row>
    <row r="2087" spans="1:17" s="39" customFormat="1" ht="12">
      <c r="A2087" s="298"/>
      <c r="B2087" s="298"/>
      <c r="C2087" s="298"/>
      <c r="D2087" s="298"/>
      <c r="E2087" s="298"/>
      <c r="F2087" s="298"/>
      <c r="G2087" s="298"/>
      <c r="H2087" s="298"/>
      <c r="I2087" s="298"/>
      <c r="J2087" s="298"/>
      <c r="K2087" s="298"/>
      <c r="L2087" s="299"/>
      <c r="M2087" s="300"/>
      <c r="N2087" s="301"/>
      <c r="O2087" s="238"/>
      <c r="P2087" s="238"/>
      <c r="Q2087" s="238"/>
    </row>
    <row r="2088" spans="1:17" s="39" customFormat="1" ht="12">
      <c r="A2088" s="298"/>
      <c r="B2088" s="298"/>
      <c r="C2088" s="298"/>
      <c r="D2088" s="298"/>
      <c r="E2088" s="298"/>
      <c r="F2088" s="298"/>
      <c r="G2088" s="298"/>
      <c r="H2088" s="298"/>
      <c r="I2088" s="298"/>
      <c r="J2088" s="298"/>
      <c r="K2088" s="298"/>
      <c r="L2088" s="299"/>
      <c r="M2088" s="300"/>
      <c r="N2088" s="301"/>
      <c r="O2088" s="238"/>
      <c r="P2088" s="238"/>
      <c r="Q2088" s="238"/>
    </row>
    <row r="2089" spans="1:17" s="39" customFormat="1" ht="12">
      <c r="A2089" s="298"/>
      <c r="B2089" s="298"/>
      <c r="C2089" s="298"/>
      <c r="D2089" s="298"/>
      <c r="E2089" s="298"/>
      <c r="F2089" s="298"/>
      <c r="G2089" s="298"/>
      <c r="H2089" s="298"/>
      <c r="I2089" s="298"/>
      <c r="J2089" s="298"/>
      <c r="K2089" s="298"/>
      <c r="L2089" s="299"/>
      <c r="M2089" s="300"/>
      <c r="N2089" s="301"/>
      <c r="O2089" s="238"/>
      <c r="P2089" s="238"/>
      <c r="Q2089" s="238"/>
    </row>
    <row r="2090" spans="1:17" s="39" customFormat="1" ht="12">
      <c r="A2090" s="298"/>
      <c r="B2090" s="298"/>
      <c r="C2090" s="298"/>
      <c r="D2090" s="298"/>
      <c r="E2090" s="298"/>
      <c r="F2090" s="298"/>
      <c r="G2090" s="298"/>
      <c r="H2090" s="298"/>
      <c r="I2090" s="298"/>
      <c r="J2090" s="298"/>
      <c r="K2090" s="298"/>
      <c r="L2090" s="299"/>
      <c r="M2090" s="300"/>
      <c r="N2090" s="301"/>
      <c r="O2090" s="238"/>
      <c r="P2090" s="238"/>
      <c r="Q2090" s="238"/>
    </row>
    <row r="2091" spans="1:17" s="39" customFormat="1" ht="12">
      <c r="A2091" s="298"/>
      <c r="B2091" s="298"/>
      <c r="C2091" s="298"/>
      <c r="D2091" s="298"/>
      <c r="E2091" s="298"/>
      <c r="F2091" s="298"/>
      <c r="G2091" s="298"/>
      <c r="H2091" s="298"/>
      <c r="I2091" s="298"/>
      <c r="J2091" s="298"/>
      <c r="K2091" s="298"/>
      <c r="L2091" s="299"/>
      <c r="M2091" s="300"/>
      <c r="N2091" s="301"/>
      <c r="O2091" s="238"/>
      <c r="P2091" s="238"/>
      <c r="Q2091" s="238"/>
    </row>
    <row r="2092" spans="1:17" s="39" customFormat="1" ht="12">
      <c r="A2092" s="298"/>
      <c r="B2092" s="298"/>
      <c r="C2092" s="298"/>
      <c r="D2092" s="298"/>
      <c r="E2092" s="298"/>
      <c r="F2092" s="298"/>
      <c r="G2092" s="298"/>
      <c r="H2092" s="298"/>
      <c r="I2092" s="298"/>
      <c r="J2092" s="298"/>
      <c r="K2092" s="298"/>
      <c r="L2092" s="299"/>
      <c r="M2092" s="300"/>
      <c r="N2092" s="301"/>
      <c r="O2092" s="238"/>
      <c r="P2092" s="238"/>
      <c r="Q2092" s="238"/>
    </row>
    <row r="2093" spans="1:17" s="39" customFormat="1" ht="12">
      <c r="A2093" s="298"/>
      <c r="B2093" s="298"/>
      <c r="C2093" s="298"/>
      <c r="D2093" s="298"/>
      <c r="E2093" s="298"/>
      <c r="F2093" s="298"/>
      <c r="G2093" s="298"/>
      <c r="H2093" s="298"/>
      <c r="I2093" s="298"/>
      <c r="J2093" s="298"/>
      <c r="K2093" s="298"/>
      <c r="L2093" s="299"/>
      <c r="M2093" s="300"/>
      <c r="N2093" s="301"/>
      <c r="O2093" s="238"/>
      <c r="P2093" s="238"/>
      <c r="Q2093" s="238"/>
    </row>
    <row r="2094" spans="1:17" s="39" customFormat="1" ht="12">
      <c r="A2094" s="298"/>
      <c r="B2094" s="298"/>
      <c r="C2094" s="298"/>
      <c r="D2094" s="298"/>
      <c r="E2094" s="298"/>
      <c r="F2094" s="298"/>
      <c r="G2094" s="298"/>
      <c r="H2094" s="298"/>
      <c r="I2094" s="298"/>
      <c r="J2094" s="298"/>
      <c r="K2094" s="298"/>
      <c r="L2094" s="299"/>
      <c r="M2094" s="300"/>
      <c r="N2094" s="301"/>
      <c r="O2094" s="238"/>
      <c r="P2094" s="238"/>
      <c r="Q2094" s="238"/>
    </row>
    <row r="2095" spans="1:17" s="39" customFormat="1" ht="12">
      <c r="A2095" s="298"/>
      <c r="B2095" s="298"/>
      <c r="C2095" s="298"/>
      <c r="D2095" s="298"/>
      <c r="E2095" s="298"/>
      <c r="F2095" s="298"/>
      <c r="G2095" s="298"/>
      <c r="H2095" s="298"/>
      <c r="I2095" s="298"/>
      <c r="J2095" s="298"/>
      <c r="K2095" s="298"/>
      <c r="L2095" s="299"/>
      <c r="M2095" s="300"/>
      <c r="N2095" s="301"/>
      <c r="O2095" s="238"/>
      <c r="P2095" s="238"/>
      <c r="Q2095" s="238"/>
    </row>
    <row r="2096" spans="1:17" s="39" customFormat="1" ht="12">
      <c r="A2096" s="298"/>
      <c r="B2096" s="298"/>
      <c r="C2096" s="298"/>
      <c r="D2096" s="298"/>
      <c r="E2096" s="298"/>
      <c r="F2096" s="298"/>
      <c r="G2096" s="298"/>
      <c r="H2096" s="298"/>
      <c r="I2096" s="298"/>
      <c r="J2096" s="298"/>
      <c r="K2096" s="298"/>
      <c r="L2096" s="299"/>
      <c r="M2096" s="300"/>
      <c r="N2096" s="301"/>
      <c r="O2096" s="238"/>
      <c r="P2096" s="238"/>
      <c r="Q2096" s="238"/>
    </row>
    <row r="2097" spans="1:17" s="39" customFormat="1" ht="12">
      <c r="A2097" s="298"/>
      <c r="B2097" s="298"/>
      <c r="C2097" s="298"/>
      <c r="D2097" s="298"/>
      <c r="E2097" s="298"/>
      <c r="F2097" s="298"/>
      <c r="G2097" s="298"/>
      <c r="H2097" s="298"/>
      <c r="I2097" s="298"/>
      <c r="J2097" s="298"/>
      <c r="K2097" s="298"/>
      <c r="L2097" s="299"/>
      <c r="M2097" s="300"/>
      <c r="N2097" s="301"/>
      <c r="O2097" s="238"/>
      <c r="P2097" s="238"/>
      <c r="Q2097" s="238"/>
    </row>
    <row r="2098" spans="1:17" s="39" customFormat="1" ht="12">
      <c r="A2098" s="298"/>
      <c r="B2098" s="298"/>
      <c r="C2098" s="298"/>
      <c r="D2098" s="298"/>
      <c r="E2098" s="298"/>
      <c r="F2098" s="298"/>
      <c r="G2098" s="298"/>
      <c r="H2098" s="298"/>
      <c r="I2098" s="298"/>
      <c r="J2098" s="298"/>
      <c r="K2098" s="298"/>
      <c r="L2098" s="299"/>
      <c r="M2098" s="300"/>
      <c r="N2098" s="301"/>
      <c r="O2098" s="238"/>
      <c r="P2098" s="238"/>
      <c r="Q2098" s="238"/>
    </row>
    <row r="2099" spans="1:17" s="39" customFormat="1" ht="12">
      <c r="A2099" s="298"/>
      <c r="B2099" s="298"/>
      <c r="C2099" s="298"/>
      <c r="D2099" s="298"/>
      <c r="E2099" s="298"/>
      <c r="F2099" s="298"/>
      <c r="G2099" s="298"/>
      <c r="H2099" s="298"/>
      <c r="I2099" s="298"/>
      <c r="J2099" s="298"/>
      <c r="K2099" s="298"/>
      <c r="L2099" s="299"/>
      <c r="M2099" s="300"/>
      <c r="N2099" s="301"/>
      <c r="O2099" s="238"/>
      <c r="P2099" s="238"/>
      <c r="Q2099" s="238"/>
    </row>
    <row r="2100" spans="1:17" s="39" customFormat="1" ht="12">
      <c r="A2100" s="298"/>
      <c r="B2100" s="298"/>
      <c r="C2100" s="298"/>
      <c r="D2100" s="298"/>
      <c r="E2100" s="298"/>
      <c r="F2100" s="298"/>
      <c r="G2100" s="298"/>
      <c r="H2100" s="298"/>
      <c r="I2100" s="298"/>
      <c r="J2100" s="298"/>
      <c r="K2100" s="298"/>
      <c r="L2100" s="299"/>
      <c r="M2100" s="300"/>
      <c r="N2100" s="301"/>
      <c r="O2100" s="238"/>
      <c r="P2100" s="238"/>
      <c r="Q2100" s="238"/>
    </row>
    <row r="2101" spans="1:17" s="39" customFormat="1" ht="12">
      <c r="A2101" s="298"/>
      <c r="B2101" s="298"/>
      <c r="C2101" s="298"/>
      <c r="D2101" s="298"/>
      <c r="E2101" s="298"/>
      <c r="F2101" s="298"/>
      <c r="G2101" s="298"/>
      <c r="H2101" s="298"/>
      <c r="I2101" s="298"/>
      <c r="J2101" s="298"/>
      <c r="K2101" s="298"/>
      <c r="L2101" s="299"/>
      <c r="M2101" s="300"/>
      <c r="N2101" s="301"/>
      <c r="O2101" s="238"/>
      <c r="P2101" s="238"/>
      <c r="Q2101" s="238"/>
    </row>
    <row r="2102" spans="1:17" s="39" customFormat="1" ht="12">
      <c r="A2102" s="298"/>
      <c r="B2102" s="298"/>
      <c r="C2102" s="298"/>
      <c r="D2102" s="298"/>
      <c r="E2102" s="298"/>
      <c r="F2102" s="298"/>
      <c r="G2102" s="298"/>
      <c r="H2102" s="298"/>
      <c r="I2102" s="298"/>
      <c r="J2102" s="298"/>
      <c r="K2102" s="298"/>
      <c r="L2102" s="299"/>
      <c r="M2102" s="300"/>
      <c r="N2102" s="301"/>
      <c r="O2102" s="238"/>
      <c r="P2102" s="238"/>
      <c r="Q2102" s="238"/>
    </row>
    <row r="2103" spans="1:17" s="39" customFormat="1" ht="12">
      <c r="A2103" s="298"/>
      <c r="B2103" s="298"/>
      <c r="C2103" s="298"/>
      <c r="D2103" s="298"/>
      <c r="E2103" s="298"/>
      <c r="F2103" s="298"/>
      <c r="G2103" s="298"/>
      <c r="H2103" s="298"/>
      <c r="I2103" s="298"/>
      <c r="J2103" s="298"/>
      <c r="K2103" s="298"/>
      <c r="L2103" s="299"/>
      <c r="M2103" s="300"/>
      <c r="N2103" s="301"/>
      <c r="O2103" s="238"/>
      <c r="P2103" s="238"/>
      <c r="Q2103" s="238"/>
    </row>
    <row r="2104" spans="1:17" s="39" customFormat="1" ht="12">
      <c r="A2104" s="298"/>
      <c r="B2104" s="298"/>
      <c r="C2104" s="298"/>
      <c r="D2104" s="298"/>
      <c r="E2104" s="298"/>
      <c r="F2104" s="298"/>
      <c r="G2104" s="298"/>
      <c r="H2104" s="298"/>
      <c r="I2104" s="298"/>
      <c r="J2104" s="298"/>
      <c r="K2104" s="298"/>
      <c r="L2104" s="299"/>
      <c r="M2104" s="300"/>
      <c r="N2104" s="301"/>
      <c r="O2104" s="238"/>
      <c r="P2104" s="238"/>
      <c r="Q2104" s="238"/>
    </row>
    <row r="2105" spans="1:17" s="39" customFormat="1" ht="12">
      <c r="A2105" s="298"/>
      <c r="B2105" s="298"/>
      <c r="C2105" s="298"/>
      <c r="D2105" s="298"/>
      <c r="E2105" s="298"/>
      <c r="F2105" s="298"/>
      <c r="G2105" s="298"/>
      <c r="H2105" s="298"/>
      <c r="I2105" s="298"/>
      <c r="J2105" s="298"/>
      <c r="K2105" s="298"/>
      <c r="L2105" s="299"/>
      <c r="M2105" s="300"/>
      <c r="N2105" s="301"/>
      <c r="O2105" s="238"/>
      <c r="P2105" s="238"/>
      <c r="Q2105" s="238"/>
    </row>
    <row r="2106" spans="1:17" s="39" customFormat="1" ht="12">
      <c r="A2106" s="298"/>
      <c r="B2106" s="298"/>
      <c r="C2106" s="298"/>
      <c r="D2106" s="298"/>
      <c r="E2106" s="298"/>
      <c r="F2106" s="298"/>
      <c r="G2106" s="298"/>
      <c r="H2106" s="298"/>
      <c r="I2106" s="298"/>
      <c r="J2106" s="298"/>
      <c r="K2106" s="298"/>
      <c r="L2106" s="299"/>
      <c r="M2106" s="300"/>
      <c r="N2106" s="301"/>
      <c r="O2106" s="238"/>
      <c r="P2106" s="238"/>
      <c r="Q2106" s="238"/>
    </row>
    <row r="2107" spans="1:17" s="39" customFormat="1" ht="12">
      <c r="A2107" s="298"/>
      <c r="B2107" s="298"/>
      <c r="C2107" s="298"/>
      <c r="D2107" s="298"/>
      <c r="E2107" s="298"/>
      <c r="F2107" s="298"/>
      <c r="G2107" s="298"/>
      <c r="H2107" s="298"/>
      <c r="I2107" s="298"/>
      <c r="J2107" s="298"/>
      <c r="K2107" s="298"/>
      <c r="L2107" s="299"/>
      <c r="M2107" s="300"/>
      <c r="N2107" s="301"/>
      <c r="O2107" s="238"/>
      <c r="P2107" s="238"/>
      <c r="Q2107" s="238"/>
    </row>
    <row r="2108" spans="1:17" s="39" customFormat="1" ht="12">
      <c r="A2108" s="298"/>
      <c r="B2108" s="298"/>
      <c r="C2108" s="298"/>
      <c r="D2108" s="298"/>
      <c r="E2108" s="298"/>
      <c r="F2108" s="298"/>
      <c r="G2108" s="298"/>
      <c r="H2108" s="298"/>
      <c r="I2108" s="298"/>
      <c r="J2108" s="298"/>
      <c r="K2108" s="298"/>
      <c r="L2108" s="299"/>
      <c r="M2108" s="300"/>
      <c r="N2108" s="301"/>
      <c r="O2108" s="238"/>
      <c r="P2108" s="238"/>
      <c r="Q2108" s="238"/>
    </row>
    <row r="2109" spans="1:17" s="39" customFormat="1" ht="12">
      <c r="A2109" s="298"/>
      <c r="B2109" s="298"/>
      <c r="C2109" s="298"/>
      <c r="D2109" s="298"/>
      <c r="E2109" s="298"/>
      <c r="F2109" s="298"/>
      <c r="G2109" s="298"/>
      <c r="H2109" s="298"/>
      <c r="I2109" s="298"/>
      <c r="J2109" s="298"/>
      <c r="K2109" s="298"/>
      <c r="L2109" s="299"/>
      <c r="M2109" s="300"/>
      <c r="N2109" s="301"/>
      <c r="O2109" s="238"/>
      <c r="P2109" s="238"/>
      <c r="Q2109" s="238"/>
    </row>
    <row r="2110" spans="1:17" s="39" customFormat="1" ht="12">
      <c r="A2110" s="298"/>
      <c r="B2110" s="298"/>
      <c r="C2110" s="298"/>
      <c r="D2110" s="298"/>
      <c r="E2110" s="298"/>
      <c r="F2110" s="298"/>
      <c r="G2110" s="298"/>
      <c r="H2110" s="298"/>
      <c r="I2110" s="298"/>
      <c r="J2110" s="298"/>
      <c r="K2110" s="298"/>
      <c r="L2110" s="299"/>
      <c r="M2110" s="300"/>
      <c r="N2110" s="301"/>
      <c r="O2110" s="238"/>
      <c r="P2110" s="238"/>
      <c r="Q2110" s="238"/>
    </row>
    <row r="2111" spans="1:17" s="39" customFormat="1" ht="12">
      <c r="A2111" s="298"/>
      <c r="B2111" s="298"/>
      <c r="C2111" s="298"/>
      <c r="D2111" s="298"/>
      <c r="E2111" s="298"/>
      <c r="F2111" s="298"/>
      <c r="G2111" s="298"/>
      <c r="H2111" s="298"/>
      <c r="I2111" s="298"/>
      <c r="J2111" s="298"/>
      <c r="K2111" s="298"/>
      <c r="L2111" s="299"/>
      <c r="M2111" s="300"/>
      <c r="N2111" s="301"/>
      <c r="O2111" s="238"/>
      <c r="P2111" s="238"/>
      <c r="Q2111" s="238"/>
    </row>
    <row r="2112" spans="1:17" s="39" customFormat="1" ht="12">
      <c r="A2112" s="298"/>
      <c r="B2112" s="298"/>
      <c r="C2112" s="298"/>
      <c r="D2112" s="298"/>
      <c r="E2112" s="298"/>
      <c r="F2112" s="298"/>
      <c r="G2112" s="298"/>
      <c r="H2112" s="298"/>
      <c r="I2112" s="298"/>
      <c r="J2112" s="298"/>
      <c r="K2112" s="298"/>
      <c r="L2112" s="299"/>
      <c r="M2112" s="300"/>
      <c r="N2112" s="301"/>
      <c r="O2112" s="238"/>
      <c r="P2112" s="238"/>
      <c r="Q2112" s="238"/>
    </row>
    <row r="2113" spans="1:17" s="39" customFormat="1" ht="12">
      <c r="A2113" s="298"/>
      <c r="B2113" s="298"/>
      <c r="C2113" s="298"/>
      <c r="D2113" s="298"/>
      <c r="E2113" s="298"/>
      <c r="F2113" s="298"/>
      <c r="G2113" s="298"/>
      <c r="H2113" s="298"/>
      <c r="I2113" s="298"/>
      <c r="J2113" s="298"/>
      <c r="K2113" s="298"/>
      <c r="L2113" s="299"/>
      <c r="M2113" s="300"/>
      <c r="N2113" s="301"/>
      <c r="O2113" s="238"/>
      <c r="P2113" s="238"/>
      <c r="Q2113" s="238"/>
    </row>
    <row r="2114" spans="1:17" s="39" customFormat="1" ht="12">
      <c r="A2114" s="298"/>
      <c r="B2114" s="298"/>
      <c r="C2114" s="298"/>
      <c r="D2114" s="298"/>
      <c r="E2114" s="298"/>
      <c r="F2114" s="298"/>
      <c r="G2114" s="298"/>
      <c r="H2114" s="298"/>
      <c r="I2114" s="298"/>
      <c r="J2114" s="298"/>
      <c r="K2114" s="298"/>
      <c r="L2114" s="299"/>
      <c r="M2114" s="300"/>
      <c r="N2114" s="301"/>
      <c r="O2114" s="238"/>
      <c r="P2114" s="238"/>
      <c r="Q2114" s="238"/>
    </row>
    <row r="2115" spans="1:17" s="39" customFormat="1" ht="12">
      <c r="A2115" s="298"/>
      <c r="B2115" s="298"/>
      <c r="C2115" s="298"/>
      <c r="D2115" s="298"/>
      <c r="E2115" s="298"/>
      <c r="F2115" s="298"/>
      <c r="G2115" s="298"/>
      <c r="H2115" s="298"/>
      <c r="I2115" s="298"/>
      <c r="J2115" s="298"/>
      <c r="K2115" s="298"/>
      <c r="L2115" s="299"/>
      <c r="M2115" s="300"/>
      <c r="N2115" s="301"/>
      <c r="O2115" s="238"/>
      <c r="P2115" s="238"/>
      <c r="Q2115" s="238"/>
    </row>
    <row r="2116" spans="1:17" s="39" customFormat="1" ht="12">
      <c r="A2116" s="298"/>
      <c r="B2116" s="298"/>
      <c r="C2116" s="298"/>
      <c r="D2116" s="298"/>
      <c r="E2116" s="298"/>
      <c r="F2116" s="298"/>
      <c r="G2116" s="298"/>
      <c r="H2116" s="298"/>
      <c r="I2116" s="298"/>
      <c r="J2116" s="298"/>
      <c r="K2116" s="298"/>
      <c r="L2116" s="299"/>
      <c r="M2116" s="300"/>
      <c r="N2116" s="301"/>
      <c r="O2116" s="238"/>
      <c r="P2116" s="238"/>
      <c r="Q2116" s="238"/>
    </row>
    <row r="2117" spans="1:17" s="39" customFormat="1" ht="12">
      <c r="A2117" s="298"/>
      <c r="B2117" s="298"/>
      <c r="C2117" s="298"/>
      <c r="D2117" s="298"/>
      <c r="E2117" s="298"/>
      <c r="F2117" s="298"/>
      <c r="G2117" s="298"/>
      <c r="H2117" s="298"/>
      <c r="I2117" s="298"/>
      <c r="J2117" s="298"/>
      <c r="K2117" s="298"/>
      <c r="L2117" s="299"/>
      <c r="M2117" s="300"/>
      <c r="N2117" s="301"/>
      <c r="O2117" s="238"/>
      <c r="P2117" s="238"/>
      <c r="Q2117" s="238"/>
    </row>
    <row r="2118" spans="1:17" s="39" customFormat="1" ht="12">
      <c r="A2118" s="298"/>
      <c r="B2118" s="298"/>
      <c r="C2118" s="298"/>
      <c r="D2118" s="298"/>
      <c r="E2118" s="298"/>
      <c r="F2118" s="298"/>
      <c r="G2118" s="298"/>
      <c r="H2118" s="298"/>
      <c r="I2118" s="298"/>
      <c r="J2118" s="298"/>
      <c r="K2118" s="298"/>
      <c r="L2118" s="299"/>
      <c r="M2118" s="300"/>
      <c r="N2118" s="301"/>
      <c r="O2118" s="238"/>
      <c r="P2118" s="238"/>
      <c r="Q2118" s="238"/>
    </row>
    <row r="2119" spans="1:17" s="39" customFormat="1" ht="12">
      <c r="A2119" s="298"/>
      <c r="B2119" s="298"/>
      <c r="C2119" s="298"/>
      <c r="D2119" s="298"/>
      <c r="E2119" s="298"/>
      <c r="F2119" s="298"/>
      <c r="G2119" s="298"/>
      <c r="H2119" s="298"/>
      <c r="I2119" s="298"/>
      <c r="J2119" s="298"/>
      <c r="K2119" s="298"/>
      <c r="L2119" s="299"/>
      <c r="M2119" s="300"/>
      <c r="N2119" s="301"/>
      <c r="O2119" s="238"/>
      <c r="P2119" s="238"/>
      <c r="Q2119" s="238"/>
    </row>
    <row r="2120" spans="1:17" s="39" customFormat="1" ht="12">
      <c r="A2120" s="298"/>
      <c r="B2120" s="298"/>
      <c r="C2120" s="298"/>
      <c r="D2120" s="298"/>
      <c r="E2120" s="298"/>
      <c r="F2120" s="298"/>
      <c r="G2120" s="298"/>
      <c r="H2120" s="298"/>
      <c r="I2120" s="298"/>
      <c r="J2120" s="298"/>
      <c r="K2120" s="298"/>
      <c r="L2120" s="299"/>
      <c r="M2120" s="300"/>
      <c r="N2120" s="301"/>
      <c r="O2120" s="238"/>
      <c r="P2120" s="238"/>
      <c r="Q2120" s="238"/>
    </row>
    <row r="2121" spans="1:17" s="39" customFormat="1" ht="12">
      <c r="A2121" s="298"/>
      <c r="B2121" s="298"/>
      <c r="C2121" s="298"/>
      <c r="D2121" s="298"/>
      <c r="E2121" s="298"/>
      <c r="F2121" s="298"/>
      <c r="G2121" s="298"/>
      <c r="H2121" s="298"/>
      <c r="I2121" s="298"/>
      <c r="J2121" s="298"/>
      <c r="K2121" s="298"/>
      <c r="L2121" s="299"/>
      <c r="M2121" s="300"/>
      <c r="N2121" s="301"/>
      <c r="O2121" s="238"/>
      <c r="P2121" s="238"/>
      <c r="Q2121" s="238"/>
    </row>
    <row r="2122" spans="1:17" s="39" customFormat="1" ht="12">
      <c r="A2122" s="298"/>
      <c r="B2122" s="298"/>
      <c r="C2122" s="298"/>
      <c r="D2122" s="298"/>
      <c r="E2122" s="298"/>
      <c r="F2122" s="298"/>
      <c r="G2122" s="298"/>
      <c r="H2122" s="298"/>
      <c r="I2122" s="298"/>
      <c r="J2122" s="298"/>
      <c r="K2122" s="298"/>
      <c r="L2122" s="299"/>
      <c r="M2122" s="300"/>
      <c r="N2122" s="301"/>
      <c r="O2122" s="238"/>
      <c r="P2122" s="238"/>
      <c r="Q2122" s="238"/>
    </row>
    <row r="2123" spans="1:17" s="39" customFormat="1" ht="12">
      <c r="A2123" s="298"/>
      <c r="B2123" s="298"/>
      <c r="C2123" s="298"/>
      <c r="D2123" s="298"/>
      <c r="E2123" s="298"/>
      <c r="F2123" s="298"/>
      <c r="G2123" s="298"/>
      <c r="H2123" s="298"/>
      <c r="I2123" s="298"/>
      <c r="J2123" s="298"/>
      <c r="K2123" s="298"/>
      <c r="L2123" s="299"/>
      <c r="M2123" s="300"/>
      <c r="N2123" s="301"/>
      <c r="O2123" s="238"/>
      <c r="P2123" s="238"/>
      <c r="Q2123" s="238"/>
    </row>
    <row r="2124" spans="1:17" s="39" customFormat="1" ht="12">
      <c r="A2124" s="298"/>
      <c r="B2124" s="298"/>
      <c r="C2124" s="298"/>
      <c r="D2124" s="298"/>
      <c r="E2124" s="298"/>
      <c r="F2124" s="298"/>
      <c r="G2124" s="298"/>
      <c r="H2124" s="298"/>
      <c r="I2124" s="298"/>
      <c r="J2124" s="298"/>
      <c r="K2124" s="298"/>
      <c r="L2124" s="299"/>
      <c r="M2124" s="300"/>
      <c r="N2124" s="301"/>
      <c r="O2124" s="238"/>
      <c r="P2124" s="238"/>
      <c r="Q2124" s="238"/>
    </row>
    <row r="2125" spans="1:17" s="39" customFormat="1" ht="12">
      <c r="A2125" s="298"/>
      <c r="B2125" s="298"/>
      <c r="C2125" s="298"/>
      <c r="D2125" s="298"/>
      <c r="E2125" s="298"/>
      <c r="F2125" s="298"/>
      <c r="G2125" s="298"/>
      <c r="H2125" s="298"/>
      <c r="I2125" s="298"/>
      <c r="J2125" s="298"/>
      <c r="K2125" s="298"/>
      <c r="L2125" s="299"/>
      <c r="M2125" s="300"/>
      <c r="N2125" s="301"/>
      <c r="O2125" s="238"/>
      <c r="P2125" s="238"/>
      <c r="Q2125" s="238"/>
    </row>
    <row r="2126" spans="1:17" s="39" customFormat="1" ht="12">
      <c r="A2126" s="298"/>
      <c r="B2126" s="298"/>
      <c r="C2126" s="298"/>
      <c r="D2126" s="298"/>
      <c r="E2126" s="298"/>
      <c r="F2126" s="298"/>
      <c r="G2126" s="298"/>
      <c r="H2126" s="298"/>
      <c r="I2126" s="298"/>
      <c r="J2126" s="298"/>
      <c r="K2126" s="298"/>
      <c r="L2126" s="299"/>
      <c r="M2126" s="300"/>
      <c r="N2126" s="301"/>
      <c r="O2126" s="238"/>
      <c r="P2126" s="238"/>
      <c r="Q2126" s="238"/>
    </row>
    <row r="2127" spans="1:17" s="39" customFormat="1" ht="12">
      <c r="A2127" s="298"/>
      <c r="B2127" s="298"/>
      <c r="C2127" s="298"/>
      <c r="D2127" s="298"/>
      <c r="E2127" s="298"/>
      <c r="F2127" s="298"/>
      <c r="G2127" s="298"/>
      <c r="H2127" s="298"/>
      <c r="I2127" s="298"/>
      <c r="J2127" s="298"/>
      <c r="K2127" s="298"/>
      <c r="L2127" s="299"/>
      <c r="M2127" s="300"/>
      <c r="N2127" s="301"/>
      <c r="O2127" s="238"/>
      <c r="P2127" s="238"/>
      <c r="Q2127" s="238"/>
    </row>
    <row r="2128" spans="1:17" s="39" customFormat="1" ht="12">
      <c r="A2128" s="298"/>
      <c r="B2128" s="298"/>
      <c r="C2128" s="298"/>
      <c r="D2128" s="298"/>
      <c r="E2128" s="298"/>
      <c r="F2128" s="298"/>
      <c r="G2128" s="298"/>
      <c r="H2128" s="298"/>
      <c r="I2128" s="298"/>
      <c r="J2128" s="298"/>
      <c r="K2128" s="298"/>
      <c r="L2128" s="299"/>
      <c r="M2128" s="300"/>
      <c r="N2128" s="301"/>
      <c r="O2128" s="238"/>
      <c r="P2128" s="238"/>
      <c r="Q2128" s="238"/>
    </row>
    <row r="2129" spans="1:17" s="39" customFormat="1" ht="12">
      <c r="A2129" s="298"/>
      <c r="B2129" s="298"/>
      <c r="C2129" s="298"/>
      <c r="D2129" s="298"/>
      <c r="E2129" s="298"/>
      <c r="F2129" s="298"/>
      <c r="G2129" s="298"/>
      <c r="H2129" s="298"/>
      <c r="I2129" s="298"/>
      <c r="J2129" s="298"/>
      <c r="K2129" s="298"/>
      <c r="L2129" s="299"/>
      <c r="M2129" s="300"/>
      <c r="N2129" s="301"/>
      <c r="O2129" s="238"/>
      <c r="P2129" s="238"/>
      <c r="Q2129" s="238"/>
    </row>
    <row r="2130" spans="1:17" s="39" customFormat="1" ht="12">
      <c r="A2130" s="298"/>
      <c r="B2130" s="298"/>
      <c r="C2130" s="298"/>
      <c r="D2130" s="298"/>
      <c r="E2130" s="298"/>
      <c r="F2130" s="298"/>
      <c r="G2130" s="298"/>
      <c r="H2130" s="298"/>
      <c r="I2130" s="298"/>
      <c r="J2130" s="298"/>
      <c r="K2130" s="298"/>
      <c r="L2130" s="299"/>
      <c r="M2130" s="300"/>
      <c r="N2130" s="301"/>
      <c r="O2130" s="238"/>
      <c r="P2130" s="238"/>
      <c r="Q2130" s="238"/>
    </row>
    <row r="2131" spans="1:17" s="39" customFormat="1" ht="12">
      <c r="A2131" s="298"/>
      <c r="B2131" s="298"/>
      <c r="C2131" s="298"/>
      <c r="D2131" s="298"/>
      <c r="E2131" s="298"/>
      <c r="F2131" s="298"/>
      <c r="G2131" s="298"/>
      <c r="H2131" s="298"/>
      <c r="I2131" s="298"/>
      <c r="J2131" s="298"/>
      <c r="K2131" s="298"/>
      <c r="L2131" s="299"/>
      <c r="M2131" s="300"/>
      <c r="N2131" s="301"/>
      <c r="O2131" s="238"/>
      <c r="P2131" s="238"/>
      <c r="Q2131" s="238"/>
    </row>
    <row r="2132" spans="1:17" s="39" customFormat="1" ht="12">
      <c r="A2132" s="298"/>
      <c r="B2132" s="298"/>
      <c r="C2132" s="298"/>
      <c r="D2132" s="298"/>
      <c r="E2132" s="298"/>
      <c r="F2132" s="298"/>
      <c r="G2132" s="298"/>
      <c r="H2132" s="298"/>
      <c r="I2132" s="298"/>
      <c r="J2132" s="298"/>
      <c r="K2132" s="298"/>
      <c r="L2132" s="299"/>
      <c r="M2132" s="300"/>
      <c r="N2132" s="301"/>
      <c r="O2132" s="238"/>
      <c r="P2132" s="238"/>
      <c r="Q2132" s="238"/>
    </row>
    <row r="2133" spans="1:17" s="39" customFormat="1" ht="12">
      <c r="A2133" s="298"/>
      <c r="B2133" s="298"/>
      <c r="C2133" s="298"/>
      <c r="D2133" s="298"/>
      <c r="E2133" s="298"/>
      <c r="F2133" s="298"/>
      <c r="G2133" s="298"/>
      <c r="H2133" s="298"/>
      <c r="I2133" s="298"/>
      <c r="J2133" s="298"/>
      <c r="K2133" s="298"/>
      <c r="L2133" s="299"/>
      <c r="M2133" s="300"/>
      <c r="N2133" s="301"/>
      <c r="O2133" s="238"/>
      <c r="P2133" s="238"/>
      <c r="Q2133" s="238"/>
    </row>
    <row r="2134" spans="1:17" s="39" customFormat="1" ht="12">
      <c r="A2134" s="298"/>
      <c r="B2134" s="298"/>
      <c r="C2134" s="298"/>
      <c r="D2134" s="298"/>
      <c r="E2134" s="298"/>
      <c r="F2134" s="298"/>
      <c r="G2134" s="298"/>
      <c r="H2134" s="298"/>
      <c r="I2134" s="298"/>
      <c r="J2134" s="298"/>
      <c r="K2134" s="298"/>
      <c r="L2134" s="299"/>
      <c r="M2134" s="300"/>
      <c r="N2134" s="301"/>
      <c r="O2134" s="238"/>
      <c r="P2134" s="238"/>
      <c r="Q2134" s="238"/>
    </row>
    <row r="2135" spans="1:17" s="39" customFormat="1" ht="12">
      <c r="A2135" s="298"/>
      <c r="B2135" s="298"/>
      <c r="C2135" s="298"/>
      <c r="D2135" s="298"/>
      <c r="E2135" s="298"/>
      <c r="F2135" s="298"/>
      <c r="G2135" s="298"/>
      <c r="H2135" s="298"/>
      <c r="I2135" s="298"/>
      <c r="J2135" s="298"/>
      <c r="K2135" s="298"/>
      <c r="L2135" s="299"/>
      <c r="M2135" s="300"/>
      <c r="N2135" s="301"/>
      <c r="O2135" s="238"/>
      <c r="P2135" s="238"/>
      <c r="Q2135" s="238"/>
    </row>
    <row r="2136" spans="1:17" s="39" customFormat="1" ht="12">
      <c r="A2136" s="298"/>
      <c r="B2136" s="298"/>
      <c r="C2136" s="298"/>
      <c r="D2136" s="298"/>
      <c r="E2136" s="298"/>
      <c r="F2136" s="298"/>
      <c r="G2136" s="298"/>
      <c r="H2136" s="298"/>
      <c r="I2136" s="298"/>
      <c r="J2136" s="298"/>
      <c r="K2136" s="298"/>
      <c r="L2136" s="299"/>
      <c r="M2136" s="300"/>
      <c r="N2136" s="301"/>
      <c r="O2136" s="238"/>
      <c r="P2136" s="238"/>
      <c r="Q2136" s="238"/>
    </row>
    <row r="2137" spans="1:17" s="39" customFormat="1" ht="12">
      <c r="A2137" s="298"/>
      <c r="B2137" s="298"/>
      <c r="C2137" s="298"/>
      <c r="D2137" s="298"/>
      <c r="E2137" s="298"/>
      <c r="F2137" s="298"/>
      <c r="G2137" s="298"/>
      <c r="H2137" s="298"/>
      <c r="I2137" s="298"/>
      <c r="J2137" s="298"/>
      <c r="K2137" s="298"/>
      <c r="L2137" s="299"/>
      <c r="M2137" s="300"/>
      <c r="N2137" s="301"/>
      <c r="O2137" s="238"/>
      <c r="P2137" s="238"/>
      <c r="Q2137" s="238"/>
    </row>
    <row r="2138" spans="1:17" s="39" customFormat="1" ht="12">
      <c r="A2138" s="298"/>
      <c r="B2138" s="298"/>
      <c r="C2138" s="298"/>
      <c r="D2138" s="298"/>
      <c r="E2138" s="298"/>
      <c r="F2138" s="298"/>
      <c r="G2138" s="298"/>
      <c r="H2138" s="298"/>
      <c r="I2138" s="298"/>
      <c r="J2138" s="298"/>
      <c r="K2138" s="298"/>
      <c r="L2138" s="299"/>
      <c r="M2138" s="300"/>
      <c r="N2138" s="301"/>
      <c r="O2138" s="238"/>
      <c r="P2138" s="238"/>
      <c r="Q2138" s="238"/>
    </row>
    <row r="2139" spans="1:17" s="39" customFormat="1" ht="12">
      <c r="A2139" s="298"/>
      <c r="B2139" s="298"/>
      <c r="C2139" s="298"/>
      <c r="D2139" s="298"/>
      <c r="E2139" s="298"/>
      <c r="F2139" s="298"/>
      <c r="G2139" s="298"/>
      <c r="H2139" s="298"/>
      <c r="I2139" s="298"/>
      <c r="J2139" s="298"/>
      <c r="K2139" s="298"/>
      <c r="L2139" s="299"/>
      <c r="M2139" s="300"/>
      <c r="N2139" s="301"/>
      <c r="O2139" s="238"/>
      <c r="P2139" s="238"/>
      <c r="Q2139" s="238"/>
    </row>
    <row r="2140" spans="1:17" s="39" customFormat="1" ht="12">
      <c r="A2140" s="298"/>
      <c r="B2140" s="298"/>
      <c r="C2140" s="298"/>
      <c r="D2140" s="298"/>
      <c r="E2140" s="298"/>
      <c r="F2140" s="298"/>
      <c r="G2140" s="298"/>
      <c r="H2140" s="298"/>
      <c r="I2140" s="298"/>
      <c r="J2140" s="298"/>
      <c r="K2140" s="298"/>
      <c r="L2140" s="299"/>
      <c r="M2140" s="300"/>
      <c r="N2140" s="301"/>
      <c r="O2140" s="238"/>
      <c r="P2140" s="238"/>
      <c r="Q2140" s="238"/>
    </row>
    <row r="2141" spans="1:17" s="39" customFormat="1" ht="12">
      <c r="A2141" s="298"/>
      <c r="B2141" s="298"/>
      <c r="C2141" s="298"/>
      <c r="D2141" s="298"/>
      <c r="E2141" s="298"/>
      <c r="F2141" s="298"/>
      <c r="G2141" s="298"/>
      <c r="H2141" s="298"/>
      <c r="I2141" s="298"/>
      <c r="J2141" s="298"/>
      <c r="K2141" s="298"/>
      <c r="L2141" s="299"/>
      <c r="M2141" s="300"/>
      <c r="N2141" s="301"/>
      <c r="O2141" s="238"/>
      <c r="P2141" s="238"/>
      <c r="Q2141" s="238"/>
    </row>
    <row r="2142" spans="1:17" s="39" customFormat="1" ht="12">
      <c r="A2142" s="298"/>
      <c r="B2142" s="298"/>
      <c r="C2142" s="298"/>
      <c r="D2142" s="298"/>
      <c r="E2142" s="298"/>
      <c r="F2142" s="298"/>
      <c r="G2142" s="298"/>
      <c r="H2142" s="298"/>
      <c r="I2142" s="298"/>
      <c r="J2142" s="298"/>
      <c r="K2142" s="298"/>
      <c r="L2142" s="299"/>
      <c r="M2142" s="300"/>
      <c r="N2142" s="301"/>
      <c r="O2142" s="238"/>
      <c r="P2142" s="238"/>
      <c r="Q2142" s="238"/>
    </row>
    <row r="2143" spans="1:17" s="39" customFormat="1" ht="12">
      <c r="A2143" s="298"/>
      <c r="B2143" s="298"/>
      <c r="C2143" s="298"/>
      <c r="D2143" s="298"/>
      <c r="E2143" s="298"/>
      <c r="F2143" s="298"/>
      <c r="G2143" s="298"/>
      <c r="H2143" s="298"/>
      <c r="I2143" s="298"/>
      <c r="J2143" s="298"/>
      <c r="K2143" s="298"/>
      <c r="L2143" s="299"/>
      <c r="M2143" s="300"/>
      <c r="N2143" s="301"/>
      <c r="O2143" s="238"/>
      <c r="P2143" s="238"/>
      <c r="Q2143" s="238"/>
    </row>
    <row r="2144" spans="1:17" s="39" customFormat="1" ht="12">
      <c r="A2144" s="298"/>
      <c r="B2144" s="298"/>
      <c r="C2144" s="298"/>
      <c r="D2144" s="298"/>
      <c r="E2144" s="298"/>
      <c r="F2144" s="298"/>
      <c r="G2144" s="298"/>
      <c r="H2144" s="298"/>
      <c r="I2144" s="298"/>
      <c r="J2144" s="298"/>
      <c r="K2144" s="298"/>
      <c r="L2144" s="299"/>
      <c r="M2144" s="300"/>
      <c r="N2144" s="301"/>
      <c r="O2144" s="238"/>
      <c r="P2144" s="238"/>
      <c r="Q2144" s="238"/>
    </row>
    <row r="2145" spans="1:17" s="39" customFormat="1" ht="12">
      <c r="A2145" s="298"/>
      <c r="B2145" s="298"/>
      <c r="C2145" s="298"/>
      <c r="D2145" s="298"/>
      <c r="E2145" s="298"/>
      <c r="F2145" s="298"/>
      <c r="G2145" s="298"/>
      <c r="H2145" s="298"/>
      <c r="I2145" s="298"/>
      <c r="J2145" s="298"/>
      <c r="K2145" s="298"/>
      <c r="L2145" s="299"/>
      <c r="M2145" s="300"/>
      <c r="N2145" s="301"/>
      <c r="O2145" s="238"/>
      <c r="P2145" s="238"/>
      <c r="Q2145" s="238"/>
    </row>
    <row r="2146" spans="1:17" s="39" customFormat="1" ht="12">
      <c r="A2146" s="298"/>
      <c r="B2146" s="298"/>
      <c r="C2146" s="298"/>
      <c r="D2146" s="298"/>
      <c r="E2146" s="298"/>
      <c r="F2146" s="298"/>
      <c r="G2146" s="298"/>
      <c r="H2146" s="298"/>
      <c r="I2146" s="298"/>
      <c r="J2146" s="298"/>
      <c r="K2146" s="298"/>
      <c r="L2146" s="299"/>
      <c r="M2146" s="300"/>
      <c r="N2146" s="301"/>
      <c r="O2146" s="238"/>
      <c r="P2146" s="238"/>
      <c r="Q2146" s="238"/>
    </row>
    <row r="2147" spans="1:17" s="39" customFormat="1" ht="12">
      <c r="A2147" s="298"/>
      <c r="B2147" s="298"/>
      <c r="C2147" s="298"/>
      <c r="D2147" s="298"/>
      <c r="E2147" s="298"/>
      <c r="F2147" s="298"/>
      <c r="G2147" s="298"/>
      <c r="H2147" s="298"/>
      <c r="I2147" s="298"/>
      <c r="J2147" s="298"/>
      <c r="K2147" s="298"/>
      <c r="L2147" s="299"/>
      <c r="M2147" s="300"/>
      <c r="N2147" s="301"/>
      <c r="O2147" s="238"/>
      <c r="P2147" s="238"/>
      <c r="Q2147" s="238"/>
    </row>
    <row r="2148" spans="1:17" s="39" customFormat="1" ht="12">
      <c r="A2148" s="298"/>
      <c r="B2148" s="298"/>
      <c r="C2148" s="298"/>
      <c r="D2148" s="298"/>
      <c r="E2148" s="298"/>
      <c r="F2148" s="298"/>
      <c r="G2148" s="298"/>
      <c r="H2148" s="298"/>
      <c r="I2148" s="298"/>
      <c r="J2148" s="298"/>
      <c r="K2148" s="298"/>
      <c r="L2148" s="299"/>
      <c r="M2148" s="300"/>
      <c r="N2148" s="301"/>
      <c r="O2148" s="238"/>
      <c r="P2148" s="238"/>
      <c r="Q2148" s="238"/>
    </row>
    <row r="2149" spans="1:17" s="39" customFormat="1" ht="12">
      <c r="A2149" s="298"/>
      <c r="B2149" s="298"/>
      <c r="C2149" s="298"/>
      <c r="D2149" s="298"/>
      <c r="E2149" s="298"/>
      <c r="F2149" s="298"/>
      <c r="G2149" s="298"/>
      <c r="H2149" s="298"/>
      <c r="I2149" s="298"/>
      <c r="J2149" s="298"/>
      <c r="K2149" s="298"/>
      <c r="L2149" s="299"/>
      <c r="M2149" s="300"/>
      <c r="N2149" s="301"/>
      <c r="O2149" s="238"/>
      <c r="P2149" s="238"/>
      <c r="Q2149" s="238"/>
    </row>
    <row r="2150" spans="1:17" s="39" customFormat="1" ht="12">
      <c r="A2150" s="298"/>
      <c r="B2150" s="298"/>
      <c r="C2150" s="298"/>
      <c r="D2150" s="298"/>
      <c r="E2150" s="298"/>
      <c r="F2150" s="298"/>
      <c r="G2150" s="298"/>
      <c r="H2150" s="298"/>
      <c r="I2150" s="298"/>
      <c r="J2150" s="298"/>
      <c r="K2150" s="298"/>
      <c r="L2150" s="299"/>
      <c r="M2150" s="300"/>
      <c r="N2150" s="301"/>
      <c r="O2150" s="238"/>
      <c r="P2150" s="238"/>
      <c r="Q2150" s="238"/>
    </row>
    <row r="2151" spans="1:17" s="39" customFormat="1" ht="12">
      <c r="A2151" s="298"/>
      <c r="B2151" s="298"/>
      <c r="C2151" s="298"/>
      <c r="D2151" s="298"/>
      <c r="E2151" s="298"/>
      <c r="F2151" s="298"/>
      <c r="G2151" s="298"/>
      <c r="H2151" s="298"/>
      <c r="I2151" s="298"/>
      <c r="J2151" s="298"/>
      <c r="K2151" s="298"/>
      <c r="L2151" s="299"/>
      <c r="M2151" s="300"/>
      <c r="N2151" s="301"/>
      <c r="O2151" s="238"/>
      <c r="P2151" s="238"/>
      <c r="Q2151" s="238"/>
    </row>
    <row r="2152" spans="1:17" s="39" customFormat="1" ht="12">
      <c r="A2152" s="298"/>
      <c r="B2152" s="298"/>
      <c r="C2152" s="298"/>
      <c r="D2152" s="298"/>
      <c r="E2152" s="298"/>
      <c r="F2152" s="298"/>
      <c r="G2152" s="298"/>
      <c r="H2152" s="298"/>
      <c r="I2152" s="298"/>
      <c r="J2152" s="298"/>
      <c r="K2152" s="298"/>
      <c r="L2152" s="299"/>
      <c r="M2152" s="300"/>
      <c r="N2152" s="301"/>
      <c r="O2152" s="238"/>
      <c r="P2152" s="238"/>
      <c r="Q2152" s="238"/>
    </row>
    <row r="2153" spans="1:17" s="39" customFormat="1" ht="12">
      <c r="A2153" s="298"/>
      <c r="B2153" s="298"/>
      <c r="C2153" s="298"/>
      <c r="D2153" s="298"/>
      <c r="E2153" s="298"/>
      <c r="F2153" s="298"/>
      <c r="G2153" s="298"/>
      <c r="H2153" s="298"/>
      <c r="I2153" s="298"/>
      <c r="J2153" s="298"/>
      <c r="K2153" s="298"/>
      <c r="L2153" s="299"/>
      <c r="M2153" s="300"/>
      <c r="N2153" s="301"/>
      <c r="O2153" s="238"/>
      <c r="P2153" s="238"/>
      <c r="Q2153" s="238"/>
    </row>
    <row r="2154" spans="1:17" s="39" customFormat="1" ht="12">
      <c r="A2154" s="298"/>
      <c r="B2154" s="298"/>
      <c r="C2154" s="298"/>
      <c r="D2154" s="298"/>
      <c r="E2154" s="298"/>
      <c r="F2154" s="298"/>
      <c r="G2154" s="298"/>
      <c r="H2154" s="298"/>
      <c r="I2154" s="298"/>
      <c r="J2154" s="298"/>
      <c r="K2154" s="298"/>
      <c r="L2154" s="299"/>
      <c r="M2154" s="300"/>
      <c r="N2154" s="301"/>
      <c r="O2154" s="238"/>
      <c r="P2154" s="238"/>
      <c r="Q2154" s="238"/>
    </row>
    <row r="2155" spans="1:17" s="39" customFormat="1" ht="12">
      <c r="A2155" s="298"/>
      <c r="B2155" s="298"/>
      <c r="C2155" s="298"/>
      <c r="D2155" s="298"/>
      <c r="E2155" s="298"/>
      <c r="F2155" s="298"/>
      <c r="G2155" s="298"/>
      <c r="H2155" s="298"/>
      <c r="I2155" s="298"/>
      <c r="J2155" s="298"/>
      <c r="K2155" s="298"/>
      <c r="L2155" s="299"/>
      <c r="M2155" s="300"/>
      <c r="N2155" s="301"/>
      <c r="O2155" s="238"/>
      <c r="P2155" s="238"/>
      <c r="Q2155" s="238"/>
    </row>
    <row r="2156" spans="1:17" s="39" customFormat="1" ht="12">
      <c r="A2156" s="298"/>
      <c r="B2156" s="298"/>
      <c r="C2156" s="298"/>
      <c r="D2156" s="298"/>
      <c r="E2156" s="298"/>
      <c r="F2156" s="298"/>
      <c r="G2156" s="298"/>
      <c r="H2156" s="298"/>
      <c r="I2156" s="298"/>
      <c r="J2156" s="298"/>
      <c r="K2156" s="298"/>
      <c r="L2156" s="299"/>
      <c r="M2156" s="300"/>
      <c r="N2156" s="301"/>
      <c r="O2156" s="238"/>
      <c r="P2156" s="238"/>
      <c r="Q2156" s="238"/>
    </row>
    <row r="2157" spans="1:17" s="39" customFormat="1" ht="12">
      <c r="A2157" s="298"/>
      <c r="B2157" s="298"/>
      <c r="C2157" s="298"/>
      <c r="D2157" s="298"/>
      <c r="E2157" s="298"/>
      <c r="F2157" s="298"/>
      <c r="G2157" s="298"/>
      <c r="H2157" s="298"/>
      <c r="I2157" s="298"/>
      <c r="J2157" s="298"/>
      <c r="K2157" s="298"/>
      <c r="L2157" s="299"/>
      <c r="M2157" s="300"/>
      <c r="N2157" s="301"/>
      <c r="O2157" s="238"/>
      <c r="P2157" s="238"/>
      <c r="Q2157" s="238"/>
    </row>
    <row r="2158" spans="1:17" s="39" customFormat="1" ht="12">
      <c r="A2158" s="298"/>
      <c r="B2158" s="298"/>
      <c r="C2158" s="298"/>
      <c r="D2158" s="298"/>
      <c r="E2158" s="298"/>
      <c r="F2158" s="298"/>
      <c r="G2158" s="298"/>
      <c r="H2158" s="298"/>
      <c r="I2158" s="298"/>
      <c r="J2158" s="298"/>
      <c r="K2158" s="298"/>
      <c r="L2158" s="299"/>
      <c r="M2158" s="300"/>
      <c r="N2158" s="301"/>
      <c r="O2158" s="238"/>
      <c r="P2158" s="238"/>
      <c r="Q2158" s="238"/>
    </row>
    <row r="2159" spans="1:17" s="39" customFormat="1" ht="12">
      <c r="A2159" s="298"/>
      <c r="B2159" s="298"/>
      <c r="C2159" s="298"/>
      <c r="D2159" s="298"/>
      <c r="E2159" s="298"/>
      <c r="F2159" s="298"/>
      <c r="G2159" s="298"/>
      <c r="H2159" s="298"/>
      <c r="I2159" s="298"/>
      <c r="J2159" s="298"/>
      <c r="K2159" s="298"/>
      <c r="L2159" s="299"/>
      <c r="M2159" s="300"/>
      <c r="N2159" s="301"/>
      <c r="O2159" s="238"/>
      <c r="P2159" s="238"/>
      <c r="Q2159" s="238"/>
    </row>
    <row r="2160" spans="1:17" s="39" customFormat="1" ht="12">
      <c r="A2160" s="298"/>
      <c r="B2160" s="298"/>
      <c r="C2160" s="298"/>
      <c r="D2160" s="298"/>
      <c r="E2160" s="298"/>
      <c r="F2160" s="298"/>
      <c r="G2160" s="298"/>
      <c r="H2160" s="298"/>
      <c r="I2160" s="298"/>
      <c r="J2160" s="298"/>
      <c r="K2160" s="298"/>
      <c r="L2160" s="299"/>
      <c r="M2160" s="300"/>
      <c r="N2160" s="301"/>
      <c r="O2160" s="238"/>
      <c r="P2160" s="238"/>
      <c r="Q2160" s="238"/>
    </row>
    <row r="2161" spans="1:17" s="39" customFormat="1" ht="12">
      <c r="A2161" s="298"/>
      <c r="B2161" s="298"/>
      <c r="C2161" s="298"/>
      <c r="D2161" s="298"/>
      <c r="E2161" s="298"/>
      <c r="F2161" s="298"/>
      <c r="G2161" s="298"/>
      <c r="H2161" s="298"/>
      <c r="I2161" s="298"/>
      <c r="J2161" s="298"/>
      <c r="K2161" s="298"/>
      <c r="L2161" s="299"/>
      <c r="M2161" s="300"/>
      <c r="N2161" s="301"/>
      <c r="O2161" s="238"/>
      <c r="P2161" s="238"/>
      <c r="Q2161" s="238"/>
    </row>
    <row r="2162" spans="1:17" s="39" customFormat="1" ht="12">
      <c r="A2162" s="298"/>
      <c r="B2162" s="298"/>
      <c r="C2162" s="298"/>
      <c r="D2162" s="298"/>
      <c r="E2162" s="298"/>
      <c r="F2162" s="298"/>
      <c r="G2162" s="298"/>
      <c r="H2162" s="298"/>
      <c r="I2162" s="298"/>
      <c r="J2162" s="298"/>
      <c r="K2162" s="298"/>
      <c r="L2162" s="299"/>
      <c r="M2162" s="300"/>
      <c r="N2162" s="301"/>
      <c r="O2162" s="238"/>
      <c r="P2162" s="238"/>
      <c r="Q2162" s="238"/>
    </row>
    <row r="2163" spans="1:17" s="39" customFormat="1" ht="12">
      <c r="A2163" s="298"/>
      <c r="B2163" s="298"/>
      <c r="C2163" s="298"/>
      <c r="D2163" s="298"/>
      <c r="E2163" s="298"/>
      <c r="F2163" s="298"/>
      <c r="G2163" s="298"/>
      <c r="H2163" s="298"/>
      <c r="I2163" s="298"/>
      <c r="J2163" s="298"/>
      <c r="K2163" s="298"/>
      <c r="L2163" s="299"/>
      <c r="M2163" s="300"/>
      <c r="N2163" s="301"/>
      <c r="O2163" s="238"/>
      <c r="P2163" s="238"/>
      <c r="Q2163" s="238"/>
    </row>
    <row r="2164" spans="1:17" s="39" customFormat="1" ht="12">
      <c r="A2164" s="298"/>
      <c r="B2164" s="298"/>
      <c r="C2164" s="298"/>
      <c r="D2164" s="298"/>
      <c r="E2164" s="298"/>
      <c r="F2164" s="298"/>
      <c r="G2164" s="298"/>
      <c r="H2164" s="298"/>
      <c r="I2164" s="298"/>
      <c r="J2164" s="298"/>
      <c r="K2164" s="298"/>
      <c r="L2164" s="299"/>
      <c r="M2164" s="300"/>
      <c r="N2164" s="301"/>
      <c r="O2164" s="238"/>
      <c r="P2164" s="238"/>
      <c r="Q2164" s="238"/>
    </row>
    <row r="2165" spans="1:17" s="39" customFormat="1" ht="12">
      <c r="A2165" s="298"/>
      <c r="B2165" s="298"/>
      <c r="C2165" s="298"/>
      <c r="D2165" s="298"/>
      <c r="E2165" s="298"/>
      <c r="F2165" s="298"/>
      <c r="G2165" s="298"/>
      <c r="H2165" s="298"/>
      <c r="I2165" s="298"/>
      <c r="J2165" s="298"/>
      <c r="K2165" s="298"/>
      <c r="L2165" s="299"/>
      <c r="M2165" s="300"/>
      <c r="N2165" s="301"/>
      <c r="O2165" s="238"/>
      <c r="P2165" s="238"/>
      <c r="Q2165" s="238"/>
    </row>
    <row r="2166" spans="1:17" s="39" customFormat="1" ht="12">
      <c r="A2166" s="298"/>
      <c r="B2166" s="298"/>
      <c r="C2166" s="298"/>
      <c r="D2166" s="298"/>
      <c r="E2166" s="298"/>
      <c r="F2166" s="298"/>
      <c r="G2166" s="298"/>
      <c r="H2166" s="298"/>
      <c r="I2166" s="298"/>
      <c r="J2166" s="298"/>
      <c r="K2166" s="298"/>
      <c r="L2166" s="299"/>
      <c r="M2166" s="300"/>
      <c r="N2166" s="301"/>
      <c r="O2166" s="238"/>
      <c r="P2166" s="238"/>
      <c r="Q2166" s="238"/>
    </row>
    <row r="2167" spans="1:17" s="39" customFormat="1" ht="12">
      <c r="A2167" s="298"/>
      <c r="B2167" s="298"/>
      <c r="C2167" s="298"/>
      <c r="D2167" s="298"/>
      <c r="E2167" s="298"/>
      <c r="F2167" s="298"/>
      <c r="G2167" s="298"/>
      <c r="H2167" s="298"/>
      <c r="I2167" s="298"/>
      <c r="J2167" s="298"/>
      <c r="K2167" s="298"/>
      <c r="L2167" s="299"/>
      <c r="M2167" s="300"/>
      <c r="N2167" s="301"/>
      <c r="O2167" s="238"/>
      <c r="P2167" s="238"/>
      <c r="Q2167" s="238"/>
    </row>
    <row r="2168" spans="1:17" s="39" customFormat="1" ht="12">
      <c r="A2168" s="298"/>
      <c r="B2168" s="298"/>
      <c r="C2168" s="298"/>
      <c r="D2168" s="298"/>
      <c r="E2168" s="298"/>
      <c r="F2168" s="298"/>
      <c r="G2168" s="298"/>
      <c r="H2168" s="298"/>
      <c r="I2168" s="298"/>
      <c r="J2168" s="298"/>
      <c r="K2168" s="298"/>
      <c r="L2168" s="299"/>
      <c r="M2168" s="300"/>
      <c r="N2168" s="301"/>
      <c r="O2168" s="238"/>
      <c r="P2168" s="238"/>
      <c r="Q2168" s="238"/>
    </row>
    <row r="2169" spans="1:17" s="39" customFormat="1" ht="12">
      <c r="A2169" s="298"/>
      <c r="B2169" s="298"/>
      <c r="C2169" s="298"/>
      <c r="D2169" s="298"/>
      <c r="E2169" s="298"/>
      <c r="F2169" s="298"/>
      <c r="G2169" s="298"/>
      <c r="H2169" s="298"/>
      <c r="I2169" s="298"/>
      <c r="J2169" s="298"/>
      <c r="K2169" s="298"/>
      <c r="L2169" s="299"/>
      <c r="M2169" s="300"/>
      <c r="N2169" s="301"/>
      <c r="O2169" s="238"/>
      <c r="P2169" s="238"/>
      <c r="Q2169" s="238"/>
    </row>
    <row r="2170" spans="1:17" s="39" customFormat="1" ht="12">
      <c r="A2170" s="298"/>
      <c r="B2170" s="298"/>
      <c r="C2170" s="298"/>
      <c r="D2170" s="298"/>
      <c r="E2170" s="298"/>
      <c r="F2170" s="298"/>
      <c r="G2170" s="298"/>
      <c r="H2170" s="298"/>
      <c r="I2170" s="298"/>
      <c r="J2170" s="298"/>
      <c r="K2170" s="298"/>
      <c r="L2170" s="299"/>
      <c r="M2170" s="300"/>
      <c r="N2170" s="301"/>
      <c r="O2170" s="238"/>
      <c r="P2170" s="238"/>
      <c r="Q2170" s="238"/>
    </row>
    <row r="2171" spans="1:17" s="39" customFormat="1" ht="12">
      <c r="A2171" s="298"/>
      <c r="B2171" s="298"/>
      <c r="C2171" s="298"/>
      <c r="D2171" s="298"/>
      <c r="E2171" s="298"/>
      <c r="F2171" s="298"/>
      <c r="G2171" s="298"/>
      <c r="H2171" s="298"/>
      <c r="I2171" s="298"/>
      <c r="J2171" s="298"/>
      <c r="K2171" s="298"/>
      <c r="L2171" s="299"/>
      <c r="M2171" s="300"/>
      <c r="N2171" s="301"/>
      <c r="O2171" s="238"/>
      <c r="P2171" s="238"/>
      <c r="Q2171" s="238"/>
    </row>
    <row r="2172" spans="1:17" s="39" customFormat="1" ht="12">
      <c r="A2172" s="298"/>
      <c r="B2172" s="298"/>
      <c r="C2172" s="298"/>
      <c r="D2172" s="298"/>
      <c r="E2172" s="298"/>
      <c r="F2172" s="298"/>
      <c r="G2172" s="298"/>
      <c r="H2172" s="298"/>
      <c r="I2172" s="298"/>
      <c r="J2172" s="298"/>
      <c r="K2172" s="298"/>
      <c r="L2172" s="299"/>
      <c r="M2172" s="300"/>
      <c r="N2172" s="301"/>
      <c r="O2172" s="238"/>
      <c r="P2172" s="238"/>
      <c r="Q2172" s="238"/>
    </row>
    <row r="2173" spans="1:17" s="39" customFormat="1" ht="12">
      <c r="A2173" s="298"/>
      <c r="B2173" s="298"/>
      <c r="C2173" s="298"/>
      <c r="D2173" s="298"/>
      <c r="E2173" s="298"/>
      <c r="F2173" s="298"/>
      <c r="G2173" s="298"/>
      <c r="H2173" s="298"/>
      <c r="I2173" s="298"/>
      <c r="J2173" s="298"/>
      <c r="K2173" s="298"/>
      <c r="L2173" s="299"/>
      <c r="M2173" s="300"/>
      <c r="N2173" s="301"/>
      <c r="O2173" s="238"/>
      <c r="P2173" s="238"/>
      <c r="Q2173" s="238"/>
    </row>
    <row r="2174" spans="1:17" s="39" customFormat="1" ht="12">
      <c r="A2174" s="298"/>
      <c r="B2174" s="298"/>
      <c r="C2174" s="298"/>
      <c r="D2174" s="298"/>
      <c r="E2174" s="298"/>
      <c r="F2174" s="298"/>
      <c r="G2174" s="298"/>
      <c r="H2174" s="298"/>
      <c r="I2174" s="298"/>
      <c r="J2174" s="298"/>
      <c r="K2174" s="298"/>
      <c r="L2174" s="299"/>
      <c r="M2174" s="300"/>
      <c r="N2174" s="301"/>
      <c r="O2174" s="238"/>
      <c r="P2174" s="238"/>
      <c r="Q2174" s="238"/>
    </row>
    <row r="2175" spans="1:17" s="39" customFormat="1" ht="12">
      <c r="A2175" s="298"/>
      <c r="B2175" s="298"/>
      <c r="C2175" s="298"/>
      <c r="D2175" s="298"/>
      <c r="E2175" s="298"/>
      <c r="F2175" s="298"/>
      <c r="G2175" s="298"/>
      <c r="H2175" s="298"/>
      <c r="I2175" s="298"/>
      <c r="J2175" s="298"/>
      <c r="K2175" s="298"/>
      <c r="L2175" s="299"/>
      <c r="M2175" s="300"/>
      <c r="N2175" s="301"/>
      <c r="O2175" s="238"/>
      <c r="P2175" s="238"/>
      <c r="Q2175" s="238"/>
    </row>
    <row r="2176" spans="1:17" s="39" customFormat="1" ht="12">
      <c r="A2176" s="298"/>
      <c r="B2176" s="298"/>
      <c r="C2176" s="298"/>
      <c r="D2176" s="298"/>
      <c r="E2176" s="298"/>
      <c r="F2176" s="298"/>
      <c r="G2176" s="298"/>
      <c r="H2176" s="298"/>
      <c r="I2176" s="298"/>
      <c r="J2176" s="298"/>
      <c r="K2176" s="298"/>
      <c r="L2176" s="299"/>
      <c r="M2176" s="300"/>
      <c r="N2176" s="301"/>
      <c r="O2176" s="238"/>
      <c r="P2176" s="238"/>
      <c r="Q2176" s="238"/>
    </row>
    <row r="2177" spans="1:17" s="39" customFormat="1" ht="12">
      <c r="A2177" s="298"/>
      <c r="B2177" s="298"/>
      <c r="C2177" s="298"/>
      <c r="D2177" s="298"/>
      <c r="E2177" s="298"/>
      <c r="F2177" s="298"/>
      <c r="G2177" s="298"/>
      <c r="H2177" s="298"/>
      <c r="I2177" s="298"/>
      <c r="J2177" s="298"/>
      <c r="K2177" s="298"/>
      <c r="L2177" s="299"/>
      <c r="M2177" s="300"/>
      <c r="N2177" s="301"/>
      <c r="O2177" s="238"/>
      <c r="P2177" s="238"/>
      <c r="Q2177" s="238"/>
    </row>
    <row r="2178" spans="1:17" s="39" customFormat="1" ht="12">
      <c r="A2178" s="298"/>
      <c r="B2178" s="298"/>
      <c r="C2178" s="298"/>
      <c r="D2178" s="298"/>
      <c r="E2178" s="298"/>
      <c r="F2178" s="298"/>
      <c r="G2178" s="298"/>
      <c r="H2178" s="298"/>
      <c r="I2178" s="298"/>
      <c r="J2178" s="298"/>
      <c r="K2178" s="298"/>
      <c r="L2178" s="299"/>
      <c r="M2178" s="300"/>
      <c r="N2178" s="301"/>
      <c r="O2178" s="238"/>
      <c r="P2178" s="238"/>
      <c r="Q2178" s="238"/>
    </row>
    <row r="2179" spans="1:17" s="39" customFormat="1" ht="12">
      <c r="A2179" s="298"/>
      <c r="B2179" s="298"/>
      <c r="C2179" s="298"/>
      <c r="D2179" s="298"/>
      <c r="E2179" s="298"/>
      <c r="F2179" s="298"/>
      <c r="G2179" s="298"/>
      <c r="H2179" s="298"/>
      <c r="I2179" s="298"/>
      <c r="J2179" s="298"/>
      <c r="K2179" s="298"/>
      <c r="L2179" s="299"/>
      <c r="M2179" s="300"/>
      <c r="N2179" s="301"/>
      <c r="O2179" s="238"/>
      <c r="P2179" s="238"/>
      <c r="Q2179" s="238"/>
    </row>
    <row r="2180" spans="1:17" s="39" customFormat="1" ht="12">
      <c r="A2180" s="298"/>
      <c r="B2180" s="298"/>
      <c r="C2180" s="298"/>
      <c r="D2180" s="298"/>
      <c r="E2180" s="298"/>
      <c r="F2180" s="298"/>
      <c r="G2180" s="298"/>
      <c r="H2180" s="298"/>
      <c r="I2180" s="298"/>
      <c r="J2180" s="298"/>
      <c r="K2180" s="298"/>
      <c r="L2180" s="299"/>
      <c r="M2180" s="300"/>
      <c r="N2180" s="301"/>
      <c r="O2180" s="238"/>
      <c r="P2180" s="238"/>
      <c r="Q2180" s="238"/>
    </row>
    <row r="2181" spans="1:17" s="39" customFormat="1" ht="12">
      <c r="A2181" s="298"/>
      <c r="B2181" s="298"/>
      <c r="C2181" s="298"/>
      <c r="D2181" s="298"/>
      <c r="E2181" s="298"/>
      <c r="F2181" s="298"/>
      <c r="G2181" s="298"/>
      <c r="H2181" s="298"/>
      <c r="I2181" s="298"/>
      <c r="J2181" s="298"/>
      <c r="K2181" s="298"/>
      <c r="L2181" s="299"/>
      <c r="M2181" s="300"/>
      <c r="N2181" s="301"/>
      <c r="O2181" s="238"/>
      <c r="P2181" s="238"/>
      <c r="Q2181" s="238"/>
    </row>
    <row r="2182" spans="1:17" s="39" customFormat="1" ht="12">
      <c r="A2182" s="298"/>
      <c r="B2182" s="298"/>
      <c r="C2182" s="298"/>
      <c r="D2182" s="298"/>
      <c r="E2182" s="298"/>
      <c r="F2182" s="298"/>
      <c r="G2182" s="298"/>
      <c r="H2182" s="298"/>
      <c r="I2182" s="298"/>
      <c r="J2182" s="298"/>
      <c r="K2182" s="298"/>
      <c r="L2182" s="299"/>
      <c r="M2182" s="300"/>
      <c r="N2182" s="301"/>
      <c r="O2182" s="238"/>
      <c r="P2182" s="238"/>
      <c r="Q2182" s="238"/>
    </row>
    <row r="2183" spans="1:17" s="39" customFormat="1" ht="12">
      <c r="A2183" s="298"/>
      <c r="B2183" s="298"/>
      <c r="C2183" s="298"/>
      <c r="D2183" s="298"/>
      <c r="E2183" s="298"/>
      <c r="F2183" s="298"/>
      <c r="G2183" s="298"/>
      <c r="H2183" s="298"/>
      <c r="I2183" s="298"/>
      <c r="J2183" s="298"/>
      <c r="K2183" s="298"/>
      <c r="L2183" s="299"/>
      <c r="M2183" s="300"/>
      <c r="N2183" s="301"/>
      <c r="O2183" s="238"/>
      <c r="P2183" s="238"/>
      <c r="Q2183" s="238"/>
    </row>
    <row r="2184" spans="1:17" s="39" customFormat="1" ht="12">
      <c r="A2184" s="298"/>
      <c r="B2184" s="298"/>
      <c r="C2184" s="298"/>
      <c r="D2184" s="298"/>
      <c r="E2184" s="298"/>
      <c r="F2184" s="298"/>
      <c r="G2184" s="298"/>
      <c r="H2184" s="298"/>
      <c r="I2184" s="298"/>
      <c r="J2184" s="298"/>
      <c r="K2184" s="298"/>
      <c r="L2184" s="299"/>
      <c r="M2184" s="300"/>
      <c r="N2184" s="301"/>
      <c r="O2184" s="238"/>
      <c r="P2184" s="238"/>
      <c r="Q2184" s="238"/>
    </row>
    <row r="2185" spans="1:17" s="39" customFormat="1" ht="12">
      <c r="A2185" s="298"/>
      <c r="B2185" s="298"/>
      <c r="C2185" s="298"/>
      <c r="D2185" s="298"/>
      <c r="E2185" s="298"/>
      <c r="F2185" s="298"/>
      <c r="G2185" s="298"/>
      <c r="H2185" s="298"/>
      <c r="I2185" s="298"/>
      <c r="J2185" s="298"/>
      <c r="K2185" s="298"/>
      <c r="L2185" s="299"/>
      <c r="M2185" s="300"/>
      <c r="N2185" s="301"/>
      <c r="O2185" s="238"/>
      <c r="P2185" s="238"/>
      <c r="Q2185" s="238"/>
    </row>
    <row r="2186" spans="1:17" s="39" customFormat="1" ht="12">
      <c r="A2186" s="298"/>
      <c r="B2186" s="298"/>
      <c r="C2186" s="298"/>
      <c r="D2186" s="298"/>
      <c r="E2186" s="298"/>
      <c r="F2186" s="298"/>
      <c r="G2186" s="298"/>
      <c r="H2186" s="298"/>
      <c r="I2186" s="298"/>
      <c r="J2186" s="298"/>
      <c r="K2186" s="298"/>
      <c r="L2186" s="299"/>
      <c r="M2186" s="300"/>
      <c r="N2186" s="301"/>
      <c r="O2186" s="238"/>
      <c r="P2186" s="238"/>
      <c r="Q2186" s="238"/>
    </row>
    <row r="2187" spans="1:17" s="39" customFormat="1" ht="12">
      <c r="A2187" s="298"/>
      <c r="B2187" s="298"/>
      <c r="C2187" s="298"/>
      <c r="D2187" s="298"/>
      <c r="E2187" s="298"/>
      <c r="F2187" s="298"/>
      <c r="G2187" s="298"/>
      <c r="H2187" s="298"/>
      <c r="I2187" s="298"/>
      <c r="J2187" s="298"/>
      <c r="K2187" s="298"/>
      <c r="L2187" s="299"/>
      <c r="M2187" s="300"/>
      <c r="N2187" s="301"/>
      <c r="O2187" s="238"/>
      <c r="P2187" s="238"/>
      <c r="Q2187" s="238"/>
    </row>
    <row r="2188" spans="1:17" s="39" customFormat="1" ht="12">
      <c r="A2188" s="298"/>
      <c r="B2188" s="298"/>
      <c r="C2188" s="298"/>
      <c r="D2188" s="298"/>
      <c r="E2188" s="298"/>
      <c r="F2188" s="298"/>
      <c r="G2188" s="298"/>
      <c r="H2188" s="298"/>
      <c r="I2188" s="298"/>
      <c r="J2188" s="298"/>
      <c r="K2188" s="298"/>
      <c r="L2188" s="299"/>
      <c r="M2188" s="300"/>
      <c r="N2188" s="301"/>
      <c r="O2188" s="238"/>
      <c r="P2188" s="238"/>
      <c r="Q2188" s="238"/>
    </row>
    <row r="2189" spans="1:17" s="39" customFormat="1" ht="12">
      <c r="A2189" s="298"/>
      <c r="B2189" s="298"/>
      <c r="C2189" s="298"/>
      <c r="D2189" s="298"/>
      <c r="E2189" s="298"/>
      <c r="F2189" s="298"/>
      <c r="G2189" s="298"/>
      <c r="H2189" s="298"/>
      <c r="I2189" s="298"/>
      <c r="J2189" s="298"/>
      <c r="K2189" s="298"/>
      <c r="L2189" s="299"/>
      <c r="M2189" s="300"/>
      <c r="N2189" s="301"/>
      <c r="O2189" s="238"/>
      <c r="P2189" s="238"/>
      <c r="Q2189" s="238"/>
    </row>
    <row r="2190" spans="1:17" s="39" customFormat="1" ht="12">
      <c r="A2190" s="298"/>
      <c r="B2190" s="298"/>
      <c r="C2190" s="298"/>
      <c r="D2190" s="298"/>
      <c r="E2190" s="298"/>
      <c r="F2190" s="298"/>
      <c r="G2190" s="298"/>
      <c r="H2190" s="298"/>
      <c r="I2190" s="298"/>
      <c r="J2190" s="298"/>
      <c r="K2190" s="298"/>
      <c r="L2190" s="299"/>
      <c r="M2190" s="300"/>
      <c r="N2190" s="301"/>
      <c r="O2190" s="238"/>
      <c r="P2190" s="238"/>
      <c r="Q2190" s="238"/>
    </row>
    <row r="2191" spans="1:17" s="39" customFormat="1" ht="12">
      <c r="A2191" s="298"/>
      <c r="B2191" s="298"/>
      <c r="C2191" s="298"/>
      <c r="D2191" s="298"/>
      <c r="E2191" s="298"/>
      <c r="F2191" s="298"/>
      <c r="G2191" s="298"/>
      <c r="H2191" s="298"/>
      <c r="I2191" s="298"/>
      <c r="J2191" s="298"/>
      <c r="K2191" s="298"/>
      <c r="L2191" s="299"/>
      <c r="M2191" s="300"/>
      <c r="N2191" s="301"/>
      <c r="O2191" s="238"/>
      <c r="P2191" s="238"/>
      <c r="Q2191" s="238"/>
    </row>
    <row r="2192" spans="1:17" s="39" customFormat="1" ht="12">
      <c r="A2192" s="298"/>
      <c r="B2192" s="298"/>
      <c r="C2192" s="298"/>
      <c r="D2192" s="298"/>
      <c r="E2192" s="298"/>
      <c r="F2192" s="298"/>
      <c r="G2192" s="298"/>
      <c r="H2192" s="298"/>
      <c r="I2192" s="298"/>
      <c r="J2192" s="298"/>
      <c r="K2192" s="298"/>
      <c r="L2192" s="299"/>
      <c r="M2192" s="300"/>
      <c r="N2192" s="301"/>
      <c r="O2192" s="238"/>
      <c r="P2192" s="238"/>
      <c r="Q2192" s="238"/>
    </row>
    <row r="2193" spans="1:17" s="39" customFormat="1" ht="12">
      <c r="A2193" s="298"/>
      <c r="B2193" s="298"/>
      <c r="C2193" s="298"/>
      <c r="D2193" s="298"/>
      <c r="E2193" s="298"/>
      <c r="F2193" s="298"/>
      <c r="G2193" s="298"/>
      <c r="H2193" s="298"/>
      <c r="I2193" s="298"/>
      <c r="J2193" s="298"/>
      <c r="K2193" s="298"/>
      <c r="L2193" s="299"/>
      <c r="M2193" s="300"/>
      <c r="N2193" s="301"/>
      <c r="O2193" s="238"/>
      <c r="P2193" s="238"/>
      <c r="Q2193" s="238"/>
    </row>
    <row r="2194" spans="1:17" s="39" customFormat="1" ht="12">
      <c r="A2194" s="298"/>
      <c r="B2194" s="298"/>
      <c r="C2194" s="298"/>
      <c r="D2194" s="298"/>
      <c r="E2194" s="298"/>
      <c r="F2194" s="298"/>
      <c r="G2194" s="298"/>
      <c r="H2194" s="298"/>
      <c r="I2194" s="298"/>
      <c r="J2194" s="298"/>
      <c r="K2194" s="298"/>
      <c r="L2194" s="299"/>
      <c r="M2194" s="300"/>
      <c r="N2194" s="301"/>
      <c r="O2194" s="238"/>
      <c r="P2194" s="238"/>
      <c r="Q2194" s="238"/>
    </row>
    <row r="2195" spans="1:17" s="39" customFormat="1" ht="12">
      <c r="A2195" s="298"/>
      <c r="B2195" s="298"/>
      <c r="C2195" s="298"/>
      <c r="D2195" s="298"/>
      <c r="E2195" s="298"/>
      <c r="F2195" s="298"/>
      <c r="G2195" s="298"/>
      <c r="H2195" s="298"/>
      <c r="I2195" s="298"/>
      <c r="J2195" s="298"/>
      <c r="K2195" s="298"/>
      <c r="L2195" s="299"/>
      <c r="M2195" s="300"/>
      <c r="N2195" s="301"/>
      <c r="O2195" s="238"/>
      <c r="P2195" s="238"/>
      <c r="Q2195" s="238"/>
    </row>
    <row r="2196" spans="1:17" s="39" customFormat="1" ht="12">
      <c r="A2196" s="298"/>
      <c r="B2196" s="298"/>
      <c r="C2196" s="298"/>
      <c r="D2196" s="298"/>
      <c r="E2196" s="298"/>
      <c r="F2196" s="298"/>
      <c r="G2196" s="298"/>
      <c r="H2196" s="298"/>
      <c r="I2196" s="298"/>
      <c r="J2196" s="298"/>
      <c r="K2196" s="298"/>
      <c r="L2196" s="299"/>
      <c r="M2196" s="300"/>
      <c r="N2196" s="301"/>
      <c r="O2196" s="238"/>
      <c r="P2196" s="238"/>
      <c r="Q2196" s="238"/>
    </row>
    <row r="2197" spans="1:17" s="39" customFormat="1" ht="12">
      <c r="A2197" s="298"/>
      <c r="B2197" s="298"/>
      <c r="C2197" s="298"/>
      <c r="D2197" s="298"/>
      <c r="E2197" s="298"/>
      <c r="F2197" s="298"/>
      <c r="G2197" s="298"/>
      <c r="H2197" s="298"/>
      <c r="I2197" s="298"/>
      <c r="J2197" s="298"/>
      <c r="K2197" s="298"/>
      <c r="L2197" s="299"/>
      <c r="M2197" s="300"/>
      <c r="N2197" s="301"/>
      <c r="O2197" s="238"/>
      <c r="P2197" s="238"/>
      <c r="Q2197" s="238"/>
    </row>
    <row r="2198" spans="1:17" s="39" customFormat="1" ht="12">
      <c r="A2198" s="298"/>
      <c r="B2198" s="298"/>
      <c r="C2198" s="298"/>
      <c r="D2198" s="298"/>
      <c r="E2198" s="298"/>
      <c r="F2198" s="298"/>
      <c r="G2198" s="298"/>
      <c r="H2198" s="298"/>
      <c r="I2198" s="298"/>
      <c r="J2198" s="298"/>
      <c r="K2198" s="298"/>
      <c r="L2198" s="299"/>
      <c r="M2198" s="300"/>
      <c r="N2198" s="301"/>
      <c r="O2198" s="238"/>
      <c r="P2198" s="238"/>
      <c r="Q2198" s="238"/>
    </row>
    <row r="2199" spans="1:17" s="39" customFormat="1" ht="12">
      <c r="A2199" s="298"/>
      <c r="B2199" s="298"/>
      <c r="C2199" s="298"/>
      <c r="D2199" s="298"/>
      <c r="E2199" s="298"/>
      <c r="F2199" s="298"/>
      <c r="G2199" s="298"/>
      <c r="H2199" s="298"/>
      <c r="I2199" s="298"/>
      <c r="J2199" s="298"/>
      <c r="K2199" s="298"/>
      <c r="L2199" s="299"/>
      <c r="M2199" s="300"/>
      <c r="N2199" s="301"/>
      <c r="O2199" s="238"/>
      <c r="P2199" s="238"/>
      <c r="Q2199" s="238"/>
    </row>
    <row r="2200" spans="1:17" s="39" customFormat="1" ht="12">
      <c r="A2200" s="298"/>
      <c r="B2200" s="298"/>
      <c r="C2200" s="298"/>
      <c r="D2200" s="298"/>
      <c r="E2200" s="298"/>
      <c r="F2200" s="298"/>
      <c r="G2200" s="298"/>
      <c r="H2200" s="298"/>
      <c r="I2200" s="298"/>
      <c r="J2200" s="298"/>
      <c r="K2200" s="298"/>
      <c r="L2200" s="299"/>
      <c r="M2200" s="300"/>
      <c r="N2200" s="301"/>
      <c r="O2200" s="238"/>
      <c r="P2200" s="238"/>
      <c r="Q2200" s="238"/>
    </row>
    <row r="2201" spans="1:17" s="39" customFormat="1" ht="12">
      <c r="A2201" s="298"/>
      <c r="B2201" s="298"/>
      <c r="C2201" s="298"/>
      <c r="D2201" s="298"/>
      <c r="E2201" s="298"/>
      <c r="F2201" s="298"/>
      <c r="G2201" s="298"/>
      <c r="H2201" s="298"/>
      <c r="I2201" s="298"/>
      <c r="J2201" s="298"/>
      <c r="K2201" s="298"/>
      <c r="L2201" s="299"/>
      <c r="M2201" s="300"/>
      <c r="N2201" s="301"/>
      <c r="O2201" s="238"/>
      <c r="P2201" s="238"/>
      <c r="Q2201" s="238"/>
    </row>
    <row r="2202" spans="1:17" s="39" customFormat="1" ht="12">
      <c r="A2202" s="298"/>
      <c r="B2202" s="298"/>
      <c r="C2202" s="298"/>
      <c r="D2202" s="298"/>
      <c r="E2202" s="298"/>
      <c r="F2202" s="298"/>
      <c r="G2202" s="298"/>
      <c r="H2202" s="298"/>
      <c r="I2202" s="298"/>
      <c r="J2202" s="298"/>
      <c r="K2202" s="298"/>
      <c r="L2202" s="299"/>
      <c r="M2202" s="300"/>
      <c r="N2202" s="301"/>
      <c r="O2202" s="238"/>
      <c r="P2202" s="238"/>
      <c r="Q2202" s="238"/>
    </row>
    <row r="2203" spans="1:17" s="39" customFormat="1" ht="12">
      <c r="A2203" s="298"/>
      <c r="B2203" s="298"/>
      <c r="C2203" s="298"/>
      <c r="D2203" s="298"/>
      <c r="E2203" s="298"/>
      <c r="F2203" s="298"/>
      <c r="G2203" s="298"/>
      <c r="H2203" s="298"/>
      <c r="I2203" s="298"/>
      <c r="J2203" s="298"/>
      <c r="K2203" s="298"/>
      <c r="L2203" s="299"/>
      <c r="M2203" s="300"/>
      <c r="N2203" s="301"/>
      <c r="O2203" s="238"/>
      <c r="P2203" s="238"/>
      <c r="Q2203" s="238"/>
    </row>
    <row r="2204" spans="1:17" s="39" customFormat="1" ht="12">
      <c r="A2204" s="298"/>
      <c r="B2204" s="298"/>
      <c r="C2204" s="298"/>
      <c r="D2204" s="298"/>
      <c r="E2204" s="298"/>
      <c r="F2204" s="298"/>
      <c r="G2204" s="298"/>
      <c r="H2204" s="298"/>
      <c r="I2204" s="298"/>
      <c r="J2204" s="298"/>
      <c r="K2204" s="298"/>
      <c r="L2204" s="299"/>
      <c r="M2204" s="300"/>
      <c r="N2204" s="301"/>
      <c r="O2204" s="238"/>
      <c r="P2204" s="238"/>
      <c r="Q2204" s="238"/>
    </row>
    <row r="2205" spans="1:17" s="39" customFormat="1" ht="12">
      <c r="A2205" s="298"/>
      <c r="B2205" s="298"/>
      <c r="C2205" s="298"/>
      <c r="D2205" s="298"/>
      <c r="E2205" s="298"/>
      <c r="F2205" s="298"/>
      <c r="G2205" s="298"/>
      <c r="H2205" s="298"/>
      <c r="I2205" s="298"/>
      <c r="J2205" s="298"/>
      <c r="K2205" s="298"/>
      <c r="L2205" s="299"/>
      <c r="M2205" s="300"/>
      <c r="N2205" s="301"/>
      <c r="O2205" s="238"/>
      <c r="P2205" s="238"/>
      <c r="Q2205" s="238"/>
    </row>
    <row r="2206" spans="1:17" s="39" customFormat="1" ht="12">
      <c r="A2206" s="298"/>
      <c r="B2206" s="298"/>
      <c r="C2206" s="298"/>
      <c r="D2206" s="298"/>
      <c r="E2206" s="298"/>
      <c r="F2206" s="298"/>
      <c r="G2206" s="298"/>
      <c r="H2206" s="298"/>
      <c r="I2206" s="298"/>
      <c r="J2206" s="298"/>
      <c r="K2206" s="298"/>
      <c r="L2206" s="299"/>
      <c r="M2206" s="300"/>
      <c r="N2206" s="301"/>
      <c r="O2206" s="238"/>
      <c r="P2206" s="238"/>
      <c r="Q2206" s="238"/>
    </row>
    <row r="2207" spans="1:17" s="39" customFormat="1" ht="12">
      <c r="A2207" s="298"/>
      <c r="B2207" s="298"/>
      <c r="C2207" s="298"/>
      <c r="D2207" s="298"/>
      <c r="E2207" s="298"/>
      <c r="F2207" s="298"/>
      <c r="G2207" s="298"/>
      <c r="H2207" s="298"/>
      <c r="I2207" s="298"/>
      <c r="J2207" s="298"/>
      <c r="K2207" s="298"/>
      <c r="L2207" s="299"/>
      <c r="M2207" s="300"/>
      <c r="N2207" s="301"/>
      <c r="O2207" s="238"/>
      <c r="P2207" s="238"/>
      <c r="Q2207" s="238"/>
    </row>
    <row r="2208" spans="1:17" s="39" customFormat="1" ht="12">
      <c r="A2208" s="298"/>
      <c r="B2208" s="298"/>
      <c r="C2208" s="298"/>
      <c r="D2208" s="298"/>
      <c r="E2208" s="298"/>
      <c r="F2208" s="298"/>
      <c r="G2208" s="298"/>
      <c r="H2208" s="298"/>
      <c r="I2208" s="298"/>
      <c r="J2208" s="298"/>
      <c r="K2208" s="298"/>
      <c r="L2208" s="299"/>
      <c r="M2208" s="300"/>
      <c r="N2208" s="301"/>
      <c r="O2208" s="238"/>
      <c r="P2208" s="238"/>
      <c r="Q2208" s="238"/>
    </row>
    <row r="2209" spans="1:17" s="39" customFormat="1" ht="12">
      <c r="A2209" s="298"/>
      <c r="B2209" s="298"/>
      <c r="C2209" s="298"/>
      <c r="D2209" s="298"/>
      <c r="E2209" s="298"/>
      <c r="F2209" s="298"/>
      <c r="G2209" s="298"/>
      <c r="H2209" s="298"/>
      <c r="I2209" s="298"/>
      <c r="J2209" s="298"/>
      <c r="K2209" s="298"/>
      <c r="L2209" s="299"/>
      <c r="M2209" s="300"/>
      <c r="N2209" s="301"/>
      <c r="O2209" s="238"/>
      <c r="P2209" s="238"/>
      <c r="Q2209" s="238"/>
    </row>
    <row r="2210" spans="1:17" s="39" customFormat="1" ht="12">
      <c r="A2210" s="298"/>
      <c r="B2210" s="298"/>
      <c r="C2210" s="298"/>
      <c r="D2210" s="298"/>
      <c r="E2210" s="298"/>
      <c r="F2210" s="298"/>
      <c r="G2210" s="298"/>
      <c r="H2210" s="298"/>
      <c r="I2210" s="298"/>
      <c r="J2210" s="298"/>
      <c r="K2210" s="298"/>
      <c r="L2210" s="299"/>
      <c r="M2210" s="300"/>
      <c r="N2210" s="301"/>
      <c r="O2210" s="238"/>
      <c r="P2210" s="238"/>
      <c r="Q2210" s="238"/>
    </row>
    <row r="2211" spans="1:17" s="39" customFormat="1" ht="12">
      <c r="A2211" s="298"/>
      <c r="B2211" s="298"/>
      <c r="C2211" s="298"/>
      <c r="D2211" s="298"/>
      <c r="E2211" s="298"/>
      <c r="F2211" s="298"/>
      <c r="G2211" s="298"/>
      <c r="H2211" s="298"/>
      <c r="I2211" s="298"/>
      <c r="J2211" s="298"/>
      <c r="K2211" s="298"/>
      <c r="L2211" s="299"/>
      <c r="M2211" s="300"/>
      <c r="N2211" s="301"/>
      <c r="O2211" s="238"/>
      <c r="P2211" s="238"/>
      <c r="Q2211" s="238"/>
    </row>
    <row r="2212" spans="1:17" s="39" customFormat="1" ht="12">
      <c r="A2212" s="298"/>
      <c r="B2212" s="298"/>
      <c r="C2212" s="298"/>
      <c r="D2212" s="298"/>
      <c r="E2212" s="298"/>
      <c r="F2212" s="298"/>
      <c r="G2212" s="298"/>
      <c r="H2212" s="298"/>
      <c r="I2212" s="298"/>
      <c r="J2212" s="298"/>
      <c r="K2212" s="298"/>
      <c r="L2212" s="299"/>
      <c r="M2212" s="300"/>
      <c r="N2212" s="301"/>
      <c r="O2212" s="238"/>
      <c r="P2212" s="238"/>
      <c r="Q2212" s="238"/>
    </row>
    <row r="2213" spans="1:17" s="39" customFormat="1" ht="12">
      <c r="A2213" s="298"/>
      <c r="B2213" s="298"/>
      <c r="C2213" s="298"/>
      <c r="D2213" s="298"/>
      <c r="E2213" s="298"/>
      <c r="F2213" s="298"/>
      <c r="G2213" s="298"/>
      <c r="H2213" s="298"/>
      <c r="I2213" s="298"/>
      <c r="J2213" s="298"/>
      <c r="K2213" s="298"/>
      <c r="L2213" s="299"/>
      <c r="M2213" s="300"/>
      <c r="N2213" s="301"/>
      <c r="O2213" s="238"/>
      <c r="P2213" s="238"/>
      <c r="Q2213" s="238"/>
    </row>
    <row r="2214" spans="1:17" s="39" customFormat="1" ht="12">
      <c r="A2214" s="298"/>
      <c r="B2214" s="298"/>
      <c r="C2214" s="298"/>
      <c r="D2214" s="298"/>
      <c r="E2214" s="298"/>
      <c r="F2214" s="298"/>
      <c r="G2214" s="298"/>
      <c r="H2214" s="298"/>
      <c r="I2214" s="298"/>
      <c r="J2214" s="298"/>
      <c r="K2214" s="298"/>
      <c r="L2214" s="299"/>
      <c r="M2214" s="300"/>
      <c r="N2214" s="301"/>
      <c r="O2214" s="238"/>
      <c r="P2214" s="238"/>
      <c r="Q2214" s="238"/>
    </row>
    <row r="2215" spans="1:17" s="39" customFormat="1" ht="12">
      <c r="A2215" s="298"/>
      <c r="B2215" s="298"/>
      <c r="C2215" s="298"/>
      <c r="D2215" s="298"/>
      <c r="E2215" s="298"/>
      <c r="F2215" s="298"/>
      <c r="G2215" s="298"/>
      <c r="H2215" s="298"/>
      <c r="I2215" s="298"/>
      <c r="J2215" s="298"/>
      <c r="K2215" s="298"/>
      <c r="L2215" s="299"/>
      <c r="M2215" s="300"/>
      <c r="N2215" s="301"/>
      <c r="O2215" s="238"/>
      <c r="P2215" s="238"/>
      <c r="Q2215" s="238"/>
    </row>
    <row r="2216" spans="1:17" s="39" customFormat="1" ht="12">
      <c r="A2216" s="298"/>
      <c r="B2216" s="298"/>
      <c r="C2216" s="298"/>
      <c r="D2216" s="298"/>
      <c r="E2216" s="298"/>
      <c r="F2216" s="298"/>
      <c r="G2216" s="298"/>
      <c r="H2216" s="298"/>
      <c r="I2216" s="298"/>
      <c r="J2216" s="298"/>
      <c r="K2216" s="298"/>
      <c r="L2216" s="299"/>
      <c r="M2216" s="300"/>
      <c r="N2216" s="301"/>
      <c r="O2216" s="238"/>
      <c r="P2216" s="238"/>
      <c r="Q2216" s="238"/>
    </row>
    <row r="2217" spans="1:17" s="39" customFormat="1" ht="12">
      <c r="A2217" s="298"/>
      <c r="B2217" s="298"/>
      <c r="C2217" s="298"/>
      <c r="D2217" s="298"/>
      <c r="E2217" s="298"/>
      <c r="F2217" s="298"/>
      <c r="G2217" s="298"/>
      <c r="H2217" s="298"/>
      <c r="I2217" s="298"/>
      <c r="J2217" s="298"/>
      <c r="K2217" s="298"/>
      <c r="L2217" s="299"/>
      <c r="M2217" s="300"/>
      <c r="N2217" s="301"/>
      <c r="O2217" s="238"/>
      <c r="P2217" s="238"/>
      <c r="Q2217" s="238"/>
    </row>
    <row r="2218" spans="1:17" s="39" customFormat="1" ht="12">
      <c r="A2218" s="298"/>
      <c r="B2218" s="298"/>
      <c r="C2218" s="298"/>
      <c r="D2218" s="298"/>
      <c r="E2218" s="298"/>
      <c r="F2218" s="298"/>
      <c r="G2218" s="298"/>
      <c r="H2218" s="298"/>
      <c r="I2218" s="298"/>
      <c r="J2218" s="298"/>
      <c r="K2218" s="298"/>
      <c r="L2218" s="299"/>
      <c r="M2218" s="300"/>
      <c r="N2218" s="301"/>
      <c r="O2218" s="238"/>
      <c r="P2218" s="238"/>
      <c r="Q2218" s="238"/>
    </row>
    <row r="2219" spans="1:17" s="39" customFormat="1" ht="12">
      <c r="A2219" s="298"/>
      <c r="B2219" s="298"/>
      <c r="C2219" s="298"/>
      <c r="D2219" s="298"/>
      <c r="E2219" s="298"/>
      <c r="F2219" s="298"/>
      <c r="G2219" s="298"/>
      <c r="H2219" s="298"/>
      <c r="I2219" s="298"/>
      <c r="J2219" s="298"/>
      <c r="K2219" s="298"/>
      <c r="L2219" s="299"/>
      <c r="M2219" s="300"/>
      <c r="N2219" s="301"/>
      <c r="O2219" s="238"/>
      <c r="P2219" s="238"/>
      <c r="Q2219" s="238"/>
    </row>
    <row r="2220" spans="1:17" s="39" customFormat="1" ht="12">
      <c r="A2220" s="298"/>
      <c r="B2220" s="298"/>
      <c r="C2220" s="298"/>
      <c r="D2220" s="298"/>
      <c r="E2220" s="298"/>
      <c r="F2220" s="298"/>
      <c r="G2220" s="298"/>
      <c r="H2220" s="298"/>
      <c r="I2220" s="298"/>
      <c r="J2220" s="298"/>
      <c r="K2220" s="298"/>
      <c r="L2220" s="299"/>
      <c r="M2220" s="300"/>
      <c r="N2220" s="301"/>
      <c r="O2220" s="238"/>
      <c r="P2220" s="238"/>
      <c r="Q2220" s="238"/>
    </row>
    <row r="2221" spans="1:17" s="39" customFormat="1" ht="12">
      <c r="A2221" s="298"/>
      <c r="B2221" s="298"/>
      <c r="C2221" s="298"/>
      <c r="D2221" s="298"/>
      <c r="E2221" s="298"/>
      <c r="F2221" s="298"/>
      <c r="G2221" s="298"/>
      <c r="H2221" s="298"/>
      <c r="I2221" s="298"/>
      <c r="J2221" s="298"/>
      <c r="K2221" s="298"/>
      <c r="L2221" s="299"/>
      <c r="M2221" s="300"/>
      <c r="N2221" s="301"/>
      <c r="O2221" s="238"/>
      <c r="P2221" s="238"/>
      <c r="Q2221" s="238"/>
    </row>
    <row r="2222" spans="1:17" s="39" customFormat="1" ht="12">
      <c r="A2222" s="298"/>
      <c r="B2222" s="298"/>
      <c r="C2222" s="298"/>
      <c r="D2222" s="298"/>
      <c r="E2222" s="298"/>
      <c r="F2222" s="298"/>
      <c r="G2222" s="298"/>
      <c r="H2222" s="298"/>
      <c r="I2222" s="298"/>
      <c r="J2222" s="298"/>
      <c r="K2222" s="298"/>
      <c r="L2222" s="299"/>
      <c r="M2222" s="300"/>
      <c r="N2222" s="301"/>
      <c r="O2222" s="238"/>
      <c r="P2222" s="238"/>
      <c r="Q2222" s="238"/>
    </row>
    <row r="2223" spans="1:17" s="39" customFormat="1" ht="12">
      <c r="A2223" s="298"/>
      <c r="B2223" s="298"/>
      <c r="C2223" s="298"/>
      <c r="D2223" s="298"/>
      <c r="E2223" s="298"/>
      <c r="F2223" s="298"/>
      <c r="G2223" s="298"/>
      <c r="H2223" s="298"/>
      <c r="I2223" s="298"/>
      <c r="J2223" s="298"/>
      <c r="K2223" s="298"/>
      <c r="L2223" s="299"/>
      <c r="M2223" s="300"/>
      <c r="N2223" s="301"/>
      <c r="O2223" s="238"/>
      <c r="P2223" s="238"/>
      <c r="Q2223" s="238"/>
    </row>
    <row r="2224" spans="1:17" s="39" customFormat="1" ht="12">
      <c r="A2224" s="298"/>
      <c r="B2224" s="298"/>
      <c r="C2224" s="298"/>
      <c r="D2224" s="298"/>
      <c r="E2224" s="298"/>
      <c r="F2224" s="298"/>
      <c r="G2224" s="298"/>
      <c r="H2224" s="298"/>
      <c r="I2224" s="298"/>
      <c r="J2224" s="298"/>
      <c r="K2224" s="298"/>
      <c r="L2224" s="299"/>
      <c r="M2224" s="300"/>
      <c r="N2224" s="301"/>
      <c r="O2224" s="238"/>
      <c r="P2224" s="238"/>
      <c r="Q2224" s="238"/>
    </row>
    <row r="2225" spans="1:17" s="39" customFormat="1" ht="12">
      <c r="A2225" s="298"/>
      <c r="B2225" s="298"/>
      <c r="C2225" s="298"/>
      <c r="D2225" s="298"/>
      <c r="E2225" s="298"/>
      <c r="F2225" s="298"/>
      <c r="G2225" s="298"/>
      <c r="H2225" s="298"/>
      <c r="I2225" s="298"/>
      <c r="J2225" s="298"/>
      <c r="K2225" s="298"/>
      <c r="L2225" s="299"/>
      <c r="M2225" s="300"/>
      <c r="N2225" s="301"/>
      <c r="O2225" s="238"/>
      <c r="P2225" s="238"/>
      <c r="Q2225" s="238"/>
    </row>
    <row r="2226" spans="1:17" s="39" customFormat="1" ht="12">
      <c r="A2226" s="298"/>
      <c r="B2226" s="298"/>
      <c r="C2226" s="298"/>
      <c r="D2226" s="298"/>
      <c r="E2226" s="298"/>
      <c r="F2226" s="298"/>
      <c r="G2226" s="298"/>
      <c r="H2226" s="298"/>
      <c r="I2226" s="298"/>
      <c r="J2226" s="298"/>
      <c r="K2226" s="298"/>
      <c r="L2226" s="299"/>
      <c r="M2226" s="300"/>
      <c r="N2226" s="301"/>
      <c r="O2226" s="238"/>
      <c r="P2226" s="238"/>
      <c r="Q2226" s="238"/>
    </row>
    <row r="2227" spans="1:17" s="39" customFormat="1" ht="12">
      <c r="A2227" s="298"/>
      <c r="B2227" s="298"/>
      <c r="C2227" s="298"/>
      <c r="D2227" s="298"/>
      <c r="E2227" s="298"/>
      <c r="F2227" s="298"/>
      <c r="G2227" s="298"/>
      <c r="H2227" s="298"/>
      <c r="I2227" s="298"/>
      <c r="J2227" s="298"/>
      <c r="K2227" s="298"/>
      <c r="L2227" s="299"/>
      <c r="M2227" s="300"/>
      <c r="N2227" s="301"/>
      <c r="O2227" s="238"/>
      <c r="P2227" s="238"/>
      <c r="Q2227" s="238"/>
    </row>
    <row r="2228" spans="1:17" s="39" customFormat="1" ht="12">
      <c r="A2228" s="298"/>
      <c r="B2228" s="298"/>
      <c r="C2228" s="298"/>
      <c r="D2228" s="298"/>
      <c r="E2228" s="298"/>
      <c r="F2228" s="298"/>
      <c r="G2228" s="298"/>
      <c r="H2228" s="298"/>
      <c r="I2228" s="298"/>
      <c r="J2228" s="298"/>
      <c r="K2228" s="298"/>
      <c r="L2228" s="299"/>
      <c r="M2228" s="300"/>
      <c r="N2228" s="301"/>
      <c r="O2228" s="238"/>
      <c r="P2228" s="238"/>
      <c r="Q2228" s="238"/>
    </row>
    <row r="2229" spans="1:17" s="39" customFormat="1" ht="12">
      <c r="A2229" s="298"/>
      <c r="B2229" s="298"/>
      <c r="C2229" s="298"/>
      <c r="D2229" s="298"/>
      <c r="E2229" s="298"/>
      <c r="F2229" s="298"/>
      <c r="G2229" s="298"/>
      <c r="H2229" s="298"/>
      <c r="I2229" s="298"/>
      <c r="J2229" s="298"/>
      <c r="K2229" s="298"/>
      <c r="L2229" s="299"/>
      <c r="M2229" s="300"/>
      <c r="N2229" s="301"/>
      <c r="O2229" s="238"/>
      <c r="P2229" s="238"/>
      <c r="Q2229" s="238"/>
    </row>
    <row r="2230" spans="1:17" s="39" customFormat="1" ht="12">
      <c r="A2230" s="298"/>
      <c r="B2230" s="298"/>
      <c r="C2230" s="298"/>
      <c r="D2230" s="298"/>
      <c r="E2230" s="298"/>
      <c r="F2230" s="298"/>
      <c r="G2230" s="298"/>
      <c r="H2230" s="298"/>
      <c r="I2230" s="298"/>
      <c r="J2230" s="298"/>
      <c r="K2230" s="298"/>
      <c r="L2230" s="299"/>
      <c r="M2230" s="300"/>
      <c r="N2230" s="301"/>
      <c r="O2230" s="238"/>
      <c r="P2230" s="238"/>
      <c r="Q2230" s="238"/>
    </row>
    <row r="2231" spans="1:17" s="39" customFormat="1" ht="12">
      <c r="A2231" s="298"/>
      <c r="B2231" s="298"/>
      <c r="C2231" s="298"/>
      <c r="D2231" s="298"/>
      <c r="E2231" s="298"/>
      <c r="F2231" s="298"/>
      <c r="G2231" s="298"/>
      <c r="H2231" s="298"/>
      <c r="I2231" s="298"/>
      <c r="J2231" s="298"/>
      <c r="K2231" s="298"/>
      <c r="L2231" s="299"/>
      <c r="M2231" s="300"/>
      <c r="N2231" s="301"/>
      <c r="O2231" s="238"/>
      <c r="P2231" s="238"/>
      <c r="Q2231" s="238"/>
    </row>
    <row r="2232" spans="1:17" s="39" customFormat="1" ht="12">
      <c r="A2232" s="298"/>
      <c r="B2232" s="298"/>
      <c r="C2232" s="298"/>
      <c r="D2232" s="298"/>
      <c r="E2232" s="298"/>
      <c r="F2232" s="298"/>
      <c r="G2232" s="298"/>
      <c r="H2232" s="298"/>
      <c r="I2232" s="298"/>
      <c r="J2232" s="298"/>
      <c r="K2232" s="298"/>
      <c r="L2232" s="299"/>
      <c r="M2232" s="300"/>
      <c r="N2232" s="301"/>
      <c r="O2232" s="238"/>
      <c r="P2232" s="238"/>
      <c r="Q2232" s="238"/>
    </row>
    <row r="2233" spans="1:17" s="39" customFormat="1" ht="12">
      <c r="A2233" s="298"/>
      <c r="B2233" s="298"/>
      <c r="C2233" s="298"/>
      <c r="D2233" s="298"/>
      <c r="E2233" s="298"/>
      <c r="F2233" s="298"/>
      <c r="G2233" s="298"/>
      <c r="H2233" s="298"/>
      <c r="I2233" s="298"/>
      <c r="J2233" s="298"/>
      <c r="K2233" s="298"/>
      <c r="L2233" s="299"/>
      <c r="M2233" s="300"/>
      <c r="N2233" s="301"/>
      <c r="O2233" s="238"/>
      <c r="P2233" s="238"/>
      <c r="Q2233" s="238"/>
    </row>
    <row r="2234" spans="1:17" s="39" customFormat="1" ht="12">
      <c r="A2234" s="298"/>
      <c r="B2234" s="298"/>
      <c r="C2234" s="298"/>
      <c r="D2234" s="298"/>
      <c r="E2234" s="298"/>
      <c r="F2234" s="298"/>
      <c r="G2234" s="298"/>
      <c r="H2234" s="298"/>
      <c r="I2234" s="298"/>
      <c r="J2234" s="298"/>
      <c r="K2234" s="298"/>
      <c r="L2234" s="299"/>
      <c r="M2234" s="300"/>
      <c r="N2234" s="301"/>
      <c r="O2234" s="238"/>
      <c r="P2234" s="238"/>
      <c r="Q2234" s="238"/>
    </row>
    <row r="2235" spans="1:17" s="39" customFormat="1" ht="12">
      <c r="A2235" s="298"/>
      <c r="B2235" s="298"/>
      <c r="C2235" s="298"/>
      <c r="D2235" s="298"/>
      <c r="E2235" s="298"/>
      <c r="F2235" s="298"/>
      <c r="G2235" s="298"/>
      <c r="H2235" s="298"/>
      <c r="I2235" s="298"/>
      <c r="J2235" s="298"/>
      <c r="K2235" s="298"/>
      <c r="L2235" s="299"/>
      <c r="M2235" s="300"/>
      <c r="N2235" s="301"/>
      <c r="O2235" s="238"/>
      <c r="P2235" s="238"/>
      <c r="Q2235" s="238"/>
    </row>
    <row r="2236" spans="1:17" s="39" customFormat="1" ht="12">
      <c r="A2236" s="298"/>
      <c r="B2236" s="298"/>
      <c r="C2236" s="298"/>
      <c r="D2236" s="298"/>
      <c r="E2236" s="298"/>
      <c r="F2236" s="298"/>
      <c r="G2236" s="298"/>
      <c r="H2236" s="298"/>
      <c r="I2236" s="298"/>
      <c r="J2236" s="298"/>
      <c r="K2236" s="298"/>
      <c r="L2236" s="299"/>
      <c r="M2236" s="300"/>
      <c r="N2236" s="301"/>
      <c r="O2236" s="238"/>
      <c r="P2236" s="238"/>
      <c r="Q2236" s="238"/>
    </row>
    <row r="2237" spans="1:17" s="39" customFormat="1" ht="12">
      <c r="A2237" s="298"/>
      <c r="B2237" s="298"/>
      <c r="C2237" s="298"/>
      <c r="D2237" s="298"/>
      <c r="E2237" s="298"/>
      <c r="F2237" s="298"/>
      <c r="G2237" s="298"/>
      <c r="H2237" s="298"/>
      <c r="I2237" s="298"/>
      <c r="J2237" s="298"/>
      <c r="K2237" s="298"/>
      <c r="L2237" s="299"/>
      <c r="M2237" s="300"/>
      <c r="N2237" s="301"/>
      <c r="O2237" s="238"/>
      <c r="P2237" s="238"/>
      <c r="Q2237" s="238"/>
    </row>
    <row r="2238" spans="1:17" s="39" customFormat="1" ht="12">
      <c r="A2238" s="298"/>
      <c r="B2238" s="298"/>
      <c r="C2238" s="298"/>
      <c r="D2238" s="298"/>
      <c r="E2238" s="298"/>
      <c r="F2238" s="298"/>
      <c r="G2238" s="298"/>
      <c r="H2238" s="298"/>
      <c r="I2238" s="298"/>
      <c r="J2238" s="298"/>
      <c r="K2238" s="298"/>
      <c r="L2238" s="299"/>
      <c r="M2238" s="300"/>
      <c r="N2238" s="301"/>
      <c r="O2238" s="238"/>
      <c r="P2238" s="238"/>
      <c r="Q2238" s="238"/>
    </row>
    <row r="2239" spans="1:17" s="39" customFormat="1" ht="12">
      <c r="A2239" s="298"/>
      <c r="B2239" s="298"/>
      <c r="C2239" s="298"/>
      <c r="D2239" s="298"/>
      <c r="E2239" s="298"/>
      <c r="F2239" s="298"/>
      <c r="G2239" s="298"/>
      <c r="H2239" s="298"/>
      <c r="I2239" s="298"/>
      <c r="J2239" s="298"/>
      <c r="K2239" s="298"/>
      <c r="L2239" s="299"/>
      <c r="M2239" s="300"/>
      <c r="N2239" s="301"/>
      <c r="O2239" s="238"/>
      <c r="P2239" s="238"/>
      <c r="Q2239" s="238"/>
    </row>
    <row r="2240" spans="1:17" s="39" customFormat="1" ht="12">
      <c r="A2240" s="298"/>
      <c r="B2240" s="298"/>
      <c r="C2240" s="298"/>
      <c r="D2240" s="298"/>
      <c r="E2240" s="298"/>
      <c r="F2240" s="298"/>
      <c r="G2240" s="298"/>
      <c r="H2240" s="298"/>
      <c r="I2240" s="298"/>
      <c r="J2240" s="298"/>
      <c r="K2240" s="298"/>
      <c r="L2240" s="299"/>
      <c r="M2240" s="300"/>
      <c r="N2240" s="301"/>
      <c r="O2240" s="238"/>
      <c r="P2240" s="238"/>
      <c r="Q2240" s="238"/>
    </row>
    <row r="2241" spans="1:17" s="39" customFormat="1" ht="12">
      <c r="A2241" s="298"/>
      <c r="B2241" s="298"/>
      <c r="C2241" s="298"/>
      <c r="D2241" s="298"/>
      <c r="E2241" s="298"/>
      <c r="F2241" s="298"/>
      <c r="G2241" s="298"/>
      <c r="H2241" s="298"/>
      <c r="I2241" s="298"/>
      <c r="J2241" s="298"/>
      <c r="K2241" s="298"/>
      <c r="L2241" s="299"/>
      <c r="M2241" s="300"/>
      <c r="N2241" s="301"/>
      <c r="O2241" s="238"/>
      <c r="P2241" s="238"/>
      <c r="Q2241" s="238"/>
    </row>
    <row r="2242" spans="1:17" s="39" customFormat="1" ht="12">
      <c r="A2242" s="298"/>
      <c r="B2242" s="298"/>
      <c r="C2242" s="298"/>
      <c r="D2242" s="298"/>
      <c r="E2242" s="298"/>
      <c r="F2242" s="298"/>
      <c r="G2242" s="298"/>
      <c r="H2242" s="298"/>
      <c r="I2242" s="298"/>
      <c r="J2242" s="298"/>
      <c r="K2242" s="298"/>
      <c r="L2242" s="299"/>
      <c r="M2242" s="300"/>
      <c r="N2242" s="301"/>
      <c r="O2242" s="238"/>
      <c r="P2242" s="238"/>
      <c r="Q2242" s="238"/>
    </row>
    <row r="2243" spans="1:17" s="39" customFormat="1" ht="12">
      <c r="A2243" s="298"/>
      <c r="B2243" s="298"/>
      <c r="C2243" s="298"/>
      <c r="D2243" s="298"/>
      <c r="E2243" s="298"/>
      <c r="F2243" s="298"/>
      <c r="G2243" s="298"/>
      <c r="H2243" s="298"/>
      <c r="I2243" s="298"/>
      <c r="J2243" s="298"/>
      <c r="K2243" s="298"/>
      <c r="L2243" s="299"/>
      <c r="M2243" s="300"/>
      <c r="N2243" s="301"/>
      <c r="O2243" s="238"/>
      <c r="P2243" s="238"/>
      <c r="Q2243" s="238"/>
    </row>
    <row r="2244" spans="1:17" s="39" customFormat="1" ht="12">
      <c r="A2244" s="298"/>
      <c r="B2244" s="298"/>
      <c r="C2244" s="298"/>
      <c r="D2244" s="298"/>
      <c r="E2244" s="298"/>
      <c r="F2244" s="298"/>
      <c r="G2244" s="298"/>
      <c r="H2244" s="298"/>
      <c r="I2244" s="298"/>
      <c r="J2244" s="298"/>
      <c r="K2244" s="298"/>
      <c r="L2244" s="299"/>
      <c r="M2244" s="300"/>
      <c r="N2244" s="301"/>
      <c r="O2244" s="238"/>
      <c r="P2244" s="238"/>
      <c r="Q2244" s="238"/>
    </row>
    <row r="2245" spans="1:17" s="39" customFormat="1" ht="12">
      <c r="A2245" s="298"/>
      <c r="B2245" s="298"/>
      <c r="C2245" s="298"/>
      <c r="D2245" s="298"/>
      <c r="E2245" s="298"/>
      <c r="F2245" s="298"/>
      <c r="G2245" s="298"/>
      <c r="H2245" s="298"/>
      <c r="I2245" s="298"/>
      <c r="J2245" s="298"/>
      <c r="K2245" s="298"/>
      <c r="L2245" s="299"/>
      <c r="M2245" s="300"/>
      <c r="N2245" s="301"/>
      <c r="O2245" s="238"/>
      <c r="P2245" s="238"/>
      <c r="Q2245" s="238"/>
    </row>
    <row r="2246" spans="1:17" s="39" customFormat="1" ht="12">
      <c r="A2246" s="298"/>
      <c r="B2246" s="298"/>
      <c r="C2246" s="298"/>
      <c r="D2246" s="298"/>
      <c r="E2246" s="298"/>
      <c r="F2246" s="298"/>
      <c r="G2246" s="298"/>
      <c r="H2246" s="298"/>
      <c r="I2246" s="298"/>
      <c r="J2246" s="298"/>
      <c r="K2246" s="298"/>
      <c r="L2246" s="299"/>
      <c r="M2246" s="300"/>
      <c r="N2246" s="301"/>
      <c r="O2246" s="238"/>
      <c r="P2246" s="238"/>
      <c r="Q2246" s="238"/>
    </row>
    <row r="2247" spans="1:17" s="39" customFormat="1" ht="12">
      <c r="A2247" s="298"/>
      <c r="B2247" s="298"/>
      <c r="C2247" s="298"/>
      <c r="D2247" s="298"/>
      <c r="E2247" s="298"/>
      <c r="F2247" s="298"/>
      <c r="G2247" s="298"/>
      <c r="H2247" s="298"/>
      <c r="I2247" s="298"/>
      <c r="J2247" s="298"/>
      <c r="K2247" s="298"/>
      <c r="L2247" s="299"/>
      <c r="M2247" s="300"/>
      <c r="N2247" s="301"/>
      <c r="O2247" s="238"/>
      <c r="P2247" s="238"/>
      <c r="Q2247" s="238"/>
    </row>
    <row r="2248" spans="1:17" s="39" customFormat="1" ht="12">
      <c r="A2248" s="298"/>
      <c r="B2248" s="298"/>
      <c r="C2248" s="298"/>
      <c r="D2248" s="298"/>
      <c r="E2248" s="298"/>
      <c r="F2248" s="298"/>
      <c r="G2248" s="298"/>
      <c r="H2248" s="298"/>
      <c r="I2248" s="298"/>
      <c r="J2248" s="298"/>
      <c r="K2248" s="298"/>
      <c r="L2248" s="299"/>
      <c r="M2248" s="300"/>
      <c r="N2248" s="301"/>
      <c r="O2248" s="238"/>
      <c r="P2248" s="238"/>
      <c r="Q2248" s="238"/>
    </row>
    <row r="2249" spans="1:17" s="39" customFormat="1" ht="12">
      <c r="A2249" s="298"/>
      <c r="B2249" s="298"/>
      <c r="C2249" s="298"/>
      <c r="D2249" s="298"/>
      <c r="E2249" s="298"/>
      <c r="F2249" s="298"/>
      <c r="G2249" s="298"/>
      <c r="H2249" s="298"/>
      <c r="I2249" s="298"/>
      <c r="J2249" s="298"/>
      <c r="K2249" s="298"/>
      <c r="L2249" s="299"/>
      <c r="M2249" s="300"/>
      <c r="N2249" s="301"/>
      <c r="O2249" s="238"/>
      <c r="P2249" s="238"/>
      <c r="Q2249" s="238"/>
    </row>
    <row r="2250" spans="1:17" s="39" customFormat="1" ht="12">
      <c r="A2250" s="298"/>
      <c r="B2250" s="298"/>
      <c r="C2250" s="298"/>
      <c r="D2250" s="298"/>
      <c r="E2250" s="298"/>
      <c r="F2250" s="298"/>
      <c r="G2250" s="298"/>
      <c r="H2250" s="298"/>
      <c r="I2250" s="298"/>
      <c r="J2250" s="298"/>
      <c r="K2250" s="298"/>
      <c r="L2250" s="299"/>
      <c r="M2250" s="300"/>
      <c r="N2250" s="301"/>
      <c r="O2250" s="238"/>
      <c r="P2250" s="238"/>
      <c r="Q2250" s="238"/>
    </row>
    <row r="2251" spans="1:17" s="39" customFormat="1" ht="12">
      <c r="A2251" s="298"/>
      <c r="B2251" s="298"/>
      <c r="C2251" s="298"/>
      <c r="D2251" s="298"/>
      <c r="E2251" s="298"/>
      <c r="F2251" s="298"/>
      <c r="G2251" s="298"/>
      <c r="H2251" s="298"/>
      <c r="I2251" s="298"/>
      <c r="J2251" s="298"/>
      <c r="K2251" s="298"/>
      <c r="L2251" s="299"/>
      <c r="M2251" s="300"/>
      <c r="N2251" s="301"/>
      <c r="O2251" s="238"/>
      <c r="P2251" s="238"/>
      <c r="Q2251" s="238"/>
    </row>
    <row r="2252" spans="1:17" s="39" customFormat="1" ht="12">
      <c r="A2252" s="298"/>
      <c r="B2252" s="298"/>
      <c r="C2252" s="298"/>
      <c r="D2252" s="298"/>
      <c r="E2252" s="298"/>
      <c r="F2252" s="298"/>
      <c r="G2252" s="298"/>
      <c r="H2252" s="298"/>
      <c r="I2252" s="298"/>
      <c r="J2252" s="298"/>
      <c r="K2252" s="298"/>
      <c r="L2252" s="299"/>
      <c r="M2252" s="300"/>
      <c r="N2252" s="301"/>
      <c r="O2252" s="238"/>
      <c r="P2252" s="238"/>
      <c r="Q2252" s="238"/>
    </row>
    <row r="2253" spans="1:17" s="39" customFormat="1" ht="12">
      <c r="A2253" s="298"/>
      <c r="B2253" s="298"/>
      <c r="C2253" s="298"/>
      <c r="D2253" s="298"/>
      <c r="E2253" s="298"/>
      <c r="F2253" s="298"/>
      <c r="G2253" s="298"/>
      <c r="H2253" s="298"/>
      <c r="I2253" s="298"/>
      <c r="J2253" s="298"/>
      <c r="K2253" s="298"/>
      <c r="L2253" s="299"/>
      <c r="M2253" s="300"/>
      <c r="N2253" s="301"/>
      <c r="O2253" s="238"/>
      <c r="P2253" s="238"/>
      <c r="Q2253" s="238"/>
    </row>
    <row r="2254" spans="1:17" s="39" customFormat="1" ht="12">
      <c r="A2254" s="298"/>
      <c r="B2254" s="298"/>
      <c r="C2254" s="298"/>
      <c r="D2254" s="298"/>
      <c r="E2254" s="298"/>
      <c r="F2254" s="298"/>
      <c r="G2254" s="298"/>
      <c r="H2254" s="298"/>
      <c r="I2254" s="298"/>
      <c r="J2254" s="298"/>
      <c r="K2254" s="298"/>
      <c r="L2254" s="299"/>
      <c r="M2254" s="300"/>
      <c r="N2254" s="301"/>
      <c r="O2254" s="238"/>
      <c r="P2254" s="238"/>
      <c r="Q2254" s="238"/>
    </row>
    <row r="2255" spans="1:17" s="39" customFormat="1" ht="12">
      <c r="A2255" s="298"/>
      <c r="B2255" s="298"/>
      <c r="C2255" s="298"/>
      <c r="D2255" s="298"/>
      <c r="E2255" s="298"/>
      <c r="F2255" s="298"/>
      <c r="G2255" s="298"/>
      <c r="H2255" s="298"/>
      <c r="I2255" s="298"/>
      <c r="J2255" s="298"/>
      <c r="K2255" s="298"/>
      <c r="L2255" s="299"/>
      <c r="M2255" s="300"/>
      <c r="N2255" s="301"/>
      <c r="O2255" s="238"/>
      <c r="P2255" s="238"/>
      <c r="Q2255" s="238"/>
    </row>
    <row r="2256" spans="1:17" s="39" customFormat="1" ht="12">
      <c r="A2256" s="298"/>
      <c r="B2256" s="298"/>
      <c r="C2256" s="298"/>
      <c r="D2256" s="298"/>
      <c r="E2256" s="298"/>
      <c r="F2256" s="298"/>
      <c r="G2256" s="298"/>
      <c r="H2256" s="298"/>
      <c r="I2256" s="298"/>
      <c r="J2256" s="298"/>
      <c r="K2256" s="298"/>
      <c r="L2256" s="299"/>
      <c r="M2256" s="300"/>
      <c r="N2256" s="301"/>
      <c r="O2256" s="238"/>
      <c r="P2256" s="238"/>
      <c r="Q2256" s="238"/>
    </row>
    <row r="2257" spans="1:17" s="39" customFormat="1" ht="12">
      <c r="A2257" s="298"/>
      <c r="B2257" s="298"/>
      <c r="C2257" s="298"/>
      <c r="D2257" s="298"/>
      <c r="E2257" s="298"/>
      <c r="F2257" s="298"/>
      <c r="G2257" s="298"/>
      <c r="H2257" s="298"/>
      <c r="I2257" s="298"/>
      <c r="J2257" s="298"/>
      <c r="K2257" s="298"/>
      <c r="L2257" s="299"/>
      <c r="M2257" s="300"/>
      <c r="N2257" s="301"/>
      <c r="O2257" s="238"/>
      <c r="P2257" s="238"/>
      <c r="Q2257" s="238"/>
    </row>
    <row r="2258" spans="1:17" s="39" customFormat="1" ht="12">
      <c r="A2258" s="298"/>
      <c r="B2258" s="298"/>
      <c r="C2258" s="298"/>
      <c r="D2258" s="298"/>
      <c r="E2258" s="298"/>
      <c r="F2258" s="298"/>
      <c r="G2258" s="298"/>
      <c r="H2258" s="298"/>
      <c r="I2258" s="298"/>
      <c r="J2258" s="298"/>
      <c r="K2258" s="298"/>
      <c r="L2258" s="299"/>
      <c r="M2258" s="300"/>
      <c r="N2258" s="301"/>
      <c r="O2258" s="238"/>
      <c r="P2258" s="238"/>
      <c r="Q2258" s="238"/>
    </row>
    <row r="2259" spans="1:17" s="39" customFormat="1" ht="12">
      <c r="A2259" s="298"/>
      <c r="B2259" s="298"/>
      <c r="C2259" s="298"/>
      <c r="D2259" s="298"/>
      <c r="E2259" s="298"/>
      <c r="F2259" s="298"/>
      <c r="G2259" s="298"/>
      <c r="H2259" s="298"/>
      <c r="I2259" s="298"/>
      <c r="J2259" s="298"/>
      <c r="K2259" s="298"/>
      <c r="L2259" s="299"/>
      <c r="M2259" s="300"/>
      <c r="N2259" s="301"/>
      <c r="O2259" s="238"/>
      <c r="P2259" s="238"/>
      <c r="Q2259" s="238"/>
    </row>
    <row r="2260" spans="1:17" s="39" customFormat="1" ht="12">
      <c r="A2260" s="298"/>
      <c r="B2260" s="298"/>
      <c r="C2260" s="298"/>
      <c r="D2260" s="298"/>
      <c r="E2260" s="298"/>
      <c r="F2260" s="298"/>
      <c r="G2260" s="298"/>
      <c r="H2260" s="298"/>
      <c r="I2260" s="298"/>
      <c r="J2260" s="298"/>
      <c r="K2260" s="298"/>
      <c r="L2260" s="299"/>
      <c r="M2260" s="300"/>
      <c r="N2260" s="301"/>
      <c r="O2260" s="238"/>
      <c r="P2260" s="238"/>
      <c r="Q2260" s="238"/>
    </row>
    <row r="2261" spans="1:17" s="39" customFormat="1" ht="12">
      <c r="A2261" s="298"/>
      <c r="B2261" s="298"/>
      <c r="C2261" s="298"/>
      <c r="D2261" s="298"/>
      <c r="E2261" s="298"/>
      <c r="F2261" s="298"/>
      <c r="G2261" s="298"/>
      <c r="H2261" s="298"/>
      <c r="I2261" s="298"/>
      <c r="J2261" s="298"/>
      <c r="K2261" s="298"/>
      <c r="L2261" s="299"/>
      <c r="M2261" s="300"/>
      <c r="N2261" s="301"/>
      <c r="O2261" s="238"/>
      <c r="P2261" s="238"/>
      <c r="Q2261" s="238"/>
    </row>
    <row r="2262" spans="1:17" s="39" customFormat="1" ht="12">
      <c r="A2262" s="298"/>
      <c r="B2262" s="298"/>
      <c r="C2262" s="298"/>
      <c r="D2262" s="298"/>
      <c r="E2262" s="298"/>
      <c r="F2262" s="298"/>
      <c r="G2262" s="298"/>
      <c r="H2262" s="298"/>
      <c r="I2262" s="298"/>
      <c r="J2262" s="298"/>
      <c r="K2262" s="298"/>
      <c r="L2262" s="299"/>
      <c r="M2262" s="300"/>
      <c r="N2262" s="301"/>
      <c r="O2262" s="238"/>
      <c r="P2262" s="238"/>
      <c r="Q2262" s="238"/>
    </row>
    <row r="2263" spans="1:17" s="39" customFormat="1" ht="12">
      <c r="A2263" s="298"/>
      <c r="B2263" s="298"/>
      <c r="C2263" s="298"/>
      <c r="D2263" s="298"/>
      <c r="E2263" s="298"/>
      <c r="F2263" s="298"/>
      <c r="G2263" s="298"/>
      <c r="H2263" s="298"/>
      <c r="I2263" s="298"/>
      <c r="J2263" s="298"/>
      <c r="K2263" s="298"/>
      <c r="L2263" s="299"/>
      <c r="M2263" s="300"/>
      <c r="N2263" s="301"/>
      <c r="O2263" s="238"/>
      <c r="P2263" s="238"/>
      <c r="Q2263" s="238"/>
    </row>
    <row r="2264" spans="1:17" s="39" customFormat="1" ht="12">
      <c r="A2264" s="298"/>
      <c r="B2264" s="298"/>
      <c r="C2264" s="298"/>
      <c r="D2264" s="298"/>
      <c r="E2264" s="298"/>
      <c r="F2264" s="298"/>
      <c r="G2264" s="298"/>
      <c r="H2264" s="298"/>
      <c r="I2264" s="298"/>
      <c r="J2264" s="298"/>
      <c r="K2264" s="298"/>
      <c r="L2264" s="299"/>
      <c r="M2264" s="300"/>
      <c r="N2264" s="301"/>
      <c r="O2264" s="238"/>
      <c r="P2264" s="238"/>
      <c r="Q2264" s="238"/>
    </row>
    <row r="2265" spans="1:17" s="39" customFormat="1" ht="12">
      <c r="A2265" s="298"/>
      <c r="B2265" s="298"/>
      <c r="C2265" s="298"/>
      <c r="D2265" s="298"/>
      <c r="E2265" s="298"/>
      <c r="F2265" s="298"/>
      <c r="G2265" s="298"/>
      <c r="H2265" s="298"/>
      <c r="I2265" s="298"/>
      <c r="J2265" s="298"/>
      <c r="K2265" s="298"/>
      <c r="L2265" s="299"/>
      <c r="M2265" s="300"/>
      <c r="N2265" s="301"/>
      <c r="O2265" s="238"/>
      <c r="P2265" s="238"/>
      <c r="Q2265" s="238"/>
    </row>
    <row r="2266" spans="1:17" s="39" customFormat="1" ht="12">
      <c r="A2266" s="298"/>
      <c r="B2266" s="298"/>
      <c r="C2266" s="298"/>
      <c r="D2266" s="298"/>
      <c r="E2266" s="298"/>
      <c r="F2266" s="298"/>
      <c r="G2266" s="298"/>
      <c r="H2266" s="298"/>
      <c r="I2266" s="298"/>
      <c r="J2266" s="298"/>
      <c r="K2266" s="298"/>
      <c r="L2266" s="299"/>
      <c r="M2266" s="300"/>
      <c r="N2266" s="301"/>
      <c r="O2266" s="238"/>
      <c r="P2266" s="238"/>
      <c r="Q2266" s="238"/>
    </row>
    <row r="2267" spans="1:17" s="39" customFormat="1" ht="12">
      <c r="A2267" s="298"/>
      <c r="B2267" s="298"/>
      <c r="C2267" s="298"/>
      <c r="D2267" s="298"/>
      <c r="E2267" s="298"/>
      <c r="F2267" s="298"/>
      <c r="G2267" s="298"/>
      <c r="H2267" s="298"/>
      <c r="I2267" s="298"/>
      <c r="J2267" s="298"/>
      <c r="K2267" s="298"/>
      <c r="L2267" s="299"/>
      <c r="M2267" s="300"/>
      <c r="N2267" s="301"/>
      <c r="O2267" s="238"/>
      <c r="P2267" s="238"/>
      <c r="Q2267" s="238"/>
    </row>
    <row r="2268" spans="1:17" s="39" customFormat="1" ht="12">
      <c r="A2268" s="298"/>
      <c r="B2268" s="298"/>
      <c r="C2268" s="298"/>
      <c r="D2268" s="298"/>
      <c r="E2268" s="298"/>
      <c r="F2268" s="298"/>
      <c r="G2268" s="298"/>
      <c r="H2268" s="298"/>
      <c r="I2268" s="298"/>
      <c r="J2268" s="298"/>
      <c r="K2268" s="298"/>
      <c r="L2268" s="299"/>
      <c r="M2268" s="300"/>
      <c r="N2268" s="301"/>
      <c r="O2268" s="238"/>
      <c r="P2268" s="238"/>
      <c r="Q2268" s="238"/>
    </row>
    <row r="2269" spans="1:17" s="39" customFormat="1" ht="12">
      <c r="A2269" s="298"/>
      <c r="B2269" s="298"/>
      <c r="C2269" s="298"/>
      <c r="D2269" s="298"/>
      <c r="E2269" s="298"/>
      <c r="F2269" s="298"/>
      <c r="G2269" s="298"/>
      <c r="H2269" s="298"/>
      <c r="I2269" s="298"/>
      <c r="J2269" s="298"/>
      <c r="K2269" s="298"/>
      <c r="L2269" s="299"/>
      <c r="M2269" s="300"/>
      <c r="N2269" s="301"/>
      <c r="O2269" s="238"/>
      <c r="P2269" s="238"/>
      <c r="Q2269" s="238"/>
    </row>
    <row r="2270" spans="1:17" s="39" customFormat="1" ht="12">
      <c r="A2270" s="298"/>
      <c r="B2270" s="298"/>
      <c r="C2270" s="298"/>
      <c r="D2270" s="298"/>
      <c r="E2270" s="298"/>
      <c r="F2270" s="298"/>
      <c r="G2270" s="298"/>
      <c r="H2270" s="298"/>
      <c r="I2270" s="298"/>
      <c r="J2270" s="298"/>
      <c r="K2270" s="298"/>
      <c r="L2270" s="299"/>
      <c r="M2270" s="300"/>
      <c r="N2270" s="301"/>
      <c r="O2270" s="238"/>
      <c r="P2270" s="238"/>
      <c r="Q2270" s="238"/>
    </row>
    <row r="2271" spans="1:17" s="39" customFormat="1" ht="12">
      <c r="A2271" s="298"/>
      <c r="B2271" s="298"/>
      <c r="C2271" s="298"/>
      <c r="D2271" s="298"/>
      <c r="E2271" s="298"/>
      <c r="F2271" s="298"/>
      <c r="G2271" s="298"/>
      <c r="H2271" s="298"/>
      <c r="I2271" s="298"/>
      <c r="J2271" s="298"/>
      <c r="K2271" s="298"/>
      <c r="L2271" s="299"/>
      <c r="M2271" s="300"/>
      <c r="N2271" s="301"/>
      <c r="O2271" s="238"/>
      <c r="P2271" s="238"/>
      <c r="Q2271" s="238"/>
    </row>
    <row r="2272" spans="1:17" s="39" customFormat="1" ht="12">
      <c r="A2272" s="298"/>
      <c r="B2272" s="298"/>
      <c r="C2272" s="298"/>
      <c r="D2272" s="298"/>
      <c r="E2272" s="298"/>
      <c r="F2272" s="298"/>
      <c r="G2272" s="298"/>
      <c r="H2272" s="298"/>
      <c r="I2272" s="298"/>
      <c r="J2272" s="298"/>
      <c r="K2272" s="298"/>
      <c r="L2272" s="299"/>
      <c r="M2272" s="300"/>
      <c r="N2272" s="301"/>
      <c r="O2272" s="238"/>
      <c r="P2272" s="238"/>
      <c r="Q2272" s="238"/>
    </row>
    <row r="2273" spans="1:17" s="39" customFormat="1" ht="12">
      <c r="A2273" s="298"/>
      <c r="B2273" s="298"/>
      <c r="C2273" s="298"/>
      <c r="D2273" s="298"/>
      <c r="E2273" s="298"/>
      <c r="F2273" s="298"/>
      <c r="G2273" s="298"/>
      <c r="H2273" s="298"/>
      <c r="I2273" s="298"/>
      <c r="J2273" s="298"/>
      <c r="K2273" s="298"/>
      <c r="L2273" s="299"/>
      <c r="M2273" s="300"/>
      <c r="N2273" s="301"/>
      <c r="O2273" s="238"/>
      <c r="P2273" s="238"/>
      <c r="Q2273" s="238"/>
    </row>
    <row r="2274" spans="1:17" s="39" customFormat="1" ht="12">
      <c r="A2274" s="298"/>
      <c r="B2274" s="298"/>
      <c r="C2274" s="298"/>
      <c r="D2274" s="298"/>
      <c r="E2274" s="298"/>
      <c r="F2274" s="298"/>
      <c r="G2274" s="298"/>
      <c r="H2274" s="298"/>
      <c r="I2274" s="298"/>
      <c r="J2274" s="298"/>
      <c r="K2274" s="298"/>
      <c r="L2274" s="299"/>
      <c r="M2274" s="300"/>
      <c r="N2274" s="301"/>
      <c r="O2274" s="238"/>
      <c r="P2274" s="238"/>
      <c r="Q2274" s="238"/>
    </row>
    <row r="2275" spans="1:17" s="39" customFormat="1" ht="12">
      <c r="A2275" s="298"/>
      <c r="B2275" s="298"/>
      <c r="C2275" s="298"/>
      <c r="D2275" s="298"/>
      <c r="E2275" s="298"/>
      <c r="F2275" s="298"/>
      <c r="G2275" s="298"/>
      <c r="H2275" s="298"/>
      <c r="I2275" s="298"/>
      <c r="J2275" s="298"/>
      <c r="K2275" s="298"/>
      <c r="L2275" s="299"/>
      <c r="M2275" s="300"/>
      <c r="N2275" s="301"/>
      <c r="O2275" s="238"/>
      <c r="P2275" s="238"/>
      <c r="Q2275" s="238"/>
    </row>
    <row r="2276" spans="1:17" s="39" customFormat="1" ht="12">
      <c r="A2276" s="298"/>
      <c r="B2276" s="298"/>
      <c r="C2276" s="298"/>
      <c r="D2276" s="298"/>
      <c r="E2276" s="298"/>
      <c r="F2276" s="298"/>
      <c r="G2276" s="298"/>
      <c r="H2276" s="298"/>
      <c r="I2276" s="298"/>
      <c r="J2276" s="298"/>
      <c r="K2276" s="298"/>
      <c r="L2276" s="299"/>
      <c r="M2276" s="300"/>
      <c r="N2276" s="301"/>
      <c r="O2276" s="238"/>
      <c r="P2276" s="238"/>
      <c r="Q2276" s="238"/>
    </row>
    <row r="2277" spans="1:17" s="39" customFormat="1" ht="12">
      <c r="A2277" s="298"/>
      <c r="B2277" s="298"/>
      <c r="C2277" s="298"/>
      <c r="D2277" s="298"/>
      <c r="E2277" s="298"/>
      <c r="F2277" s="298"/>
      <c r="G2277" s="298"/>
      <c r="H2277" s="298"/>
      <c r="I2277" s="298"/>
      <c r="J2277" s="298"/>
      <c r="K2277" s="298"/>
      <c r="L2277" s="299"/>
      <c r="M2277" s="300"/>
      <c r="N2277" s="301"/>
      <c r="O2277" s="238"/>
      <c r="P2277" s="238"/>
      <c r="Q2277" s="238"/>
    </row>
    <row r="2278" spans="1:17" s="39" customFormat="1" ht="12">
      <c r="A2278" s="298"/>
      <c r="B2278" s="298"/>
      <c r="C2278" s="298"/>
      <c r="D2278" s="298"/>
      <c r="E2278" s="298"/>
      <c r="F2278" s="298"/>
      <c r="G2278" s="298"/>
      <c r="H2278" s="298"/>
      <c r="I2278" s="298"/>
      <c r="J2278" s="298"/>
      <c r="K2278" s="298"/>
      <c r="L2278" s="299"/>
      <c r="M2278" s="300"/>
      <c r="N2278" s="301"/>
      <c r="O2278" s="238"/>
      <c r="P2278" s="238"/>
      <c r="Q2278" s="238"/>
    </row>
    <row r="2279" spans="1:17" s="39" customFormat="1" ht="12">
      <c r="A2279" s="298"/>
      <c r="B2279" s="298"/>
      <c r="C2279" s="298"/>
      <c r="D2279" s="298"/>
      <c r="E2279" s="298"/>
      <c r="F2279" s="298"/>
      <c r="G2279" s="298"/>
      <c r="H2279" s="298"/>
      <c r="I2279" s="298"/>
      <c r="J2279" s="298"/>
      <c r="K2279" s="298"/>
      <c r="L2279" s="299"/>
      <c r="M2279" s="300"/>
      <c r="N2279" s="301"/>
      <c r="O2279" s="238"/>
      <c r="P2279" s="238"/>
      <c r="Q2279" s="238"/>
    </row>
    <row r="2280" spans="1:17" s="39" customFormat="1" ht="12">
      <c r="A2280" s="298"/>
      <c r="B2280" s="298"/>
      <c r="C2280" s="298"/>
      <c r="D2280" s="298"/>
      <c r="E2280" s="298"/>
      <c r="F2280" s="298"/>
      <c r="G2280" s="298"/>
      <c r="H2280" s="298"/>
      <c r="I2280" s="298"/>
      <c r="J2280" s="298"/>
      <c r="K2280" s="298"/>
      <c r="L2280" s="299"/>
      <c r="M2280" s="300"/>
      <c r="N2280" s="301"/>
      <c r="O2280" s="238"/>
      <c r="P2280" s="238"/>
      <c r="Q2280" s="238"/>
    </row>
    <row r="2281" spans="1:17" s="39" customFormat="1" ht="12">
      <c r="A2281" s="298"/>
      <c r="B2281" s="298"/>
      <c r="C2281" s="298"/>
      <c r="D2281" s="298"/>
      <c r="E2281" s="298"/>
      <c r="F2281" s="298"/>
      <c r="G2281" s="298"/>
      <c r="H2281" s="298"/>
      <c r="I2281" s="298"/>
      <c r="J2281" s="298"/>
      <c r="K2281" s="298"/>
      <c r="L2281" s="299"/>
      <c r="M2281" s="300"/>
      <c r="N2281" s="301"/>
      <c r="O2281" s="238"/>
      <c r="P2281" s="238"/>
      <c r="Q2281" s="238"/>
    </row>
    <row r="2282" spans="1:17" s="39" customFormat="1" ht="12">
      <c r="A2282" s="298"/>
      <c r="B2282" s="298"/>
      <c r="C2282" s="298"/>
      <c r="D2282" s="298"/>
      <c r="E2282" s="298"/>
      <c r="F2282" s="298"/>
      <c r="G2282" s="298"/>
      <c r="H2282" s="298"/>
      <c r="I2282" s="298"/>
      <c r="J2282" s="298"/>
      <c r="K2282" s="298"/>
      <c r="L2282" s="299"/>
      <c r="M2282" s="300"/>
      <c r="N2282" s="301"/>
      <c r="O2282" s="238"/>
      <c r="P2282" s="238"/>
      <c r="Q2282" s="238"/>
    </row>
    <row r="2283" spans="1:17" s="39" customFormat="1" ht="12">
      <c r="A2283" s="298"/>
      <c r="B2283" s="298"/>
      <c r="C2283" s="298"/>
      <c r="D2283" s="298"/>
      <c r="E2283" s="298"/>
      <c r="F2283" s="298"/>
      <c r="G2283" s="298"/>
      <c r="H2283" s="298"/>
      <c r="I2283" s="298"/>
      <c r="J2283" s="298"/>
      <c r="K2283" s="298"/>
      <c r="L2283" s="299"/>
      <c r="M2283" s="300"/>
      <c r="N2283" s="301"/>
      <c r="O2283" s="238"/>
      <c r="P2283" s="238"/>
      <c r="Q2283" s="238"/>
    </row>
    <row r="2284" spans="1:17" s="39" customFormat="1" ht="12">
      <c r="A2284" s="298"/>
      <c r="B2284" s="298"/>
      <c r="C2284" s="298"/>
      <c r="D2284" s="298"/>
      <c r="E2284" s="298"/>
      <c r="F2284" s="298"/>
      <c r="G2284" s="298"/>
      <c r="H2284" s="298"/>
      <c r="I2284" s="298"/>
      <c r="J2284" s="298"/>
      <c r="K2284" s="298"/>
      <c r="L2284" s="299"/>
      <c r="M2284" s="300"/>
      <c r="N2284" s="301"/>
      <c r="O2284" s="238"/>
      <c r="P2284" s="238"/>
      <c r="Q2284" s="238"/>
    </row>
    <row r="2285" spans="1:17" s="39" customFormat="1" ht="12">
      <c r="A2285" s="298"/>
      <c r="B2285" s="298"/>
      <c r="C2285" s="298"/>
      <c r="D2285" s="298"/>
      <c r="E2285" s="298"/>
      <c r="F2285" s="298"/>
      <c r="G2285" s="298"/>
      <c r="H2285" s="298"/>
      <c r="I2285" s="298"/>
      <c r="J2285" s="298"/>
      <c r="K2285" s="298"/>
      <c r="L2285" s="299"/>
      <c r="M2285" s="300"/>
      <c r="N2285" s="301"/>
      <c r="O2285" s="238"/>
      <c r="P2285" s="238"/>
      <c r="Q2285" s="238"/>
    </row>
    <row r="2286" spans="1:17" s="39" customFormat="1" ht="12">
      <c r="A2286" s="298"/>
      <c r="B2286" s="298"/>
      <c r="C2286" s="298"/>
      <c r="D2286" s="298"/>
      <c r="E2286" s="298"/>
      <c r="F2286" s="298"/>
      <c r="G2286" s="298"/>
      <c r="H2286" s="298"/>
      <c r="I2286" s="298"/>
      <c r="J2286" s="298"/>
      <c r="K2286" s="298"/>
      <c r="L2286" s="299"/>
      <c r="M2286" s="300"/>
      <c r="N2286" s="301"/>
      <c r="O2286" s="238"/>
      <c r="P2286" s="238"/>
      <c r="Q2286" s="238"/>
    </row>
    <row r="2287" spans="1:17" s="39" customFormat="1" ht="12">
      <c r="A2287" s="298"/>
      <c r="B2287" s="298"/>
      <c r="C2287" s="298"/>
      <c r="D2287" s="298"/>
      <c r="E2287" s="298"/>
      <c r="F2287" s="298"/>
      <c r="G2287" s="298"/>
      <c r="H2287" s="298"/>
      <c r="I2287" s="298"/>
      <c r="J2287" s="298"/>
      <c r="K2287" s="298"/>
      <c r="L2287" s="299"/>
      <c r="M2287" s="300"/>
      <c r="N2287" s="301"/>
      <c r="O2287" s="238"/>
      <c r="P2287" s="238"/>
      <c r="Q2287" s="238"/>
    </row>
    <row r="2288" spans="1:17" s="39" customFormat="1" ht="12">
      <c r="A2288" s="298"/>
      <c r="B2288" s="298"/>
      <c r="C2288" s="298"/>
      <c r="D2288" s="298"/>
      <c r="E2288" s="298"/>
      <c r="F2288" s="298"/>
      <c r="G2288" s="298"/>
      <c r="H2288" s="298"/>
      <c r="I2288" s="298"/>
      <c r="J2288" s="298"/>
      <c r="K2288" s="298"/>
      <c r="L2288" s="299"/>
      <c r="M2288" s="300"/>
      <c r="N2288" s="301"/>
      <c r="O2288" s="238"/>
      <c r="P2288" s="238"/>
      <c r="Q2288" s="238"/>
    </row>
    <row r="2289" spans="1:17" s="39" customFormat="1" ht="12">
      <c r="A2289" s="298"/>
      <c r="B2289" s="298"/>
      <c r="C2289" s="298"/>
      <c r="D2289" s="298"/>
      <c r="E2289" s="298"/>
      <c r="F2289" s="298"/>
      <c r="G2289" s="298"/>
      <c r="H2289" s="298"/>
      <c r="I2289" s="298"/>
      <c r="J2289" s="298"/>
      <c r="K2289" s="298"/>
      <c r="L2289" s="299"/>
      <c r="M2289" s="300"/>
      <c r="N2289" s="301"/>
      <c r="O2289" s="238"/>
      <c r="P2289" s="238"/>
      <c r="Q2289" s="238"/>
    </row>
    <row r="2290" spans="1:17" s="39" customFormat="1" ht="12">
      <c r="A2290" s="298"/>
      <c r="B2290" s="298"/>
      <c r="C2290" s="298"/>
      <c r="D2290" s="298"/>
      <c r="E2290" s="298"/>
      <c r="F2290" s="298"/>
      <c r="G2290" s="298"/>
      <c r="H2290" s="298"/>
      <c r="I2290" s="298"/>
      <c r="J2290" s="298"/>
      <c r="K2290" s="298"/>
      <c r="L2290" s="299"/>
      <c r="M2290" s="300"/>
      <c r="N2290" s="301"/>
      <c r="O2290" s="238"/>
      <c r="P2290" s="238"/>
      <c r="Q2290" s="238"/>
    </row>
    <row r="2291" spans="1:17" s="39" customFormat="1" ht="12">
      <c r="A2291" s="298"/>
      <c r="B2291" s="298"/>
      <c r="C2291" s="298"/>
      <c r="D2291" s="298"/>
      <c r="E2291" s="298"/>
      <c r="F2291" s="298"/>
      <c r="G2291" s="298"/>
      <c r="H2291" s="298"/>
      <c r="I2291" s="298"/>
      <c r="J2291" s="298"/>
      <c r="K2291" s="298"/>
      <c r="L2291" s="299"/>
      <c r="M2291" s="300"/>
      <c r="N2291" s="301"/>
      <c r="O2291" s="238"/>
      <c r="P2291" s="238"/>
      <c r="Q2291" s="238"/>
    </row>
    <row r="2292" spans="1:17" s="39" customFormat="1" ht="12">
      <c r="A2292" s="298"/>
      <c r="B2292" s="298"/>
      <c r="C2292" s="298"/>
      <c r="D2292" s="298"/>
      <c r="E2292" s="298"/>
      <c r="F2292" s="298"/>
      <c r="G2292" s="298"/>
      <c r="H2292" s="298"/>
      <c r="I2292" s="298"/>
      <c r="J2292" s="298"/>
      <c r="K2292" s="298"/>
      <c r="L2292" s="299"/>
      <c r="M2292" s="300"/>
      <c r="N2292" s="301"/>
      <c r="O2292" s="238"/>
      <c r="P2292" s="238"/>
      <c r="Q2292" s="238"/>
    </row>
    <row r="2293" spans="1:17" s="39" customFormat="1" ht="12">
      <c r="A2293" s="298"/>
      <c r="B2293" s="298"/>
      <c r="C2293" s="298"/>
      <c r="D2293" s="298"/>
      <c r="E2293" s="298"/>
      <c r="F2293" s="298"/>
      <c r="G2293" s="298"/>
      <c r="H2293" s="298"/>
      <c r="I2293" s="298"/>
      <c r="J2293" s="298"/>
      <c r="K2293" s="298"/>
      <c r="L2293" s="299"/>
      <c r="M2293" s="300"/>
      <c r="N2293" s="301"/>
      <c r="O2293" s="238"/>
      <c r="P2293" s="238"/>
      <c r="Q2293" s="238"/>
    </row>
    <row r="2294" spans="1:17" s="39" customFormat="1" ht="12">
      <c r="A2294" s="298"/>
      <c r="B2294" s="298"/>
      <c r="C2294" s="298"/>
      <c r="D2294" s="298"/>
      <c r="E2294" s="298"/>
      <c r="F2294" s="298"/>
      <c r="G2294" s="298"/>
      <c r="H2294" s="298"/>
      <c r="I2294" s="298"/>
      <c r="J2294" s="298"/>
      <c r="K2294" s="298"/>
      <c r="L2294" s="299"/>
      <c r="M2294" s="300"/>
      <c r="N2294" s="301"/>
      <c r="O2294" s="238"/>
      <c r="P2294" s="238"/>
      <c r="Q2294" s="238"/>
    </row>
    <row r="2295" spans="1:17" s="39" customFormat="1" ht="12">
      <c r="A2295" s="298"/>
      <c r="B2295" s="298"/>
      <c r="C2295" s="298"/>
      <c r="D2295" s="298"/>
      <c r="E2295" s="298"/>
      <c r="F2295" s="298"/>
      <c r="G2295" s="298"/>
      <c r="H2295" s="298"/>
      <c r="I2295" s="298"/>
      <c r="J2295" s="298"/>
      <c r="K2295" s="298"/>
      <c r="L2295" s="299"/>
      <c r="M2295" s="300"/>
      <c r="N2295" s="301"/>
      <c r="O2295" s="238"/>
      <c r="P2295" s="238"/>
      <c r="Q2295" s="238"/>
    </row>
    <row r="2296" spans="1:17" s="39" customFormat="1" ht="12">
      <c r="A2296" s="298"/>
      <c r="B2296" s="298"/>
      <c r="C2296" s="298"/>
      <c r="D2296" s="298"/>
      <c r="E2296" s="298"/>
      <c r="F2296" s="298"/>
      <c r="G2296" s="298"/>
      <c r="H2296" s="298"/>
      <c r="I2296" s="298"/>
      <c r="J2296" s="298"/>
      <c r="K2296" s="298"/>
      <c r="L2296" s="299"/>
      <c r="M2296" s="300"/>
      <c r="N2296" s="301"/>
      <c r="O2296" s="238"/>
      <c r="P2296" s="238"/>
      <c r="Q2296" s="238"/>
    </row>
    <row r="2297" spans="1:17" s="39" customFormat="1" ht="12">
      <c r="A2297" s="298"/>
      <c r="B2297" s="298"/>
      <c r="C2297" s="298"/>
      <c r="D2297" s="298"/>
      <c r="E2297" s="298"/>
      <c r="F2297" s="298"/>
      <c r="G2297" s="298"/>
      <c r="H2297" s="298"/>
      <c r="I2297" s="298"/>
      <c r="J2297" s="298"/>
      <c r="K2297" s="298"/>
      <c r="L2297" s="299"/>
      <c r="M2297" s="300"/>
      <c r="N2297" s="301"/>
      <c r="O2297" s="238"/>
      <c r="P2297" s="238"/>
      <c r="Q2297" s="238"/>
    </row>
    <row r="2298" spans="1:17" s="39" customFormat="1" ht="12">
      <c r="A2298" s="298"/>
      <c r="B2298" s="298"/>
      <c r="C2298" s="298"/>
      <c r="D2298" s="298"/>
      <c r="E2298" s="298"/>
      <c r="F2298" s="298"/>
      <c r="G2298" s="298"/>
      <c r="H2298" s="298"/>
      <c r="I2298" s="298"/>
      <c r="J2298" s="298"/>
      <c r="K2298" s="298"/>
      <c r="L2298" s="299"/>
      <c r="M2298" s="300"/>
      <c r="N2298" s="301"/>
      <c r="O2298" s="238"/>
      <c r="P2298" s="238"/>
      <c r="Q2298" s="238"/>
    </row>
    <row r="2299" spans="1:17" s="39" customFormat="1" ht="12">
      <c r="A2299" s="298"/>
      <c r="B2299" s="298"/>
      <c r="C2299" s="298"/>
      <c r="D2299" s="298"/>
      <c r="E2299" s="298"/>
      <c r="F2299" s="298"/>
      <c r="G2299" s="298"/>
      <c r="H2299" s="298"/>
      <c r="I2299" s="298"/>
      <c r="J2299" s="298"/>
      <c r="K2299" s="298"/>
      <c r="L2299" s="299"/>
      <c r="M2299" s="300"/>
      <c r="N2299" s="301"/>
      <c r="O2299" s="238"/>
      <c r="P2299" s="238"/>
      <c r="Q2299" s="238"/>
    </row>
    <row r="2300" spans="1:17" s="39" customFormat="1" ht="12">
      <c r="A2300" s="298"/>
      <c r="B2300" s="298"/>
      <c r="C2300" s="298"/>
      <c r="D2300" s="298"/>
      <c r="E2300" s="298"/>
      <c r="F2300" s="298"/>
      <c r="G2300" s="298"/>
      <c r="H2300" s="298"/>
      <c r="I2300" s="298"/>
      <c r="J2300" s="298"/>
      <c r="K2300" s="298"/>
      <c r="L2300" s="299"/>
      <c r="M2300" s="300"/>
      <c r="N2300" s="301"/>
      <c r="O2300" s="238"/>
      <c r="P2300" s="238"/>
      <c r="Q2300" s="238"/>
    </row>
    <row r="2301" spans="1:17" s="39" customFormat="1" ht="12">
      <c r="A2301" s="298"/>
      <c r="B2301" s="298"/>
      <c r="C2301" s="298"/>
      <c r="D2301" s="298"/>
      <c r="E2301" s="298"/>
      <c r="F2301" s="298"/>
      <c r="G2301" s="298"/>
      <c r="H2301" s="298"/>
      <c r="I2301" s="298"/>
      <c r="J2301" s="298"/>
      <c r="K2301" s="298"/>
      <c r="L2301" s="299"/>
      <c r="M2301" s="300"/>
      <c r="N2301" s="301"/>
      <c r="O2301" s="238"/>
      <c r="P2301" s="238"/>
      <c r="Q2301" s="238"/>
    </row>
    <row r="2302" spans="1:17" s="39" customFormat="1" ht="12">
      <c r="A2302" s="298"/>
      <c r="B2302" s="298"/>
      <c r="C2302" s="298"/>
      <c r="D2302" s="298"/>
      <c r="E2302" s="298"/>
      <c r="F2302" s="298"/>
      <c r="G2302" s="298"/>
      <c r="H2302" s="298"/>
      <c r="I2302" s="298"/>
      <c r="J2302" s="298"/>
      <c r="K2302" s="298"/>
      <c r="L2302" s="299"/>
      <c r="M2302" s="300"/>
      <c r="N2302" s="301"/>
      <c r="O2302" s="238"/>
      <c r="P2302" s="238"/>
      <c r="Q2302" s="238"/>
    </row>
    <row r="2303" spans="1:17" s="39" customFormat="1" ht="12">
      <c r="A2303" s="298"/>
      <c r="B2303" s="298"/>
      <c r="C2303" s="298"/>
      <c r="D2303" s="298"/>
      <c r="E2303" s="298"/>
      <c r="F2303" s="298"/>
      <c r="G2303" s="298"/>
      <c r="H2303" s="298"/>
      <c r="I2303" s="298"/>
      <c r="J2303" s="298"/>
      <c r="K2303" s="298"/>
      <c r="L2303" s="299"/>
      <c r="M2303" s="300"/>
      <c r="N2303" s="301"/>
      <c r="O2303" s="238"/>
      <c r="P2303" s="238"/>
      <c r="Q2303" s="238"/>
    </row>
    <row r="2304" spans="1:17" s="39" customFormat="1" ht="12">
      <c r="A2304" s="298"/>
      <c r="B2304" s="298"/>
      <c r="C2304" s="298"/>
      <c r="D2304" s="298"/>
      <c r="E2304" s="298"/>
      <c r="F2304" s="298"/>
      <c r="G2304" s="298"/>
      <c r="H2304" s="298"/>
      <c r="I2304" s="298"/>
      <c r="J2304" s="298"/>
      <c r="K2304" s="298"/>
      <c r="L2304" s="299"/>
      <c r="M2304" s="300"/>
      <c r="N2304" s="301"/>
      <c r="O2304" s="238"/>
      <c r="P2304" s="238"/>
      <c r="Q2304" s="238"/>
    </row>
    <row r="2305" spans="1:17" s="39" customFormat="1" ht="12">
      <c r="A2305" s="298"/>
      <c r="B2305" s="298"/>
      <c r="C2305" s="298"/>
      <c r="D2305" s="298"/>
      <c r="E2305" s="298"/>
      <c r="F2305" s="298"/>
      <c r="G2305" s="298"/>
      <c r="H2305" s="298"/>
      <c r="I2305" s="298"/>
      <c r="J2305" s="298"/>
      <c r="K2305" s="298"/>
      <c r="L2305" s="299"/>
      <c r="M2305" s="300"/>
      <c r="N2305" s="301"/>
      <c r="O2305" s="238"/>
      <c r="P2305" s="238"/>
      <c r="Q2305" s="238"/>
    </row>
    <row r="2306" spans="1:17" s="39" customFormat="1" ht="12">
      <c r="A2306" s="298"/>
      <c r="B2306" s="298"/>
      <c r="C2306" s="298"/>
      <c r="D2306" s="298"/>
      <c r="E2306" s="298"/>
      <c r="F2306" s="298"/>
      <c r="G2306" s="298"/>
      <c r="H2306" s="298"/>
      <c r="I2306" s="298"/>
      <c r="J2306" s="298"/>
      <c r="K2306" s="298"/>
      <c r="L2306" s="299"/>
      <c r="M2306" s="300"/>
      <c r="N2306" s="301"/>
      <c r="O2306" s="238"/>
      <c r="P2306" s="238"/>
      <c r="Q2306" s="238"/>
    </row>
    <row r="2307" spans="1:17" s="39" customFormat="1" ht="12">
      <c r="A2307" s="298"/>
      <c r="B2307" s="298"/>
      <c r="C2307" s="298"/>
      <c r="D2307" s="298"/>
      <c r="E2307" s="298"/>
      <c r="F2307" s="298"/>
      <c r="G2307" s="298"/>
      <c r="H2307" s="298"/>
      <c r="I2307" s="298"/>
      <c r="J2307" s="298"/>
      <c r="K2307" s="298"/>
      <c r="L2307" s="299"/>
      <c r="M2307" s="300"/>
      <c r="N2307" s="301"/>
      <c r="O2307" s="238"/>
      <c r="P2307" s="238"/>
      <c r="Q2307" s="238"/>
    </row>
    <row r="2308" spans="1:17" s="39" customFormat="1" ht="12">
      <c r="A2308" s="298"/>
      <c r="B2308" s="298"/>
      <c r="C2308" s="298"/>
      <c r="D2308" s="298"/>
      <c r="E2308" s="298"/>
      <c r="F2308" s="298"/>
      <c r="G2308" s="298"/>
      <c r="H2308" s="298"/>
      <c r="I2308" s="298"/>
      <c r="J2308" s="298"/>
      <c r="K2308" s="298"/>
      <c r="L2308" s="299"/>
      <c r="M2308" s="300"/>
      <c r="N2308" s="301"/>
      <c r="O2308" s="238"/>
      <c r="P2308" s="238"/>
      <c r="Q2308" s="238"/>
    </row>
    <row r="2309" spans="1:17" s="39" customFormat="1" ht="12">
      <c r="A2309" s="298"/>
      <c r="B2309" s="298"/>
      <c r="C2309" s="298"/>
      <c r="D2309" s="298"/>
      <c r="E2309" s="298"/>
      <c r="F2309" s="298"/>
      <c r="G2309" s="298"/>
      <c r="H2309" s="298"/>
      <c r="I2309" s="298"/>
      <c r="J2309" s="298"/>
      <c r="K2309" s="298"/>
      <c r="L2309" s="299"/>
      <c r="M2309" s="300"/>
      <c r="N2309" s="301"/>
      <c r="O2309" s="238"/>
      <c r="P2309" s="238"/>
      <c r="Q2309" s="238"/>
    </row>
    <row r="2310" spans="1:17" s="39" customFormat="1" ht="12">
      <c r="A2310" s="298"/>
      <c r="B2310" s="298"/>
      <c r="C2310" s="298"/>
      <c r="D2310" s="298"/>
      <c r="E2310" s="298"/>
      <c r="F2310" s="298"/>
      <c r="G2310" s="298"/>
      <c r="H2310" s="298"/>
      <c r="I2310" s="298"/>
      <c r="J2310" s="298"/>
      <c r="K2310" s="298"/>
      <c r="L2310" s="299"/>
      <c r="M2310" s="300"/>
      <c r="N2310" s="301"/>
      <c r="O2310" s="238"/>
      <c r="P2310" s="238"/>
      <c r="Q2310" s="238"/>
    </row>
    <row r="2311" spans="1:17" s="39" customFormat="1" ht="12">
      <c r="A2311" s="298"/>
      <c r="B2311" s="298"/>
      <c r="C2311" s="298"/>
      <c r="D2311" s="298"/>
      <c r="E2311" s="298"/>
      <c r="F2311" s="298"/>
      <c r="G2311" s="298"/>
      <c r="H2311" s="298"/>
      <c r="I2311" s="298"/>
      <c r="J2311" s="298"/>
      <c r="K2311" s="298"/>
      <c r="L2311" s="299"/>
      <c r="M2311" s="300"/>
      <c r="N2311" s="301"/>
      <c r="O2311" s="238"/>
      <c r="P2311" s="238"/>
      <c r="Q2311" s="238"/>
    </row>
    <row r="2312" spans="1:17" s="39" customFormat="1" ht="12">
      <c r="A2312" s="298"/>
      <c r="B2312" s="298"/>
      <c r="C2312" s="298"/>
      <c r="D2312" s="298"/>
      <c r="E2312" s="298"/>
      <c r="F2312" s="298"/>
      <c r="G2312" s="298"/>
      <c r="H2312" s="298"/>
      <c r="I2312" s="298"/>
      <c r="J2312" s="298"/>
      <c r="K2312" s="298"/>
      <c r="L2312" s="299"/>
      <c r="M2312" s="300"/>
      <c r="N2312" s="301"/>
      <c r="O2312" s="238"/>
      <c r="P2312" s="238"/>
      <c r="Q2312" s="238"/>
    </row>
    <row r="2313" spans="1:17" s="39" customFormat="1" ht="12">
      <c r="A2313" s="298"/>
      <c r="B2313" s="298"/>
      <c r="C2313" s="298"/>
      <c r="D2313" s="298"/>
      <c r="E2313" s="298"/>
      <c r="F2313" s="298"/>
      <c r="G2313" s="298"/>
      <c r="H2313" s="298"/>
      <c r="I2313" s="298"/>
      <c r="J2313" s="298"/>
      <c r="K2313" s="298"/>
      <c r="L2313" s="299"/>
      <c r="M2313" s="300"/>
      <c r="N2313" s="301"/>
      <c r="O2313" s="238"/>
      <c r="P2313" s="238"/>
      <c r="Q2313" s="238"/>
    </row>
    <row r="2314" spans="1:17" s="39" customFormat="1" ht="12">
      <c r="A2314" s="298"/>
      <c r="B2314" s="298"/>
      <c r="C2314" s="298"/>
      <c r="D2314" s="298"/>
      <c r="E2314" s="298"/>
      <c r="F2314" s="298"/>
      <c r="G2314" s="298"/>
      <c r="H2314" s="298"/>
      <c r="I2314" s="298"/>
      <c r="J2314" s="298"/>
      <c r="K2314" s="298"/>
      <c r="L2314" s="299"/>
      <c r="M2314" s="300"/>
      <c r="N2314" s="301"/>
      <c r="O2314" s="238"/>
      <c r="P2314" s="238"/>
      <c r="Q2314" s="238"/>
    </row>
    <row r="2315" spans="1:17" s="39" customFormat="1" ht="12">
      <c r="A2315" s="298"/>
      <c r="B2315" s="298"/>
      <c r="C2315" s="298"/>
      <c r="D2315" s="298"/>
      <c r="E2315" s="298"/>
      <c r="F2315" s="298"/>
      <c r="G2315" s="298"/>
      <c r="H2315" s="298"/>
      <c r="I2315" s="298"/>
      <c r="J2315" s="298"/>
      <c r="K2315" s="298"/>
      <c r="L2315" s="299"/>
      <c r="M2315" s="300"/>
      <c r="N2315" s="301"/>
      <c r="O2315" s="238"/>
      <c r="P2315" s="238"/>
      <c r="Q2315" s="238"/>
    </row>
    <row r="2316" spans="1:17" s="39" customFormat="1" ht="12">
      <c r="A2316" s="298"/>
      <c r="B2316" s="298"/>
      <c r="C2316" s="298"/>
      <c r="D2316" s="298"/>
      <c r="E2316" s="298"/>
      <c r="F2316" s="298"/>
      <c r="G2316" s="298"/>
      <c r="H2316" s="298"/>
      <c r="I2316" s="298"/>
      <c r="J2316" s="298"/>
      <c r="K2316" s="298"/>
      <c r="L2316" s="299"/>
      <c r="M2316" s="300"/>
      <c r="N2316" s="301"/>
      <c r="O2316" s="238"/>
      <c r="P2316" s="238"/>
      <c r="Q2316" s="238"/>
    </row>
    <row r="2317" spans="1:17" s="39" customFormat="1" ht="12">
      <c r="A2317" s="298"/>
      <c r="B2317" s="298"/>
      <c r="C2317" s="298"/>
      <c r="D2317" s="298"/>
      <c r="E2317" s="298"/>
      <c r="F2317" s="298"/>
      <c r="G2317" s="298"/>
      <c r="H2317" s="298"/>
      <c r="I2317" s="298"/>
      <c r="J2317" s="298"/>
      <c r="K2317" s="298"/>
      <c r="L2317" s="299"/>
      <c r="M2317" s="300"/>
      <c r="N2317" s="301"/>
      <c r="O2317" s="238"/>
      <c r="P2317" s="238"/>
      <c r="Q2317" s="238"/>
    </row>
    <row r="2318" spans="1:17" s="39" customFormat="1" ht="12">
      <c r="A2318" s="298"/>
      <c r="B2318" s="298"/>
      <c r="C2318" s="298"/>
      <c r="D2318" s="298"/>
      <c r="E2318" s="298"/>
      <c r="F2318" s="298"/>
      <c r="G2318" s="298"/>
      <c r="H2318" s="298"/>
      <c r="I2318" s="298"/>
      <c r="J2318" s="298"/>
      <c r="K2318" s="298"/>
      <c r="L2318" s="299"/>
      <c r="M2318" s="300"/>
      <c r="N2318" s="301"/>
      <c r="O2318" s="238"/>
      <c r="P2318" s="238"/>
      <c r="Q2318" s="238"/>
    </row>
    <row r="2319" spans="1:17" s="39" customFormat="1" ht="12">
      <c r="A2319" s="298"/>
      <c r="B2319" s="298"/>
      <c r="C2319" s="298"/>
      <c r="D2319" s="298"/>
      <c r="E2319" s="298"/>
      <c r="F2319" s="298"/>
      <c r="G2319" s="298"/>
      <c r="H2319" s="298"/>
      <c r="I2319" s="298"/>
      <c r="J2319" s="298"/>
      <c r="K2319" s="298"/>
      <c r="L2319" s="299"/>
      <c r="M2319" s="300"/>
      <c r="N2319" s="301"/>
      <c r="O2319" s="238"/>
      <c r="P2319" s="238"/>
      <c r="Q2319" s="238"/>
    </row>
    <row r="2320" spans="1:17" s="39" customFormat="1" ht="12">
      <c r="A2320" s="298"/>
      <c r="B2320" s="298"/>
      <c r="C2320" s="298"/>
      <c r="D2320" s="298"/>
      <c r="E2320" s="298"/>
      <c r="F2320" s="298"/>
      <c r="G2320" s="298"/>
      <c r="H2320" s="298"/>
      <c r="I2320" s="298"/>
      <c r="J2320" s="298"/>
      <c r="K2320" s="298"/>
      <c r="L2320" s="299"/>
      <c r="M2320" s="300"/>
      <c r="N2320" s="301"/>
      <c r="O2320" s="238"/>
      <c r="P2320" s="238"/>
      <c r="Q2320" s="238"/>
    </row>
    <row r="2321" spans="1:17" s="39" customFormat="1" ht="12">
      <c r="A2321" s="298"/>
      <c r="B2321" s="298"/>
      <c r="C2321" s="298"/>
      <c r="D2321" s="298"/>
      <c r="E2321" s="298"/>
      <c r="F2321" s="298"/>
      <c r="G2321" s="298"/>
      <c r="H2321" s="298"/>
      <c r="I2321" s="298"/>
      <c r="J2321" s="298"/>
      <c r="K2321" s="298"/>
      <c r="L2321" s="299"/>
      <c r="M2321" s="300"/>
      <c r="N2321" s="301"/>
      <c r="O2321" s="238"/>
      <c r="P2321" s="238"/>
      <c r="Q2321" s="238"/>
    </row>
    <row r="2322" spans="1:17" s="39" customFormat="1" ht="12">
      <c r="A2322" s="298"/>
      <c r="B2322" s="298"/>
      <c r="C2322" s="298"/>
      <c r="D2322" s="298"/>
      <c r="E2322" s="298"/>
      <c r="F2322" s="298"/>
      <c r="G2322" s="298"/>
      <c r="H2322" s="298"/>
      <c r="I2322" s="298"/>
      <c r="J2322" s="298"/>
      <c r="K2322" s="298"/>
      <c r="L2322" s="299"/>
      <c r="M2322" s="300"/>
      <c r="N2322" s="301"/>
      <c r="O2322" s="238"/>
      <c r="P2322" s="238"/>
      <c r="Q2322" s="238"/>
    </row>
    <row r="2323" spans="1:17" s="39" customFormat="1" ht="12">
      <c r="A2323" s="298"/>
      <c r="B2323" s="298"/>
      <c r="C2323" s="298"/>
      <c r="D2323" s="298"/>
      <c r="E2323" s="298"/>
      <c r="F2323" s="298"/>
      <c r="G2323" s="298"/>
      <c r="H2323" s="298"/>
      <c r="I2323" s="298"/>
      <c r="J2323" s="298"/>
      <c r="K2323" s="298"/>
      <c r="L2323" s="299"/>
      <c r="M2323" s="300"/>
      <c r="N2323" s="301"/>
      <c r="O2323" s="238"/>
      <c r="P2323" s="238"/>
      <c r="Q2323" s="238"/>
    </row>
    <row r="2324" spans="1:17" s="39" customFormat="1" ht="12">
      <c r="A2324" s="298"/>
      <c r="B2324" s="298"/>
      <c r="C2324" s="298"/>
      <c r="D2324" s="298"/>
      <c r="E2324" s="298"/>
      <c r="F2324" s="298"/>
      <c r="G2324" s="298"/>
      <c r="H2324" s="298"/>
      <c r="I2324" s="298"/>
      <c r="J2324" s="298"/>
      <c r="K2324" s="298"/>
      <c r="L2324" s="299"/>
      <c r="M2324" s="300"/>
      <c r="N2324" s="301"/>
      <c r="O2324" s="238"/>
      <c r="P2324" s="238"/>
      <c r="Q2324" s="238"/>
    </row>
    <row r="2325" spans="1:17" s="39" customFormat="1" ht="12">
      <c r="A2325" s="298"/>
      <c r="B2325" s="298"/>
      <c r="C2325" s="298"/>
      <c r="D2325" s="298"/>
      <c r="E2325" s="298"/>
      <c r="F2325" s="298"/>
      <c r="G2325" s="298"/>
      <c r="H2325" s="298"/>
      <c r="I2325" s="298"/>
      <c r="J2325" s="298"/>
      <c r="K2325" s="298"/>
      <c r="L2325" s="299"/>
      <c r="M2325" s="300"/>
      <c r="N2325" s="301"/>
      <c r="O2325" s="238"/>
      <c r="P2325" s="238"/>
      <c r="Q2325" s="238"/>
    </row>
    <row r="2326" spans="1:17" s="39" customFormat="1" ht="12">
      <c r="A2326" s="298"/>
      <c r="B2326" s="298"/>
      <c r="C2326" s="298"/>
      <c r="D2326" s="298"/>
      <c r="E2326" s="298"/>
      <c r="F2326" s="298"/>
      <c r="G2326" s="298"/>
      <c r="H2326" s="298"/>
      <c r="I2326" s="298"/>
      <c r="J2326" s="298"/>
      <c r="K2326" s="298"/>
      <c r="L2326" s="299"/>
      <c r="M2326" s="300"/>
      <c r="N2326" s="301"/>
      <c r="O2326" s="238"/>
      <c r="P2326" s="238"/>
      <c r="Q2326" s="238"/>
    </row>
    <row r="2327" spans="1:17" s="39" customFormat="1" ht="12">
      <c r="A2327" s="298"/>
      <c r="B2327" s="298"/>
      <c r="C2327" s="298"/>
      <c r="D2327" s="298"/>
      <c r="E2327" s="298"/>
      <c r="F2327" s="298"/>
      <c r="G2327" s="298"/>
      <c r="H2327" s="298"/>
      <c r="I2327" s="298"/>
      <c r="J2327" s="298"/>
      <c r="K2327" s="298"/>
      <c r="L2327" s="299"/>
      <c r="M2327" s="300"/>
      <c r="N2327" s="301"/>
      <c r="O2327" s="238"/>
      <c r="P2327" s="238"/>
      <c r="Q2327" s="238"/>
    </row>
    <row r="2328" spans="1:17" s="39" customFormat="1" ht="12">
      <c r="A2328" s="298"/>
      <c r="B2328" s="298"/>
      <c r="C2328" s="298"/>
      <c r="D2328" s="298"/>
      <c r="E2328" s="298"/>
      <c r="F2328" s="298"/>
      <c r="G2328" s="298"/>
      <c r="H2328" s="298"/>
      <c r="I2328" s="298"/>
      <c r="J2328" s="298"/>
      <c r="K2328" s="298"/>
      <c r="L2328" s="299"/>
      <c r="M2328" s="300"/>
      <c r="N2328" s="301"/>
      <c r="O2328" s="238"/>
      <c r="P2328" s="238"/>
      <c r="Q2328" s="238"/>
    </row>
    <row r="2329" spans="1:17" s="39" customFormat="1" ht="12">
      <c r="A2329" s="298"/>
      <c r="B2329" s="298"/>
      <c r="C2329" s="298"/>
      <c r="D2329" s="298"/>
      <c r="E2329" s="298"/>
      <c r="F2329" s="298"/>
      <c r="G2329" s="298"/>
      <c r="H2329" s="298"/>
      <c r="I2329" s="298"/>
      <c r="J2329" s="298"/>
      <c r="K2329" s="298"/>
      <c r="L2329" s="299"/>
      <c r="M2329" s="300"/>
      <c r="N2329" s="301"/>
      <c r="O2329" s="238"/>
      <c r="P2329" s="238"/>
      <c r="Q2329" s="238"/>
    </row>
    <row r="2330" spans="1:17" s="39" customFormat="1" ht="12">
      <c r="A2330" s="298"/>
      <c r="B2330" s="298"/>
      <c r="C2330" s="298"/>
      <c r="D2330" s="298"/>
      <c r="E2330" s="298"/>
      <c r="F2330" s="298"/>
      <c r="G2330" s="298"/>
      <c r="H2330" s="298"/>
      <c r="I2330" s="298"/>
      <c r="J2330" s="298"/>
      <c r="K2330" s="298"/>
      <c r="L2330" s="299"/>
      <c r="M2330" s="300"/>
      <c r="N2330" s="301"/>
      <c r="O2330" s="238"/>
      <c r="P2330" s="238"/>
      <c r="Q2330" s="238"/>
    </row>
    <row r="2331" spans="1:17" s="39" customFormat="1" ht="12">
      <c r="A2331" s="298"/>
      <c r="B2331" s="298"/>
      <c r="C2331" s="298"/>
      <c r="D2331" s="298"/>
      <c r="E2331" s="298"/>
      <c r="F2331" s="298"/>
      <c r="G2331" s="298"/>
      <c r="H2331" s="298"/>
      <c r="I2331" s="298"/>
      <c r="J2331" s="298"/>
      <c r="K2331" s="298"/>
      <c r="L2331" s="299"/>
      <c r="M2331" s="300"/>
      <c r="N2331" s="301"/>
      <c r="O2331" s="238"/>
      <c r="P2331" s="238"/>
      <c r="Q2331" s="238"/>
    </row>
    <row r="2332" spans="1:17" s="39" customFormat="1" ht="12">
      <c r="A2332" s="298"/>
      <c r="B2332" s="298"/>
      <c r="C2332" s="298"/>
      <c r="D2332" s="298"/>
      <c r="E2332" s="298"/>
      <c r="F2332" s="298"/>
      <c r="G2332" s="298"/>
      <c r="H2332" s="298"/>
      <c r="I2332" s="298"/>
      <c r="J2332" s="298"/>
      <c r="K2332" s="298"/>
      <c r="L2332" s="299"/>
      <c r="M2332" s="300"/>
      <c r="N2332" s="301"/>
      <c r="O2332" s="238"/>
      <c r="P2332" s="238"/>
      <c r="Q2332" s="238"/>
    </row>
    <row r="2333" spans="1:17" s="39" customFormat="1" ht="12">
      <c r="A2333" s="298"/>
      <c r="B2333" s="298"/>
      <c r="C2333" s="298"/>
      <c r="D2333" s="298"/>
      <c r="E2333" s="298"/>
      <c r="F2333" s="298"/>
      <c r="G2333" s="298"/>
      <c r="H2333" s="298"/>
      <c r="I2333" s="298"/>
      <c r="J2333" s="298"/>
      <c r="K2333" s="298"/>
      <c r="L2333" s="299"/>
      <c r="M2333" s="300"/>
      <c r="N2333" s="301"/>
      <c r="O2333" s="238"/>
      <c r="P2333" s="238"/>
      <c r="Q2333" s="238"/>
    </row>
    <row r="2334" spans="1:17" s="39" customFormat="1" ht="12">
      <c r="A2334" s="298"/>
      <c r="B2334" s="298"/>
      <c r="C2334" s="298"/>
      <c r="D2334" s="298"/>
      <c r="E2334" s="298"/>
      <c r="F2334" s="298"/>
      <c r="G2334" s="298"/>
      <c r="H2334" s="298"/>
      <c r="I2334" s="298"/>
      <c r="J2334" s="298"/>
      <c r="K2334" s="298"/>
      <c r="L2334" s="299"/>
      <c r="M2334" s="300"/>
      <c r="N2334" s="301"/>
      <c r="O2334" s="238"/>
      <c r="P2334" s="238"/>
      <c r="Q2334" s="238"/>
    </row>
    <row r="2335" spans="1:17" s="39" customFormat="1" ht="12">
      <c r="A2335" s="298"/>
      <c r="B2335" s="298"/>
      <c r="C2335" s="298"/>
      <c r="D2335" s="298"/>
      <c r="E2335" s="298"/>
      <c r="F2335" s="298"/>
      <c r="G2335" s="298"/>
      <c r="H2335" s="298"/>
      <c r="I2335" s="298"/>
      <c r="J2335" s="298"/>
      <c r="K2335" s="298"/>
      <c r="L2335" s="299"/>
      <c r="M2335" s="300"/>
      <c r="N2335" s="301"/>
      <c r="O2335" s="238"/>
      <c r="P2335" s="238"/>
      <c r="Q2335" s="238"/>
    </row>
    <row r="2336" spans="1:17" s="39" customFormat="1" ht="12">
      <c r="A2336" s="298"/>
      <c r="B2336" s="298"/>
      <c r="C2336" s="298"/>
      <c r="D2336" s="298"/>
      <c r="E2336" s="298"/>
      <c r="F2336" s="298"/>
      <c r="G2336" s="298"/>
      <c r="H2336" s="298"/>
      <c r="I2336" s="298"/>
      <c r="J2336" s="298"/>
      <c r="K2336" s="298"/>
      <c r="L2336" s="299"/>
      <c r="M2336" s="300"/>
      <c r="N2336" s="301"/>
      <c r="O2336" s="238"/>
      <c r="P2336" s="238"/>
      <c r="Q2336" s="238"/>
    </row>
    <row r="2337" spans="1:17" s="39" customFormat="1" ht="12">
      <c r="A2337" s="298"/>
      <c r="B2337" s="298"/>
      <c r="C2337" s="298"/>
      <c r="D2337" s="298"/>
      <c r="E2337" s="298"/>
      <c r="F2337" s="298"/>
      <c r="G2337" s="298"/>
      <c r="H2337" s="298"/>
      <c r="I2337" s="298"/>
      <c r="J2337" s="298"/>
      <c r="K2337" s="298"/>
      <c r="L2337" s="299"/>
      <c r="M2337" s="300"/>
      <c r="N2337" s="301"/>
      <c r="O2337" s="238"/>
      <c r="P2337" s="238"/>
      <c r="Q2337" s="238"/>
    </row>
    <row r="2338" spans="1:17" s="39" customFormat="1" ht="12">
      <c r="A2338" s="298"/>
      <c r="B2338" s="298"/>
      <c r="C2338" s="298"/>
      <c r="D2338" s="298"/>
      <c r="E2338" s="298"/>
      <c r="F2338" s="298"/>
      <c r="G2338" s="298"/>
      <c r="H2338" s="298"/>
      <c r="I2338" s="298"/>
      <c r="J2338" s="298"/>
      <c r="K2338" s="298"/>
      <c r="L2338" s="299"/>
      <c r="M2338" s="300"/>
      <c r="N2338" s="301"/>
      <c r="O2338" s="238"/>
      <c r="P2338" s="238"/>
      <c r="Q2338" s="238"/>
    </row>
    <row r="2339" spans="1:17" s="39" customFormat="1" ht="12">
      <c r="A2339" s="298"/>
      <c r="B2339" s="298"/>
      <c r="C2339" s="298"/>
      <c r="D2339" s="298"/>
      <c r="E2339" s="298"/>
      <c r="F2339" s="298"/>
      <c r="G2339" s="298"/>
      <c r="H2339" s="298"/>
      <c r="I2339" s="298"/>
      <c r="J2339" s="298"/>
      <c r="K2339" s="298"/>
      <c r="L2339" s="299"/>
      <c r="M2339" s="300"/>
      <c r="N2339" s="301"/>
      <c r="O2339" s="238"/>
      <c r="P2339" s="238"/>
      <c r="Q2339" s="238"/>
    </row>
    <row r="2340" spans="1:17" s="39" customFormat="1" ht="12">
      <c r="A2340" s="298"/>
      <c r="B2340" s="298"/>
      <c r="C2340" s="298"/>
      <c r="D2340" s="298"/>
      <c r="E2340" s="298"/>
      <c r="F2340" s="298"/>
      <c r="G2340" s="298"/>
      <c r="H2340" s="298"/>
      <c r="I2340" s="298"/>
      <c r="J2340" s="298"/>
      <c r="K2340" s="298"/>
      <c r="L2340" s="299"/>
      <c r="M2340" s="300"/>
      <c r="N2340" s="301"/>
      <c r="O2340" s="238"/>
      <c r="P2340" s="238"/>
      <c r="Q2340" s="238"/>
    </row>
    <row r="2341" spans="1:17" s="39" customFormat="1" ht="12">
      <c r="A2341" s="298"/>
      <c r="B2341" s="298"/>
      <c r="C2341" s="298"/>
      <c r="D2341" s="298"/>
      <c r="E2341" s="298"/>
      <c r="F2341" s="298"/>
      <c r="G2341" s="298"/>
      <c r="H2341" s="298"/>
      <c r="I2341" s="298"/>
      <c r="J2341" s="298"/>
      <c r="K2341" s="298"/>
      <c r="L2341" s="299"/>
      <c r="M2341" s="300"/>
      <c r="N2341" s="301"/>
      <c r="O2341" s="238"/>
      <c r="P2341" s="238"/>
      <c r="Q2341" s="238"/>
    </row>
    <row r="2342" spans="1:17" s="39" customFormat="1" ht="12">
      <c r="A2342" s="298"/>
      <c r="B2342" s="298"/>
      <c r="C2342" s="298"/>
      <c r="D2342" s="298"/>
      <c r="E2342" s="298"/>
      <c r="F2342" s="298"/>
      <c r="G2342" s="298"/>
      <c r="H2342" s="298"/>
      <c r="I2342" s="298"/>
      <c r="J2342" s="298"/>
      <c r="K2342" s="298"/>
      <c r="L2342" s="299"/>
      <c r="M2342" s="300"/>
      <c r="N2342" s="301"/>
      <c r="O2342" s="238"/>
      <c r="P2342" s="238"/>
      <c r="Q2342" s="238"/>
    </row>
    <row r="2343" spans="1:17" s="39" customFormat="1" ht="12">
      <c r="A2343" s="298"/>
      <c r="B2343" s="298"/>
      <c r="C2343" s="298"/>
      <c r="D2343" s="298"/>
      <c r="E2343" s="298"/>
      <c r="F2343" s="298"/>
      <c r="G2343" s="298"/>
      <c r="H2343" s="298"/>
      <c r="I2343" s="298"/>
      <c r="J2343" s="298"/>
      <c r="K2343" s="298"/>
      <c r="L2343" s="299"/>
      <c r="M2343" s="300"/>
      <c r="N2343" s="301"/>
      <c r="O2343" s="238"/>
      <c r="P2343" s="238"/>
      <c r="Q2343" s="238"/>
    </row>
    <row r="2344" spans="1:17" s="39" customFormat="1" ht="12">
      <c r="A2344" s="298"/>
      <c r="B2344" s="298"/>
      <c r="C2344" s="298"/>
      <c r="D2344" s="298"/>
      <c r="E2344" s="298"/>
      <c r="F2344" s="298"/>
      <c r="G2344" s="298"/>
      <c r="H2344" s="298"/>
      <c r="I2344" s="298"/>
      <c r="J2344" s="298"/>
      <c r="K2344" s="298"/>
      <c r="L2344" s="299"/>
      <c r="M2344" s="300"/>
      <c r="N2344" s="301"/>
      <c r="O2344" s="238"/>
      <c r="P2344" s="238"/>
      <c r="Q2344" s="238"/>
    </row>
    <row r="2345" spans="1:17" s="39" customFormat="1" ht="12">
      <c r="A2345" s="298"/>
      <c r="B2345" s="298"/>
      <c r="C2345" s="298"/>
      <c r="D2345" s="298"/>
      <c r="E2345" s="298"/>
      <c r="F2345" s="298"/>
      <c r="G2345" s="298"/>
      <c r="H2345" s="298"/>
      <c r="I2345" s="298"/>
      <c r="J2345" s="298"/>
      <c r="K2345" s="298"/>
      <c r="L2345" s="299"/>
      <c r="M2345" s="300"/>
      <c r="N2345" s="301"/>
      <c r="O2345" s="238"/>
      <c r="P2345" s="238"/>
      <c r="Q2345" s="238"/>
    </row>
    <row r="2346" spans="1:17" s="39" customFormat="1" ht="12">
      <c r="A2346" s="298"/>
      <c r="B2346" s="298"/>
      <c r="C2346" s="298"/>
      <c r="D2346" s="298"/>
      <c r="E2346" s="298"/>
      <c r="F2346" s="298"/>
      <c r="G2346" s="298"/>
      <c r="H2346" s="298"/>
      <c r="I2346" s="298"/>
      <c r="J2346" s="298"/>
      <c r="K2346" s="298"/>
      <c r="L2346" s="299"/>
      <c r="M2346" s="300"/>
      <c r="N2346" s="301"/>
      <c r="O2346" s="238"/>
      <c r="P2346" s="238"/>
      <c r="Q2346" s="238"/>
    </row>
    <row r="2347" spans="1:17" s="39" customFormat="1" ht="12">
      <c r="A2347" s="298"/>
      <c r="B2347" s="298"/>
      <c r="C2347" s="298"/>
      <c r="D2347" s="298"/>
      <c r="E2347" s="298"/>
      <c r="F2347" s="298"/>
      <c r="G2347" s="298"/>
      <c r="H2347" s="298"/>
      <c r="I2347" s="298"/>
      <c r="J2347" s="298"/>
      <c r="K2347" s="298"/>
      <c r="L2347" s="299"/>
      <c r="M2347" s="300"/>
      <c r="N2347" s="301"/>
      <c r="O2347" s="238"/>
      <c r="P2347" s="238"/>
      <c r="Q2347" s="238"/>
    </row>
    <row r="2348" spans="1:17" s="39" customFormat="1" ht="12">
      <c r="A2348" s="298"/>
      <c r="B2348" s="298"/>
      <c r="C2348" s="298"/>
      <c r="D2348" s="298"/>
      <c r="E2348" s="298"/>
      <c r="F2348" s="298"/>
      <c r="G2348" s="298"/>
      <c r="H2348" s="298"/>
      <c r="I2348" s="298"/>
      <c r="J2348" s="298"/>
      <c r="K2348" s="298"/>
      <c r="L2348" s="299"/>
      <c r="M2348" s="300"/>
      <c r="N2348" s="301"/>
      <c r="O2348" s="238"/>
      <c r="P2348" s="238"/>
      <c r="Q2348" s="238"/>
    </row>
    <row r="2349" spans="1:17" s="39" customFormat="1" ht="12">
      <c r="A2349" s="298"/>
      <c r="B2349" s="298"/>
      <c r="C2349" s="298"/>
      <c r="D2349" s="298"/>
      <c r="E2349" s="298"/>
      <c r="F2349" s="298"/>
      <c r="G2349" s="298"/>
      <c r="H2349" s="298"/>
      <c r="I2349" s="298"/>
      <c r="J2349" s="298"/>
      <c r="K2349" s="298"/>
      <c r="L2349" s="299"/>
      <c r="M2349" s="300"/>
      <c r="N2349" s="301"/>
      <c r="O2349" s="238"/>
      <c r="P2349" s="238"/>
      <c r="Q2349" s="238"/>
    </row>
    <row r="2350" spans="1:17" s="39" customFormat="1" ht="12">
      <c r="A2350" s="298"/>
      <c r="B2350" s="298"/>
      <c r="C2350" s="298"/>
      <c r="D2350" s="298"/>
      <c r="E2350" s="298"/>
      <c r="F2350" s="298"/>
      <c r="G2350" s="298"/>
      <c r="H2350" s="298"/>
      <c r="I2350" s="298"/>
      <c r="J2350" s="298"/>
      <c r="K2350" s="298"/>
      <c r="L2350" s="299"/>
      <c r="M2350" s="300"/>
      <c r="N2350" s="301"/>
      <c r="O2350" s="238"/>
      <c r="P2350" s="238"/>
      <c r="Q2350" s="238"/>
    </row>
    <row r="2351" spans="1:17" s="39" customFormat="1" ht="12">
      <c r="A2351" s="298"/>
      <c r="B2351" s="298"/>
      <c r="C2351" s="298"/>
      <c r="D2351" s="298"/>
      <c r="E2351" s="298"/>
      <c r="F2351" s="298"/>
      <c r="G2351" s="298"/>
      <c r="H2351" s="298"/>
      <c r="I2351" s="298"/>
      <c r="J2351" s="298"/>
      <c r="K2351" s="298"/>
      <c r="L2351" s="299"/>
      <c r="M2351" s="300"/>
      <c r="N2351" s="301"/>
      <c r="O2351" s="238"/>
      <c r="P2351" s="238"/>
      <c r="Q2351" s="238"/>
    </row>
    <row r="2352" spans="1:17" s="39" customFormat="1" ht="12">
      <c r="A2352" s="298"/>
      <c r="B2352" s="298"/>
      <c r="C2352" s="298"/>
      <c r="D2352" s="298"/>
      <c r="E2352" s="298"/>
      <c r="F2352" s="298"/>
      <c r="G2352" s="298"/>
      <c r="H2352" s="298"/>
      <c r="I2352" s="298"/>
      <c r="J2352" s="298"/>
      <c r="K2352" s="298"/>
      <c r="L2352" s="299"/>
      <c r="M2352" s="300"/>
      <c r="N2352" s="301"/>
      <c r="O2352" s="238"/>
      <c r="P2352" s="238"/>
      <c r="Q2352" s="238"/>
    </row>
    <row r="2353" spans="1:17" s="39" customFormat="1" ht="12">
      <c r="A2353" s="298"/>
      <c r="B2353" s="298"/>
      <c r="C2353" s="298"/>
      <c r="D2353" s="298"/>
      <c r="E2353" s="298"/>
      <c r="F2353" s="298"/>
      <c r="G2353" s="298"/>
      <c r="H2353" s="298"/>
      <c r="I2353" s="298"/>
      <c r="J2353" s="298"/>
      <c r="K2353" s="298"/>
      <c r="L2353" s="299"/>
      <c r="M2353" s="300"/>
      <c r="N2353" s="301"/>
      <c r="O2353" s="238"/>
      <c r="P2353" s="238"/>
      <c r="Q2353" s="238"/>
    </row>
    <row r="2354" spans="1:17" s="39" customFormat="1" ht="12">
      <c r="A2354" s="298"/>
      <c r="B2354" s="298"/>
      <c r="C2354" s="298"/>
      <c r="D2354" s="298"/>
      <c r="E2354" s="298"/>
      <c r="F2354" s="298"/>
      <c r="G2354" s="298"/>
      <c r="H2354" s="298"/>
      <c r="I2354" s="298"/>
      <c r="J2354" s="298"/>
      <c r="K2354" s="298"/>
      <c r="L2354" s="299"/>
      <c r="M2354" s="300"/>
      <c r="N2354" s="301"/>
      <c r="O2354" s="238"/>
      <c r="P2354" s="238"/>
      <c r="Q2354" s="238"/>
    </row>
    <row r="2355" spans="1:17" s="39" customFormat="1" ht="12">
      <c r="A2355" s="298"/>
      <c r="B2355" s="298"/>
      <c r="C2355" s="298"/>
      <c r="D2355" s="298"/>
      <c r="E2355" s="298"/>
      <c r="F2355" s="298"/>
      <c r="G2355" s="298"/>
      <c r="H2355" s="298"/>
      <c r="I2355" s="298"/>
      <c r="J2355" s="298"/>
      <c r="K2355" s="298"/>
      <c r="L2355" s="299"/>
      <c r="M2355" s="300"/>
      <c r="N2355" s="301"/>
      <c r="O2355" s="238"/>
      <c r="P2355" s="238"/>
      <c r="Q2355" s="238"/>
    </row>
    <row r="2356" spans="1:17" s="39" customFormat="1" ht="12">
      <c r="A2356" s="298"/>
      <c r="B2356" s="298"/>
      <c r="C2356" s="298"/>
      <c r="D2356" s="298"/>
      <c r="E2356" s="298"/>
      <c r="F2356" s="298"/>
      <c r="G2356" s="298"/>
      <c r="H2356" s="298"/>
      <c r="I2356" s="298"/>
      <c r="J2356" s="298"/>
      <c r="K2356" s="298"/>
      <c r="L2356" s="299"/>
      <c r="M2356" s="300"/>
      <c r="N2356" s="301"/>
      <c r="O2356" s="238"/>
      <c r="P2356" s="238"/>
      <c r="Q2356" s="238"/>
    </row>
    <row r="2357" spans="1:17" s="39" customFormat="1" ht="12">
      <c r="A2357" s="298"/>
      <c r="B2357" s="298"/>
      <c r="C2357" s="298"/>
      <c r="D2357" s="298"/>
      <c r="E2357" s="298"/>
      <c r="F2357" s="298"/>
      <c r="G2357" s="298"/>
      <c r="H2357" s="298"/>
      <c r="I2357" s="298"/>
      <c r="J2357" s="298"/>
      <c r="K2357" s="298"/>
      <c r="L2357" s="299"/>
      <c r="M2357" s="300"/>
      <c r="N2357" s="301"/>
      <c r="O2357" s="238"/>
      <c r="P2357" s="238"/>
      <c r="Q2357" s="238"/>
    </row>
    <row r="2358" spans="1:17" s="39" customFormat="1" ht="12">
      <c r="A2358" s="298"/>
      <c r="B2358" s="298"/>
      <c r="C2358" s="298"/>
      <c r="D2358" s="298"/>
      <c r="E2358" s="298"/>
      <c r="F2358" s="298"/>
      <c r="G2358" s="298"/>
      <c r="H2358" s="298"/>
      <c r="I2358" s="298"/>
      <c r="J2358" s="298"/>
      <c r="K2358" s="298"/>
      <c r="L2358" s="299"/>
      <c r="M2358" s="300"/>
      <c r="N2358" s="301"/>
      <c r="O2358" s="238"/>
      <c r="P2358" s="238"/>
      <c r="Q2358" s="238"/>
    </row>
    <row r="2359" spans="1:17" s="39" customFormat="1" ht="12">
      <c r="A2359" s="298"/>
      <c r="B2359" s="298"/>
      <c r="C2359" s="298"/>
      <c r="D2359" s="298"/>
      <c r="E2359" s="298"/>
      <c r="F2359" s="298"/>
      <c r="G2359" s="298"/>
      <c r="H2359" s="298"/>
      <c r="I2359" s="298"/>
      <c r="J2359" s="298"/>
      <c r="K2359" s="298"/>
      <c r="L2359" s="299"/>
      <c r="M2359" s="300"/>
      <c r="N2359" s="301"/>
      <c r="O2359" s="238"/>
      <c r="P2359" s="238"/>
      <c r="Q2359" s="238"/>
    </row>
    <row r="2360" spans="1:17" s="39" customFormat="1" ht="12">
      <c r="A2360" s="298"/>
      <c r="B2360" s="298"/>
      <c r="C2360" s="298"/>
      <c r="D2360" s="298"/>
      <c r="E2360" s="298"/>
      <c r="F2360" s="298"/>
      <c r="G2360" s="298"/>
      <c r="H2360" s="298"/>
      <c r="I2360" s="298"/>
      <c r="J2360" s="298"/>
      <c r="K2360" s="298"/>
      <c r="L2360" s="299"/>
      <c r="M2360" s="300"/>
      <c r="N2360" s="301"/>
      <c r="O2360" s="238"/>
      <c r="P2360" s="238"/>
      <c r="Q2360" s="238"/>
    </row>
    <row r="2361" spans="1:17" s="39" customFormat="1" ht="12">
      <c r="A2361" s="298"/>
      <c r="B2361" s="298"/>
      <c r="C2361" s="298"/>
      <c r="D2361" s="298"/>
      <c r="E2361" s="298"/>
      <c r="F2361" s="298"/>
      <c r="G2361" s="298"/>
      <c r="H2361" s="298"/>
      <c r="I2361" s="298"/>
      <c r="J2361" s="298"/>
      <c r="K2361" s="298"/>
      <c r="L2361" s="299"/>
      <c r="M2361" s="300"/>
      <c r="N2361" s="301"/>
      <c r="O2361" s="238"/>
      <c r="P2361" s="238"/>
      <c r="Q2361" s="238"/>
    </row>
    <row r="2362" spans="1:17" s="39" customFormat="1" ht="12">
      <c r="A2362" s="298"/>
      <c r="B2362" s="298"/>
      <c r="C2362" s="298"/>
      <c r="D2362" s="298"/>
      <c r="E2362" s="298"/>
      <c r="F2362" s="298"/>
      <c r="G2362" s="298"/>
      <c r="H2362" s="298"/>
      <c r="I2362" s="298"/>
      <c r="J2362" s="298"/>
      <c r="K2362" s="298"/>
      <c r="L2362" s="299"/>
      <c r="M2362" s="300"/>
      <c r="N2362" s="301"/>
      <c r="O2362" s="238"/>
      <c r="P2362" s="238"/>
      <c r="Q2362" s="238"/>
    </row>
    <row r="2363" spans="1:17" s="39" customFormat="1" ht="12">
      <c r="A2363" s="298"/>
      <c r="B2363" s="298"/>
      <c r="C2363" s="298"/>
      <c r="D2363" s="298"/>
      <c r="E2363" s="298"/>
      <c r="F2363" s="298"/>
      <c r="G2363" s="298"/>
      <c r="H2363" s="298"/>
      <c r="I2363" s="298"/>
      <c r="J2363" s="298"/>
      <c r="K2363" s="298"/>
      <c r="L2363" s="299"/>
      <c r="M2363" s="300"/>
      <c r="N2363" s="301"/>
      <c r="O2363" s="238"/>
      <c r="P2363" s="238"/>
      <c r="Q2363" s="238"/>
    </row>
    <row r="2364" spans="1:17" s="39" customFormat="1" ht="12">
      <c r="A2364" s="298"/>
      <c r="B2364" s="298"/>
      <c r="C2364" s="298"/>
      <c r="D2364" s="298"/>
      <c r="E2364" s="298"/>
      <c r="F2364" s="298"/>
      <c r="G2364" s="298"/>
      <c r="H2364" s="298"/>
      <c r="I2364" s="298"/>
      <c r="J2364" s="298"/>
      <c r="K2364" s="298"/>
      <c r="L2364" s="299"/>
      <c r="M2364" s="300"/>
      <c r="N2364" s="301"/>
      <c r="O2364" s="238"/>
      <c r="P2364" s="238"/>
      <c r="Q2364" s="238"/>
    </row>
    <row r="2365" spans="1:17" s="39" customFormat="1" ht="12">
      <c r="A2365" s="298"/>
      <c r="B2365" s="298"/>
      <c r="C2365" s="298"/>
      <c r="D2365" s="298"/>
      <c r="E2365" s="298"/>
      <c r="F2365" s="298"/>
      <c r="G2365" s="298"/>
      <c r="H2365" s="298"/>
      <c r="I2365" s="298"/>
      <c r="J2365" s="298"/>
      <c r="K2365" s="298"/>
      <c r="L2365" s="299"/>
      <c r="M2365" s="300"/>
      <c r="N2365" s="301"/>
      <c r="O2365" s="238"/>
      <c r="P2365" s="238"/>
      <c r="Q2365" s="238"/>
    </row>
    <row r="2366" spans="1:17" s="39" customFormat="1" ht="12">
      <c r="A2366" s="298"/>
      <c r="B2366" s="298"/>
      <c r="C2366" s="298"/>
      <c r="D2366" s="298"/>
      <c r="E2366" s="298"/>
      <c r="F2366" s="298"/>
      <c r="G2366" s="298"/>
      <c r="H2366" s="298"/>
      <c r="I2366" s="298"/>
      <c r="J2366" s="298"/>
      <c r="K2366" s="298"/>
      <c r="L2366" s="299"/>
      <c r="M2366" s="300"/>
      <c r="N2366" s="301"/>
      <c r="O2366" s="238"/>
      <c r="P2366" s="238"/>
      <c r="Q2366" s="238"/>
    </row>
    <row r="2367" spans="1:17" s="39" customFormat="1" ht="12">
      <c r="A2367" s="298"/>
      <c r="B2367" s="298"/>
      <c r="C2367" s="298"/>
      <c r="D2367" s="298"/>
      <c r="E2367" s="298"/>
      <c r="F2367" s="298"/>
      <c r="G2367" s="298"/>
      <c r="H2367" s="298"/>
      <c r="I2367" s="298"/>
      <c r="J2367" s="298"/>
      <c r="K2367" s="298"/>
      <c r="L2367" s="299"/>
      <c r="M2367" s="300"/>
      <c r="N2367" s="301"/>
      <c r="O2367" s="238"/>
      <c r="P2367" s="238"/>
      <c r="Q2367" s="238"/>
    </row>
    <row r="2368" spans="1:17" s="39" customFormat="1" ht="12">
      <c r="A2368" s="298"/>
      <c r="B2368" s="298"/>
      <c r="C2368" s="298"/>
      <c r="D2368" s="298"/>
      <c r="E2368" s="298"/>
      <c r="F2368" s="298"/>
      <c r="G2368" s="298"/>
      <c r="H2368" s="298"/>
      <c r="I2368" s="298"/>
      <c r="J2368" s="298"/>
      <c r="K2368" s="298"/>
      <c r="L2368" s="299"/>
      <c r="M2368" s="300"/>
      <c r="N2368" s="301"/>
      <c r="O2368" s="238"/>
      <c r="P2368" s="238"/>
      <c r="Q2368" s="238"/>
    </row>
    <row r="2369" spans="1:17" s="39" customFormat="1" ht="12">
      <c r="A2369" s="298"/>
      <c r="B2369" s="298"/>
      <c r="C2369" s="298"/>
      <c r="D2369" s="298"/>
      <c r="E2369" s="298"/>
      <c r="F2369" s="298"/>
      <c r="G2369" s="298"/>
      <c r="H2369" s="298"/>
      <c r="I2369" s="298"/>
      <c r="J2369" s="298"/>
      <c r="K2369" s="298"/>
      <c r="L2369" s="299"/>
      <c r="M2369" s="300"/>
      <c r="N2369" s="301"/>
      <c r="O2369" s="238"/>
      <c r="P2369" s="238"/>
      <c r="Q2369" s="238"/>
    </row>
    <row r="2370" spans="1:17" s="39" customFormat="1" ht="12">
      <c r="A2370" s="298"/>
      <c r="B2370" s="298"/>
      <c r="C2370" s="298"/>
      <c r="D2370" s="298"/>
      <c r="E2370" s="298"/>
      <c r="F2370" s="298"/>
      <c r="G2370" s="298"/>
      <c r="H2370" s="298"/>
      <c r="I2370" s="298"/>
      <c r="J2370" s="298"/>
      <c r="K2370" s="298"/>
      <c r="L2370" s="299"/>
      <c r="M2370" s="300"/>
      <c r="N2370" s="301"/>
      <c r="O2370" s="238"/>
      <c r="P2370" s="238"/>
      <c r="Q2370" s="238"/>
    </row>
    <row r="2371" spans="1:17" s="39" customFormat="1" ht="12">
      <c r="A2371" s="298"/>
      <c r="B2371" s="298"/>
      <c r="C2371" s="298"/>
      <c r="D2371" s="298"/>
      <c r="E2371" s="298"/>
      <c r="F2371" s="298"/>
      <c r="G2371" s="298"/>
      <c r="H2371" s="298"/>
      <c r="I2371" s="298"/>
      <c r="J2371" s="298"/>
      <c r="K2371" s="298"/>
      <c r="L2371" s="299"/>
      <c r="M2371" s="300"/>
      <c r="N2371" s="301"/>
      <c r="O2371" s="238"/>
      <c r="P2371" s="238"/>
      <c r="Q2371" s="238"/>
    </row>
    <row r="2372" spans="1:17" s="39" customFormat="1" ht="12">
      <c r="A2372" s="298"/>
      <c r="B2372" s="298"/>
      <c r="C2372" s="298"/>
      <c r="D2372" s="298"/>
      <c r="E2372" s="298"/>
      <c r="F2372" s="298"/>
      <c r="G2372" s="298"/>
      <c r="H2372" s="298"/>
      <c r="I2372" s="298"/>
      <c r="J2372" s="298"/>
      <c r="K2372" s="298"/>
      <c r="L2372" s="299"/>
      <c r="M2372" s="300"/>
      <c r="N2372" s="301"/>
      <c r="O2372" s="238"/>
      <c r="P2372" s="238"/>
      <c r="Q2372" s="238"/>
    </row>
    <row r="2373" spans="1:17" s="39" customFormat="1" ht="12">
      <c r="A2373" s="298"/>
      <c r="B2373" s="298"/>
      <c r="C2373" s="298"/>
      <c r="D2373" s="298"/>
      <c r="E2373" s="298"/>
      <c r="F2373" s="298"/>
      <c r="G2373" s="298"/>
      <c r="H2373" s="298"/>
      <c r="I2373" s="298"/>
      <c r="J2373" s="298"/>
      <c r="K2373" s="298"/>
      <c r="L2373" s="299"/>
      <c r="M2373" s="300"/>
      <c r="N2373" s="301"/>
      <c r="O2373" s="238"/>
      <c r="P2373" s="238"/>
      <c r="Q2373" s="238"/>
    </row>
    <row r="2374" spans="1:17" s="39" customFormat="1" ht="12">
      <c r="A2374" s="298"/>
      <c r="B2374" s="298"/>
      <c r="C2374" s="298"/>
      <c r="D2374" s="298"/>
      <c r="E2374" s="298"/>
      <c r="F2374" s="298"/>
      <c r="G2374" s="298"/>
      <c r="H2374" s="298"/>
      <c r="I2374" s="298"/>
      <c r="J2374" s="298"/>
      <c r="K2374" s="298"/>
      <c r="L2374" s="299"/>
      <c r="M2374" s="300"/>
      <c r="N2374" s="301"/>
      <c r="O2374" s="238"/>
      <c r="P2374" s="238"/>
      <c r="Q2374" s="238"/>
    </row>
    <row r="2375" spans="1:17" s="39" customFormat="1" ht="12">
      <c r="A2375" s="298"/>
      <c r="B2375" s="298"/>
      <c r="C2375" s="298"/>
      <c r="D2375" s="298"/>
      <c r="E2375" s="298"/>
      <c r="F2375" s="298"/>
      <c r="G2375" s="298"/>
      <c r="H2375" s="298"/>
      <c r="I2375" s="298"/>
      <c r="J2375" s="298"/>
      <c r="K2375" s="298"/>
      <c r="L2375" s="299"/>
      <c r="M2375" s="300"/>
      <c r="N2375" s="301"/>
      <c r="O2375" s="238"/>
      <c r="P2375" s="238"/>
      <c r="Q2375" s="238"/>
    </row>
    <row r="2376" spans="1:17" s="39" customFormat="1" ht="12">
      <c r="A2376" s="298"/>
      <c r="B2376" s="298"/>
      <c r="C2376" s="298"/>
      <c r="D2376" s="298"/>
      <c r="E2376" s="298"/>
      <c r="F2376" s="298"/>
      <c r="G2376" s="298"/>
      <c r="H2376" s="298"/>
      <c r="I2376" s="298"/>
      <c r="J2376" s="298"/>
      <c r="K2376" s="298"/>
      <c r="L2376" s="299"/>
      <c r="M2376" s="300"/>
      <c r="N2376" s="301"/>
      <c r="O2376" s="238"/>
      <c r="P2376" s="238"/>
      <c r="Q2376" s="238"/>
    </row>
    <row r="2377" spans="1:17" s="39" customFormat="1" ht="12">
      <c r="A2377" s="298"/>
      <c r="B2377" s="298"/>
      <c r="C2377" s="298"/>
      <c r="D2377" s="298"/>
      <c r="E2377" s="298"/>
      <c r="F2377" s="298"/>
      <c r="G2377" s="298"/>
      <c r="H2377" s="298"/>
      <c r="I2377" s="298"/>
      <c r="J2377" s="298"/>
      <c r="K2377" s="298"/>
      <c r="L2377" s="299"/>
      <c r="M2377" s="300"/>
      <c r="N2377" s="301"/>
      <c r="O2377" s="238"/>
      <c r="P2377" s="238"/>
      <c r="Q2377" s="238"/>
    </row>
    <row r="2378" spans="1:17" s="39" customFormat="1" ht="12">
      <c r="A2378" s="298"/>
      <c r="B2378" s="298"/>
      <c r="C2378" s="298"/>
      <c r="D2378" s="298"/>
      <c r="E2378" s="298"/>
      <c r="F2378" s="298"/>
      <c r="G2378" s="298"/>
      <c r="H2378" s="298"/>
      <c r="I2378" s="298"/>
      <c r="J2378" s="298"/>
      <c r="K2378" s="298"/>
      <c r="L2378" s="299"/>
      <c r="M2378" s="300"/>
      <c r="N2378" s="301"/>
      <c r="O2378" s="238"/>
      <c r="P2378" s="238"/>
      <c r="Q2378" s="238"/>
    </row>
    <row r="2379" spans="1:17" s="39" customFormat="1" ht="12">
      <c r="A2379" s="298"/>
      <c r="B2379" s="298"/>
      <c r="C2379" s="298"/>
      <c r="D2379" s="298"/>
      <c r="E2379" s="298"/>
      <c r="F2379" s="298"/>
      <c r="G2379" s="298"/>
      <c r="H2379" s="298"/>
      <c r="I2379" s="298"/>
      <c r="J2379" s="298"/>
      <c r="K2379" s="298"/>
      <c r="L2379" s="299"/>
      <c r="M2379" s="300"/>
      <c r="N2379" s="301"/>
      <c r="O2379" s="238"/>
      <c r="P2379" s="238"/>
      <c r="Q2379" s="238"/>
    </row>
    <row r="2380" spans="1:17" s="39" customFormat="1" ht="12">
      <c r="A2380" s="298"/>
      <c r="B2380" s="298"/>
      <c r="C2380" s="298"/>
      <c r="D2380" s="298"/>
      <c r="E2380" s="298"/>
      <c r="F2380" s="298"/>
      <c r="G2380" s="298"/>
      <c r="H2380" s="298"/>
      <c r="I2380" s="298"/>
      <c r="J2380" s="298"/>
      <c r="K2380" s="298"/>
      <c r="L2380" s="299"/>
      <c r="M2380" s="300"/>
      <c r="N2380" s="301"/>
      <c r="O2380" s="238"/>
      <c r="P2380" s="238"/>
      <c r="Q2380" s="238"/>
    </row>
    <row r="2381" spans="1:17" s="39" customFormat="1" ht="12">
      <c r="A2381" s="298"/>
      <c r="B2381" s="298"/>
      <c r="C2381" s="298"/>
      <c r="D2381" s="298"/>
      <c r="E2381" s="298"/>
      <c r="F2381" s="298"/>
      <c r="G2381" s="298"/>
      <c r="H2381" s="298"/>
      <c r="I2381" s="298"/>
      <c r="J2381" s="298"/>
      <c r="K2381" s="298"/>
      <c r="L2381" s="299"/>
      <c r="M2381" s="300"/>
      <c r="N2381" s="301"/>
      <c r="O2381" s="238"/>
      <c r="P2381" s="238"/>
      <c r="Q2381" s="238"/>
    </row>
    <row r="2382" spans="1:17" s="39" customFormat="1" ht="12">
      <c r="A2382" s="298"/>
      <c r="B2382" s="298"/>
      <c r="C2382" s="298"/>
      <c r="D2382" s="298"/>
      <c r="E2382" s="298"/>
      <c r="F2382" s="298"/>
      <c r="G2382" s="298"/>
      <c r="H2382" s="298"/>
      <c r="I2382" s="298"/>
      <c r="J2382" s="298"/>
      <c r="K2382" s="298"/>
      <c r="L2382" s="299"/>
      <c r="M2382" s="300"/>
      <c r="N2382" s="301"/>
      <c r="O2382" s="238"/>
      <c r="P2382" s="238"/>
      <c r="Q2382" s="238"/>
    </row>
    <row r="2383" spans="1:17" s="39" customFormat="1" ht="12">
      <c r="A2383" s="298"/>
      <c r="B2383" s="298"/>
      <c r="C2383" s="298"/>
      <c r="D2383" s="298"/>
      <c r="E2383" s="298"/>
      <c r="F2383" s="298"/>
      <c r="G2383" s="298"/>
      <c r="H2383" s="298"/>
      <c r="I2383" s="298"/>
      <c r="J2383" s="298"/>
      <c r="K2383" s="298"/>
      <c r="L2383" s="299"/>
      <c r="M2383" s="300"/>
      <c r="N2383" s="301"/>
      <c r="O2383" s="238"/>
      <c r="P2383" s="238"/>
      <c r="Q2383" s="238"/>
    </row>
    <row r="2384" spans="1:17" s="39" customFormat="1" ht="12">
      <c r="A2384" s="298"/>
      <c r="B2384" s="298"/>
      <c r="C2384" s="298"/>
      <c r="D2384" s="298"/>
      <c r="E2384" s="298"/>
      <c r="F2384" s="298"/>
      <c r="G2384" s="298"/>
      <c r="H2384" s="298"/>
      <c r="I2384" s="298"/>
      <c r="J2384" s="298"/>
      <c r="K2384" s="298"/>
      <c r="L2384" s="299"/>
      <c r="M2384" s="300"/>
      <c r="N2384" s="301"/>
      <c r="O2384" s="238"/>
      <c r="P2384" s="238"/>
      <c r="Q2384" s="238"/>
    </row>
    <row r="2385" spans="1:17" s="39" customFormat="1" ht="12">
      <c r="A2385" s="298"/>
      <c r="B2385" s="298"/>
      <c r="C2385" s="298"/>
      <c r="D2385" s="298"/>
      <c r="E2385" s="298"/>
      <c r="F2385" s="298"/>
      <c r="G2385" s="298"/>
      <c r="H2385" s="298"/>
      <c r="I2385" s="298"/>
      <c r="J2385" s="298"/>
      <c r="K2385" s="298"/>
      <c r="L2385" s="299"/>
      <c r="M2385" s="300"/>
      <c r="N2385" s="301"/>
      <c r="O2385" s="238"/>
      <c r="P2385" s="238"/>
      <c r="Q2385" s="238"/>
    </row>
    <row r="2386" spans="1:17" s="39" customFormat="1" ht="12">
      <c r="A2386" s="298"/>
      <c r="B2386" s="298"/>
      <c r="C2386" s="298"/>
      <c r="D2386" s="298"/>
      <c r="E2386" s="298"/>
      <c r="F2386" s="298"/>
      <c r="G2386" s="298"/>
      <c r="H2386" s="298"/>
      <c r="I2386" s="298"/>
      <c r="J2386" s="298"/>
      <c r="K2386" s="298"/>
      <c r="L2386" s="299"/>
      <c r="M2386" s="300"/>
      <c r="N2386" s="301"/>
      <c r="O2386" s="238"/>
      <c r="P2386" s="238"/>
      <c r="Q2386" s="238"/>
    </row>
    <row r="2387" spans="1:17" s="39" customFormat="1" ht="12">
      <c r="A2387" s="298"/>
      <c r="B2387" s="298"/>
      <c r="C2387" s="298"/>
      <c r="D2387" s="298"/>
      <c r="E2387" s="298"/>
      <c r="F2387" s="298"/>
      <c r="G2387" s="298"/>
      <c r="H2387" s="298"/>
      <c r="I2387" s="298"/>
      <c r="J2387" s="298"/>
      <c r="K2387" s="298"/>
      <c r="L2387" s="299"/>
      <c r="M2387" s="300"/>
      <c r="N2387" s="301"/>
      <c r="O2387" s="238"/>
      <c r="P2387" s="238"/>
      <c r="Q2387" s="238"/>
    </row>
    <row r="2388" spans="1:17" s="39" customFormat="1" ht="12">
      <c r="A2388" s="298"/>
      <c r="B2388" s="298"/>
      <c r="C2388" s="298"/>
      <c r="D2388" s="298"/>
      <c r="E2388" s="298"/>
      <c r="F2388" s="298"/>
      <c r="G2388" s="298"/>
      <c r="H2388" s="298"/>
      <c r="I2388" s="298"/>
      <c r="J2388" s="298"/>
      <c r="K2388" s="298"/>
      <c r="L2388" s="299"/>
      <c r="M2388" s="300"/>
      <c r="N2388" s="301"/>
      <c r="O2388" s="238"/>
      <c r="P2388" s="238"/>
      <c r="Q2388" s="238"/>
    </row>
    <row r="2389" spans="1:17" s="39" customFormat="1" ht="12">
      <c r="A2389" s="298"/>
      <c r="B2389" s="298"/>
      <c r="C2389" s="298"/>
      <c r="D2389" s="298"/>
      <c r="E2389" s="298"/>
      <c r="F2389" s="298"/>
      <c r="G2389" s="298"/>
      <c r="H2389" s="298"/>
      <c r="I2389" s="298"/>
      <c r="J2389" s="298"/>
      <c r="K2389" s="298"/>
      <c r="L2389" s="299"/>
      <c r="M2389" s="300"/>
      <c r="N2389" s="301"/>
      <c r="O2389" s="238"/>
      <c r="P2389" s="238"/>
      <c r="Q2389" s="238"/>
    </row>
    <row r="2390" spans="1:17" s="39" customFormat="1" ht="12">
      <c r="A2390" s="298"/>
      <c r="B2390" s="298"/>
      <c r="C2390" s="298"/>
      <c r="D2390" s="298"/>
      <c r="E2390" s="298"/>
      <c r="F2390" s="298"/>
      <c r="G2390" s="298"/>
      <c r="H2390" s="298"/>
      <c r="I2390" s="298"/>
      <c r="J2390" s="298"/>
      <c r="K2390" s="298"/>
      <c r="L2390" s="299"/>
      <c r="M2390" s="300"/>
      <c r="N2390" s="301"/>
      <c r="O2390" s="238"/>
      <c r="P2390" s="238"/>
      <c r="Q2390" s="238"/>
    </row>
    <row r="2391" spans="1:17" s="39" customFormat="1" ht="12">
      <c r="A2391" s="298"/>
      <c r="B2391" s="298"/>
      <c r="C2391" s="298"/>
      <c r="D2391" s="298"/>
      <c r="E2391" s="298"/>
      <c r="F2391" s="298"/>
      <c r="G2391" s="298"/>
      <c r="H2391" s="298"/>
      <c r="I2391" s="298"/>
      <c r="J2391" s="298"/>
      <c r="K2391" s="298"/>
      <c r="L2391" s="299"/>
      <c r="M2391" s="300"/>
      <c r="N2391" s="301"/>
      <c r="O2391" s="238"/>
      <c r="P2391" s="238"/>
      <c r="Q2391" s="238"/>
    </row>
    <row r="2392" spans="1:17" s="39" customFormat="1" ht="12">
      <c r="A2392" s="298"/>
      <c r="B2392" s="298"/>
      <c r="C2392" s="298"/>
      <c r="D2392" s="298"/>
      <c r="E2392" s="298"/>
      <c r="F2392" s="298"/>
      <c r="G2392" s="298"/>
      <c r="H2392" s="298"/>
      <c r="I2392" s="298"/>
      <c r="J2392" s="298"/>
      <c r="K2392" s="298"/>
      <c r="L2392" s="299"/>
      <c r="M2392" s="300"/>
      <c r="N2392" s="301"/>
      <c r="O2392" s="238"/>
      <c r="P2392" s="238"/>
      <c r="Q2392" s="238"/>
    </row>
    <row r="2393" spans="1:17" s="39" customFormat="1" ht="12">
      <c r="A2393" s="298"/>
      <c r="B2393" s="298"/>
      <c r="C2393" s="298"/>
      <c r="D2393" s="298"/>
      <c r="E2393" s="298"/>
      <c r="F2393" s="298"/>
      <c r="G2393" s="298"/>
      <c r="H2393" s="298"/>
      <c r="I2393" s="298"/>
      <c r="J2393" s="298"/>
      <c r="K2393" s="298"/>
      <c r="L2393" s="299"/>
      <c r="M2393" s="300"/>
      <c r="N2393" s="301"/>
      <c r="O2393" s="238"/>
      <c r="P2393" s="238"/>
      <c r="Q2393" s="238"/>
    </row>
    <row r="2394" spans="1:17" s="39" customFormat="1" ht="12">
      <c r="A2394" s="298"/>
      <c r="B2394" s="298"/>
      <c r="C2394" s="298"/>
      <c r="D2394" s="298"/>
      <c r="E2394" s="298"/>
      <c r="F2394" s="298"/>
      <c r="G2394" s="298"/>
      <c r="H2394" s="298"/>
      <c r="I2394" s="298"/>
      <c r="J2394" s="298"/>
      <c r="K2394" s="298"/>
      <c r="L2394" s="299"/>
      <c r="M2394" s="300"/>
      <c r="N2394" s="301"/>
      <c r="O2394" s="238"/>
      <c r="P2394" s="238"/>
      <c r="Q2394" s="238"/>
    </row>
    <row r="2395" spans="1:17" s="39" customFormat="1" ht="12">
      <c r="A2395" s="298"/>
      <c r="B2395" s="298"/>
      <c r="C2395" s="298"/>
      <c r="D2395" s="298"/>
      <c r="E2395" s="298"/>
      <c r="F2395" s="298"/>
      <c r="G2395" s="298"/>
      <c r="H2395" s="298"/>
      <c r="I2395" s="298"/>
      <c r="J2395" s="298"/>
      <c r="K2395" s="298"/>
      <c r="L2395" s="299"/>
      <c r="M2395" s="300"/>
      <c r="N2395" s="301"/>
      <c r="O2395" s="238"/>
      <c r="P2395" s="238"/>
      <c r="Q2395" s="238"/>
    </row>
    <row r="2396" spans="1:17" s="39" customFormat="1" ht="12">
      <c r="A2396" s="298"/>
      <c r="B2396" s="298"/>
      <c r="C2396" s="298"/>
      <c r="D2396" s="298"/>
      <c r="E2396" s="298"/>
      <c r="F2396" s="298"/>
      <c r="G2396" s="298"/>
      <c r="H2396" s="298"/>
      <c r="I2396" s="298"/>
      <c r="J2396" s="298"/>
      <c r="K2396" s="298"/>
      <c r="L2396" s="299"/>
      <c r="M2396" s="300"/>
      <c r="N2396" s="301"/>
      <c r="O2396" s="238"/>
      <c r="P2396" s="238"/>
      <c r="Q2396" s="238"/>
    </row>
    <row r="2397" spans="1:17" s="39" customFormat="1" ht="12">
      <c r="A2397" s="298"/>
      <c r="B2397" s="298"/>
      <c r="C2397" s="298"/>
      <c r="D2397" s="298"/>
      <c r="E2397" s="298"/>
      <c r="F2397" s="298"/>
      <c r="G2397" s="298"/>
      <c r="H2397" s="298"/>
      <c r="I2397" s="298"/>
      <c r="J2397" s="298"/>
      <c r="K2397" s="298"/>
      <c r="L2397" s="299"/>
      <c r="M2397" s="300"/>
      <c r="N2397" s="301"/>
      <c r="O2397" s="238"/>
      <c r="P2397" s="238"/>
      <c r="Q2397" s="238"/>
    </row>
    <row r="2398" spans="1:17" s="39" customFormat="1" ht="12">
      <c r="A2398" s="298"/>
      <c r="B2398" s="298"/>
      <c r="C2398" s="298"/>
      <c r="D2398" s="298"/>
      <c r="E2398" s="298"/>
      <c r="F2398" s="298"/>
      <c r="G2398" s="298"/>
      <c r="H2398" s="298"/>
      <c r="I2398" s="298"/>
      <c r="J2398" s="298"/>
      <c r="K2398" s="298"/>
      <c r="L2398" s="299"/>
      <c r="M2398" s="300"/>
      <c r="N2398" s="301"/>
      <c r="O2398" s="238"/>
      <c r="P2398" s="238"/>
      <c r="Q2398" s="238"/>
    </row>
    <row r="2399" spans="1:17" s="39" customFormat="1" ht="12">
      <c r="A2399" s="298"/>
      <c r="B2399" s="298"/>
      <c r="C2399" s="298"/>
      <c r="D2399" s="298"/>
      <c r="E2399" s="298"/>
      <c r="F2399" s="298"/>
      <c r="G2399" s="298"/>
      <c r="H2399" s="298"/>
      <c r="I2399" s="298"/>
      <c r="J2399" s="298"/>
      <c r="K2399" s="298"/>
      <c r="L2399" s="299"/>
      <c r="M2399" s="300"/>
      <c r="N2399" s="301"/>
      <c r="O2399" s="238"/>
      <c r="P2399" s="238"/>
      <c r="Q2399" s="238"/>
    </row>
    <row r="2400" spans="1:17" s="39" customFormat="1" ht="12">
      <c r="A2400" s="298"/>
      <c r="B2400" s="298"/>
      <c r="C2400" s="298"/>
      <c r="D2400" s="298"/>
      <c r="E2400" s="298"/>
      <c r="F2400" s="298"/>
      <c r="G2400" s="298"/>
      <c r="H2400" s="298"/>
      <c r="I2400" s="298"/>
      <c r="J2400" s="298"/>
      <c r="K2400" s="298"/>
      <c r="L2400" s="299"/>
      <c r="M2400" s="300"/>
      <c r="N2400" s="301"/>
      <c r="O2400" s="238"/>
      <c r="P2400" s="238"/>
      <c r="Q2400" s="238"/>
    </row>
    <row r="2401" spans="1:17" s="39" customFormat="1" ht="12">
      <c r="A2401" s="298"/>
      <c r="B2401" s="298"/>
      <c r="C2401" s="298"/>
      <c r="D2401" s="298"/>
      <c r="E2401" s="298"/>
      <c r="F2401" s="298"/>
      <c r="G2401" s="298"/>
      <c r="H2401" s="298"/>
      <c r="I2401" s="298"/>
      <c r="J2401" s="298"/>
      <c r="K2401" s="298"/>
      <c r="L2401" s="299"/>
      <c r="M2401" s="300"/>
      <c r="N2401" s="301"/>
      <c r="O2401" s="238"/>
      <c r="P2401" s="238"/>
      <c r="Q2401" s="238"/>
    </row>
    <row r="2402" spans="1:17" s="39" customFormat="1" ht="12">
      <c r="A2402" s="298"/>
      <c r="B2402" s="298"/>
      <c r="C2402" s="298"/>
      <c r="D2402" s="298"/>
      <c r="E2402" s="298"/>
      <c r="F2402" s="298"/>
      <c r="G2402" s="298"/>
      <c r="H2402" s="298"/>
      <c r="I2402" s="298"/>
      <c r="J2402" s="298"/>
      <c r="K2402" s="298"/>
      <c r="L2402" s="299"/>
      <c r="M2402" s="300"/>
      <c r="N2402" s="301"/>
      <c r="O2402" s="238"/>
      <c r="P2402" s="238"/>
      <c r="Q2402" s="238"/>
    </row>
    <row r="2403" spans="1:17" s="39" customFormat="1" ht="12">
      <c r="A2403" s="298"/>
      <c r="B2403" s="298"/>
      <c r="C2403" s="298"/>
      <c r="D2403" s="298"/>
      <c r="E2403" s="298"/>
      <c r="F2403" s="298"/>
      <c r="G2403" s="298"/>
      <c r="H2403" s="298"/>
      <c r="I2403" s="298"/>
      <c r="J2403" s="298"/>
      <c r="K2403" s="298"/>
      <c r="L2403" s="299"/>
      <c r="M2403" s="300"/>
      <c r="N2403" s="301"/>
      <c r="O2403" s="238"/>
      <c r="P2403" s="238"/>
      <c r="Q2403" s="238"/>
    </row>
    <row r="2404" spans="1:17" s="39" customFormat="1" ht="12">
      <c r="A2404" s="298"/>
      <c r="B2404" s="298"/>
      <c r="C2404" s="298"/>
      <c r="D2404" s="298"/>
      <c r="E2404" s="298"/>
      <c r="F2404" s="298"/>
      <c r="G2404" s="298"/>
      <c r="H2404" s="298"/>
      <c r="I2404" s="298"/>
      <c r="J2404" s="298"/>
      <c r="K2404" s="298"/>
      <c r="L2404" s="299"/>
      <c r="M2404" s="300"/>
      <c r="N2404" s="301"/>
      <c r="O2404" s="238"/>
      <c r="P2404" s="238"/>
      <c r="Q2404" s="238"/>
    </row>
    <row r="2405" spans="1:17" s="39" customFormat="1" ht="12">
      <c r="A2405" s="298"/>
      <c r="B2405" s="298"/>
      <c r="C2405" s="298"/>
      <c r="D2405" s="298"/>
      <c r="E2405" s="298"/>
      <c r="F2405" s="298"/>
      <c r="G2405" s="298"/>
      <c r="H2405" s="298"/>
      <c r="I2405" s="298"/>
      <c r="J2405" s="298"/>
      <c r="K2405" s="298"/>
      <c r="L2405" s="299"/>
      <c r="M2405" s="300"/>
      <c r="N2405" s="301"/>
      <c r="O2405" s="238"/>
      <c r="P2405" s="238"/>
      <c r="Q2405" s="238"/>
    </row>
    <row r="2406" spans="1:17" s="39" customFormat="1" ht="12">
      <c r="A2406" s="298"/>
      <c r="B2406" s="298"/>
      <c r="C2406" s="298"/>
      <c r="D2406" s="298"/>
      <c r="E2406" s="298"/>
      <c r="F2406" s="298"/>
      <c r="G2406" s="298"/>
      <c r="H2406" s="298"/>
      <c r="I2406" s="298"/>
      <c r="J2406" s="298"/>
      <c r="K2406" s="298"/>
      <c r="L2406" s="299"/>
      <c r="M2406" s="300"/>
      <c r="N2406" s="301"/>
      <c r="O2406" s="238"/>
      <c r="P2406" s="238"/>
      <c r="Q2406" s="238"/>
    </row>
    <row r="2407" spans="1:17" s="39" customFormat="1" ht="12">
      <c r="A2407" s="298"/>
      <c r="B2407" s="298"/>
      <c r="C2407" s="298"/>
      <c r="D2407" s="298"/>
      <c r="E2407" s="298"/>
      <c r="F2407" s="298"/>
      <c r="G2407" s="298"/>
      <c r="H2407" s="298"/>
      <c r="I2407" s="298"/>
      <c r="J2407" s="298"/>
      <c r="K2407" s="298"/>
      <c r="L2407" s="299"/>
      <c r="M2407" s="300"/>
      <c r="N2407" s="301"/>
      <c r="O2407" s="238"/>
      <c r="P2407" s="238"/>
      <c r="Q2407" s="238"/>
    </row>
    <row r="2408" spans="1:17" s="39" customFormat="1" ht="12">
      <c r="A2408" s="298"/>
      <c r="B2408" s="298"/>
      <c r="C2408" s="298"/>
      <c r="D2408" s="298"/>
      <c r="E2408" s="298"/>
      <c r="F2408" s="298"/>
      <c r="G2408" s="298"/>
      <c r="H2408" s="298"/>
      <c r="I2408" s="298"/>
      <c r="J2408" s="298"/>
      <c r="K2408" s="298"/>
      <c r="L2408" s="299"/>
      <c r="M2408" s="300"/>
      <c r="N2408" s="301"/>
      <c r="O2408" s="238"/>
      <c r="P2408" s="238"/>
      <c r="Q2408" s="238"/>
    </row>
    <row r="2409" spans="1:17" s="39" customFormat="1" ht="12">
      <c r="A2409" s="298"/>
      <c r="B2409" s="298"/>
      <c r="C2409" s="298"/>
      <c r="D2409" s="298"/>
      <c r="E2409" s="298"/>
      <c r="F2409" s="298"/>
      <c r="G2409" s="298"/>
      <c r="H2409" s="298"/>
      <c r="I2409" s="298"/>
      <c r="J2409" s="298"/>
      <c r="K2409" s="298"/>
      <c r="L2409" s="299"/>
      <c r="M2409" s="300"/>
      <c r="N2409" s="301"/>
      <c r="O2409" s="238"/>
      <c r="P2409" s="238"/>
      <c r="Q2409" s="238"/>
    </row>
    <row r="2410" spans="1:17" s="39" customFormat="1" ht="12">
      <c r="A2410" s="298"/>
      <c r="B2410" s="298"/>
      <c r="C2410" s="298"/>
      <c r="D2410" s="298"/>
      <c r="E2410" s="298"/>
      <c r="F2410" s="298"/>
      <c r="G2410" s="298"/>
      <c r="H2410" s="298"/>
      <c r="I2410" s="298"/>
      <c r="J2410" s="298"/>
      <c r="K2410" s="298"/>
      <c r="L2410" s="299"/>
      <c r="M2410" s="300"/>
      <c r="N2410" s="301"/>
      <c r="O2410" s="238"/>
      <c r="P2410" s="238"/>
      <c r="Q2410" s="238"/>
    </row>
    <row r="2411" spans="1:17" s="39" customFormat="1" ht="12">
      <c r="A2411" s="298"/>
      <c r="B2411" s="298"/>
      <c r="C2411" s="298"/>
      <c r="D2411" s="298"/>
      <c r="E2411" s="298"/>
      <c r="F2411" s="298"/>
      <c r="G2411" s="298"/>
      <c r="H2411" s="298"/>
      <c r="I2411" s="298"/>
      <c r="J2411" s="298"/>
      <c r="K2411" s="298"/>
      <c r="L2411" s="299"/>
      <c r="M2411" s="300"/>
      <c r="N2411" s="301"/>
      <c r="O2411" s="238"/>
      <c r="P2411" s="238"/>
      <c r="Q2411" s="238"/>
    </row>
    <row r="2412" spans="1:17" s="39" customFormat="1" ht="12">
      <c r="A2412" s="298"/>
      <c r="B2412" s="298"/>
      <c r="C2412" s="298"/>
      <c r="D2412" s="298"/>
      <c r="E2412" s="298"/>
      <c r="F2412" s="298"/>
      <c r="G2412" s="298"/>
      <c r="H2412" s="298"/>
      <c r="I2412" s="298"/>
      <c r="J2412" s="298"/>
      <c r="K2412" s="298"/>
      <c r="L2412" s="299"/>
      <c r="M2412" s="300"/>
      <c r="N2412" s="301"/>
      <c r="O2412" s="238"/>
      <c r="P2412" s="238"/>
      <c r="Q2412" s="238"/>
    </row>
    <row r="2413" spans="1:17" s="39" customFormat="1" ht="12">
      <c r="A2413" s="298"/>
      <c r="B2413" s="298"/>
      <c r="C2413" s="298"/>
      <c r="D2413" s="298"/>
      <c r="E2413" s="298"/>
      <c r="F2413" s="298"/>
      <c r="G2413" s="298"/>
      <c r="H2413" s="298"/>
      <c r="I2413" s="298"/>
      <c r="J2413" s="298"/>
      <c r="K2413" s="298"/>
      <c r="L2413" s="299"/>
      <c r="M2413" s="300"/>
      <c r="N2413" s="301"/>
      <c r="O2413" s="238"/>
      <c r="P2413" s="238"/>
      <c r="Q2413" s="238"/>
    </row>
    <row r="2414" spans="1:17" s="39" customFormat="1" ht="12">
      <c r="A2414" s="298"/>
      <c r="B2414" s="298"/>
      <c r="C2414" s="298"/>
      <c r="D2414" s="298"/>
      <c r="E2414" s="298"/>
      <c r="F2414" s="298"/>
      <c r="G2414" s="298"/>
      <c r="H2414" s="298"/>
      <c r="I2414" s="298"/>
      <c r="J2414" s="298"/>
      <c r="K2414" s="298"/>
      <c r="L2414" s="299"/>
      <c r="M2414" s="300"/>
      <c r="N2414" s="301"/>
      <c r="O2414" s="238"/>
      <c r="P2414" s="238"/>
      <c r="Q2414" s="238"/>
    </row>
    <row r="2415" spans="1:17" s="39" customFormat="1" ht="12">
      <c r="A2415" s="298"/>
      <c r="B2415" s="298"/>
      <c r="C2415" s="298"/>
      <c r="D2415" s="298"/>
      <c r="E2415" s="298"/>
      <c r="F2415" s="298"/>
      <c r="G2415" s="298"/>
      <c r="H2415" s="298"/>
      <c r="I2415" s="298"/>
      <c r="J2415" s="298"/>
      <c r="K2415" s="298"/>
      <c r="L2415" s="299"/>
      <c r="M2415" s="300"/>
      <c r="N2415" s="301"/>
      <c r="O2415" s="238"/>
      <c r="P2415" s="238"/>
      <c r="Q2415" s="238"/>
    </row>
    <row r="2416" spans="1:17" s="39" customFormat="1" ht="12">
      <c r="A2416" s="298"/>
      <c r="B2416" s="298"/>
      <c r="C2416" s="298"/>
      <c r="D2416" s="298"/>
      <c r="E2416" s="298"/>
      <c r="F2416" s="298"/>
      <c r="G2416" s="298"/>
      <c r="H2416" s="298"/>
      <c r="I2416" s="298"/>
      <c r="J2416" s="298"/>
      <c r="K2416" s="298"/>
      <c r="L2416" s="299"/>
      <c r="M2416" s="300"/>
      <c r="N2416" s="301"/>
      <c r="O2416" s="238"/>
      <c r="P2416" s="238"/>
      <c r="Q2416" s="238"/>
    </row>
    <row r="2417" spans="1:17" s="39" customFormat="1" ht="12">
      <c r="A2417" s="298"/>
      <c r="B2417" s="298"/>
      <c r="C2417" s="298"/>
      <c r="D2417" s="298"/>
      <c r="E2417" s="298"/>
      <c r="F2417" s="298"/>
      <c r="G2417" s="298"/>
      <c r="H2417" s="298"/>
      <c r="I2417" s="298"/>
      <c r="J2417" s="298"/>
      <c r="K2417" s="298"/>
      <c r="L2417" s="299"/>
      <c r="M2417" s="300"/>
      <c r="N2417" s="301"/>
      <c r="O2417" s="238"/>
      <c r="P2417" s="238"/>
      <c r="Q2417" s="238"/>
    </row>
    <row r="2418" spans="1:17" s="39" customFormat="1" ht="12">
      <c r="A2418" s="298"/>
      <c r="B2418" s="298"/>
      <c r="C2418" s="298"/>
      <c r="D2418" s="298"/>
      <c r="E2418" s="298"/>
      <c r="F2418" s="298"/>
      <c r="G2418" s="298"/>
      <c r="H2418" s="298"/>
      <c r="I2418" s="298"/>
      <c r="J2418" s="298"/>
      <c r="K2418" s="298"/>
      <c r="L2418" s="299"/>
      <c r="M2418" s="300"/>
      <c r="N2418" s="301"/>
      <c r="O2418" s="238"/>
      <c r="P2418" s="238"/>
      <c r="Q2418" s="238"/>
    </row>
    <row r="2419" spans="1:17" s="39" customFormat="1" ht="12">
      <c r="A2419" s="298"/>
      <c r="B2419" s="298"/>
      <c r="C2419" s="298"/>
      <c r="D2419" s="298"/>
      <c r="E2419" s="298"/>
      <c r="F2419" s="298"/>
      <c r="G2419" s="298"/>
      <c r="H2419" s="298"/>
      <c r="I2419" s="298"/>
      <c r="J2419" s="298"/>
      <c r="K2419" s="298"/>
      <c r="L2419" s="299"/>
      <c r="M2419" s="300"/>
      <c r="N2419" s="301"/>
      <c r="O2419" s="238"/>
      <c r="P2419" s="238"/>
      <c r="Q2419" s="238"/>
    </row>
    <row r="2420" spans="1:17" s="39" customFormat="1" ht="12">
      <c r="A2420" s="298"/>
      <c r="B2420" s="298"/>
      <c r="C2420" s="298"/>
      <c r="D2420" s="298"/>
      <c r="E2420" s="298"/>
      <c r="F2420" s="298"/>
      <c r="G2420" s="298"/>
      <c r="H2420" s="298"/>
      <c r="I2420" s="298"/>
      <c r="J2420" s="298"/>
      <c r="K2420" s="298"/>
      <c r="L2420" s="299"/>
      <c r="M2420" s="300"/>
      <c r="N2420" s="301"/>
      <c r="O2420" s="238"/>
      <c r="P2420" s="238"/>
      <c r="Q2420" s="238"/>
    </row>
    <row r="2421" spans="1:17" s="39" customFormat="1" ht="12">
      <c r="A2421" s="298"/>
      <c r="B2421" s="298"/>
      <c r="C2421" s="298"/>
      <c r="D2421" s="298"/>
      <c r="E2421" s="298"/>
      <c r="F2421" s="298"/>
      <c r="G2421" s="298"/>
      <c r="H2421" s="298"/>
      <c r="I2421" s="298"/>
      <c r="J2421" s="298"/>
      <c r="K2421" s="298"/>
      <c r="L2421" s="299"/>
      <c r="M2421" s="300"/>
      <c r="N2421" s="301"/>
      <c r="O2421" s="238"/>
      <c r="P2421" s="238"/>
      <c r="Q2421" s="238"/>
    </row>
    <row r="2422" spans="1:17" s="39" customFormat="1" ht="12">
      <c r="A2422" s="298"/>
      <c r="B2422" s="298"/>
      <c r="C2422" s="298"/>
      <c r="D2422" s="298"/>
      <c r="E2422" s="298"/>
      <c r="F2422" s="298"/>
      <c r="G2422" s="298"/>
      <c r="H2422" s="298"/>
      <c r="I2422" s="298"/>
      <c r="J2422" s="298"/>
      <c r="K2422" s="298"/>
      <c r="L2422" s="299"/>
      <c r="M2422" s="300"/>
      <c r="N2422" s="301"/>
      <c r="O2422" s="238"/>
      <c r="P2422" s="238"/>
      <c r="Q2422" s="238"/>
    </row>
    <row r="2423" spans="1:17" s="39" customFormat="1" ht="12">
      <c r="A2423" s="298"/>
      <c r="B2423" s="298"/>
      <c r="C2423" s="298"/>
      <c r="D2423" s="298"/>
      <c r="E2423" s="298"/>
      <c r="F2423" s="298"/>
      <c r="G2423" s="298"/>
      <c r="H2423" s="298"/>
      <c r="I2423" s="298"/>
      <c r="J2423" s="298"/>
      <c r="K2423" s="298"/>
      <c r="L2423" s="299"/>
      <c r="M2423" s="300"/>
      <c r="N2423" s="301"/>
      <c r="O2423" s="238"/>
      <c r="P2423" s="238"/>
      <c r="Q2423" s="238"/>
    </row>
    <row r="2424" spans="1:17" s="39" customFormat="1" ht="12">
      <c r="A2424" s="298"/>
      <c r="B2424" s="298"/>
      <c r="C2424" s="298"/>
      <c r="D2424" s="298"/>
      <c r="E2424" s="298"/>
      <c r="F2424" s="298"/>
      <c r="G2424" s="298"/>
      <c r="H2424" s="298"/>
      <c r="I2424" s="298"/>
      <c r="J2424" s="298"/>
      <c r="K2424" s="298"/>
      <c r="L2424" s="299"/>
      <c r="M2424" s="300"/>
      <c r="N2424" s="301"/>
      <c r="O2424" s="238"/>
      <c r="P2424" s="238"/>
      <c r="Q2424" s="238"/>
    </row>
    <row r="2425" spans="1:17" s="39" customFormat="1" ht="12">
      <c r="A2425" s="298"/>
      <c r="B2425" s="298"/>
      <c r="C2425" s="298"/>
      <c r="D2425" s="298"/>
      <c r="E2425" s="298"/>
      <c r="F2425" s="298"/>
      <c r="G2425" s="298"/>
      <c r="H2425" s="298"/>
      <c r="I2425" s="298"/>
      <c r="J2425" s="298"/>
      <c r="K2425" s="298"/>
      <c r="L2425" s="299"/>
      <c r="M2425" s="300"/>
      <c r="N2425" s="301"/>
      <c r="O2425" s="238"/>
      <c r="P2425" s="238"/>
      <c r="Q2425" s="238"/>
    </row>
    <row r="2426" spans="1:17" s="39" customFormat="1" ht="12">
      <c r="A2426" s="298"/>
      <c r="B2426" s="298"/>
      <c r="C2426" s="298"/>
      <c r="D2426" s="298"/>
      <c r="E2426" s="298"/>
      <c r="F2426" s="298"/>
      <c r="G2426" s="298"/>
      <c r="H2426" s="298"/>
      <c r="I2426" s="298"/>
      <c r="J2426" s="298"/>
      <c r="K2426" s="298"/>
      <c r="L2426" s="299"/>
      <c r="M2426" s="300"/>
      <c r="N2426" s="301"/>
      <c r="O2426" s="238"/>
      <c r="P2426" s="238"/>
      <c r="Q2426" s="238"/>
    </row>
    <row r="2427" spans="1:17" s="39" customFormat="1" ht="12">
      <c r="A2427" s="298"/>
      <c r="B2427" s="298"/>
      <c r="C2427" s="298"/>
      <c r="D2427" s="298"/>
      <c r="E2427" s="298"/>
      <c r="F2427" s="298"/>
      <c r="G2427" s="298"/>
      <c r="H2427" s="298"/>
      <c r="I2427" s="298"/>
      <c r="J2427" s="298"/>
      <c r="K2427" s="298"/>
      <c r="L2427" s="299"/>
      <c r="M2427" s="300"/>
      <c r="N2427" s="301"/>
      <c r="O2427" s="238"/>
      <c r="P2427" s="238"/>
      <c r="Q2427" s="238"/>
    </row>
    <row r="2428" spans="1:17" s="39" customFormat="1" ht="12">
      <c r="A2428" s="298"/>
      <c r="B2428" s="298"/>
      <c r="C2428" s="298"/>
      <c r="D2428" s="298"/>
      <c r="E2428" s="298"/>
      <c r="F2428" s="298"/>
      <c r="G2428" s="298"/>
      <c r="H2428" s="298"/>
      <c r="I2428" s="298"/>
      <c r="J2428" s="298"/>
      <c r="K2428" s="298"/>
      <c r="L2428" s="299"/>
      <c r="M2428" s="300"/>
      <c r="N2428" s="301"/>
      <c r="O2428" s="238"/>
      <c r="P2428" s="238"/>
      <c r="Q2428" s="238"/>
    </row>
    <row r="2429" spans="1:17" s="39" customFormat="1" ht="12">
      <c r="A2429" s="298"/>
      <c r="B2429" s="298"/>
      <c r="C2429" s="298"/>
      <c r="D2429" s="298"/>
      <c r="E2429" s="298"/>
      <c r="F2429" s="298"/>
      <c r="G2429" s="298"/>
      <c r="H2429" s="298"/>
      <c r="I2429" s="298"/>
      <c r="J2429" s="298"/>
      <c r="K2429" s="298"/>
      <c r="L2429" s="299"/>
      <c r="M2429" s="300"/>
      <c r="N2429" s="301"/>
      <c r="O2429" s="238"/>
      <c r="P2429" s="238"/>
      <c r="Q2429" s="238"/>
    </row>
    <row r="2430" spans="1:17" s="39" customFormat="1" ht="12">
      <c r="A2430" s="298"/>
      <c r="B2430" s="298"/>
      <c r="C2430" s="298"/>
      <c r="D2430" s="298"/>
      <c r="E2430" s="298"/>
      <c r="F2430" s="298"/>
      <c r="G2430" s="298"/>
      <c r="H2430" s="298"/>
      <c r="I2430" s="298"/>
      <c r="J2430" s="298"/>
      <c r="K2430" s="298"/>
      <c r="L2430" s="299"/>
      <c r="M2430" s="300"/>
      <c r="N2430" s="301"/>
      <c r="O2430" s="238"/>
      <c r="P2430" s="238"/>
      <c r="Q2430" s="238"/>
    </row>
    <row r="2431" spans="1:17" s="39" customFormat="1" ht="12">
      <c r="A2431" s="298"/>
      <c r="B2431" s="298"/>
      <c r="C2431" s="298"/>
      <c r="D2431" s="298"/>
      <c r="E2431" s="298"/>
      <c r="F2431" s="298"/>
      <c r="G2431" s="298"/>
      <c r="H2431" s="298"/>
      <c r="I2431" s="298"/>
      <c r="J2431" s="298"/>
      <c r="K2431" s="298"/>
      <c r="L2431" s="299"/>
      <c r="M2431" s="300"/>
      <c r="N2431" s="301"/>
      <c r="O2431" s="238"/>
      <c r="P2431" s="238"/>
      <c r="Q2431" s="238"/>
    </row>
    <row r="2432" spans="1:17" s="39" customFormat="1" ht="12">
      <c r="A2432" s="298"/>
      <c r="B2432" s="298"/>
      <c r="C2432" s="298"/>
      <c r="D2432" s="298"/>
      <c r="E2432" s="298"/>
      <c r="F2432" s="298"/>
      <c r="G2432" s="298"/>
      <c r="H2432" s="298"/>
      <c r="I2432" s="298"/>
      <c r="J2432" s="298"/>
      <c r="K2432" s="298"/>
      <c r="L2432" s="299"/>
      <c r="M2432" s="300"/>
      <c r="N2432" s="301"/>
      <c r="O2432" s="238"/>
      <c r="P2432" s="238"/>
      <c r="Q2432" s="238"/>
    </row>
    <row r="2433" spans="1:17" s="39" customFormat="1" ht="12">
      <c r="A2433" s="298"/>
      <c r="B2433" s="298"/>
      <c r="C2433" s="298"/>
      <c r="D2433" s="298"/>
      <c r="E2433" s="298"/>
      <c r="F2433" s="298"/>
      <c r="G2433" s="298"/>
      <c r="H2433" s="298"/>
      <c r="I2433" s="298"/>
      <c r="J2433" s="298"/>
      <c r="K2433" s="298"/>
      <c r="L2433" s="299"/>
      <c r="M2433" s="300"/>
      <c r="N2433" s="301"/>
      <c r="O2433" s="238"/>
      <c r="P2433" s="238"/>
      <c r="Q2433" s="238"/>
    </row>
    <row r="2434" spans="1:17" s="39" customFormat="1" ht="12">
      <c r="A2434" s="298"/>
      <c r="B2434" s="298"/>
      <c r="C2434" s="298"/>
      <c r="D2434" s="298"/>
      <c r="E2434" s="298"/>
      <c r="F2434" s="298"/>
      <c r="G2434" s="298"/>
      <c r="H2434" s="298"/>
      <c r="I2434" s="298"/>
      <c r="J2434" s="298"/>
      <c r="K2434" s="298"/>
      <c r="L2434" s="299"/>
      <c r="M2434" s="300"/>
      <c r="N2434" s="301"/>
      <c r="O2434" s="238"/>
      <c r="P2434" s="238"/>
      <c r="Q2434" s="238"/>
    </row>
    <row r="2435" spans="1:17" s="39" customFormat="1" ht="12">
      <c r="A2435" s="298"/>
      <c r="B2435" s="298"/>
      <c r="C2435" s="298"/>
      <c r="D2435" s="298"/>
      <c r="E2435" s="298"/>
      <c r="F2435" s="298"/>
      <c r="G2435" s="298"/>
      <c r="H2435" s="298"/>
      <c r="I2435" s="298"/>
      <c r="J2435" s="298"/>
      <c r="K2435" s="298"/>
      <c r="L2435" s="299"/>
      <c r="M2435" s="300"/>
      <c r="N2435" s="301"/>
      <c r="O2435" s="238"/>
      <c r="P2435" s="238"/>
      <c r="Q2435" s="238"/>
    </row>
    <row r="2436" spans="1:17" s="39" customFormat="1" ht="12">
      <c r="A2436" s="298"/>
      <c r="B2436" s="298"/>
      <c r="C2436" s="298"/>
      <c r="D2436" s="298"/>
      <c r="E2436" s="298"/>
      <c r="F2436" s="298"/>
      <c r="G2436" s="298"/>
      <c r="H2436" s="298"/>
      <c r="I2436" s="298"/>
      <c r="J2436" s="298"/>
      <c r="K2436" s="298"/>
      <c r="L2436" s="299"/>
      <c r="M2436" s="300"/>
      <c r="N2436" s="301"/>
      <c r="O2436" s="238"/>
      <c r="P2436" s="238"/>
      <c r="Q2436" s="238"/>
    </row>
    <row r="2437" spans="1:17" s="39" customFormat="1" ht="12">
      <c r="A2437" s="298"/>
      <c r="B2437" s="298"/>
      <c r="C2437" s="298"/>
      <c r="D2437" s="298"/>
      <c r="E2437" s="298"/>
      <c r="F2437" s="298"/>
      <c r="G2437" s="298"/>
      <c r="H2437" s="298"/>
      <c r="I2437" s="298"/>
      <c r="J2437" s="298"/>
      <c r="K2437" s="298"/>
      <c r="L2437" s="299"/>
      <c r="M2437" s="300"/>
      <c r="N2437" s="301"/>
      <c r="O2437" s="238"/>
      <c r="P2437" s="238"/>
      <c r="Q2437" s="238"/>
    </row>
    <row r="2438" spans="1:17" s="39" customFormat="1" ht="12">
      <c r="A2438" s="298"/>
      <c r="B2438" s="298"/>
      <c r="C2438" s="298"/>
      <c r="D2438" s="298"/>
      <c r="E2438" s="298"/>
      <c r="F2438" s="298"/>
      <c r="G2438" s="298"/>
      <c r="H2438" s="298"/>
      <c r="I2438" s="298"/>
      <c r="J2438" s="298"/>
      <c r="K2438" s="298"/>
      <c r="L2438" s="299"/>
      <c r="M2438" s="300"/>
      <c r="N2438" s="301"/>
      <c r="O2438" s="238"/>
      <c r="P2438" s="238"/>
      <c r="Q2438" s="238"/>
    </row>
    <row r="2439" spans="1:17" s="39" customFormat="1" ht="12">
      <c r="A2439" s="298"/>
      <c r="B2439" s="298"/>
      <c r="C2439" s="298"/>
      <c r="D2439" s="298"/>
      <c r="E2439" s="298"/>
      <c r="F2439" s="298"/>
      <c r="G2439" s="298"/>
      <c r="H2439" s="298"/>
      <c r="I2439" s="298"/>
      <c r="J2439" s="298"/>
      <c r="K2439" s="298"/>
      <c r="L2439" s="299"/>
      <c r="M2439" s="300"/>
      <c r="N2439" s="301"/>
      <c r="O2439" s="238"/>
      <c r="P2439" s="238"/>
      <c r="Q2439" s="238"/>
    </row>
    <row r="2440" spans="1:17" s="39" customFormat="1" ht="12">
      <c r="A2440" s="298"/>
      <c r="B2440" s="298"/>
      <c r="C2440" s="298"/>
      <c r="D2440" s="298"/>
      <c r="E2440" s="298"/>
      <c r="F2440" s="298"/>
      <c r="G2440" s="298"/>
      <c r="H2440" s="298"/>
      <c r="I2440" s="298"/>
      <c r="J2440" s="298"/>
      <c r="K2440" s="298"/>
      <c r="L2440" s="299"/>
      <c r="M2440" s="300"/>
      <c r="N2440" s="301"/>
      <c r="O2440" s="238"/>
      <c r="P2440" s="238"/>
      <c r="Q2440" s="238"/>
    </row>
    <row r="2441" spans="1:17" s="39" customFormat="1" ht="12">
      <c r="A2441" s="298"/>
      <c r="B2441" s="298"/>
      <c r="C2441" s="298"/>
      <c r="D2441" s="298"/>
      <c r="E2441" s="298"/>
      <c r="F2441" s="298"/>
      <c r="G2441" s="298"/>
      <c r="H2441" s="298"/>
      <c r="I2441" s="298"/>
      <c r="J2441" s="298"/>
      <c r="K2441" s="298"/>
      <c r="L2441" s="299"/>
      <c r="M2441" s="300"/>
      <c r="N2441" s="301"/>
      <c r="O2441" s="238"/>
      <c r="P2441" s="238"/>
      <c r="Q2441" s="238"/>
    </row>
    <row r="2442" spans="1:17" s="39" customFormat="1" ht="12">
      <c r="A2442" s="298"/>
      <c r="B2442" s="298"/>
      <c r="C2442" s="298"/>
      <c r="D2442" s="298"/>
      <c r="E2442" s="298"/>
      <c r="F2442" s="298"/>
      <c r="G2442" s="298"/>
      <c r="H2442" s="298"/>
      <c r="I2442" s="298"/>
      <c r="J2442" s="298"/>
      <c r="K2442" s="298"/>
      <c r="L2442" s="299"/>
      <c r="M2442" s="300"/>
      <c r="N2442" s="301"/>
      <c r="O2442" s="238"/>
      <c r="P2442" s="238"/>
      <c r="Q2442" s="238"/>
    </row>
    <row r="2443" spans="1:17" s="39" customFormat="1" ht="12">
      <c r="A2443" s="298"/>
      <c r="B2443" s="298"/>
      <c r="C2443" s="298"/>
      <c r="D2443" s="298"/>
      <c r="E2443" s="298"/>
      <c r="F2443" s="298"/>
      <c r="G2443" s="298"/>
      <c r="H2443" s="298"/>
      <c r="I2443" s="298"/>
      <c r="J2443" s="298"/>
      <c r="K2443" s="298"/>
      <c r="L2443" s="299"/>
      <c r="M2443" s="300"/>
      <c r="N2443" s="301"/>
      <c r="O2443" s="238"/>
      <c r="P2443" s="238"/>
      <c r="Q2443" s="238"/>
    </row>
    <row r="2444" spans="1:17" s="39" customFormat="1" ht="12">
      <c r="A2444" s="298"/>
      <c r="B2444" s="298"/>
      <c r="C2444" s="298"/>
      <c r="D2444" s="298"/>
      <c r="E2444" s="298"/>
      <c r="F2444" s="298"/>
      <c r="G2444" s="298"/>
      <c r="H2444" s="298"/>
      <c r="I2444" s="298"/>
      <c r="J2444" s="298"/>
      <c r="K2444" s="298"/>
      <c r="L2444" s="299"/>
      <c r="M2444" s="300"/>
      <c r="N2444" s="301"/>
      <c r="O2444" s="238"/>
      <c r="P2444" s="238"/>
      <c r="Q2444" s="238"/>
    </row>
    <row r="2445" spans="1:17" s="39" customFormat="1" ht="12">
      <c r="A2445" s="298"/>
      <c r="B2445" s="298"/>
      <c r="C2445" s="298"/>
      <c r="D2445" s="298"/>
      <c r="E2445" s="298"/>
      <c r="F2445" s="298"/>
      <c r="G2445" s="298"/>
      <c r="H2445" s="298"/>
      <c r="I2445" s="298"/>
      <c r="J2445" s="298"/>
      <c r="K2445" s="298"/>
      <c r="L2445" s="299"/>
      <c r="M2445" s="300"/>
      <c r="N2445" s="301"/>
      <c r="O2445" s="238"/>
      <c r="P2445" s="238"/>
      <c r="Q2445" s="238"/>
    </row>
    <row r="2446" spans="1:17" s="39" customFormat="1" ht="12">
      <c r="A2446" s="298"/>
      <c r="B2446" s="298"/>
      <c r="C2446" s="298"/>
      <c r="D2446" s="298"/>
      <c r="E2446" s="298"/>
      <c r="F2446" s="298"/>
      <c r="G2446" s="298"/>
      <c r="H2446" s="298"/>
      <c r="I2446" s="298"/>
      <c r="J2446" s="298"/>
      <c r="K2446" s="298"/>
      <c r="L2446" s="299"/>
      <c r="M2446" s="300"/>
      <c r="N2446" s="301"/>
      <c r="O2446" s="238"/>
      <c r="P2446" s="238"/>
      <c r="Q2446" s="238"/>
    </row>
    <row r="2447" spans="1:17" s="39" customFormat="1" ht="12">
      <c r="A2447" s="298"/>
      <c r="B2447" s="298"/>
      <c r="C2447" s="298"/>
      <c r="D2447" s="298"/>
      <c r="E2447" s="298"/>
      <c r="F2447" s="298"/>
      <c r="G2447" s="298"/>
      <c r="H2447" s="298"/>
      <c r="I2447" s="298"/>
      <c r="J2447" s="298"/>
      <c r="K2447" s="298"/>
      <c r="L2447" s="299"/>
      <c r="M2447" s="300"/>
      <c r="N2447" s="301"/>
      <c r="O2447" s="238"/>
      <c r="P2447" s="238"/>
      <c r="Q2447" s="238"/>
    </row>
    <row r="2448" spans="1:17" s="39" customFormat="1" ht="12">
      <c r="A2448" s="298"/>
      <c r="B2448" s="298"/>
      <c r="C2448" s="298"/>
      <c r="D2448" s="298"/>
      <c r="E2448" s="298"/>
      <c r="F2448" s="298"/>
      <c r="G2448" s="298"/>
      <c r="H2448" s="298"/>
      <c r="I2448" s="298"/>
      <c r="J2448" s="298"/>
      <c r="K2448" s="298"/>
      <c r="L2448" s="299"/>
      <c r="M2448" s="300"/>
      <c r="N2448" s="301"/>
      <c r="O2448" s="238"/>
      <c r="P2448" s="238"/>
      <c r="Q2448" s="238"/>
    </row>
    <row r="2449" spans="1:17" s="39" customFormat="1" ht="12">
      <c r="A2449" s="298"/>
      <c r="B2449" s="298"/>
      <c r="C2449" s="298"/>
      <c r="D2449" s="298"/>
      <c r="E2449" s="298"/>
      <c r="F2449" s="298"/>
      <c r="G2449" s="298"/>
      <c r="H2449" s="298"/>
      <c r="I2449" s="298"/>
      <c r="J2449" s="298"/>
      <c r="K2449" s="298"/>
      <c r="L2449" s="299"/>
      <c r="M2449" s="300"/>
      <c r="N2449" s="301"/>
      <c r="O2449" s="238"/>
      <c r="P2449" s="238"/>
      <c r="Q2449" s="238"/>
    </row>
    <row r="2450" spans="1:17" s="39" customFormat="1" ht="12">
      <c r="A2450" s="298"/>
      <c r="B2450" s="298"/>
      <c r="C2450" s="298"/>
      <c r="D2450" s="298"/>
      <c r="E2450" s="298"/>
      <c r="F2450" s="298"/>
      <c r="G2450" s="298"/>
      <c r="H2450" s="298"/>
      <c r="I2450" s="298"/>
      <c r="J2450" s="298"/>
      <c r="K2450" s="298"/>
      <c r="L2450" s="299"/>
      <c r="M2450" s="300"/>
      <c r="N2450" s="301"/>
      <c r="O2450" s="238"/>
      <c r="P2450" s="238"/>
      <c r="Q2450" s="238"/>
    </row>
    <row r="2451" spans="1:17" s="39" customFormat="1" ht="12">
      <c r="A2451" s="298"/>
      <c r="B2451" s="298"/>
      <c r="C2451" s="298"/>
      <c r="D2451" s="298"/>
      <c r="E2451" s="298"/>
      <c r="F2451" s="298"/>
      <c r="G2451" s="298"/>
      <c r="H2451" s="298"/>
      <c r="I2451" s="298"/>
      <c r="J2451" s="298"/>
      <c r="K2451" s="298"/>
      <c r="L2451" s="299"/>
      <c r="M2451" s="300"/>
      <c r="N2451" s="301"/>
      <c r="O2451" s="238"/>
      <c r="P2451" s="238"/>
      <c r="Q2451" s="238"/>
    </row>
    <row r="2452" spans="1:17" s="39" customFormat="1" ht="12">
      <c r="A2452" s="298"/>
      <c r="B2452" s="298"/>
      <c r="C2452" s="298"/>
      <c r="D2452" s="298"/>
      <c r="E2452" s="298"/>
      <c r="F2452" s="298"/>
      <c r="G2452" s="298"/>
      <c r="H2452" s="298"/>
      <c r="I2452" s="298"/>
      <c r="J2452" s="298"/>
      <c r="K2452" s="298"/>
      <c r="L2452" s="299"/>
      <c r="M2452" s="300"/>
      <c r="N2452" s="301"/>
      <c r="O2452" s="238"/>
      <c r="P2452" s="238"/>
      <c r="Q2452" s="238"/>
    </row>
    <row r="2453" spans="1:17" s="39" customFormat="1" ht="12">
      <c r="A2453" s="298"/>
      <c r="B2453" s="298"/>
      <c r="C2453" s="298"/>
      <c r="D2453" s="298"/>
      <c r="E2453" s="298"/>
      <c r="F2453" s="298"/>
      <c r="G2453" s="298"/>
      <c r="H2453" s="298"/>
      <c r="I2453" s="298"/>
      <c r="J2453" s="298"/>
      <c r="K2453" s="298"/>
      <c r="L2453" s="299"/>
      <c r="M2453" s="300"/>
      <c r="N2453" s="301"/>
      <c r="O2453" s="238"/>
      <c r="P2453" s="238"/>
      <c r="Q2453" s="238"/>
    </row>
    <row r="2454" spans="1:17" s="39" customFormat="1" ht="12">
      <c r="A2454" s="298"/>
      <c r="B2454" s="298"/>
      <c r="C2454" s="298"/>
      <c r="D2454" s="298"/>
      <c r="E2454" s="298"/>
      <c r="F2454" s="298"/>
      <c r="G2454" s="298"/>
      <c r="H2454" s="298"/>
      <c r="I2454" s="298"/>
      <c r="J2454" s="298"/>
      <c r="K2454" s="298"/>
      <c r="L2454" s="299"/>
      <c r="M2454" s="300"/>
      <c r="N2454" s="301"/>
      <c r="O2454" s="238"/>
      <c r="P2454" s="238"/>
      <c r="Q2454" s="238"/>
    </row>
    <row r="2455" spans="1:17" s="39" customFormat="1" ht="12">
      <c r="A2455" s="298"/>
      <c r="B2455" s="298"/>
      <c r="C2455" s="298"/>
      <c r="D2455" s="298"/>
      <c r="E2455" s="298"/>
      <c r="F2455" s="298"/>
      <c r="G2455" s="298"/>
      <c r="H2455" s="298"/>
      <c r="I2455" s="298"/>
      <c r="J2455" s="298"/>
      <c r="K2455" s="298"/>
      <c r="L2455" s="299"/>
      <c r="M2455" s="300"/>
      <c r="N2455" s="301"/>
      <c r="O2455" s="238"/>
      <c r="P2455" s="238"/>
      <c r="Q2455" s="238"/>
    </row>
    <row r="2456" spans="1:17" s="39" customFormat="1" ht="12">
      <c r="A2456" s="298"/>
      <c r="B2456" s="298"/>
      <c r="C2456" s="298"/>
      <c r="D2456" s="298"/>
      <c r="E2456" s="298"/>
      <c r="F2456" s="298"/>
      <c r="G2456" s="298"/>
      <c r="H2456" s="298"/>
      <c r="I2456" s="298"/>
      <c r="J2456" s="298"/>
      <c r="K2456" s="298"/>
      <c r="L2456" s="299"/>
      <c r="M2456" s="300"/>
      <c r="N2456" s="301"/>
      <c r="O2456" s="238"/>
      <c r="P2456" s="238"/>
      <c r="Q2456" s="238"/>
    </row>
    <row r="2457" spans="1:17" s="39" customFormat="1" ht="12">
      <c r="A2457" s="298"/>
      <c r="B2457" s="298"/>
      <c r="C2457" s="298"/>
      <c r="D2457" s="298"/>
      <c r="E2457" s="298"/>
      <c r="F2457" s="298"/>
      <c r="G2457" s="298"/>
      <c r="H2457" s="298"/>
      <c r="I2457" s="298"/>
      <c r="J2457" s="298"/>
      <c r="K2457" s="298"/>
      <c r="L2457" s="299"/>
      <c r="M2457" s="300"/>
      <c r="N2457" s="301"/>
      <c r="O2457" s="238"/>
      <c r="P2457" s="238"/>
      <c r="Q2457" s="238"/>
    </row>
    <row r="2458" spans="1:17" s="39" customFormat="1" ht="12">
      <c r="A2458" s="298"/>
      <c r="B2458" s="298"/>
      <c r="C2458" s="298"/>
      <c r="D2458" s="298"/>
      <c r="E2458" s="298"/>
      <c r="F2458" s="298"/>
      <c r="G2458" s="298"/>
      <c r="H2458" s="298"/>
      <c r="I2458" s="298"/>
      <c r="J2458" s="298"/>
      <c r="K2458" s="298"/>
      <c r="L2458" s="299"/>
      <c r="M2458" s="300"/>
      <c r="N2458" s="301"/>
      <c r="O2458" s="238"/>
      <c r="P2458" s="238"/>
      <c r="Q2458" s="238"/>
    </row>
    <row r="2459" spans="1:17" s="39" customFormat="1" ht="12">
      <c r="A2459" s="298"/>
      <c r="B2459" s="298"/>
      <c r="C2459" s="298"/>
      <c r="D2459" s="298"/>
      <c r="E2459" s="298"/>
      <c r="F2459" s="298"/>
      <c r="G2459" s="298"/>
      <c r="H2459" s="298"/>
      <c r="I2459" s="298"/>
      <c r="J2459" s="298"/>
      <c r="K2459" s="298"/>
      <c r="L2459" s="299"/>
      <c r="M2459" s="300"/>
      <c r="N2459" s="301"/>
      <c r="O2459" s="238"/>
      <c r="P2459" s="238"/>
      <c r="Q2459" s="238"/>
    </row>
    <row r="2460" spans="1:17" s="39" customFormat="1" ht="12">
      <c r="A2460" s="298"/>
      <c r="B2460" s="298"/>
      <c r="C2460" s="298"/>
      <c r="D2460" s="298"/>
      <c r="E2460" s="298"/>
      <c r="F2460" s="298"/>
      <c r="G2460" s="298"/>
      <c r="H2460" s="298"/>
      <c r="I2460" s="298"/>
      <c r="J2460" s="298"/>
      <c r="K2460" s="298"/>
      <c r="L2460" s="299"/>
      <c r="M2460" s="300"/>
      <c r="N2460" s="301"/>
      <c r="O2460" s="238"/>
      <c r="P2460" s="238"/>
      <c r="Q2460" s="238"/>
    </row>
    <row r="2461" spans="1:17" s="39" customFormat="1" ht="12">
      <c r="A2461" s="298"/>
      <c r="B2461" s="298"/>
      <c r="C2461" s="298"/>
      <c r="D2461" s="298"/>
      <c r="E2461" s="298"/>
      <c r="F2461" s="298"/>
      <c r="G2461" s="298"/>
      <c r="H2461" s="298"/>
      <c r="I2461" s="298"/>
      <c r="J2461" s="298"/>
      <c r="K2461" s="298"/>
      <c r="L2461" s="299"/>
      <c r="M2461" s="300"/>
      <c r="N2461" s="301"/>
      <c r="O2461" s="238"/>
      <c r="P2461" s="238"/>
      <c r="Q2461" s="238"/>
    </row>
    <row r="2462" spans="1:17" s="39" customFormat="1" ht="12">
      <c r="A2462" s="298"/>
      <c r="B2462" s="298"/>
      <c r="C2462" s="298"/>
      <c r="D2462" s="298"/>
      <c r="E2462" s="298"/>
      <c r="F2462" s="298"/>
      <c r="G2462" s="298"/>
      <c r="H2462" s="298"/>
      <c r="I2462" s="298"/>
      <c r="J2462" s="298"/>
      <c r="K2462" s="298"/>
      <c r="L2462" s="299"/>
      <c r="M2462" s="300"/>
      <c r="N2462" s="301"/>
      <c r="O2462" s="238"/>
      <c r="P2462" s="238"/>
      <c r="Q2462" s="238"/>
    </row>
    <row r="2463" spans="1:17" s="39" customFormat="1" ht="12">
      <c r="A2463" s="298"/>
      <c r="B2463" s="298"/>
      <c r="C2463" s="298"/>
      <c r="D2463" s="298"/>
      <c r="E2463" s="298"/>
      <c r="F2463" s="298"/>
      <c r="G2463" s="298"/>
      <c r="H2463" s="298"/>
      <c r="I2463" s="298"/>
      <c r="J2463" s="298"/>
      <c r="K2463" s="298"/>
      <c r="L2463" s="299"/>
      <c r="M2463" s="300"/>
      <c r="N2463" s="301"/>
      <c r="O2463" s="238"/>
      <c r="P2463" s="238"/>
      <c r="Q2463" s="238"/>
    </row>
    <row r="2464" spans="1:17" s="39" customFormat="1" ht="12">
      <c r="A2464" s="298"/>
      <c r="B2464" s="298"/>
      <c r="C2464" s="298"/>
      <c r="D2464" s="298"/>
      <c r="E2464" s="298"/>
      <c r="F2464" s="298"/>
      <c r="G2464" s="298"/>
      <c r="H2464" s="298"/>
      <c r="I2464" s="298"/>
      <c r="J2464" s="298"/>
      <c r="K2464" s="298"/>
      <c r="L2464" s="299"/>
      <c r="M2464" s="300"/>
      <c r="N2464" s="301"/>
      <c r="O2464" s="238"/>
      <c r="P2464" s="238"/>
      <c r="Q2464" s="238"/>
    </row>
    <row r="2465" spans="1:17" s="39" customFormat="1" ht="12">
      <c r="A2465" s="298"/>
      <c r="B2465" s="298"/>
      <c r="C2465" s="298"/>
      <c r="D2465" s="298"/>
      <c r="E2465" s="298"/>
      <c r="F2465" s="298"/>
      <c r="G2465" s="298"/>
      <c r="H2465" s="298"/>
      <c r="I2465" s="298"/>
      <c r="J2465" s="298"/>
      <c r="K2465" s="298"/>
      <c r="L2465" s="299"/>
      <c r="M2465" s="300"/>
      <c r="N2465" s="301"/>
      <c r="O2465" s="238"/>
      <c r="P2465" s="238"/>
      <c r="Q2465" s="238"/>
    </row>
    <row r="2466" spans="1:17" s="39" customFormat="1" ht="12">
      <c r="A2466" s="298"/>
      <c r="B2466" s="298"/>
      <c r="C2466" s="298"/>
      <c r="D2466" s="298"/>
      <c r="E2466" s="298"/>
      <c r="F2466" s="298"/>
      <c r="G2466" s="298"/>
      <c r="H2466" s="298"/>
      <c r="I2466" s="298"/>
      <c r="J2466" s="298"/>
      <c r="K2466" s="298"/>
      <c r="L2466" s="299"/>
      <c r="M2466" s="300"/>
      <c r="N2466" s="301"/>
      <c r="O2466" s="238"/>
      <c r="P2466" s="238"/>
      <c r="Q2466" s="238"/>
    </row>
    <row r="2467" spans="1:17" s="39" customFormat="1" ht="12">
      <c r="A2467" s="298"/>
      <c r="B2467" s="298"/>
      <c r="C2467" s="298"/>
      <c r="D2467" s="298"/>
      <c r="E2467" s="298"/>
      <c r="F2467" s="298"/>
      <c r="G2467" s="298"/>
      <c r="H2467" s="298"/>
      <c r="I2467" s="298"/>
      <c r="J2467" s="298"/>
      <c r="K2467" s="298"/>
      <c r="L2467" s="299"/>
      <c r="M2467" s="300"/>
      <c r="N2467" s="301"/>
      <c r="O2467" s="238"/>
      <c r="P2467" s="238"/>
      <c r="Q2467" s="238"/>
    </row>
    <row r="2468" spans="1:17" s="39" customFormat="1" ht="12">
      <c r="A2468" s="298"/>
      <c r="B2468" s="298"/>
      <c r="C2468" s="298"/>
      <c r="D2468" s="298"/>
      <c r="E2468" s="298"/>
      <c r="F2468" s="298"/>
      <c r="G2468" s="298"/>
      <c r="H2468" s="298"/>
      <c r="I2468" s="298"/>
      <c r="J2468" s="298"/>
      <c r="K2468" s="298"/>
      <c r="L2468" s="299"/>
      <c r="M2468" s="300"/>
      <c r="N2468" s="301"/>
      <c r="O2468" s="238"/>
      <c r="P2468" s="238"/>
      <c r="Q2468" s="238"/>
    </row>
    <row r="2469" spans="1:17" s="39" customFormat="1" ht="12">
      <c r="A2469" s="298"/>
      <c r="B2469" s="298"/>
      <c r="C2469" s="298"/>
      <c r="D2469" s="298"/>
      <c r="E2469" s="298"/>
      <c r="F2469" s="298"/>
      <c r="G2469" s="298"/>
      <c r="H2469" s="298"/>
      <c r="I2469" s="298"/>
      <c r="J2469" s="298"/>
      <c r="K2469" s="298"/>
      <c r="L2469" s="299"/>
      <c r="M2469" s="300"/>
      <c r="N2469" s="301"/>
      <c r="O2469" s="238"/>
      <c r="P2469" s="238"/>
      <c r="Q2469" s="238"/>
    </row>
    <row r="2470" spans="1:17" s="39" customFormat="1" ht="12">
      <c r="A2470" s="298"/>
      <c r="B2470" s="298"/>
      <c r="C2470" s="298"/>
      <c r="D2470" s="298"/>
      <c r="E2470" s="298"/>
      <c r="F2470" s="298"/>
      <c r="G2470" s="298"/>
      <c r="H2470" s="298"/>
      <c r="I2470" s="298"/>
      <c r="J2470" s="298"/>
      <c r="K2470" s="298"/>
      <c r="L2470" s="299"/>
      <c r="M2470" s="300"/>
      <c r="N2470" s="301"/>
      <c r="O2470" s="238"/>
      <c r="P2470" s="238"/>
      <c r="Q2470" s="238"/>
    </row>
    <row r="2471" spans="1:17" s="39" customFormat="1" ht="12">
      <c r="A2471" s="298"/>
      <c r="B2471" s="298"/>
      <c r="C2471" s="298"/>
      <c r="D2471" s="298"/>
      <c r="E2471" s="298"/>
      <c r="F2471" s="298"/>
      <c r="G2471" s="298"/>
      <c r="H2471" s="298"/>
      <c r="I2471" s="298"/>
      <c r="J2471" s="298"/>
      <c r="K2471" s="298"/>
      <c r="L2471" s="299"/>
      <c r="M2471" s="300"/>
      <c r="N2471" s="301"/>
      <c r="O2471" s="238"/>
      <c r="P2471" s="238"/>
      <c r="Q2471" s="238"/>
    </row>
    <row r="2472" spans="1:17" s="39" customFormat="1" ht="12">
      <c r="A2472" s="298"/>
      <c r="B2472" s="298"/>
      <c r="C2472" s="298"/>
      <c r="D2472" s="298"/>
      <c r="E2472" s="298"/>
      <c r="F2472" s="298"/>
      <c r="G2472" s="298"/>
      <c r="H2472" s="298"/>
      <c r="I2472" s="298"/>
      <c r="J2472" s="298"/>
      <c r="K2472" s="298"/>
      <c r="L2472" s="299"/>
      <c r="M2472" s="300"/>
      <c r="N2472" s="301"/>
      <c r="O2472" s="238"/>
      <c r="P2472" s="238"/>
      <c r="Q2472" s="238"/>
    </row>
    <row r="2473" spans="1:17" s="39" customFormat="1" ht="12">
      <c r="A2473" s="298"/>
      <c r="B2473" s="298"/>
      <c r="C2473" s="298"/>
      <c r="D2473" s="298"/>
      <c r="E2473" s="298"/>
      <c r="F2473" s="298"/>
      <c r="G2473" s="298"/>
      <c r="H2473" s="298"/>
      <c r="I2473" s="298"/>
      <c r="J2473" s="298"/>
      <c r="K2473" s="298"/>
      <c r="L2473" s="299"/>
      <c r="M2473" s="300"/>
      <c r="N2473" s="301"/>
      <c r="O2473" s="238"/>
      <c r="P2473" s="238"/>
      <c r="Q2473" s="238"/>
    </row>
    <row r="2474" spans="1:17" s="39" customFormat="1" ht="12">
      <c r="A2474" s="298"/>
      <c r="B2474" s="298"/>
      <c r="C2474" s="298"/>
      <c r="D2474" s="298"/>
      <c r="E2474" s="298"/>
      <c r="F2474" s="298"/>
      <c r="G2474" s="298"/>
      <c r="H2474" s="298"/>
      <c r="I2474" s="298"/>
      <c r="J2474" s="298"/>
      <c r="K2474" s="298"/>
      <c r="L2474" s="299"/>
      <c r="M2474" s="300"/>
      <c r="N2474" s="301"/>
      <c r="O2474" s="238"/>
      <c r="P2474" s="238"/>
      <c r="Q2474" s="238"/>
    </row>
    <row r="2475" spans="1:17" s="39" customFormat="1" ht="12">
      <c r="A2475" s="298"/>
      <c r="B2475" s="298"/>
      <c r="C2475" s="298"/>
      <c r="D2475" s="298"/>
      <c r="E2475" s="298"/>
      <c r="F2475" s="298"/>
      <c r="G2475" s="298"/>
      <c r="H2475" s="298"/>
      <c r="I2475" s="298"/>
      <c r="J2475" s="298"/>
      <c r="K2475" s="298"/>
      <c r="L2475" s="299"/>
      <c r="M2475" s="300"/>
      <c r="N2475" s="301"/>
      <c r="O2475" s="238"/>
      <c r="P2475" s="238"/>
      <c r="Q2475" s="238"/>
    </row>
    <row r="2476" spans="1:17" s="39" customFormat="1" ht="12">
      <c r="A2476" s="298"/>
      <c r="B2476" s="298"/>
      <c r="C2476" s="298"/>
      <c r="D2476" s="298"/>
      <c r="E2476" s="298"/>
      <c r="F2476" s="298"/>
      <c r="G2476" s="298"/>
      <c r="H2476" s="298"/>
      <c r="I2476" s="298"/>
      <c r="J2476" s="298"/>
      <c r="K2476" s="298"/>
      <c r="L2476" s="299"/>
      <c r="M2476" s="300"/>
      <c r="N2476" s="301"/>
      <c r="O2476" s="238"/>
      <c r="P2476" s="238"/>
      <c r="Q2476" s="238"/>
    </row>
    <row r="2477" spans="1:17" s="39" customFormat="1" ht="12">
      <c r="A2477" s="298"/>
      <c r="B2477" s="298"/>
      <c r="C2477" s="298"/>
      <c r="D2477" s="298"/>
      <c r="E2477" s="298"/>
      <c r="F2477" s="298"/>
      <c r="G2477" s="298"/>
      <c r="H2477" s="298"/>
      <c r="I2477" s="298"/>
      <c r="J2477" s="298"/>
      <c r="K2477" s="298"/>
      <c r="L2477" s="299"/>
      <c r="M2477" s="300"/>
      <c r="N2477" s="301"/>
      <c r="O2477" s="238"/>
      <c r="P2477" s="238"/>
      <c r="Q2477" s="238"/>
    </row>
    <row r="2478" spans="1:17" s="39" customFormat="1" ht="12">
      <c r="A2478" s="298"/>
      <c r="B2478" s="298"/>
      <c r="C2478" s="298"/>
      <c r="D2478" s="298"/>
      <c r="E2478" s="298"/>
      <c r="F2478" s="298"/>
      <c r="G2478" s="298"/>
      <c r="H2478" s="298"/>
      <c r="I2478" s="298"/>
      <c r="J2478" s="298"/>
      <c r="K2478" s="298"/>
      <c r="L2478" s="299"/>
      <c r="M2478" s="300"/>
      <c r="N2478" s="301"/>
      <c r="O2478" s="238"/>
      <c r="P2478" s="238"/>
      <c r="Q2478" s="238"/>
    </row>
    <row r="2479" spans="1:17" s="39" customFormat="1" ht="12">
      <c r="A2479" s="298"/>
      <c r="B2479" s="298"/>
      <c r="C2479" s="298"/>
      <c r="D2479" s="298"/>
      <c r="E2479" s="298"/>
      <c r="F2479" s="298"/>
      <c r="G2479" s="298"/>
      <c r="H2479" s="298"/>
      <c r="I2479" s="298"/>
      <c r="J2479" s="298"/>
      <c r="K2479" s="298"/>
      <c r="L2479" s="299"/>
      <c r="M2479" s="300"/>
      <c r="N2479" s="301"/>
      <c r="O2479" s="238"/>
      <c r="P2479" s="238"/>
      <c r="Q2479" s="238"/>
    </row>
    <row r="2480" spans="1:17" s="39" customFormat="1" ht="12">
      <c r="A2480" s="298"/>
      <c r="B2480" s="298"/>
      <c r="C2480" s="298"/>
      <c r="D2480" s="298"/>
      <c r="E2480" s="298"/>
      <c r="F2480" s="298"/>
      <c r="G2480" s="298"/>
      <c r="H2480" s="298"/>
      <c r="I2480" s="298"/>
      <c r="J2480" s="298"/>
      <c r="K2480" s="298"/>
      <c r="L2480" s="299"/>
      <c r="M2480" s="300"/>
      <c r="N2480" s="301"/>
      <c r="O2480" s="238"/>
      <c r="P2480" s="238"/>
      <c r="Q2480" s="238"/>
    </row>
    <row r="2481" spans="1:17" s="39" customFormat="1" ht="12">
      <c r="A2481" s="298"/>
      <c r="B2481" s="298"/>
      <c r="C2481" s="298"/>
      <c r="D2481" s="298"/>
      <c r="E2481" s="298"/>
      <c r="F2481" s="298"/>
      <c r="G2481" s="298"/>
      <c r="H2481" s="298"/>
      <c r="I2481" s="298"/>
      <c r="J2481" s="298"/>
      <c r="K2481" s="298"/>
      <c r="L2481" s="299"/>
      <c r="M2481" s="300"/>
      <c r="N2481" s="301"/>
      <c r="O2481" s="238"/>
      <c r="P2481" s="238"/>
      <c r="Q2481" s="238"/>
    </row>
    <row r="2482" spans="1:17" s="39" customFormat="1" ht="12">
      <c r="A2482" s="298"/>
      <c r="B2482" s="298"/>
      <c r="C2482" s="298"/>
      <c r="D2482" s="298"/>
      <c r="E2482" s="298"/>
      <c r="F2482" s="298"/>
      <c r="G2482" s="298"/>
      <c r="H2482" s="298"/>
      <c r="I2482" s="298"/>
      <c r="J2482" s="298"/>
      <c r="K2482" s="298"/>
      <c r="L2482" s="299"/>
      <c r="M2482" s="300"/>
      <c r="N2482" s="301"/>
      <c r="O2482" s="238"/>
      <c r="P2482" s="238"/>
      <c r="Q2482" s="238"/>
    </row>
    <row r="2483" spans="1:17" s="39" customFormat="1" ht="12">
      <c r="A2483" s="298"/>
      <c r="B2483" s="298"/>
      <c r="C2483" s="298"/>
      <c r="D2483" s="298"/>
      <c r="E2483" s="298"/>
      <c r="F2483" s="298"/>
      <c r="G2483" s="298"/>
      <c r="H2483" s="298"/>
      <c r="I2483" s="298"/>
      <c r="J2483" s="298"/>
      <c r="K2483" s="298"/>
      <c r="L2483" s="299"/>
      <c r="M2483" s="300"/>
      <c r="N2483" s="301"/>
      <c r="O2483" s="238"/>
      <c r="P2483" s="238"/>
      <c r="Q2483" s="238"/>
    </row>
    <row r="2484" spans="1:17" s="39" customFormat="1" ht="12">
      <c r="A2484" s="298"/>
      <c r="B2484" s="298"/>
      <c r="C2484" s="298"/>
      <c r="D2484" s="298"/>
      <c r="E2484" s="298"/>
      <c r="F2484" s="298"/>
      <c r="G2484" s="298"/>
      <c r="H2484" s="298"/>
      <c r="I2484" s="298"/>
      <c r="J2484" s="298"/>
      <c r="K2484" s="298"/>
      <c r="L2484" s="299"/>
      <c r="M2484" s="300"/>
      <c r="N2484" s="301"/>
      <c r="O2484" s="238"/>
      <c r="P2484" s="238"/>
      <c r="Q2484" s="238"/>
    </row>
    <row r="2485" spans="1:17" s="39" customFormat="1" ht="12">
      <c r="A2485" s="298"/>
      <c r="B2485" s="298"/>
      <c r="C2485" s="298"/>
      <c r="D2485" s="298"/>
      <c r="E2485" s="298"/>
      <c r="F2485" s="298"/>
      <c r="G2485" s="298"/>
      <c r="H2485" s="298"/>
      <c r="I2485" s="298"/>
      <c r="J2485" s="298"/>
      <c r="K2485" s="298"/>
      <c r="L2485" s="299"/>
      <c r="M2485" s="300"/>
      <c r="N2485" s="301"/>
      <c r="O2485" s="238"/>
      <c r="P2485" s="238"/>
      <c r="Q2485" s="238"/>
    </row>
    <row r="2486" spans="1:17" s="39" customFormat="1" ht="12">
      <c r="A2486" s="298"/>
      <c r="B2486" s="298"/>
      <c r="C2486" s="298"/>
      <c r="D2486" s="298"/>
      <c r="E2486" s="298"/>
      <c r="F2486" s="298"/>
      <c r="G2486" s="298"/>
      <c r="H2486" s="298"/>
      <c r="I2486" s="298"/>
      <c r="J2486" s="298"/>
      <c r="K2486" s="298"/>
      <c r="L2486" s="299"/>
      <c r="M2486" s="300"/>
      <c r="N2486" s="301"/>
      <c r="O2486" s="238"/>
      <c r="P2486" s="238"/>
      <c r="Q2486" s="238"/>
    </row>
    <row r="2487" spans="1:17" s="39" customFormat="1" ht="12">
      <c r="A2487" s="298"/>
      <c r="B2487" s="298"/>
      <c r="C2487" s="298"/>
      <c r="D2487" s="298"/>
      <c r="E2487" s="298"/>
      <c r="F2487" s="298"/>
      <c r="G2487" s="298"/>
      <c r="H2487" s="298"/>
      <c r="I2487" s="298"/>
      <c r="J2487" s="298"/>
      <c r="K2487" s="298"/>
      <c r="L2487" s="299"/>
      <c r="M2487" s="300"/>
      <c r="N2487" s="301"/>
      <c r="O2487" s="238"/>
      <c r="P2487" s="238"/>
      <c r="Q2487" s="238"/>
    </row>
    <row r="2488" spans="1:17" s="39" customFormat="1" ht="12">
      <c r="A2488" s="298"/>
      <c r="B2488" s="298"/>
      <c r="C2488" s="298"/>
      <c r="D2488" s="298"/>
      <c r="E2488" s="298"/>
      <c r="F2488" s="298"/>
      <c r="G2488" s="298"/>
      <c r="H2488" s="298"/>
      <c r="I2488" s="298"/>
      <c r="J2488" s="298"/>
      <c r="K2488" s="298"/>
      <c r="L2488" s="299"/>
      <c r="M2488" s="300"/>
      <c r="N2488" s="301"/>
      <c r="O2488" s="238"/>
      <c r="P2488" s="238"/>
      <c r="Q2488" s="238"/>
    </row>
    <row r="2489" spans="1:17" s="39" customFormat="1" ht="12">
      <c r="A2489" s="298"/>
      <c r="B2489" s="298"/>
      <c r="C2489" s="298"/>
      <c r="D2489" s="298"/>
      <c r="E2489" s="298"/>
      <c r="F2489" s="298"/>
      <c r="G2489" s="298"/>
      <c r="H2489" s="298"/>
      <c r="I2489" s="298"/>
      <c r="J2489" s="298"/>
      <c r="K2489" s="298"/>
      <c r="L2489" s="299"/>
      <c r="M2489" s="300"/>
      <c r="N2489" s="301"/>
      <c r="O2489" s="238"/>
      <c r="P2489" s="238"/>
      <c r="Q2489" s="238"/>
    </row>
    <row r="2490" spans="1:17" s="39" customFormat="1" ht="12">
      <c r="A2490" s="298"/>
      <c r="B2490" s="298"/>
      <c r="C2490" s="298"/>
      <c r="D2490" s="298"/>
      <c r="E2490" s="298"/>
      <c r="F2490" s="298"/>
      <c r="G2490" s="298"/>
      <c r="H2490" s="298"/>
      <c r="I2490" s="298"/>
      <c r="J2490" s="298"/>
      <c r="K2490" s="298"/>
      <c r="L2490" s="299"/>
      <c r="M2490" s="300"/>
      <c r="N2490" s="301"/>
      <c r="O2490" s="238"/>
      <c r="P2490" s="238"/>
      <c r="Q2490" s="238"/>
    </row>
    <row r="2491" spans="1:17" s="39" customFormat="1" ht="12">
      <c r="A2491" s="298"/>
      <c r="B2491" s="298"/>
      <c r="C2491" s="298"/>
      <c r="D2491" s="298"/>
      <c r="E2491" s="298"/>
      <c r="F2491" s="298"/>
      <c r="G2491" s="298"/>
      <c r="H2491" s="298"/>
      <c r="I2491" s="298"/>
      <c r="J2491" s="298"/>
      <c r="K2491" s="298"/>
      <c r="L2491" s="299"/>
      <c r="M2491" s="300"/>
      <c r="N2491" s="301"/>
      <c r="O2491" s="238"/>
      <c r="P2491" s="238"/>
      <c r="Q2491" s="238"/>
    </row>
    <row r="2492" spans="1:17" s="39" customFormat="1" ht="12">
      <c r="A2492" s="298"/>
      <c r="B2492" s="298"/>
      <c r="C2492" s="298"/>
      <c r="D2492" s="298"/>
      <c r="E2492" s="298"/>
      <c r="F2492" s="298"/>
      <c r="G2492" s="298"/>
      <c r="H2492" s="298"/>
      <c r="I2492" s="298"/>
      <c r="J2492" s="298"/>
      <c r="K2492" s="298"/>
      <c r="L2492" s="299"/>
      <c r="M2492" s="300"/>
      <c r="N2492" s="301"/>
      <c r="O2492" s="238"/>
      <c r="P2492" s="238"/>
      <c r="Q2492" s="238"/>
    </row>
    <row r="2493" spans="1:17" s="39" customFormat="1" ht="12">
      <c r="A2493" s="298"/>
      <c r="B2493" s="298"/>
      <c r="C2493" s="298"/>
      <c r="D2493" s="298"/>
      <c r="E2493" s="298"/>
      <c r="F2493" s="298"/>
      <c r="G2493" s="298"/>
      <c r="H2493" s="298"/>
      <c r="I2493" s="298"/>
      <c r="J2493" s="298"/>
      <c r="K2493" s="298"/>
      <c r="L2493" s="299"/>
      <c r="M2493" s="300"/>
      <c r="N2493" s="301"/>
      <c r="O2493" s="238"/>
      <c r="P2493" s="238"/>
      <c r="Q2493" s="238"/>
    </row>
    <row r="2494" spans="1:17" s="39" customFormat="1" ht="12">
      <c r="A2494" s="298"/>
      <c r="B2494" s="298"/>
      <c r="C2494" s="298"/>
      <c r="D2494" s="298"/>
      <c r="E2494" s="298"/>
      <c r="F2494" s="298"/>
      <c r="G2494" s="298"/>
      <c r="H2494" s="298"/>
      <c r="I2494" s="298"/>
      <c r="J2494" s="298"/>
      <c r="K2494" s="298"/>
      <c r="L2494" s="299"/>
      <c r="M2494" s="300"/>
      <c r="N2494" s="301"/>
      <c r="O2494" s="238"/>
      <c r="P2494" s="238"/>
      <c r="Q2494" s="238"/>
    </row>
    <row r="2495" spans="1:17" s="39" customFormat="1" ht="12">
      <c r="A2495" s="298"/>
      <c r="B2495" s="298"/>
      <c r="C2495" s="298"/>
      <c r="D2495" s="298"/>
      <c r="E2495" s="298"/>
      <c r="F2495" s="298"/>
      <c r="G2495" s="298"/>
      <c r="H2495" s="298"/>
      <c r="I2495" s="298"/>
      <c r="J2495" s="298"/>
      <c r="K2495" s="298"/>
      <c r="L2495" s="299"/>
      <c r="M2495" s="300"/>
      <c r="N2495" s="301"/>
      <c r="O2495" s="238"/>
      <c r="P2495" s="238"/>
      <c r="Q2495" s="238"/>
    </row>
    <row r="2496" spans="1:17" s="39" customFormat="1" ht="12">
      <c r="A2496" s="298"/>
      <c r="B2496" s="298"/>
      <c r="C2496" s="298"/>
      <c r="D2496" s="298"/>
      <c r="E2496" s="298"/>
      <c r="F2496" s="298"/>
      <c r="G2496" s="298"/>
      <c r="H2496" s="298"/>
      <c r="I2496" s="298"/>
      <c r="J2496" s="298"/>
      <c r="K2496" s="298"/>
      <c r="L2496" s="299"/>
      <c r="M2496" s="300"/>
      <c r="N2496" s="301"/>
      <c r="O2496" s="238"/>
      <c r="P2496" s="238"/>
      <c r="Q2496" s="238"/>
    </row>
    <row r="2497" spans="1:17" s="39" customFormat="1" ht="12">
      <c r="A2497" s="298"/>
      <c r="B2497" s="298"/>
      <c r="C2497" s="298"/>
      <c r="D2497" s="298"/>
      <c r="E2497" s="298"/>
      <c r="F2497" s="298"/>
      <c r="G2497" s="298"/>
      <c r="H2497" s="298"/>
      <c r="I2497" s="298"/>
      <c r="J2497" s="298"/>
      <c r="K2497" s="298"/>
      <c r="L2497" s="299"/>
      <c r="M2497" s="300"/>
      <c r="N2497" s="301"/>
      <c r="O2497" s="238"/>
      <c r="P2497" s="238"/>
      <c r="Q2497" s="238"/>
    </row>
    <row r="2498" spans="1:17" s="39" customFormat="1" ht="12">
      <c r="A2498" s="298"/>
      <c r="B2498" s="298"/>
      <c r="C2498" s="298"/>
      <c r="D2498" s="298"/>
      <c r="E2498" s="298"/>
      <c r="F2498" s="298"/>
      <c r="G2498" s="298"/>
      <c r="H2498" s="298"/>
      <c r="I2498" s="298"/>
      <c r="J2498" s="298"/>
      <c r="K2498" s="298"/>
      <c r="L2498" s="299"/>
      <c r="M2498" s="300"/>
      <c r="N2498" s="301"/>
      <c r="O2498" s="238"/>
      <c r="P2498" s="238"/>
      <c r="Q2498" s="238"/>
    </row>
    <row r="2499" spans="1:17" s="39" customFormat="1" ht="12">
      <c r="A2499" s="298"/>
      <c r="B2499" s="298"/>
      <c r="C2499" s="298"/>
      <c r="D2499" s="298"/>
      <c r="E2499" s="298"/>
      <c r="F2499" s="298"/>
      <c r="G2499" s="298"/>
      <c r="H2499" s="298"/>
      <c r="I2499" s="298"/>
      <c r="J2499" s="298"/>
      <c r="K2499" s="298"/>
      <c r="L2499" s="299"/>
      <c r="M2499" s="300"/>
      <c r="N2499" s="301"/>
      <c r="O2499" s="238"/>
      <c r="P2499" s="238"/>
      <c r="Q2499" s="238"/>
    </row>
    <row r="2500" spans="1:17" s="39" customFormat="1" ht="12">
      <c r="A2500" s="298"/>
      <c r="B2500" s="298"/>
      <c r="C2500" s="298"/>
      <c r="D2500" s="298"/>
      <c r="E2500" s="298"/>
      <c r="F2500" s="298"/>
      <c r="G2500" s="298"/>
      <c r="H2500" s="298"/>
      <c r="I2500" s="298"/>
      <c r="J2500" s="298"/>
      <c r="K2500" s="298"/>
      <c r="L2500" s="299"/>
      <c r="M2500" s="300"/>
      <c r="N2500" s="301"/>
      <c r="O2500" s="238"/>
      <c r="P2500" s="238"/>
      <c r="Q2500" s="238"/>
    </row>
    <row r="2501" spans="1:17" s="39" customFormat="1" ht="12">
      <c r="A2501" s="298"/>
      <c r="B2501" s="298"/>
      <c r="C2501" s="298"/>
      <c r="D2501" s="298"/>
      <c r="E2501" s="298"/>
      <c r="F2501" s="298"/>
      <c r="G2501" s="298"/>
      <c r="H2501" s="298"/>
      <c r="I2501" s="298"/>
      <c r="J2501" s="298"/>
      <c r="K2501" s="298"/>
      <c r="L2501" s="299"/>
      <c r="M2501" s="300"/>
      <c r="N2501" s="301"/>
      <c r="O2501" s="238"/>
      <c r="P2501" s="238"/>
      <c r="Q2501" s="238"/>
    </row>
    <row r="2502" spans="1:17" s="39" customFormat="1" ht="12">
      <c r="A2502" s="298"/>
      <c r="B2502" s="298"/>
      <c r="C2502" s="298"/>
      <c r="D2502" s="298"/>
      <c r="E2502" s="298"/>
      <c r="F2502" s="298"/>
      <c r="G2502" s="298"/>
      <c r="H2502" s="298"/>
      <c r="I2502" s="298"/>
      <c r="J2502" s="298"/>
      <c r="K2502" s="298"/>
      <c r="L2502" s="299"/>
      <c r="M2502" s="300"/>
      <c r="N2502" s="301"/>
      <c r="O2502" s="238"/>
      <c r="P2502" s="238"/>
      <c r="Q2502" s="238"/>
    </row>
    <row r="2503" spans="1:17" s="39" customFormat="1" ht="12">
      <c r="A2503" s="298"/>
      <c r="B2503" s="298"/>
      <c r="C2503" s="298"/>
      <c r="D2503" s="298"/>
      <c r="E2503" s="298"/>
      <c r="F2503" s="298"/>
      <c r="G2503" s="298"/>
      <c r="H2503" s="298"/>
      <c r="I2503" s="298"/>
      <c r="J2503" s="298"/>
      <c r="K2503" s="298"/>
      <c r="L2503" s="299"/>
      <c r="M2503" s="300"/>
      <c r="N2503" s="301"/>
      <c r="O2503" s="238"/>
      <c r="P2503" s="238"/>
      <c r="Q2503" s="238"/>
    </row>
    <row r="2504" spans="1:17" s="39" customFormat="1" ht="12">
      <c r="A2504" s="298"/>
      <c r="B2504" s="298"/>
      <c r="C2504" s="298"/>
      <c r="D2504" s="298"/>
      <c r="E2504" s="298"/>
      <c r="F2504" s="298"/>
      <c r="G2504" s="298"/>
      <c r="H2504" s="298"/>
      <c r="I2504" s="298"/>
      <c r="J2504" s="298"/>
      <c r="K2504" s="298"/>
      <c r="L2504" s="299"/>
      <c r="M2504" s="300"/>
      <c r="N2504" s="301"/>
      <c r="O2504" s="238"/>
      <c r="P2504" s="238"/>
      <c r="Q2504" s="238"/>
    </row>
    <row r="2505" spans="1:17" s="39" customFormat="1" ht="12">
      <c r="A2505" s="298"/>
      <c r="B2505" s="298"/>
      <c r="C2505" s="298"/>
      <c r="D2505" s="298"/>
      <c r="E2505" s="298"/>
      <c r="F2505" s="298"/>
      <c r="G2505" s="298"/>
      <c r="H2505" s="298"/>
      <c r="I2505" s="298"/>
      <c r="J2505" s="298"/>
      <c r="K2505" s="298"/>
      <c r="L2505" s="299"/>
      <c r="M2505" s="300"/>
      <c r="N2505" s="301"/>
      <c r="O2505" s="238"/>
      <c r="P2505" s="238"/>
      <c r="Q2505" s="238"/>
    </row>
    <row r="2506" spans="1:17" s="39" customFormat="1" ht="12">
      <c r="A2506" s="298"/>
      <c r="B2506" s="298"/>
      <c r="C2506" s="298"/>
      <c r="D2506" s="298"/>
      <c r="E2506" s="298"/>
      <c r="F2506" s="298"/>
      <c r="G2506" s="298"/>
      <c r="H2506" s="298"/>
      <c r="I2506" s="298"/>
      <c r="J2506" s="298"/>
      <c r="K2506" s="298"/>
      <c r="L2506" s="299"/>
      <c r="M2506" s="300"/>
      <c r="N2506" s="301"/>
      <c r="O2506" s="238"/>
      <c r="P2506" s="238"/>
      <c r="Q2506" s="238"/>
    </row>
    <row r="2507" spans="1:17" s="39" customFormat="1" ht="12">
      <c r="A2507" s="298"/>
      <c r="B2507" s="298"/>
      <c r="C2507" s="298"/>
      <c r="D2507" s="298"/>
      <c r="E2507" s="298"/>
      <c r="F2507" s="298"/>
      <c r="G2507" s="298"/>
      <c r="H2507" s="298"/>
      <c r="I2507" s="298"/>
      <c r="J2507" s="298"/>
      <c r="K2507" s="298"/>
      <c r="L2507" s="299"/>
      <c r="M2507" s="300"/>
      <c r="N2507" s="301"/>
      <c r="O2507" s="238"/>
      <c r="P2507" s="238"/>
      <c r="Q2507" s="238"/>
    </row>
    <row r="2508" spans="1:17" s="39" customFormat="1" ht="12">
      <c r="A2508" s="298"/>
      <c r="B2508" s="298"/>
      <c r="C2508" s="298"/>
      <c r="D2508" s="298"/>
      <c r="E2508" s="298"/>
      <c r="F2508" s="298"/>
      <c r="G2508" s="298"/>
      <c r="H2508" s="298"/>
      <c r="I2508" s="298"/>
      <c r="J2508" s="298"/>
      <c r="K2508" s="298"/>
      <c r="L2508" s="299"/>
      <c r="M2508" s="300"/>
      <c r="N2508" s="301"/>
      <c r="O2508" s="238"/>
      <c r="P2508" s="238"/>
      <c r="Q2508" s="238"/>
    </row>
    <row r="2509" spans="1:17" s="39" customFormat="1" ht="12">
      <c r="A2509" s="298"/>
      <c r="B2509" s="298"/>
      <c r="C2509" s="298"/>
      <c r="D2509" s="298"/>
      <c r="E2509" s="298"/>
      <c r="F2509" s="298"/>
      <c r="G2509" s="298"/>
      <c r="H2509" s="298"/>
      <c r="I2509" s="298"/>
      <c r="J2509" s="298"/>
      <c r="K2509" s="298"/>
      <c r="L2509" s="299"/>
      <c r="M2509" s="300"/>
      <c r="N2509" s="301"/>
      <c r="O2509" s="238"/>
      <c r="P2509" s="238"/>
      <c r="Q2509" s="238"/>
    </row>
    <row r="2510" spans="1:17" s="39" customFormat="1" ht="12">
      <c r="A2510" s="298"/>
      <c r="B2510" s="298"/>
      <c r="C2510" s="298"/>
      <c r="D2510" s="298"/>
      <c r="E2510" s="298"/>
      <c r="F2510" s="298"/>
      <c r="G2510" s="298"/>
      <c r="H2510" s="298"/>
      <c r="I2510" s="298"/>
      <c r="J2510" s="298"/>
      <c r="K2510" s="298"/>
      <c r="L2510" s="299"/>
      <c r="M2510" s="300"/>
      <c r="N2510" s="301"/>
      <c r="O2510" s="238"/>
      <c r="P2510" s="238"/>
      <c r="Q2510" s="238"/>
    </row>
    <row r="2511" spans="1:17" s="39" customFormat="1" ht="12">
      <c r="A2511" s="298"/>
      <c r="B2511" s="298"/>
      <c r="C2511" s="298"/>
      <c r="D2511" s="298"/>
      <c r="E2511" s="298"/>
      <c r="F2511" s="298"/>
      <c r="G2511" s="298"/>
      <c r="H2511" s="298"/>
      <c r="I2511" s="298"/>
      <c r="J2511" s="298"/>
      <c r="K2511" s="298"/>
      <c r="L2511" s="299"/>
      <c r="M2511" s="300"/>
      <c r="N2511" s="301"/>
      <c r="O2511" s="238"/>
      <c r="P2511" s="238"/>
      <c r="Q2511" s="238"/>
    </row>
    <row r="2512" spans="1:17" s="39" customFormat="1" ht="12">
      <c r="A2512" s="298"/>
      <c r="B2512" s="298"/>
      <c r="C2512" s="298"/>
      <c r="D2512" s="298"/>
      <c r="E2512" s="298"/>
      <c r="F2512" s="298"/>
      <c r="G2512" s="298"/>
      <c r="H2512" s="298"/>
      <c r="I2512" s="298"/>
      <c r="J2512" s="298"/>
      <c r="K2512" s="298"/>
      <c r="L2512" s="299"/>
      <c r="M2512" s="300"/>
      <c r="N2512" s="301"/>
      <c r="O2512" s="238"/>
      <c r="P2512" s="238"/>
      <c r="Q2512" s="238"/>
    </row>
    <row r="2513" spans="1:17" s="39" customFormat="1" ht="12">
      <c r="A2513" s="298"/>
      <c r="B2513" s="298"/>
      <c r="C2513" s="298"/>
      <c r="D2513" s="298"/>
      <c r="E2513" s="298"/>
      <c r="F2513" s="298"/>
      <c r="G2513" s="298"/>
      <c r="H2513" s="298"/>
      <c r="I2513" s="298"/>
      <c r="J2513" s="298"/>
      <c r="K2513" s="298"/>
      <c r="L2513" s="299"/>
      <c r="M2513" s="300"/>
      <c r="N2513" s="301"/>
      <c r="O2513" s="238"/>
      <c r="P2513" s="238"/>
      <c r="Q2513" s="238"/>
    </row>
    <row r="2514" spans="1:17" s="39" customFormat="1" ht="12">
      <c r="A2514" s="298"/>
      <c r="B2514" s="298"/>
      <c r="C2514" s="298"/>
      <c r="D2514" s="298"/>
      <c r="E2514" s="298"/>
      <c r="F2514" s="298"/>
      <c r="G2514" s="298"/>
      <c r="H2514" s="298"/>
      <c r="I2514" s="298"/>
      <c r="J2514" s="298"/>
      <c r="K2514" s="298"/>
      <c r="L2514" s="299"/>
      <c r="M2514" s="300"/>
      <c r="N2514" s="301"/>
      <c r="O2514" s="238"/>
      <c r="P2514" s="238"/>
      <c r="Q2514" s="238"/>
    </row>
    <row r="2515" spans="1:17" s="39" customFormat="1" ht="12">
      <c r="A2515" s="298"/>
      <c r="B2515" s="298"/>
      <c r="C2515" s="298"/>
      <c r="D2515" s="298"/>
      <c r="E2515" s="298"/>
      <c r="F2515" s="298"/>
      <c r="G2515" s="298"/>
      <c r="H2515" s="298"/>
      <c r="I2515" s="298"/>
      <c r="J2515" s="298"/>
      <c r="K2515" s="298"/>
      <c r="L2515" s="299"/>
      <c r="M2515" s="300"/>
      <c r="N2515" s="301"/>
      <c r="O2515" s="238"/>
      <c r="P2515" s="238"/>
      <c r="Q2515" s="238"/>
    </row>
    <row r="2516" spans="1:17" s="39" customFormat="1" ht="12">
      <c r="A2516" s="298"/>
      <c r="B2516" s="298"/>
      <c r="C2516" s="298"/>
      <c r="D2516" s="298"/>
      <c r="E2516" s="298"/>
      <c r="F2516" s="298"/>
      <c r="G2516" s="298"/>
      <c r="H2516" s="298"/>
      <c r="I2516" s="298"/>
      <c r="J2516" s="298"/>
      <c r="K2516" s="298"/>
      <c r="L2516" s="299"/>
      <c r="M2516" s="300"/>
      <c r="N2516" s="301"/>
      <c r="O2516" s="238"/>
      <c r="P2516" s="238"/>
      <c r="Q2516" s="238"/>
    </row>
    <row r="2517" spans="1:17" s="39" customFormat="1" ht="12">
      <c r="A2517" s="298"/>
      <c r="B2517" s="298"/>
      <c r="C2517" s="298"/>
      <c r="D2517" s="298"/>
      <c r="E2517" s="298"/>
      <c r="F2517" s="298"/>
      <c r="G2517" s="298"/>
      <c r="H2517" s="298"/>
      <c r="I2517" s="298"/>
      <c r="J2517" s="298"/>
      <c r="K2517" s="298"/>
      <c r="L2517" s="299"/>
      <c r="M2517" s="300"/>
      <c r="N2517" s="301"/>
      <c r="O2517" s="238"/>
      <c r="P2517" s="238"/>
      <c r="Q2517" s="238"/>
    </row>
    <row r="2518" spans="1:17" s="39" customFormat="1" ht="12">
      <c r="A2518" s="298"/>
      <c r="B2518" s="298"/>
      <c r="C2518" s="298"/>
      <c r="D2518" s="298"/>
      <c r="E2518" s="298"/>
      <c r="F2518" s="298"/>
      <c r="G2518" s="298"/>
      <c r="H2518" s="298"/>
      <c r="I2518" s="298"/>
      <c r="J2518" s="298"/>
      <c r="K2518" s="298"/>
      <c r="L2518" s="299"/>
      <c r="M2518" s="300"/>
      <c r="N2518" s="301"/>
      <c r="O2518" s="238"/>
      <c r="P2518" s="238"/>
      <c r="Q2518" s="238"/>
    </row>
    <row r="2519" spans="1:17" s="39" customFormat="1" ht="12">
      <c r="A2519" s="298"/>
      <c r="B2519" s="298"/>
      <c r="C2519" s="298"/>
      <c r="D2519" s="298"/>
      <c r="E2519" s="298"/>
      <c r="F2519" s="298"/>
      <c r="G2519" s="298"/>
      <c r="H2519" s="298"/>
      <c r="I2519" s="298"/>
      <c r="J2519" s="298"/>
      <c r="K2519" s="298"/>
      <c r="L2519" s="299"/>
      <c r="M2519" s="300"/>
      <c r="N2519" s="301"/>
      <c r="O2519" s="238"/>
      <c r="P2519" s="238"/>
      <c r="Q2519" s="238"/>
    </row>
    <row r="2520" spans="1:17" s="39" customFormat="1" ht="12">
      <c r="A2520" s="298"/>
      <c r="B2520" s="298"/>
      <c r="C2520" s="298"/>
      <c r="D2520" s="298"/>
      <c r="E2520" s="298"/>
      <c r="F2520" s="298"/>
      <c r="G2520" s="298"/>
      <c r="H2520" s="298"/>
      <c r="I2520" s="298"/>
      <c r="J2520" s="298"/>
      <c r="K2520" s="298"/>
      <c r="L2520" s="299"/>
      <c r="M2520" s="300"/>
      <c r="N2520" s="301"/>
      <c r="O2520" s="238"/>
      <c r="P2520" s="238"/>
      <c r="Q2520" s="238"/>
    </row>
    <row r="2521" spans="1:17" s="39" customFormat="1" ht="12">
      <c r="A2521" s="298"/>
      <c r="B2521" s="298"/>
      <c r="C2521" s="298"/>
      <c r="D2521" s="298"/>
      <c r="E2521" s="298"/>
      <c r="F2521" s="298"/>
      <c r="G2521" s="298"/>
      <c r="H2521" s="298"/>
      <c r="I2521" s="298"/>
      <c r="J2521" s="298"/>
      <c r="K2521" s="298"/>
      <c r="L2521" s="299"/>
      <c r="M2521" s="300"/>
      <c r="N2521" s="301"/>
      <c r="O2521" s="238"/>
      <c r="P2521" s="238"/>
      <c r="Q2521" s="238"/>
    </row>
    <row r="2522" spans="1:17" s="39" customFormat="1" ht="12">
      <c r="A2522" s="298"/>
      <c r="B2522" s="298"/>
      <c r="C2522" s="298"/>
      <c r="D2522" s="298"/>
      <c r="E2522" s="298"/>
      <c r="F2522" s="298"/>
      <c r="G2522" s="298"/>
      <c r="H2522" s="298"/>
      <c r="I2522" s="298"/>
      <c r="J2522" s="298"/>
      <c r="K2522" s="298"/>
      <c r="L2522" s="299"/>
      <c r="M2522" s="300"/>
      <c r="N2522" s="301"/>
      <c r="O2522" s="238"/>
      <c r="P2522" s="238"/>
      <c r="Q2522" s="238"/>
    </row>
    <row r="2523" spans="1:17" s="39" customFormat="1" ht="12">
      <c r="A2523" s="298"/>
      <c r="B2523" s="298"/>
      <c r="C2523" s="298"/>
      <c r="D2523" s="298"/>
      <c r="E2523" s="298"/>
      <c r="F2523" s="298"/>
      <c r="G2523" s="298"/>
      <c r="H2523" s="298"/>
      <c r="I2523" s="298"/>
      <c r="J2523" s="298"/>
      <c r="K2523" s="298"/>
      <c r="L2523" s="299"/>
      <c r="M2523" s="300"/>
      <c r="N2523" s="301"/>
      <c r="O2523" s="238"/>
      <c r="P2523" s="238"/>
      <c r="Q2523" s="238"/>
    </row>
    <row r="2524" spans="1:17" s="39" customFormat="1" ht="12">
      <c r="A2524" s="298"/>
      <c r="B2524" s="298"/>
      <c r="C2524" s="298"/>
      <c r="D2524" s="298"/>
      <c r="E2524" s="298"/>
      <c r="F2524" s="298"/>
      <c r="G2524" s="298"/>
      <c r="H2524" s="298"/>
      <c r="I2524" s="298"/>
      <c r="J2524" s="298"/>
      <c r="K2524" s="298"/>
      <c r="L2524" s="299"/>
      <c r="M2524" s="300"/>
      <c r="N2524" s="301"/>
      <c r="O2524" s="238"/>
      <c r="P2524" s="238"/>
      <c r="Q2524" s="238"/>
    </row>
    <row r="2525" spans="1:17" s="39" customFormat="1" ht="12">
      <c r="A2525" s="298"/>
      <c r="B2525" s="298"/>
      <c r="C2525" s="298"/>
      <c r="D2525" s="298"/>
      <c r="E2525" s="298"/>
      <c r="F2525" s="298"/>
      <c r="G2525" s="298"/>
      <c r="H2525" s="298"/>
      <c r="I2525" s="298"/>
      <c r="J2525" s="298"/>
      <c r="K2525" s="298"/>
      <c r="L2525" s="299"/>
      <c r="M2525" s="300"/>
      <c r="N2525" s="301"/>
      <c r="O2525" s="238"/>
      <c r="P2525" s="238"/>
      <c r="Q2525" s="238"/>
    </row>
    <row r="2526" spans="1:17" s="39" customFormat="1" ht="12">
      <c r="A2526" s="298"/>
      <c r="B2526" s="298"/>
      <c r="C2526" s="298"/>
      <c r="D2526" s="298"/>
      <c r="E2526" s="298"/>
      <c r="F2526" s="298"/>
      <c r="G2526" s="298"/>
      <c r="H2526" s="298"/>
      <c r="I2526" s="298"/>
      <c r="J2526" s="298"/>
      <c r="K2526" s="298"/>
      <c r="L2526" s="299"/>
      <c r="M2526" s="300"/>
      <c r="N2526" s="301"/>
      <c r="O2526" s="238"/>
      <c r="P2526" s="238"/>
      <c r="Q2526" s="238"/>
    </row>
    <row r="2527" spans="1:17" s="39" customFormat="1" ht="12">
      <c r="A2527" s="298"/>
      <c r="B2527" s="298"/>
      <c r="C2527" s="298"/>
      <c r="D2527" s="298"/>
      <c r="E2527" s="298"/>
      <c r="F2527" s="298"/>
      <c r="G2527" s="298"/>
      <c r="H2527" s="298"/>
      <c r="I2527" s="298"/>
      <c r="J2527" s="298"/>
      <c r="K2527" s="298"/>
      <c r="L2527" s="299"/>
      <c r="M2527" s="300"/>
      <c r="N2527" s="301"/>
      <c r="O2527" s="238"/>
      <c r="P2527" s="238"/>
      <c r="Q2527" s="238"/>
    </row>
    <row r="2528" spans="1:17" s="39" customFormat="1" ht="12">
      <c r="A2528" s="298"/>
      <c r="B2528" s="298"/>
      <c r="C2528" s="298"/>
      <c r="D2528" s="298"/>
      <c r="E2528" s="298"/>
      <c r="F2528" s="298"/>
      <c r="G2528" s="298"/>
      <c r="H2528" s="298"/>
      <c r="I2528" s="298"/>
      <c r="J2528" s="298"/>
      <c r="K2528" s="298"/>
      <c r="L2528" s="299"/>
      <c r="M2528" s="300"/>
      <c r="N2528" s="301"/>
      <c r="O2528" s="238"/>
      <c r="P2528" s="238"/>
      <c r="Q2528" s="238"/>
    </row>
    <row r="2529" spans="1:17" s="39" customFormat="1" ht="12">
      <c r="A2529" s="298"/>
      <c r="B2529" s="298"/>
      <c r="C2529" s="298"/>
      <c r="D2529" s="298"/>
      <c r="E2529" s="298"/>
      <c r="F2529" s="298"/>
      <c r="G2529" s="298"/>
      <c r="H2529" s="298"/>
      <c r="I2529" s="298"/>
      <c r="J2529" s="298"/>
      <c r="K2529" s="298"/>
      <c r="L2529" s="299"/>
      <c r="M2529" s="300"/>
      <c r="N2529" s="301"/>
      <c r="O2529" s="238"/>
      <c r="P2529" s="238"/>
      <c r="Q2529" s="238"/>
    </row>
    <row r="2530" spans="1:17" s="39" customFormat="1" ht="12">
      <c r="A2530" s="298"/>
      <c r="B2530" s="298"/>
      <c r="C2530" s="298"/>
      <c r="D2530" s="298"/>
      <c r="E2530" s="298"/>
      <c r="F2530" s="298"/>
      <c r="G2530" s="298"/>
      <c r="H2530" s="298"/>
      <c r="I2530" s="298"/>
      <c r="J2530" s="298"/>
      <c r="K2530" s="298"/>
      <c r="L2530" s="299"/>
      <c r="M2530" s="300"/>
      <c r="N2530" s="301"/>
      <c r="O2530" s="238"/>
      <c r="P2530" s="238"/>
      <c r="Q2530" s="238"/>
    </row>
    <row r="2531" spans="1:17" s="39" customFormat="1" ht="12">
      <c r="A2531" s="298"/>
      <c r="B2531" s="298"/>
      <c r="C2531" s="298"/>
      <c r="D2531" s="298"/>
      <c r="E2531" s="298"/>
      <c r="F2531" s="298"/>
      <c r="G2531" s="298"/>
      <c r="H2531" s="298"/>
      <c r="I2531" s="298"/>
      <c r="J2531" s="298"/>
      <c r="K2531" s="298"/>
      <c r="L2531" s="299"/>
      <c r="M2531" s="300"/>
      <c r="N2531" s="301"/>
      <c r="O2531" s="238"/>
      <c r="P2531" s="238"/>
      <c r="Q2531" s="238"/>
    </row>
    <row r="2532" spans="1:17" s="39" customFormat="1" ht="12">
      <c r="A2532" s="298"/>
      <c r="B2532" s="298"/>
      <c r="C2532" s="298"/>
      <c r="D2532" s="298"/>
      <c r="E2532" s="298"/>
      <c r="F2532" s="298"/>
      <c r="G2532" s="298"/>
      <c r="H2532" s="298"/>
      <c r="I2532" s="298"/>
      <c r="J2532" s="298"/>
      <c r="K2532" s="298"/>
      <c r="L2532" s="299"/>
      <c r="M2532" s="300"/>
      <c r="N2532" s="301"/>
      <c r="O2532" s="238"/>
      <c r="P2532" s="238"/>
      <c r="Q2532" s="238"/>
    </row>
    <row r="2533" spans="1:17" s="39" customFormat="1" ht="12">
      <c r="A2533" s="298"/>
      <c r="B2533" s="298"/>
      <c r="C2533" s="298"/>
      <c r="D2533" s="298"/>
      <c r="E2533" s="298"/>
      <c r="F2533" s="298"/>
      <c r="G2533" s="298"/>
      <c r="H2533" s="298"/>
      <c r="I2533" s="298"/>
      <c r="J2533" s="298"/>
      <c r="K2533" s="298"/>
      <c r="L2533" s="299"/>
      <c r="M2533" s="300"/>
      <c r="N2533" s="301"/>
      <c r="O2533" s="238"/>
      <c r="P2533" s="238"/>
      <c r="Q2533" s="238"/>
    </row>
    <row r="2534" spans="1:17" s="39" customFormat="1" ht="12">
      <c r="A2534" s="298"/>
      <c r="B2534" s="298"/>
      <c r="C2534" s="298"/>
      <c r="D2534" s="298"/>
      <c r="E2534" s="298"/>
      <c r="F2534" s="298"/>
      <c r="G2534" s="298"/>
      <c r="H2534" s="298"/>
      <c r="I2534" s="298"/>
      <c r="J2534" s="298"/>
      <c r="K2534" s="298"/>
      <c r="L2534" s="299"/>
      <c r="M2534" s="300"/>
      <c r="N2534" s="301"/>
      <c r="O2534" s="238"/>
      <c r="P2534" s="238"/>
      <c r="Q2534" s="238"/>
    </row>
    <row r="2535" spans="1:17" s="39" customFormat="1" ht="12">
      <c r="A2535" s="298"/>
      <c r="B2535" s="298"/>
      <c r="C2535" s="298"/>
      <c r="D2535" s="298"/>
      <c r="E2535" s="298"/>
      <c r="F2535" s="298"/>
      <c r="G2535" s="298"/>
      <c r="H2535" s="298"/>
      <c r="I2535" s="298"/>
      <c r="J2535" s="298"/>
      <c r="K2535" s="298"/>
      <c r="L2535" s="299"/>
      <c r="M2535" s="300"/>
      <c r="N2535" s="301"/>
      <c r="O2535" s="238"/>
      <c r="P2535" s="238"/>
      <c r="Q2535" s="238"/>
    </row>
    <row r="2536" spans="1:17" s="39" customFormat="1" ht="12">
      <c r="A2536" s="298"/>
      <c r="B2536" s="298"/>
      <c r="C2536" s="298"/>
      <c r="D2536" s="298"/>
      <c r="E2536" s="298"/>
      <c r="F2536" s="298"/>
      <c r="G2536" s="298"/>
      <c r="H2536" s="298"/>
      <c r="I2536" s="298"/>
      <c r="J2536" s="298"/>
      <c r="K2536" s="298"/>
      <c r="L2536" s="299"/>
      <c r="M2536" s="300"/>
      <c r="N2536" s="301"/>
      <c r="O2536" s="238"/>
      <c r="P2536" s="238"/>
      <c r="Q2536" s="238"/>
    </row>
    <row r="2537" spans="1:17" s="39" customFormat="1" ht="12">
      <c r="A2537" s="298"/>
      <c r="B2537" s="298"/>
      <c r="C2537" s="298"/>
      <c r="D2537" s="298"/>
      <c r="E2537" s="298"/>
      <c r="F2537" s="298"/>
      <c r="G2537" s="298"/>
      <c r="H2537" s="298"/>
      <c r="I2537" s="298"/>
      <c r="J2537" s="298"/>
      <c r="K2537" s="298"/>
      <c r="L2537" s="299"/>
      <c r="M2537" s="300"/>
      <c r="N2537" s="301"/>
      <c r="O2537" s="238"/>
      <c r="P2537" s="238"/>
      <c r="Q2537" s="238"/>
    </row>
    <row r="2538" spans="1:17" s="39" customFormat="1" ht="12">
      <c r="A2538" s="298"/>
      <c r="B2538" s="298"/>
      <c r="C2538" s="298"/>
      <c r="D2538" s="298"/>
      <c r="E2538" s="298"/>
      <c r="F2538" s="298"/>
      <c r="G2538" s="298"/>
      <c r="H2538" s="298"/>
      <c r="I2538" s="298"/>
      <c r="J2538" s="298"/>
      <c r="K2538" s="298"/>
      <c r="L2538" s="299"/>
      <c r="M2538" s="300"/>
      <c r="N2538" s="301"/>
      <c r="O2538" s="238"/>
      <c r="P2538" s="238"/>
      <c r="Q2538" s="238"/>
    </row>
    <row r="2539" spans="1:17" s="39" customFormat="1" ht="12">
      <c r="A2539" s="298"/>
      <c r="B2539" s="298"/>
      <c r="C2539" s="298"/>
      <c r="D2539" s="298"/>
      <c r="E2539" s="298"/>
      <c r="F2539" s="298"/>
      <c r="G2539" s="298"/>
      <c r="H2539" s="298"/>
      <c r="I2539" s="298"/>
      <c r="J2539" s="298"/>
      <c r="K2539" s="298"/>
      <c r="L2539" s="299"/>
      <c r="M2539" s="300"/>
      <c r="N2539" s="301"/>
      <c r="O2539" s="238"/>
      <c r="P2539" s="238"/>
      <c r="Q2539" s="238"/>
    </row>
    <row r="2540" spans="1:17" s="39" customFormat="1" ht="12">
      <c r="A2540" s="298"/>
      <c r="B2540" s="298"/>
      <c r="C2540" s="298"/>
      <c r="D2540" s="298"/>
      <c r="E2540" s="298"/>
      <c r="F2540" s="298"/>
      <c r="G2540" s="298"/>
      <c r="H2540" s="298"/>
      <c r="I2540" s="298"/>
      <c r="J2540" s="298"/>
      <c r="K2540" s="298"/>
      <c r="L2540" s="299"/>
      <c r="M2540" s="300"/>
      <c r="N2540" s="301"/>
      <c r="O2540" s="238"/>
      <c r="P2540" s="238"/>
      <c r="Q2540" s="238"/>
    </row>
    <row r="2541" spans="1:17" s="39" customFormat="1" ht="12">
      <c r="A2541" s="298"/>
      <c r="B2541" s="298"/>
      <c r="C2541" s="298"/>
      <c r="D2541" s="298"/>
      <c r="E2541" s="298"/>
      <c r="F2541" s="298"/>
      <c r="G2541" s="298"/>
      <c r="H2541" s="298"/>
      <c r="I2541" s="298"/>
      <c r="J2541" s="298"/>
      <c r="K2541" s="298"/>
      <c r="L2541" s="299"/>
      <c r="M2541" s="300"/>
      <c r="N2541" s="301"/>
      <c r="O2541" s="238"/>
      <c r="P2541" s="238"/>
      <c r="Q2541" s="238"/>
    </row>
    <row r="2542" spans="1:17" s="39" customFormat="1" ht="12">
      <c r="A2542" s="298"/>
      <c r="B2542" s="298"/>
      <c r="C2542" s="298"/>
      <c r="D2542" s="298"/>
      <c r="E2542" s="298"/>
      <c r="F2542" s="298"/>
      <c r="G2542" s="298"/>
      <c r="H2542" s="298"/>
      <c r="I2542" s="298"/>
      <c r="J2542" s="298"/>
      <c r="K2542" s="298"/>
      <c r="L2542" s="299"/>
      <c r="M2542" s="300"/>
      <c r="N2542" s="301"/>
      <c r="O2542" s="238"/>
      <c r="P2542" s="238"/>
      <c r="Q2542" s="238"/>
    </row>
    <row r="2543" spans="1:17" s="39" customFormat="1" ht="12">
      <c r="A2543" s="298"/>
      <c r="B2543" s="298"/>
      <c r="C2543" s="298"/>
      <c r="D2543" s="298"/>
      <c r="E2543" s="298"/>
      <c r="F2543" s="298"/>
      <c r="G2543" s="298"/>
      <c r="H2543" s="298"/>
      <c r="I2543" s="298"/>
      <c r="J2543" s="298"/>
      <c r="K2543" s="298"/>
      <c r="L2543" s="299"/>
      <c r="M2543" s="300"/>
      <c r="N2543" s="301"/>
      <c r="O2543" s="238"/>
      <c r="P2543" s="238"/>
      <c r="Q2543" s="238"/>
    </row>
    <row r="2544" spans="1:17" s="39" customFormat="1" ht="12">
      <c r="A2544" s="298"/>
      <c r="B2544" s="298"/>
      <c r="C2544" s="298"/>
      <c r="D2544" s="298"/>
      <c r="E2544" s="298"/>
      <c r="F2544" s="298"/>
      <c r="G2544" s="298"/>
      <c r="H2544" s="298"/>
      <c r="I2544" s="298"/>
      <c r="J2544" s="298"/>
      <c r="K2544" s="298"/>
      <c r="L2544" s="299"/>
      <c r="M2544" s="300"/>
      <c r="N2544" s="301"/>
      <c r="O2544" s="238"/>
      <c r="P2544" s="238"/>
      <c r="Q2544" s="238"/>
    </row>
    <row r="2545" spans="1:17" s="39" customFormat="1" ht="12">
      <c r="A2545" s="298"/>
      <c r="B2545" s="298"/>
      <c r="C2545" s="298"/>
      <c r="D2545" s="298"/>
      <c r="E2545" s="298"/>
      <c r="F2545" s="298"/>
      <c r="G2545" s="298"/>
      <c r="H2545" s="298"/>
      <c r="I2545" s="298"/>
      <c r="J2545" s="298"/>
      <c r="K2545" s="298"/>
      <c r="L2545" s="299"/>
      <c r="M2545" s="300"/>
      <c r="N2545" s="301"/>
      <c r="O2545" s="238"/>
      <c r="P2545" s="238"/>
      <c r="Q2545" s="238"/>
    </row>
    <row r="2546" spans="1:17" s="39" customFormat="1" ht="12">
      <c r="A2546" s="298"/>
      <c r="B2546" s="298"/>
      <c r="C2546" s="298"/>
      <c r="D2546" s="298"/>
      <c r="E2546" s="298"/>
      <c r="F2546" s="298"/>
      <c r="G2546" s="298"/>
      <c r="H2546" s="298"/>
      <c r="I2546" s="298"/>
      <c r="J2546" s="298"/>
      <c r="K2546" s="298"/>
      <c r="L2546" s="299"/>
      <c r="M2546" s="300"/>
      <c r="N2546" s="301"/>
      <c r="O2546" s="238"/>
      <c r="P2546" s="238"/>
      <c r="Q2546" s="238"/>
    </row>
    <row r="2547" spans="1:17" s="39" customFormat="1" ht="12">
      <c r="A2547" s="298"/>
      <c r="B2547" s="298"/>
      <c r="C2547" s="298"/>
      <c r="D2547" s="298"/>
      <c r="E2547" s="298"/>
      <c r="F2547" s="298"/>
      <c r="G2547" s="298"/>
      <c r="H2547" s="298"/>
      <c r="I2547" s="298"/>
      <c r="J2547" s="298"/>
      <c r="K2547" s="298"/>
      <c r="L2547" s="299"/>
      <c r="M2547" s="300"/>
      <c r="N2547" s="301"/>
      <c r="O2547" s="238"/>
      <c r="P2547" s="238"/>
      <c r="Q2547" s="238"/>
    </row>
    <row r="2548" spans="1:17" s="39" customFormat="1" ht="12">
      <c r="A2548" s="298"/>
      <c r="B2548" s="298"/>
      <c r="C2548" s="298"/>
      <c r="D2548" s="298"/>
      <c r="E2548" s="298"/>
      <c r="F2548" s="298"/>
      <c r="G2548" s="298"/>
      <c r="H2548" s="298"/>
      <c r="I2548" s="298"/>
      <c r="J2548" s="298"/>
      <c r="K2548" s="298"/>
      <c r="L2548" s="299"/>
      <c r="M2548" s="300"/>
      <c r="N2548" s="301"/>
      <c r="O2548" s="238"/>
      <c r="P2548" s="238"/>
      <c r="Q2548" s="238"/>
    </row>
    <row r="2549" spans="1:17" s="39" customFormat="1" ht="12">
      <c r="A2549" s="298"/>
      <c r="B2549" s="298"/>
      <c r="C2549" s="298"/>
      <c r="D2549" s="298"/>
      <c r="E2549" s="298"/>
      <c r="F2549" s="298"/>
      <c r="G2549" s="298"/>
      <c r="H2549" s="298"/>
      <c r="I2549" s="298"/>
      <c r="J2549" s="298"/>
      <c r="K2549" s="298"/>
      <c r="L2549" s="299"/>
      <c r="M2549" s="300"/>
      <c r="N2549" s="301"/>
      <c r="O2549" s="238"/>
      <c r="P2549" s="238"/>
      <c r="Q2549" s="238"/>
    </row>
    <row r="2550" spans="1:17" s="39" customFormat="1" ht="12">
      <c r="A2550" s="298"/>
      <c r="B2550" s="298"/>
      <c r="C2550" s="298"/>
      <c r="D2550" s="298"/>
      <c r="E2550" s="298"/>
      <c r="F2550" s="298"/>
      <c r="G2550" s="298"/>
      <c r="H2550" s="298"/>
      <c r="I2550" s="298"/>
      <c r="J2550" s="298"/>
      <c r="K2550" s="298"/>
      <c r="L2550" s="299"/>
      <c r="M2550" s="300"/>
      <c r="N2550" s="301"/>
      <c r="O2550" s="238"/>
      <c r="P2550" s="238"/>
      <c r="Q2550" s="238"/>
    </row>
    <row r="2551" spans="1:17" s="39" customFormat="1" ht="12">
      <c r="A2551" s="298"/>
      <c r="B2551" s="298"/>
      <c r="C2551" s="298"/>
      <c r="D2551" s="298"/>
      <c r="E2551" s="298"/>
      <c r="F2551" s="298"/>
      <c r="G2551" s="298"/>
      <c r="H2551" s="298"/>
      <c r="I2551" s="298"/>
      <c r="J2551" s="298"/>
      <c r="K2551" s="298"/>
      <c r="L2551" s="299"/>
      <c r="M2551" s="300"/>
      <c r="N2551" s="301"/>
      <c r="O2551" s="238"/>
      <c r="P2551" s="238"/>
      <c r="Q2551" s="238"/>
    </row>
    <row r="2552" spans="1:17" s="39" customFormat="1" ht="12">
      <c r="A2552" s="298"/>
      <c r="B2552" s="298"/>
      <c r="C2552" s="298"/>
      <c r="D2552" s="298"/>
      <c r="E2552" s="298"/>
      <c r="F2552" s="298"/>
      <c r="G2552" s="298"/>
      <c r="H2552" s="298"/>
      <c r="I2552" s="298"/>
      <c r="J2552" s="298"/>
      <c r="K2552" s="298"/>
      <c r="L2552" s="299"/>
      <c r="M2552" s="300"/>
      <c r="N2552" s="301"/>
      <c r="O2552" s="238"/>
      <c r="P2552" s="238"/>
      <c r="Q2552" s="238"/>
    </row>
    <row r="2553" spans="1:17" s="39" customFormat="1" ht="12">
      <c r="A2553" s="298"/>
      <c r="B2553" s="298"/>
      <c r="C2553" s="298"/>
      <c r="D2553" s="298"/>
      <c r="E2553" s="298"/>
      <c r="F2553" s="298"/>
      <c r="G2553" s="298"/>
      <c r="H2553" s="298"/>
      <c r="I2553" s="298"/>
      <c r="J2553" s="298"/>
      <c r="K2553" s="298"/>
      <c r="L2553" s="299"/>
      <c r="M2553" s="300"/>
      <c r="N2553" s="301"/>
      <c r="O2553" s="238"/>
      <c r="P2553" s="238"/>
      <c r="Q2553" s="238"/>
    </row>
    <row r="2554" spans="1:17" s="39" customFormat="1" ht="12">
      <c r="A2554" s="298"/>
      <c r="B2554" s="298"/>
      <c r="C2554" s="298"/>
      <c r="D2554" s="298"/>
      <c r="E2554" s="298"/>
      <c r="F2554" s="298"/>
      <c r="G2554" s="298"/>
      <c r="H2554" s="298"/>
      <c r="I2554" s="298"/>
      <c r="J2554" s="298"/>
      <c r="K2554" s="298"/>
      <c r="L2554" s="299"/>
      <c r="M2554" s="300"/>
      <c r="N2554" s="301"/>
      <c r="O2554" s="238"/>
      <c r="P2554" s="238"/>
      <c r="Q2554" s="238"/>
    </row>
    <row r="2555" spans="1:17" s="39" customFormat="1" ht="12">
      <c r="A2555" s="298"/>
      <c r="B2555" s="298"/>
      <c r="C2555" s="298"/>
      <c r="D2555" s="298"/>
      <c r="E2555" s="298"/>
      <c r="F2555" s="298"/>
      <c r="G2555" s="298"/>
      <c r="H2555" s="298"/>
      <c r="I2555" s="298"/>
      <c r="J2555" s="298"/>
      <c r="K2555" s="298"/>
      <c r="L2555" s="299"/>
      <c r="M2555" s="300"/>
      <c r="N2555" s="301"/>
      <c r="O2555" s="238"/>
      <c r="P2555" s="238"/>
      <c r="Q2555" s="238"/>
    </row>
    <row r="2556" spans="1:17" s="39" customFormat="1" ht="12">
      <c r="A2556" s="298"/>
      <c r="B2556" s="298"/>
      <c r="C2556" s="298"/>
      <c r="D2556" s="298"/>
      <c r="E2556" s="298"/>
      <c r="F2556" s="298"/>
      <c r="G2556" s="298"/>
      <c r="H2556" s="298"/>
      <c r="I2556" s="298"/>
      <c r="J2556" s="298"/>
      <c r="K2556" s="298"/>
      <c r="L2556" s="299"/>
      <c r="M2556" s="300"/>
      <c r="N2556" s="301"/>
      <c r="O2556" s="238"/>
      <c r="P2556" s="238"/>
      <c r="Q2556" s="238"/>
    </row>
    <row r="2557" spans="1:17" s="39" customFormat="1" ht="12">
      <c r="A2557" s="298"/>
      <c r="B2557" s="298"/>
      <c r="C2557" s="298"/>
      <c r="D2557" s="298"/>
      <c r="E2557" s="298"/>
      <c r="F2557" s="298"/>
      <c r="G2557" s="298"/>
      <c r="H2557" s="298"/>
      <c r="I2557" s="298"/>
      <c r="J2557" s="298"/>
      <c r="K2557" s="298"/>
      <c r="L2557" s="299"/>
      <c r="M2557" s="300"/>
      <c r="N2557" s="301"/>
      <c r="O2557" s="238"/>
      <c r="P2557" s="238"/>
      <c r="Q2557" s="238"/>
    </row>
    <row r="2558" spans="1:17" s="39" customFormat="1" ht="12">
      <c r="A2558" s="298"/>
      <c r="B2558" s="298"/>
      <c r="C2558" s="298"/>
      <c r="D2558" s="298"/>
      <c r="E2558" s="298"/>
      <c r="F2558" s="298"/>
      <c r="G2558" s="298"/>
      <c r="H2558" s="298"/>
      <c r="I2558" s="298"/>
      <c r="J2558" s="298"/>
      <c r="K2558" s="298"/>
      <c r="L2558" s="299"/>
      <c r="M2558" s="300"/>
      <c r="N2558" s="301"/>
      <c r="O2558" s="238"/>
      <c r="P2558" s="238"/>
      <c r="Q2558" s="238"/>
    </row>
    <row r="2559" spans="1:17" s="39" customFormat="1" ht="12">
      <c r="A2559" s="298"/>
      <c r="B2559" s="298"/>
      <c r="C2559" s="298"/>
      <c r="D2559" s="298"/>
      <c r="E2559" s="298"/>
      <c r="F2559" s="298"/>
      <c r="G2559" s="298"/>
      <c r="H2559" s="298"/>
      <c r="I2559" s="298"/>
      <c r="J2559" s="298"/>
      <c r="K2559" s="298"/>
      <c r="L2559" s="299"/>
      <c r="M2559" s="300"/>
      <c r="N2559" s="301"/>
      <c r="O2559" s="238"/>
      <c r="P2559" s="238"/>
      <c r="Q2559" s="238"/>
    </row>
    <row r="2560" spans="1:17" s="39" customFormat="1" ht="12">
      <c r="A2560" s="298"/>
      <c r="B2560" s="298"/>
      <c r="C2560" s="298"/>
      <c r="D2560" s="298"/>
      <c r="E2560" s="298"/>
      <c r="F2560" s="298"/>
      <c r="G2560" s="298"/>
      <c r="H2560" s="298"/>
      <c r="I2560" s="298"/>
      <c r="J2560" s="298"/>
      <c r="K2560" s="298"/>
      <c r="L2560" s="299"/>
      <c r="M2560" s="300"/>
      <c r="N2560" s="301"/>
      <c r="O2560" s="238"/>
      <c r="P2560" s="238"/>
      <c r="Q2560" s="238"/>
    </row>
    <row r="2561" spans="1:17" s="39" customFormat="1" ht="12">
      <c r="A2561" s="298"/>
      <c r="B2561" s="298"/>
      <c r="C2561" s="298"/>
      <c r="D2561" s="298"/>
      <c r="E2561" s="298"/>
      <c r="F2561" s="298"/>
      <c r="G2561" s="298"/>
      <c r="H2561" s="298"/>
      <c r="I2561" s="298"/>
      <c r="J2561" s="298"/>
      <c r="K2561" s="298"/>
      <c r="L2561" s="299"/>
      <c r="M2561" s="300"/>
      <c r="N2561" s="301"/>
      <c r="O2561" s="238"/>
      <c r="P2561" s="238"/>
      <c r="Q2561" s="238"/>
    </row>
    <row r="2562" spans="1:17" s="39" customFormat="1" ht="12">
      <c r="A2562" s="298"/>
      <c r="B2562" s="298"/>
      <c r="C2562" s="298"/>
      <c r="D2562" s="298"/>
      <c r="E2562" s="298"/>
      <c r="F2562" s="298"/>
      <c r="G2562" s="298"/>
      <c r="H2562" s="298"/>
      <c r="I2562" s="298"/>
      <c r="J2562" s="298"/>
      <c r="K2562" s="298"/>
      <c r="L2562" s="299"/>
      <c r="M2562" s="300"/>
      <c r="N2562" s="301"/>
      <c r="O2562" s="238"/>
      <c r="P2562" s="238"/>
      <c r="Q2562" s="238"/>
    </row>
    <row r="2563" spans="1:17" s="39" customFormat="1" ht="12">
      <c r="A2563" s="298"/>
      <c r="B2563" s="298"/>
      <c r="C2563" s="298"/>
      <c r="D2563" s="298"/>
      <c r="E2563" s="298"/>
      <c r="F2563" s="298"/>
      <c r="G2563" s="298"/>
      <c r="H2563" s="298"/>
      <c r="I2563" s="298"/>
      <c r="J2563" s="298"/>
      <c r="K2563" s="298"/>
      <c r="L2563" s="299"/>
      <c r="M2563" s="300"/>
      <c r="N2563" s="301"/>
      <c r="O2563" s="238"/>
      <c r="P2563" s="238"/>
      <c r="Q2563" s="238"/>
    </row>
    <row r="2564" spans="1:17" s="39" customFormat="1" ht="12">
      <c r="A2564" s="298"/>
      <c r="B2564" s="298"/>
      <c r="C2564" s="298"/>
      <c r="D2564" s="298"/>
      <c r="E2564" s="298"/>
      <c r="F2564" s="298"/>
      <c r="G2564" s="298"/>
      <c r="H2564" s="298"/>
      <c r="I2564" s="298"/>
      <c r="J2564" s="298"/>
      <c r="K2564" s="298"/>
      <c r="L2564" s="299"/>
      <c r="M2564" s="300"/>
      <c r="N2564" s="301"/>
      <c r="O2564" s="238"/>
      <c r="P2564" s="238"/>
      <c r="Q2564" s="238"/>
    </row>
    <row r="2565" spans="1:17" s="39" customFormat="1" ht="12">
      <c r="A2565" s="298"/>
      <c r="B2565" s="298"/>
      <c r="C2565" s="298"/>
      <c r="D2565" s="298"/>
      <c r="E2565" s="298"/>
      <c r="F2565" s="298"/>
      <c r="G2565" s="298"/>
      <c r="H2565" s="298"/>
      <c r="I2565" s="298"/>
      <c r="J2565" s="298"/>
      <c r="K2565" s="298"/>
      <c r="L2565" s="299"/>
      <c r="M2565" s="300"/>
      <c r="N2565" s="301"/>
      <c r="O2565" s="238"/>
      <c r="P2565" s="238"/>
      <c r="Q2565" s="238"/>
    </row>
    <row r="2566" spans="1:17" s="39" customFormat="1" ht="12">
      <c r="A2566" s="298"/>
      <c r="B2566" s="298"/>
      <c r="C2566" s="298"/>
      <c r="D2566" s="298"/>
      <c r="E2566" s="298"/>
      <c r="F2566" s="298"/>
      <c r="G2566" s="298"/>
      <c r="H2566" s="298"/>
      <c r="I2566" s="298"/>
      <c r="J2566" s="298"/>
      <c r="K2566" s="298"/>
      <c r="L2566" s="299"/>
      <c r="M2566" s="300"/>
      <c r="N2566" s="301"/>
      <c r="O2566" s="238"/>
      <c r="P2566" s="238"/>
      <c r="Q2566" s="238"/>
    </row>
    <row r="2567" spans="1:17" s="39" customFormat="1" ht="12">
      <c r="A2567" s="298"/>
      <c r="B2567" s="298"/>
      <c r="C2567" s="298"/>
      <c r="D2567" s="298"/>
      <c r="E2567" s="298"/>
      <c r="F2567" s="298"/>
      <c r="G2567" s="298"/>
      <c r="H2567" s="298"/>
      <c r="I2567" s="298"/>
      <c r="J2567" s="298"/>
      <c r="K2567" s="298"/>
      <c r="L2567" s="299"/>
      <c r="M2567" s="300"/>
      <c r="N2567" s="301"/>
      <c r="O2567" s="238"/>
      <c r="P2567" s="238"/>
      <c r="Q2567" s="238"/>
    </row>
    <row r="2568" spans="1:17" s="39" customFormat="1" ht="12">
      <c r="A2568" s="298"/>
      <c r="B2568" s="298"/>
      <c r="C2568" s="298"/>
      <c r="D2568" s="298"/>
      <c r="E2568" s="298"/>
      <c r="F2568" s="298"/>
      <c r="G2568" s="298"/>
      <c r="H2568" s="298"/>
      <c r="I2568" s="298"/>
      <c r="J2568" s="298"/>
      <c r="K2568" s="298"/>
      <c r="L2568" s="299"/>
      <c r="M2568" s="300"/>
      <c r="N2568" s="301"/>
      <c r="O2568" s="238"/>
      <c r="P2568" s="238"/>
      <c r="Q2568" s="238"/>
    </row>
    <row r="2569" spans="1:17" s="39" customFormat="1" ht="12">
      <c r="A2569" s="298"/>
      <c r="B2569" s="298"/>
      <c r="C2569" s="298"/>
      <c r="D2569" s="298"/>
      <c r="E2569" s="298"/>
      <c r="F2569" s="298"/>
      <c r="G2569" s="298"/>
      <c r="H2569" s="298"/>
      <c r="I2569" s="298"/>
      <c r="J2569" s="298"/>
      <c r="K2569" s="298"/>
      <c r="L2569" s="299"/>
      <c r="M2569" s="300"/>
      <c r="N2569" s="301"/>
      <c r="O2569" s="238"/>
      <c r="P2569" s="238"/>
      <c r="Q2569" s="238"/>
    </row>
    <row r="2570" spans="1:17" s="39" customFormat="1" ht="12">
      <c r="A2570" s="298"/>
      <c r="B2570" s="298"/>
      <c r="C2570" s="298"/>
      <c r="D2570" s="298"/>
      <c r="E2570" s="298"/>
      <c r="F2570" s="298"/>
      <c r="G2570" s="298"/>
      <c r="H2570" s="298"/>
      <c r="I2570" s="298"/>
      <c r="J2570" s="298"/>
      <c r="K2570" s="298"/>
      <c r="L2570" s="299"/>
      <c r="M2570" s="300"/>
      <c r="N2570" s="301"/>
      <c r="O2570" s="238"/>
      <c r="P2570" s="238"/>
      <c r="Q2570" s="238"/>
    </row>
    <row r="2571" spans="1:17" s="39" customFormat="1" ht="12">
      <c r="A2571" s="298"/>
      <c r="B2571" s="298"/>
      <c r="C2571" s="298"/>
      <c r="D2571" s="298"/>
      <c r="E2571" s="298"/>
      <c r="F2571" s="298"/>
      <c r="G2571" s="298"/>
      <c r="H2571" s="298"/>
      <c r="I2571" s="298"/>
      <c r="J2571" s="298"/>
      <c r="K2571" s="298"/>
      <c r="L2571" s="299"/>
      <c r="M2571" s="300"/>
      <c r="N2571" s="301"/>
      <c r="O2571" s="238"/>
      <c r="P2571" s="238"/>
      <c r="Q2571" s="238"/>
    </row>
    <row r="2572" spans="1:17" s="39" customFormat="1" ht="12">
      <c r="A2572" s="298"/>
      <c r="B2572" s="298"/>
      <c r="C2572" s="298"/>
      <c r="D2572" s="298"/>
      <c r="E2572" s="298"/>
      <c r="F2572" s="298"/>
      <c r="G2572" s="298"/>
      <c r="H2572" s="298"/>
      <c r="I2572" s="298"/>
      <c r="J2572" s="298"/>
      <c r="K2572" s="298"/>
      <c r="L2572" s="299"/>
      <c r="M2572" s="300"/>
      <c r="N2572" s="301"/>
      <c r="O2572" s="238"/>
      <c r="P2572" s="238"/>
      <c r="Q2572" s="238"/>
    </row>
    <row r="2573" spans="1:17" s="39" customFormat="1" ht="12">
      <c r="A2573" s="298"/>
      <c r="B2573" s="298"/>
      <c r="C2573" s="298"/>
      <c r="D2573" s="298"/>
      <c r="E2573" s="298"/>
      <c r="F2573" s="298"/>
      <c r="G2573" s="298"/>
      <c r="H2573" s="298"/>
      <c r="I2573" s="298"/>
      <c r="J2573" s="298"/>
      <c r="K2573" s="298"/>
      <c r="L2573" s="299"/>
      <c r="M2573" s="300"/>
      <c r="N2573" s="301"/>
      <c r="O2573" s="238"/>
      <c r="P2573" s="238"/>
      <c r="Q2573" s="238"/>
    </row>
    <row r="2574" spans="1:17" s="39" customFormat="1" ht="12">
      <c r="A2574" s="298"/>
      <c r="B2574" s="298"/>
      <c r="C2574" s="298"/>
      <c r="D2574" s="298"/>
      <c r="E2574" s="298"/>
      <c r="F2574" s="298"/>
      <c r="G2574" s="298"/>
      <c r="H2574" s="298"/>
      <c r="I2574" s="298"/>
      <c r="J2574" s="298"/>
      <c r="K2574" s="298"/>
      <c r="L2574" s="299"/>
      <c r="M2574" s="300"/>
      <c r="N2574" s="301"/>
      <c r="O2574" s="238"/>
      <c r="P2574" s="238"/>
      <c r="Q2574" s="238"/>
    </row>
    <row r="2575" spans="1:17" s="39" customFormat="1" ht="12">
      <c r="A2575" s="298"/>
      <c r="B2575" s="298"/>
      <c r="C2575" s="298"/>
      <c r="D2575" s="298"/>
      <c r="E2575" s="298"/>
      <c r="F2575" s="298"/>
      <c r="G2575" s="298"/>
      <c r="H2575" s="298"/>
      <c r="I2575" s="298"/>
      <c r="J2575" s="298"/>
      <c r="K2575" s="298"/>
      <c r="L2575" s="299"/>
      <c r="M2575" s="300"/>
      <c r="N2575" s="301"/>
      <c r="O2575" s="238"/>
      <c r="P2575" s="238"/>
      <c r="Q2575" s="238"/>
    </row>
    <row r="2576" spans="1:17" s="39" customFormat="1" ht="12">
      <c r="A2576" s="298"/>
      <c r="B2576" s="298"/>
      <c r="C2576" s="298"/>
      <c r="D2576" s="298"/>
      <c r="E2576" s="298"/>
      <c r="F2576" s="298"/>
      <c r="G2576" s="298"/>
      <c r="H2576" s="298"/>
      <c r="I2576" s="298"/>
      <c r="J2576" s="298"/>
      <c r="K2576" s="298"/>
      <c r="L2576" s="299"/>
      <c r="M2576" s="300"/>
      <c r="N2576" s="301"/>
      <c r="O2576" s="238"/>
      <c r="P2576" s="238"/>
      <c r="Q2576" s="238"/>
    </row>
    <row r="2577" spans="1:17" s="39" customFormat="1" ht="12">
      <c r="A2577" s="298"/>
      <c r="B2577" s="298"/>
      <c r="C2577" s="298"/>
      <c r="D2577" s="298"/>
      <c r="E2577" s="298"/>
      <c r="F2577" s="298"/>
      <c r="G2577" s="298"/>
      <c r="H2577" s="298"/>
      <c r="I2577" s="298"/>
      <c r="J2577" s="298"/>
      <c r="K2577" s="298"/>
      <c r="L2577" s="299"/>
      <c r="M2577" s="300"/>
      <c r="N2577" s="301"/>
      <c r="O2577" s="238"/>
      <c r="P2577" s="238"/>
      <c r="Q2577" s="238"/>
    </row>
    <row r="2578" spans="1:17" s="39" customFormat="1" ht="12">
      <c r="A2578" s="298"/>
      <c r="B2578" s="298"/>
      <c r="C2578" s="298"/>
      <c r="D2578" s="298"/>
      <c r="E2578" s="298"/>
      <c r="F2578" s="298"/>
      <c r="G2578" s="298"/>
      <c r="H2578" s="298"/>
      <c r="I2578" s="298"/>
      <c r="J2578" s="298"/>
      <c r="K2578" s="298"/>
      <c r="L2578" s="299"/>
      <c r="M2578" s="300"/>
      <c r="N2578" s="301"/>
      <c r="O2578" s="238"/>
      <c r="P2578" s="238"/>
      <c r="Q2578" s="238"/>
    </row>
    <row r="2579" spans="1:17" s="39" customFormat="1" ht="12">
      <c r="A2579" s="298"/>
      <c r="B2579" s="298"/>
      <c r="C2579" s="298"/>
      <c r="D2579" s="298"/>
      <c r="E2579" s="298"/>
      <c r="F2579" s="298"/>
      <c r="G2579" s="298"/>
      <c r="H2579" s="298"/>
      <c r="I2579" s="298"/>
      <c r="J2579" s="298"/>
      <c r="K2579" s="298"/>
      <c r="L2579" s="299"/>
      <c r="M2579" s="300"/>
      <c r="N2579" s="301"/>
      <c r="O2579" s="238"/>
      <c r="P2579" s="238"/>
      <c r="Q2579" s="238"/>
    </row>
    <row r="2580" spans="1:17" s="39" customFormat="1" ht="12">
      <c r="A2580" s="298"/>
      <c r="B2580" s="298"/>
      <c r="C2580" s="298"/>
      <c r="D2580" s="298"/>
      <c r="E2580" s="298"/>
      <c r="F2580" s="298"/>
      <c r="G2580" s="298"/>
      <c r="H2580" s="298"/>
      <c r="I2580" s="298"/>
      <c r="J2580" s="298"/>
      <c r="K2580" s="298"/>
      <c r="L2580" s="299"/>
      <c r="M2580" s="300"/>
      <c r="N2580" s="301"/>
      <c r="O2580" s="238"/>
      <c r="P2580" s="238"/>
      <c r="Q2580" s="238"/>
    </row>
    <row r="2581" spans="1:17" s="39" customFormat="1" ht="12">
      <c r="A2581" s="298"/>
      <c r="B2581" s="298"/>
      <c r="C2581" s="298"/>
      <c r="D2581" s="298"/>
      <c r="E2581" s="298"/>
      <c r="F2581" s="298"/>
      <c r="G2581" s="298"/>
      <c r="H2581" s="298"/>
      <c r="I2581" s="298"/>
      <c r="J2581" s="298"/>
      <c r="K2581" s="298"/>
      <c r="L2581" s="299"/>
      <c r="M2581" s="300"/>
      <c r="N2581" s="301"/>
      <c r="O2581" s="238"/>
      <c r="P2581" s="238"/>
      <c r="Q2581" s="238"/>
    </row>
    <row r="2582" spans="1:17" s="39" customFormat="1" ht="12">
      <c r="A2582" s="298"/>
      <c r="B2582" s="298"/>
      <c r="C2582" s="298"/>
      <c r="D2582" s="298"/>
      <c r="E2582" s="298"/>
      <c r="F2582" s="298"/>
      <c r="G2582" s="298"/>
      <c r="H2582" s="298"/>
      <c r="I2582" s="298"/>
      <c r="J2582" s="298"/>
      <c r="K2582" s="298"/>
      <c r="L2582" s="299"/>
      <c r="M2582" s="300"/>
      <c r="N2582" s="301"/>
      <c r="O2582" s="238"/>
      <c r="P2582" s="238"/>
      <c r="Q2582" s="238"/>
    </row>
    <row r="2583" spans="1:17" s="39" customFormat="1" ht="12">
      <c r="A2583" s="298"/>
      <c r="B2583" s="298"/>
      <c r="C2583" s="298"/>
      <c r="D2583" s="298"/>
      <c r="E2583" s="298"/>
      <c r="F2583" s="298"/>
      <c r="G2583" s="298"/>
      <c r="H2583" s="298"/>
      <c r="I2583" s="298"/>
      <c r="J2583" s="298"/>
      <c r="K2583" s="298"/>
      <c r="L2583" s="299"/>
      <c r="M2583" s="300"/>
      <c r="N2583" s="301"/>
      <c r="O2583" s="238"/>
      <c r="P2583" s="238"/>
      <c r="Q2583" s="238"/>
    </row>
    <row r="2584" spans="1:17" s="39" customFormat="1" ht="12">
      <c r="A2584" s="298"/>
      <c r="B2584" s="298"/>
      <c r="C2584" s="298"/>
      <c r="D2584" s="298"/>
      <c r="E2584" s="298"/>
      <c r="F2584" s="298"/>
      <c r="G2584" s="298"/>
      <c r="H2584" s="298"/>
      <c r="I2584" s="298"/>
      <c r="J2584" s="298"/>
      <c r="K2584" s="298"/>
      <c r="L2584" s="299"/>
      <c r="M2584" s="300"/>
      <c r="N2584" s="301"/>
      <c r="O2584" s="238"/>
      <c r="P2584" s="238"/>
      <c r="Q2584" s="238"/>
    </row>
    <row r="2585" spans="1:17" s="39" customFormat="1" ht="12">
      <c r="A2585" s="298"/>
      <c r="B2585" s="298"/>
      <c r="C2585" s="298"/>
      <c r="D2585" s="298"/>
      <c r="E2585" s="298"/>
      <c r="F2585" s="298"/>
      <c r="G2585" s="298"/>
      <c r="H2585" s="298"/>
      <c r="I2585" s="298"/>
      <c r="J2585" s="298"/>
      <c r="K2585" s="298"/>
      <c r="L2585" s="299"/>
      <c r="M2585" s="300"/>
      <c r="N2585" s="301"/>
      <c r="O2585" s="238"/>
      <c r="P2585" s="238"/>
      <c r="Q2585" s="238"/>
    </row>
    <row r="2586" spans="1:17" s="39" customFormat="1" ht="12">
      <c r="A2586" s="298"/>
      <c r="B2586" s="298"/>
      <c r="C2586" s="298"/>
      <c r="D2586" s="298"/>
      <c r="E2586" s="298"/>
      <c r="F2586" s="298"/>
      <c r="G2586" s="298"/>
      <c r="H2586" s="298"/>
      <c r="I2586" s="298"/>
      <c r="J2586" s="298"/>
      <c r="K2586" s="298"/>
      <c r="L2586" s="299"/>
      <c r="M2586" s="300"/>
      <c r="N2586" s="301"/>
      <c r="O2586" s="238"/>
      <c r="P2586" s="238"/>
      <c r="Q2586" s="238"/>
    </row>
    <row r="2587" spans="1:17" s="39" customFormat="1" ht="12">
      <c r="A2587" s="298"/>
      <c r="B2587" s="298"/>
      <c r="C2587" s="298"/>
      <c r="D2587" s="298"/>
      <c r="E2587" s="298"/>
      <c r="F2587" s="298"/>
      <c r="G2587" s="298"/>
      <c r="H2587" s="298"/>
      <c r="I2587" s="298"/>
      <c r="J2587" s="298"/>
      <c r="K2587" s="298"/>
      <c r="L2587" s="299"/>
      <c r="M2587" s="300"/>
      <c r="N2587" s="301"/>
      <c r="O2587" s="238"/>
      <c r="P2587" s="238"/>
      <c r="Q2587" s="238"/>
    </row>
    <row r="2588" spans="1:17" s="39" customFormat="1" ht="12">
      <c r="A2588" s="298"/>
      <c r="B2588" s="298"/>
      <c r="C2588" s="298"/>
      <c r="D2588" s="298"/>
      <c r="E2588" s="298"/>
      <c r="F2588" s="298"/>
      <c r="G2588" s="298"/>
      <c r="H2588" s="298"/>
      <c r="I2588" s="298"/>
      <c r="J2588" s="298"/>
      <c r="K2588" s="298"/>
      <c r="L2588" s="299"/>
      <c r="M2588" s="300"/>
      <c r="N2588" s="301"/>
      <c r="O2588" s="238"/>
      <c r="P2588" s="238"/>
      <c r="Q2588" s="238"/>
    </row>
    <row r="2589" spans="1:17" s="39" customFormat="1" ht="12">
      <c r="A2589" s="298"/>
      <c r="B2589" s="298"/>
      <c r="C2589" s="298"/>
      <c r="D2589" s="298"/>
      <c r="E2589" s="298"/>
      <c r="F2589" s="298"/>
      <c r="G2589" s="298"/>
      <c r="H2589" s="298"/>
      <c r="I2589" s="298"/>
      <c r="J2589" s="298"/>
      <c r="K2589" s="298"/>
      <c r="L2589" s="299"/>
      <c r="M2589" s="300"/>
      <c r="N2589" s="301"/>
      <c r="O2589" s="238"/>
      <c r="P2589" s="238"/>
      <c r="Q2589" s="238"/>
    </row>
    <row r="2590" spans="1:17" s="39" customFormat="1" ht="12">
      <c r="A2590" s="298"/>
      <c r="B2590" s="298"/>
      <c r="C2590" s="298"/>
      <c r="D2590" s="298"/>
      <c r="E2590" s="298"/>
      <c r="F2590" s="298"/>
      <c r="G2590" s="298"/>
      <c r="H2590" s="298"/>
      <c r="I2590" s="298"/>
      <c r="J2590" s="298"/>
      <c r="K2590" s="298"/>
      <c r="L2590" s="299"/>
      <c r="M2590" s="300"/>
      <c r="N2590" s="301"/>
      <c r="O2590" s="238"/>
      <c r="P2590" s="238"/>
      <c r="Q2590" s="238"/>
    </row>
    <row r="2591" spans="1:17" s="39" customFormat="1" ht="12">
      <c r="A2591" s="298"/>
      <c r="B2591" s="298"/>
      <c r="C2591" s="298"/>
      <c r="D2591" s="298"/>
      <c r="E2591" s="298"/>
      <c r="F2591" s="298"/>
      <c r="G2591" s="298"/>
      <c r="H2591" s="298"/>
      <c r="I2591" s="298"/>
      <c r="J2591" s="298"/>
      <c r="K2591" s="298"/>
      <c r="L2591" s="299"/>
      <c r="M2591" s="300"/>
      <c r="N2591" s="301"/>
      <c r="O2591" s="238"/>
      <c r="P2591" s="238"/>
      <c r="Q2591" s="238"/>
    </row>
    <row r="2592" spans="1:17" s="39" customFormat="1" ht="12">
      <c r="A2592" s="298"/>
      <c r="B2592" s="298"/>
      <c r="C2592" s="298"/>
      <c r="D2592" s="298"/>
      <c r="E2592" s="298"/>
      <c r="F2592" s="298"/>
      <c r="G2592" s="298"/>
      <c r="H2592" s="298"/>
      <c r="I2592" s="298"/>
      <c r="J2592" s="298"/>
      <c r="K2592" s="298"/>
      <c r="L2592" s="299"/>
      <c r="M2592" s="300"/>
      <c r="N2592" s="301"/>
      <c r="O2592" s="238"/>
      <c r="P2592" s="238"/>
      <c r="Q2592" s="238"/>
    </row>
    <row r="2593" spans="1:17" s="39" customFormat="1" ht="12">
      <c r="A2593" s="298"/>
      <c r="B2593" s="298"/>
      <c r="C2593" s="298"/>
      <c r="D2593" s="298"/>
      <c r="E2593" s="298"/>
      <c r="F2593" s="298"/>
      <c r="G2593" s="298"/>
      <c r="H2593" s="298"/>
      <c r="I2593" s="298"/>
      <c r="J2593" s="298"/>
      <c r="K2593" s="298"/>
      <c r="L2593" s="299"/>
      <c r="M2593" s="300"/>
      <c r="N2593" s="301"/>
      <c r="O2593" s="238"/>
      <c r="P2593" s="238"/>
      <c r="Q2593" s="238"/>
    </row>
    <row r="2594" spans="1:17" s="39" customFormat="1" ht="12">
      <c r="A2594" s="298"/>
      <c r="B2594" s="298"/>
      <c r="C2594" s="298"/>
      <c r="D2594" s="298"/>
      <c r="E2594" s="298"/>
      <c r="F2594" s="298"/>
      <c r="G2594" s="298"/>
      <c r="H2594" s="298"/>
      <c r="I2594" s="298"/>
      <c r="J2594" s="298"/>
      <c r="K2594" s="298"/>
      <c r="L2594" s="299"/>
      <c r="M2594" s="300"/>
      <c r="N2594" s="301"/>
      <c r="O2594" s="238"/>
      <c r="P2594" s="238"/>
      <c r="Q2594" s="238"/>
    </row>
    <row r="2595" spans="1:17" s="39" customFormat="1" ht="12">
      <c r="A2595" s="298"/>
      <c r="B2595" s="298"/>
      <c r="C2595" s="298"/>
      <c r="D2595" s="298"/>
      <c r="E2595" s="298"/>
      <c r="F2595" s="298"/>
      <c r="G2595" s="298"/>
      <c r="H2595" s="298"/>
      <c r="I2595" s="298"/>
      <c r="J2595" s="298"/>
      <c r="K2595" s="298"/>
      <c r="L2595" s="299"/>
      <c r="M2595" s="300"/>
      <c r="N2595" s="301"/>
      <c r="O2595" s="238"/>
      <c r="P2595" s="238"/>
      <c r="Q2595" s="238"/>
    </row>
    <row r="2596" spans="1:17" s="39" customFormat="1" ht="12">
      <c r="A2596" s="298"/>
      <c r="B2596" s="298"/>
      <c r="C2596" s="298"/>
      <c r="D2596" s="298"/>
      <c r="E2596" s="298"/>
      <c r="F2596" s="298"/>
      <c r="G2596" s="298"/>
      <c r="H2596" s="298"/>
      <c r="I2596" s="298"/>
      <c r="J2596" s="298"/>
      <c r="K2596" s="298"/>
      <c r="L2596" s="299"/>
      <c r="M2596" s="300"/>
      <c r="N2596" s="301"/>
      <c r="O2596" s="238"/>
      <c r="P2596" s="238"/>
      <c r="Q2596" s="238"/>
    </row>
    <row r="2597" spans="1:17" s="39" customFormat="1" ht="12">
      <c r="A2597" s="298"/>
      <c r="B2597" s="298"/>
      <c r="C2597" s="298"/>
      <c r="D2597" s="298"/>
      <c r="E2597" s="298"/>
      <c r="F2597" s="298"/>
      <c r="G2597" s="298"/>
      <c r="H2597" s="298"/>
      <c r="I2597" s="298"/>
      <c r="J2597" s="298"/>
      <c r="K2597" s="298"/>
      <c r="L2597" s="299"/>
      <c r="M2597" s="300"/>
      <c r="N2597" s="301"/>
      <c r="O2597" s="238"/>
      <c r="P2597" s="238"/>
      <c r="Q2597" s="238"/>
    </row>
    <row r="2598" spans="1:17" s="39" customFormat="1" ht="12">
      <c r="A2598" s="298"/>
      <c r="B2598" s="298"/>
      <c r="C2598" s="298"/>
      <c r="D2598" s="298"/>
      <c r="E2598" s="298"/>
      <c r="F2598" s="298"/>
      <c r="G2598" s="298"/>
      <c r="H2598" s="298"/>
      <c r="I2598" s="298"/>
      <c r="J2598" s="298"/>
      <c r="K2598" s="298"/>
      <c r="L2598" s="299"/>
      <c r="M2598" s="300"/>
      <c r="N2598" s="301"/>
      <c r="O2598" s="238"/>
      <c r="P2598" s="238"/>
      <c r="Q2598" s="238"/>
    </row>
    <row r="2599" spans="1:17" s="39" customFormat="1" ht="12">
      <c r="A2599" s="298"/>
      <c r="B2599" s="298"/>
      <c r="C2599" s="298"/>
      <c r="D2599" s="298"/>
      <c r="E2599" s="298"/>
      <c r="F2599" s="298"/>
      <c r="G2599" s="298"/>
      <c r="H2599" s="298"/>
      <c r="I2599" s="298"/>
      <c r="J2599" s="298"/>
      <c r="K2599" s="298"/>
      <c r="L2599" s="299"/>
      <c r="M2599" s="300"/>
      <c r="N2599" s="301"/>
      <c r="O2599" s="238"/>
      <c r="P2599" s="238"/>
      <c r="Q2599" s="238"/>
    </row>
    <row r="2600" spans="1:17" s="39" customFormat="1" ht="12">
      <c r="A2600" s="298"/>
      <c r="B2600" s="298"/>
      <c r="C2600" s="298"/>
      <c r="D2600" s="298"/>
      <c r="E2600" s="298"/>
      <c r="F2600" s="298"/>
      <c r="G2600" s="298"/>
      <c r="H2600" s="298"/>
      <c r="I2600" s="298"/>
      <c r="J2600" s="298"/>
      <c r="K2600" s="298"/>
      <c r="L2600" s="299"/>
      <c r="M2600" s="300"/>
      <c r="N2600" s="301"/>
      <c r="O2600" s="238"/>
      <c r="P2600" s="238"/>
      <c r="Q2600" s="238"/>
    </row>
    <row r="2601" spans="1:17" s="39" customFormat="1" ht="12">
      <c r="A2601" s="298"/>
      <c r="B2601" s="298"/>
      <c r="C2601" s="298"/>
      <c r="D2601" s="298"/>
      <c r="E2601" s="298"/>
      <c r="F2601" s="298"/>
      <c r="G2601" s="298"/>
      <c r="H2601" s="298"/>
      <c r="I2601" s="298"/>
      <c r="J2601" s="298"/>
      <c r="K2601" s="298"/>
      <c r="L2601" s="299"/>
      <c r="M2601" s="300"/>
      <c r="N2601" s="301"/>
      <c r="O2601" s="238"/>
      <c r="P2601" s="238"/>
      <c r="Q2601" s="238"/>
    </row>
    <row r="2602" spans="1:17" s="39" customFormat="1" ht="12">
      <c r="A2602" s="298"/>
      <c r="B2602" s="298"/>
      <c r="C2602" s="298"/>
      <c r="D2602" s="298"/>
      <c r="E2602" s="298"/>
      <c r="F2602" s="298"/>
      <c r="G2602" s="298"/>
      <c r="H2602" s="298"/>
      <c r="I2602" s="298"/>
      <c r="J2602" s="298"/>
      <c r="K2602" s="298"/>
      <c r="L2602" s="299"/>
      <c r="M2602" s="300"/>
      <c r="N2602" s="301"/>
      <c r="O2602" s="238"/>
      <c r="P2602" s="238"/>
      <c r="Q2602" s="238"/>
    </row>
    <row r="2603" spans="1:17" s="39" customFormat="1" ht="12">
      <c r="A2603" s="298"/>
      <c r="B2603" s="298"/>
      <c r="C2603" s="298"/>
      <c r="D2603" s="298"/>
      <c r="E2603" s="298"/>
      <c r="F2603" s="298"/>
      <c r="G2603" s="298"/>
      <c r="H2603" s="298"/>
      <c r="I2603" s="298"/>
      <c r="J2603" s="298"/>
      <c r="K2603" s="298"/>
      <c r="L2603" s="299"/>
      <c r="M2603" s="300"/>
      <c r="N2603" s="301"/>
      <c r="O2603" s="238"/>
      <c r="P2603" s="238"/>
      <c r="Q2603" s="238"/>
    </row>
    <row r="2604" spans="1:17" s="39" customFormat="1" ht="12">
      <c r="A2604" s="298"/>
      <c r="B2604" s="298"/>
      <c r="C2604" s="298"/>
      <c r="D2604" s="298"/>
      <c r="E2604" s="298"/>
      <c r="F2604" s="298"/>
      <c r="G2604" s="298"/>
      <c r="H2604" s="298"/>
      <c r="I2604" s="298"/>
      <c r="J2604" s="298"/>
      <c r="K2604" s="298"/>
      <c r="L2604" s="299"/>
      <c r="M2604" s="300"/>
      <c r="N2604" s="301"/>
      <c r="O2604" s="238"/>
      <c r="P2604" s="238"/>
      <c r="Q2604" s="238"/>
    </row>
    <row r="2605" spans="1:17" s="39" customFormat="1" ht="12">
      <c r="A2605" s="298"/>
      <c r="B2605" s="298"/>
      <c r="C2605" s="298"/>
      <c r="D2605" s="298"/>
      <c r="E2605" s="298"/>
      <c r="F2605" s="298"/>
      <c r="G2605" s="298"/>
      <c r="H2605" s="298"/>
      <c r="I2605" s="298"/>
      <c r="J2605" s="298"/>
      <c r="K2605" s="298"/>
      <c r="L2605" s="299"/>
      <c r="M2605" s="300"/>
      <c r="N2605" s="301"/>
      <c r="O2605" s="238"/>
      <c r="P2605" s="238"/>
      <c r="Q2605" s="238"/>
    </row>
    <row r="2606" spans="1:17" s="39" customFormat="1" ht="12">
      <c r="A2606" s="298"/>
      <c r="B2606" s="298"/>
      <c r="C2606" s="298"/>
      <c r="D2606" s="298"/>
      <c r="E2606" s="298"/>
      <c r="F2606" s="298"/>
      <c r="G2606" s="298"/>
      <c r="H2606" s="298"/>
      <c r="I2606" s="298"/>
      <c r="J2606" s="298"/>
      <c r="K2606" s="298"/>
      <c r="L2606" s="299"/>
      <c r="M2606" s="300"/>
      <c r="N2606" s="301"/>
      <c r="O2606" s="238"/>
      <c r="P2606" s="238"/>
      <c r="Q2606" s="238"/>
    </row>
    <row r="2607" spans="1:17" s="39" customFormat="1" ht="12">
      <c r="A2607" s="298"/>
      <c r="B2607" s="298"/>
      <c r="C2607" s="298"/>
      <c r="D2607" s="298"/>
      <c r="E2607" s="298"/>
      <c r="F2607" s="298"/>
      <c r="G2607" s="298"/>
      <c r="H2607" s="298"/>
      <c r="I2607" s="298"/>
      <c r="J2607" s="298"/>
      <c r="K2607" s="298"/>
      <c r="L2607" s="299"/>
      <c r="M2607" s="300"/>
      <c r="N2607" s="301"/>
      <c r="O2607" s="238"/>
      <c r="P2607" s="238"/>
      <c r="Q2607" s="238"/>
    </row>
    <row r="2608" spans="1:17" s="39" customFormat="1" ht="12">
      <c r="A2608" s="298"/>
      <c r="B2608" s="298"/>
      <c r="C2608" s="298"/>
      <c r="D2608" s="298"/>
      <c r="E2608" s="298"/>
      <c r="F2608" s="298"/>
      <c r="G2608" s="298"/>
      <c r="H2608" s="298"/>
      <c r="I2608" s="298"/>
      <c r="J2608" s="298"/>
      <c r="K2608" s="298"/>
      <c r="L2608" s="299"/>
      <c r="M2608" s="300"/>
      <c r="N2608" s="301"/>
      <c r="O2608" s="238"/>
      <c r="P2608" s="238"/>
      <c r="Q2608" s="238"/>
    </row>
    <row r="2609" spans="1:17" s="39" customFormat="1" ht="12">
      <c r="A2609" s="298"/>
      <c r="B2609" s="298"/>
      <c r="C2609" s="298"/>
      <c r="D2609" s="298"/>
      <c r="E2609" s="298"/>
      <c r="F2609" s="298"/>
      <c r="G2609" s="298"/>
      <c r="H2609" s="298"/>
      <c r="I2609" s="298"/>
      <c r="J2609" s="298"/>
      <c r="K2609" s="298"/>
      <c r="L2609" s="299"/>
      <c r="M2609" s="300"/>
      <c r="N2609" s="301"/>
      <c r="O2609" s="238"/>
      <c r="P2609" s="238"/>
      <c r="Q2609" s="238"/>
    </row>
    <row r="2610" spans="1:17" s="39" customFormat="1" ht="12">
      <c r="A2610" s="298"/>
      <c r="B2610" s="298"/>
      <c r="C2610" s="298"/>
      <c r="D2610" s="298"/>
      <c r="E2610" s="298"/>
      <c r="F2610" s="298"/>
      <c r="G2610" s="298"/>
      <c r="H2610" s="298"/>
      <c r="I2610" s="298"/>
      <c r="J2610" s="298"/>
      <c r="K2610" s="298"/>
      <c r="L2610" s="299"/>
      <c r="M2610" s="300"/>
      <c r="N2610" s="301"/>
      <c r="O2610" s="238"/>
      <c r="P2610" s="238"/>
      <c r="Q2610" s="238"/>
    </row>
    <row r="2611" spans="1:17" s="39" customFormat="1" ht="12">
      <c r="A2611" s="298"/>
      <c r="B2611" s="298"/>
      <c r="C2611" s="298"/>
      <c r="D2611" s="298"/>
      <c r="E2611" s="298"/>
      <c r="F2611" s="298"/>
      <c r="G2611" s="298"/>
      <c r="H2611" s="298"/>
      <c r="I2611" s="298"/>
      <c r="J2611" s="298"/>
      <c r="K2611" s="298"/>
      <c r="L2611" s="299"/>
      <c r="M2611" s="300"/>
      <c r="N2611" s="301"/>
      <c r="O2611" s="238"/>
      <c r="P2611" s="238"/>
      <c r="Q2611" s="238"/>
    </row>
    <row r="2612" spans="1:17" s="39" customFormat="1" ht="12">
      <c r="A2612" s="298"/>
      <c r="B2612" s="298"/>
      <c r="C2612" s="298"/>
      <c r="D2612" s="298"/>
      <c r="E2612" s="298"/>
      <c r="F2612" s="298"/>
      <c r="G2612" s="298"/>
      <c r="H2612" s="298"/>
      <c r="I2612" s="298"/>
      <c r="J2612" s="298"/>
      <c r="K2612" s="298"/>
      <c r="L2612" s="299"/>
      <c r="M2612" s="300"/>
      <c r="N2612" s="301"/>
      <c r="O2612" s="238"/>
      <c r="P2612" s="238"/>
      <c r="Q2612" s="238"/>
    </row>
    <row r="2613" spans="1:17" s="39" customFormat="1" ht="12">
      <c r="A2613" s="298"/>
      <c r="B2613" s="298"/>
      <c r="C2613" s="298"/>
      <c r="D2613" s="298"/>
      <c r="E2613" s="298"/>
      <c r="F2613" s="298"/>
      <c r="G2613" s="298"/>
      <c r="H2613" s="298"/>
      <c r="I2613" s="298"/>
      <c r="J2613" s="298"/>
      <c r="K2613" s="298"/>
      <c r="L2613" s="299"/>
      <c r="M2613" s="300"/>
      <c r="N2613" s="301"/>
      <c r="O2613" s="238"/>
      <c r="P2613" s="238"/>
      <c r="Q2613" s="238"/>
    </row>
    <row r="2614" spans="1:17" s="39" customFormat="1" ht="12">
      <c r="A2614" s="298"/>
      <c r="B2614" s="298"/>
      <c r="C2614" s="298"/>
      <c r="D2614" s="298"/>
      <c r="E2614" s="298"/>
      <c r="F2614" s="298"/>
      <c r="G2614" s="298"/>
      <c r="H2614" s="298"/>
      <c r="I2614" s="298"/>
      <c r="J2614" s="298"/>
      <c r="K2614" s="298"/>
      <c r="L2614" s="299"/>
      <c r="M2614" s="300"/>
      <c r="N2614" s="301"/>
      <c r="O2614" s="238"/>
      <c r="P2614" s="238"/>
      <c r="Q2614" s="238"/>
    </row>
    <row r="2615" spans="1:17" s="39" customFormat="1" ht="12">
      <c r="A2615" s="298"/>
      <c r="B2615" s="298"/>
      <c r="C2615" s="298"/>
      <c r="D2615" s="298"/>
      <c r="E2615" s="298"/>
      <c r="F2615" s="298"/>
      <c r="G2615" s="298"/>
      <c r="H2615" s="298"/>
      <c r="I2615" s="298"/>
      <c r="J2615" s="298"/>
      <c r="K2615" s="298"/>
      <c r="L2615" s="299"/>
      <c r="M2615" s="300"/>
      <c r="N2615" s="301"/>
      <c r="O2615" s="238"/>
      <c r="P2615" s="238"/>
      <c r="Q2615" s="238"/>
    </row>
    <row r="2616" spans="1:17" s="39" customFormat="1" ht="12">
      <c r="A2616" s="298"/>
      <c r="B2616" s="298"/>
      <c r="C2616" s="298"/>
      <c r="D2616" s="298"/>
      <c r="E2616" s="298"/>
      <c r="F2616" s="298"/>
      <c r="G2616" s="298"/>
      <c r="H2616" s="298"/>
      <c r="I2616" s="298"/>
      <c r="J2616" s="298"/>
      <c r="K2616" s="298"/>
      <c r="L2616" s="299"/>
      <c r="M2616" s="300"/>
      <c r="N2616" s="301"/>
      <c r="O2616" s="238"/>
      <c r="P2616" s="238"/>
      <c r="Q2616" s="238"/>
    </row>
    <row r="2617" spans="1:17" s="39" customFormat="1" ht="12">
      <c r="A2617" s="298"/>
      <c r="B2617" s="298"/>
      <c r="C2617" s="298"/>
      <c r="D2617" s="298"/>
      <c r="E2617" s="298"/>
      <c r="F2617" s="298"/>
      <c r="G2617" s="298"/>
      <c r="H2617" s="298"/>
      <c r="I2617" s="298"/>
      <c r="J2617" s="298"/>
      <c r="K2617" s="298"/>
      <c r="L2617" s="299"/>
      <c r="M2617" s="300"/>
      <c r="N2617" s="301"/>
      <c r="O2617" s="238"/>
      <c r="P2617" s="238"/>
      <c r="Q2617" s="238"/>
    </row>
    <row r="2618" spans="1:17" s="39" customFormat="1" ht="12">
      <c r="A2618" s="298"/>
      <c r="B2618" s="298"/>
      <c r="C2618" s="298"/>
      <c r="D2618" s="298"/>
      <c r="E2618" s="298"/>
      <c r="F2618" s="298"/>
      <c r="G2618" s="298"/>
      <c r="H2618" s="298"/>
      <c r="I2618" s="298"/>
      <c r="J2618" s="298"/>
      <c r="K2618" s="298"/>
      <c r="L2618" s="299"/>
      <c r="M2618" s="300"/>
      <c r="N2618" s="301"/>
      <c r="O2618" s="238"/>
      <c r="P2618" s="238"/>
      <c r="Q2618" s="238"/>
    </row>
    <row r="2619" spans="1:17" s="39" customFormat="1" ht="12">
      <c r="A2619" s="298"/>
      <c r="B2619" s="298"/>
      <c r="C2619" s="298"/>
      <c r="D2619" s="298"/>
      <c r="E2619" s="298"/>
      <c r="F2619" s="298"/>
      <c r="G2619" s="298"/>
      <c r="H2619" s="298"/>
      <c r="I2619" s="298"/>
      <c r="J2619" s="298"/>
      <c r="K2619" s="298"/>
      <c r="L2619" s="299"/>
      <c r="M2619" s="300"/>
      <c r="N2619" s="301"/>
      <c r="O2619" s="238"/>
      <c r="P2619" s="238"/>
      <c r="Q2619" s="238"/>
    </row>
    <row r="2620" spans="1:17" s="39" customFormat="1" ht="12">
      <c r="A2620" s="298"/>
      <c r="B2620" s="298"/>
      <c r="C2620" s="298"/>
      <c r="D2620" s="298"/>
      <c r="E2620" s="298"/>
      <c r="F2620" s="298"/>
      <c r="G2620" s="298"/>
      <c r="H2620" s="298"/>
      <c r="I2620" s="298"/>
      <c r="J2620" s="298"/>
      <c r="K2620" s="298"/>
      <c r="L2620" s="299"/>
      <c r="M2620" s="300"/>
      <c r="N2620" s="301"/>
      <c r="O2620" s="238"/>
      <c r="P2620" s="238"/>
      <c r="Q2620" s="238"/>
    </row>
    <row r="2621" spans="1:17" s="39" customFormat="1" ht="12">
      <c r="A2621" s="298"/>
      <c r="B2621" s="298"/>
      <c r="C2621" s="298"/>
      <c r="D2621" s="298"/>
      <c r="E2621" s="298"/>
      <c r="F2621" s="298"/>
      <c r="G2621" s="298"/>
      <c r="H2621" s="298"/>
      <c r="I2621" s="298"/>
      <c r="J2621" s="298"/>
      <c r="K2621" s="298"/>
      <c r="L2621" s="299"/>
      <c r="M2621" s="300"/>
      <c r="N2621" s="301"/>
      <c r="O2621" s="238"/>
      <c r="P2621" s="238"/>
      <c r="Q2621" s="238"/>
    </row>
    <row r="2622" spans="1:17" s="39" customFormat="1" ht="12">
      <c r="A2622" s="298"/>
      <c r="B2622" s="298"/>
      <c r="C2622" s="298"/>
      <c r="D2622" s="298"/>
      <c r="E2622" s="298"/>
      <c r="F2622" s="298"/>
      <c r="G2622" s="298"/>
      <c r="H2622" s="298"/>
      <c r="I2622" s="298"/>
      <c r="J2622" s="298"/>
      <c r="K2622" s="298"/>
      <c r="L2622" s="299"/>
      <c r="M2622" s="300"/>
      <c r="N2622" s="301"/>
      <c r="O2622" s="238"/>
      <c r="P2622" s="238"/>
      <c r="Q2622" s="238"/>
    </row>
    <row r="2623" spans="1:17" s="39" customFormat="1" ht="12">
      <c r="A2623" s="298"/>
      <c r="B2623" s="298"/>
      <c r="C2623" s="298"/>
      <c r="D2623" s="298"/>
      <c r="E2623" s="298"/>
      <c r="F2623" s="298"/>
      <c r="G2623" s="298"/>
      <c r="H2623" s="298"/>
      <c r="I2623" s="298"/>
      <c r="J2623" s="298"/>
      <c r="K2623" s="298"/>
      <c r="L2623" s="299"/>
      <c r="M2623" s="300"/>
      <c r="N2623" s="301"/>
      <c r="O2623" s="238"/>
      <c r="P2623" s="238"/>
      <c r="Q2623" s="238"/>
    </row>
    <row r="2624" spans="1:17" s="39" customFormat="1" ht="12">
      <c r="A2624" s="298"/>
      <c r="B2624" s="298"/>
      <c r="C2624" s="298"/>
      <c r="D2624" s="298"/>
      <c r="E2624" s="298"/>
      <c r="F2624" s="298"/>
      <c r="G2624" s="298"/>
      <c r="H2624" s="298"/>
      <c r="I2624" s="298"/>
      <c r="J2624" s="298"/>
      <c r="K2624" s="298"/>
      <c r="L2624" s="299"/>
      <c r="M2624" s="300"/>
      <c r="N2624" s="301"/>
      <c r="O2624" s="238"/>
      <c r="P2624" s="238"/>
      <c r="Q2624" s="238"/>
    </row>
    <row r="2625" spans="1:17" s="39" customFormat="1" ht="12">
      <c r="A2625" s="298"/>
      <c r="B2625" s="298"/>
      <c r="C2625" s="298"/>
      <c r="D2625" s="298"/>
      <c r="E2625" s="298"/>
      <c r="F2625" s="298"/>
      <c r="G2625" s="298"/>
      <c r="H2625" s="298"/>
      <c r="I2625" s="298"/>
      <c r="J2625" s="298"/>
      <c r="K2625" s="298"/>
      <c r="L2625" s="299"/>
      <c r="M2625" s="300"/>
      <c r="N2625" s="301"/>
      <c r="O2625" s="238"/>
      <c r="P2625" s="238"/>
      <c r="Q2625" s="238"/>
    </row>
    <row r="2626" spans="1:17" s="39" customFormat="1" ht="12">
      <c r="A2626" s="298"/>
      <c r="B2626" s="298"/>
      <c r="C2626" s="298"/>
      <c r="D2626" s="298"/>
      <c r="E2626" s="298"/>
      <c r="F2626" s="298"/>
      <c r="G2626" s="298"/>
      <c r="H2626" s="298"/>
      <c r="I2626" s="298"/>
      <c r="J2626" s="298"/>
      <c r="K2626" s="298"/>
      <c r="L2626" s="299"/>
      <c r="M2626" s="300"/>
      <c r="N2626" s="301"/>
      <c r="O2626" s="238"/>
      <c r="P2626" s="238"/>
      <c r="Q2626" s="238"/>
    </row>
    <row r="2627" spans="1:17" s="39" customFormat="1" ht="12">
      <c r="A2627" s="298"/>
      <c r="B2627" s="298"/>
      <c r="C2627" s="298"/>
      <c r="D2627" s="298"/>
      <c r="E2627" s="298"/>
      <c r="F2627" s="298"/>
      <c r="G2627" s="298"/>
      <c r="H2627" s="298"/>
      <c r="I2627" s="298"/>
      <c r="J2627" s="298"/>
      <c r="K2627" s="298"/>
      <c r="L2627" s="299"/>
      <c r="M2627" s="300"/>
      <c r="N2627" s="301"/>
      <c r="O2627" s="238"/>
      <c r="P2627" s="238"/>
      <c r="Q2627" s="238"/>
    </row>
    <row r="2628" spans="1:17" s="39" customFormat="1" ht="12">
      <c r="A2628" s="298"/>
      <c r="B2628" s="298"/>
      <c r="C2628" s="298"/>
      <c r="D2628" s="298"/>
      <c r="E2628" s="298"/>
      <c r="F2628" s="298"/>
      <c r="G2628" s="298"/>
      <c r="H2628" s="298"/>
      <c r="I2628" s="298"/>
      <c r="J2628" s="298"/>
      <c r="K2628" s="298"/>
      <c r="L2628" s="299"/>
      <c r="M2628" s="300"/>
      <c r="N2628" s="301"/>
      <c r="O2628" s="238"/>
      <c r="P2628" s="238"/>
      <c r="Q2628" s="238"/>
    </row>
    <row r="2629" spans="1:17" s="39" customFormat="1" ht="12">
      <c r="A2629" s="298"/>
      <c r="B2629" s="298"/>
      <c r="C2629" s="298"/>
      <c r="D2629" s="298"/>
      <c r="E2629" s="298"/>
      <c r="F2629" s="298"/>
      <c r="G2629" s="298"/>
      <c r="H2629" s="298"/>
      <c r="I2629" s="298"/>
      <c r="J2629" s="298"/>
      <c r="K2629" s="298"/>
      <c r="L2629" s="299"/>
      <c r="M2629" s="300"/>
      <c r="N2629" s="301"/>
      <c r="O2629" s="238"/>
      <c r="P2629" s="238"/>
      <c r="Q2629" s="238"/>
    </row>
    <row r="2630" spans="1:17" s="39" customFormat="1" ht="12">
      <c r="A2630" s="298"/>
      <c r="B2630" s="298"/>
      <c r="C2630" s="298"/>
      <c r="D2630" s="298"/>
      <c r="E2630" s="298"/>
      <c r="F2630" s="298"/>
      <c r="G2630" s="298"/>
      <c r="H2630" s="298"/>
      <c r="I2630" s="298"/>
      <c r="J2630" s="298"/>
      <c r="K2630" s="298"/>
      <c r="L2630" s="299"/>
      <c r="M2630" s="300"/>
      <c r="N2630" s="301"/>
      <c r="O2630" s="238"/>
      <c r="P2630" s="238"/>
      <c r="Q2630" s="238"/>
    </row>
    <row r="2631" spans="1:17" s="39" customFormat="1" ht="12">
      <c r="A2631" s="298"/>
      <c r="B2631" s="298"/>
      <c r="C2631" s="298"/>
      <c r="D2631" s="298"/>
      <c r="E2631" s="298"/>
      <c r="F2631" s="298"/>
      <c r="G2631" s="298"/>
      <c r="H2631" s="298"/>
      <c r="I2631" s="298"/>
      <c r="J2631" s="298"/>
      <c r="K2631" s="298"/>
      <c r="L2631" s="299"/>
      <c r="M2631" s="300"/>
      <c r="N2631" s="301"/>
      <c r="O2631" s="238"/>
      <c r="P2631" s="238"/>
      <c r="Q2631" s="238"/>
    </row>
    <row r="2632" spans="1:17" s="39" customFormat="1" ht="12">
      <c r="A2632" s="298"/>
      <c r="B2632" s="298"/>
      <c r="C2632" s="298"/>
      <c r="D2632" s="298"/>
      <c r="E2632" s="298"/>
      <c r="F2632" s="298"/>
      <c r="G2632" s="298"/>
      <c r="H2632" s="298"/>
      <c r="I2632" s="298"/>
      <c r="J2632" s="298"/>
      <c r="K2632" s="298"/>
      <c r="L2632" s="299"/>
      <c r="M2632" s="300"/>
      <c r="N2632" s="301"/>
      <c r="O2632" s="238"/>
      <c r="P2632" s="238"/>
      <c r="Q2632" s="238"/>
    </row>
    <row r="2633" spans="1:17" s="39" customFormat="1" ht="12">
      <c r="A2633" s="298"/>
      <c r="B2633" s="298"/>
      <c r="C2633" s="298"/>
      <c r="D2633" s="298"/>
      <c r="E2633" s="298"/>
      <c r="F2633" s="298"/>
      <c r="G2633" s="298"/>
      <c r="H2633" s="298"/>
      <c r="I2633" s="298"/>
      <c r="J2633" s="298"/>
      <c r="K2633" s="298"/>
      <c r="L2633" s="299"/>
      <c r="M2633" s="300"/>
      <c r="N2633" s="301"/>
      <c r="O2633" s="238"/>
      <c r="P2633" s="238"/>
      <c r="Q2633" s="238"/>
    </row>
    <row r="2634" spans="1:17" s="39" customFormat="1" ht="12">
      <c r="A2634" s="298"/>
      <c r="B2634" s="298"/>
      <c r="C2634" s="298"/>
      <c r="D2634" s="298"/>
      <c r="E2634" s="298"/>
      <c r="F2634" s="298"/>
      <c r="G2634" s="298"/>
      <c r="H2634" s="298"/>
      <c r="I2634" s="298"/>
      <c r="J2634" s="298"/>
      <c r="K2634" s="298"/>
      <c r="L2634" s="299"/>
      <c r="M2634" s="300"/>
      <c r="N2634" s="301"/>
      <c r="O2634" s="238"/>
      <c r="P2634" s="238"/>
      <c r="Q2634" s="238"/>
    </row>
    <row r="2635" spans="1:17" s="39" customFormat="1" ht="12">
      <c r="A2635" s="298"/>
      <c r="B2635" s="298"/>
      <c r="C2635" s="298"/>
      <c r="D2635" s="298"/>
      <c r="E2635" s="298"/>
      <c r="F2635" s="298"/>
      <c r="G2635" s="298"/>
      <c r="H2635" s="298"/>
      <c r="I2635" s="298"/>
      <c r="J2635" s="298"/>
      <c r="K2635" s="298"/>
      <c r="L2635" s="299"/>
      <c r="M2635" s="300"/>
      <c r="N2635" s="301"/>
      <c r="O2635" s="238"/>
      <c r="P2635" s="238"/>
      <c r="Q2635" s="238"/>
    </row>
    <row r="2636" spans="1:17" s="39" customFormat="1" ht="12">
      <c r="A2636" s="298"/>
      <c r="B2636" s="298"/>
      <c r="C2636" s="298"/>
      <c r="D2636" s="298"/>
      <c r="E2636" s="298"/>
      <c r="F2636" s="298"/>
      <c r="G2636" s="298"/>
      <c r="H2636" s="298"/>
      <c r="I2636" s="298"/>
      <c r="J2636" s="298"/>
      <c r="K2636" s="298"/>
      <c r="L2636" s="299"/>
      <c r="M2636" s="300"/>
      <c r="N2636" s="301"/>
      <c r="O2636" s="238"/>
      <c r="P2636" s="238"/>
      <c r="Q2636" s="238"/>
    </row>
    <row r="2637" spans="1:17" s="39" customFormat="1" ht="12">
      <c r="A2637" s="298"/>
      <c r="B2637" s="298"/>
      <c r="C2637" s="298"/>
      <c r="D2637" s="298"/>
      <c r="E2637" s="298"/>
      <c r="F2637" s="298"/>
      <c r="G2637" s="298"/>
      <c r="H2637" s="298"/>
      <c r="I2637" s="298"/>
      <c r="J2637" s="298"/>
      <c r="K2637" s="298"/>
      <c r="L2637" s="299"/>
      <c r="M2637" s="300"/>
      <c r="N2637" s="301"/>
      <c r="O2637" s="238"/>
      <c r="P2637" s="238"/>
      <c r="Q2637" s="238"/>
    </row>
    <row r="2638" spans="1:17" s="39" customFormat="1" ht="12">
      <c r="A2638" s="298"/>
      <c r="B2638" s="298"/>
      <c r="C2638" s="298"/>
      <c r="D2638" s="298"/>
      <c r="E2638" s="298"/>
      <c r="F2638" s="298"/>
      <c r="G2638" s="298"/>
      <c r="H2638" s="298"/>
      <c r="I2638" s="298"/>
      <c r="J2638" s="298"/>
      <c r="K2638" s="298"/>
      <c r="L2638" s="299"/>
      <c r="M2638" s="300"/>
      <c r="N2638" s="301"/>
      <c r="O2638" s="238"/>
      <c r="P2638" s="238"/>
      <c r="Q2638" s="238"/>
    </row>
    <row r="2639" spans="1:17" s="39" customFormat="1" ht="12">
      <c r="A2639" s="298"/>
      <c r="B2639" s="298"/>
      <c r="C2639" s="298"/>
      <c r="D2639" s="298"/>
      <c r="E2639" s="298"/>
      <c r="F2639" s="298"/>
      <c r="G2639" s="298"/>
      <c r="H2639" s="298"/>
      <c r="I2639" s="298"/>
      <c r="J2639" s="298"/>
      <c r="K2639" s="298"/>
      <c r="L2639" s="299"/>
      <c r="M2639" s="300"/>
      <c r="N2639" s="301"/>
      <c r="O2639" s="238"/>
      <c r="P2639" s="238"/>
      <c r="Q2639" s="238"/>
    </row>
    <row r="2640" spans="1:17" s="39" customFormat="1" ht="12">
      <c r="A2640" s="298"/>
      <c r="B2640" s="298"/>
      <c r="C2640" s="298"/>
      <c r="D2640" s="298"/>
      <c r="E2640" s="298"/>
      <c r="F2640" s="298"/>
      <c r="G2640" s="298"/>
      <c r="H2640" s="298"/>
      <c r="I2640" s="298"/>
      <c r="J2640" s="298"/>
      <c r="K2640" s="298"/>
      <c r="L2640" s="299"/>
      <c r="M2640" s="300"/>
      <c r="N2640" s="301"/>
      <c r="O2640" s="238"/>
      <c r="P2640" s="238"/>
      <c r="Q2640" s="238"/>
    </row>
    <row r="2641" spans="1:17" s="39" customFormat="1" ht="12">
      <c r="A2641" s="298"/>
      <c r="B2641" s="298"/>
      <c r="C2641" s="298"/>
      <c r="D2641" s="298"/>
      <c r="E2641" s="298"/>
      <c r="F2641" s="298"/>
      <c r="G2641" s="298"/>
      <c r="H2641" s="298"/>
      <c r="I2641" s="298"/>
      <c r="J2641" s="298"/>
      <c r="K2641" s="298"/>
      <c r="L2641" s="299"/>
      <c r="M2641" s="300"/>
      <c r="N2641" s="301"/>
      <c r="O2641" s="238"/>
      <c r="P2641" s="238"/>
      <c r="Q2641" s="238"/>
    </row>
    <row r="2642" spans="1:17" s="39" customFormat="1" ht="12">
      <c r="A2642" s="298"/>
      <c r="B2642" s="298"/>
      <c r="C2642" s="298"/>
      <c r="D2642" s="298"/>
      <c r="E2642" s="298"/>
      <c r="F2642" s="298"/>
      <c r="G2642" s="298"/>
      <c r="H2642" s="298"/>
      <c r="I2642" s="298"/>
      <c r="J2642" s="298"/>
      <c r="K2642" s="298"/>
      <c r="L2642" s="299"/>
      <c r="M2642" s="300"/>
      <c r="N2642" s="301"/>
      <c r="O2642" s="238"/>
      <c r="P2642" s="238"/>
      <c r="Q2642" s="238"/>
    </row>
    <row r="2643" spans="1:17" s="39" customFormat="1" ht="12">
      <c r="A2643" s="298"/>
      <c r="B2643" s="298"/>
      <c r="C2643" s="298"/>
      <c r="D2643" s="298"/>
      <c r="E2643" s="298"/>
      <c r="F2643" s="298"/>
      <c r="G2643" s="298"/>
      <c r="H2643" s="298"/>
      <c r="I2643" s="298"/>
      <c r="J2643" s="298"/>
      <c r="K2643" s="298"/>
      <c r="L2643" s="299"/>
      <c r="M2643" s="300"/>
      <c r="N2643" s="301"/>
      <c r="O2643" s="238"/>
      <c r="P2643" s="238"/>
      <c r="Q2643" s="238"/>
    </row>
    <row r="2644" spans="1:17" s="39" customFormat="1" ht="12">
      <c r="A2644" s="298"/>
      <c r="B2644" s="298"/>
      <c r="C2644" s="298"/>
      <c r="D2644" s="298"/>
      <c r="E2644" s="298"/>
      <c r="F2644" s="298"/>
      <c r="G2644" s="298"/>
      <c r="H2644" s="298"/>
      <c r="I2644" s="298"/>
      <c r="J2644" s="298"/>
      <c r="K2644" s="298"/>
      <c r="L2644" s="299"/>
      <c r="M2644" s="300"/>
      <c r="N2644" s="301"/>
      <c r="O2644" s="238"/>
      <c r="P2644" s="238"/>
      <c r="Q2644" s="238"/>
    </row>
    <row r="2645" spans="1:17" s="39" customFormat="1" ht="12">
      <c r="A2645" s="298"/>
      <c r="B2645" s="298"/>
      <c r="C2645" s="298"/>
      <c r="D2645" s="298"/>
      <c r="E2645" s="298"/>
      <c r="F2645" s="298"/>
      <c r="G2645" s="298"/>
      <c r="H2645" s="298"/>
      <c r="I2645" s="298"/>
      <c r="J2645" s="298"/>
      <c r="K2645" s="298"/>
      <c r="L2645" s="299"/>
      <c r="M2645" s="300"/>
      <c r="N2645" s="301"/>
      <c r="O2645" s="238"/>
      <c r="P2645" s="238"/>
      <c r="Q2645" s="238"/>
    </row>
    <row r="2646" spans="1:17" s="39" customFormat="1" ht="12">
      <c r="A2646" s="298"/>
      <c r="B2646" s="298"/>
      <c r="C2646" s="298"/>
      <c r="D2646" s="298"/>
      <c r="E2646" s="298"/>
      <c r="F2646" s="298"/>
      <c r="G2646" s="298"/>
      <c r="H2646" s="298"/>
      <c r="I2646" s="298"/>
      <c r="J2646" s="298"/>
      <c r="K2646" s="298"/>
      <c r="L2646" s="299"/>
      <c r="M2646" s="300"/>
      <c r="N2646" s="301"/>
      <c r="O2646" s="238"/>
      <c r="P2646" s="238"/>
      <c r="Q2646" s="238"/>
    </row>
    <row r="2647" spans="1:17" s="39" customFormat="1" ht="12">
      <c r="A2647" s="298"/>
      <c r="B2647" s="298"/>
      <c r="C2647" s="298"/>
      <c r="D2647" s="298"/>
      <c r="E2647" s="298"/>
      <c r="F2647" s="298"/>
      <c r="G2647" s="298"/>
      <c r="H2647" s="298"/>
      <c r="I2647" s="298"/>
      <c r="J2647" s="298"/>
      <c r="K2647" s="298"/>
      <c r="L2647" s="299"/>
      <c r="M2647" s="300"/>
      <c r="N2647" s="301"/>
      <c r="O2647" s="238"/>
      <c r="P2647" s="238"/>
      <c r="Q2647" s="238"/>
    </row>
    <row r="2648" spans="1:17" s="39" customFormat="1" ht="12">
      <c r="A2648" s="298"/>
      <c r="B2648" s="298"/>
      <c r="C2648" s="298"/>
      <c r="D2648" s="298"/>
      <c r="E2648" s="298"/>
      <c r="F2648" s="298"/>
      <c r="G2648" s="298"/>
      <c r="H2648" s="298"/>
      <c r="I2648" s="298"/>
      <c r="J2648" s="298"/>
      <c r="K2648" s="298"/>
      <c r="L2648" s="299"/>
      <c r="M2648" s="300"/>
      <c r="N2648" s="301"/>
      <c r="O2648" s="238"/>
      <c r="P2648" s="238"/>
      <c r="Q2648" s="238"/>
    </row>
    <row r="2649" spans="1:17" s="39" customFormat="1" ht="12">
      <c r="A2649" s="298"/>
      <c r="B2649" s="298"/>
      <c r="C2649" s="298"/>
      <c r="D2649" s="298"/>
      <c r="E2649" s="298"/>
      <c r="F2649" s="298"/>
      <c r="G2649" s="298"/>
      <c r="H2649" s="298"/>
      <c r="I2649" s="298"/>
      <c r="J2649" s="298"/>
      <c r="K2649" s="298"/>
      <c r="L2649" s="299"/>
      <c r="M2649" s="300"/>
      <c r="N2649" s="301"/>
      <c r="O2649" s="238"/>
      <c r="P2649" s="238"/>
      <c r="Q2649" s="238"/>
    </row>
    <row r="2650" spans="1:17" s="39" customFormat="1" ht="12">
      <c r="A2650" s="298"/>
      <c r="B2650" s="298"/>
      <c r="C2650" s="298"/>
      <c r="D2650" s="298"/>
      <c r="E2650" s="298"/>
      <c r="F2650" s="298"/>
      <c r="G2650" s="298"/>
      <c r="H2650" s="298"/>
      <c r="I2650" s="298"/>
      <c r="J2650" s="298"/>
      <c r="K2650" s="298"/>
      <c r="L2650" s="299"/>
      <c r="M2650" s="300"/>
      <c r="N2650" s="301"/>
      <c r="O2650" s="238"/>
      <c r="P2650" s="238"/>
      <c r="Q2650" s="238"/>
    </row>
    <row r="2651" spans="1:17" s="39" customFormat="1" ht="12">
      <c r="A2651" s="298"/>
      <c r="B2651" s="298"/>
      <c r="C2651" s="298"/>
      <c r="D2651" s="298"/>
      <c r="E2651" s="298"/>
      <c r="F2651" s="298"/>
      <c r="G2651" s="298"/>
      <c r="H2651" s="298"/>
      <c r="I2651" s="298"/>
      <c r="J2651" s="298"/>
      <c r="K2651" s="298"/>
      <c r="L2651" s="299"/>
      <c r="M2651" s="300"/>
      <c r="N2651" s="301"/>
      <c r="O2651" s="238"/>
      <c r="P2651" s="238"/>
      <c r="Q2651" s="238"/>
    </row>
    <row r="2652" spans="1:17" s="39" customFormat="1" ht="12">
      <c r="A2652" s="298"/>
      <c r="B2652" s="298"/>
      <c r="C2652" s="298"/>
      <c r="D2652" s="298"/>
      <c r="E2652" s="298"/>
      <c r="F2652" s="298"/>
      <c r="G2652" s="298"/>
      <c r="H2652" s="298"/>
      <c r="I2652" s="298"/>
      <c r="J2652" s="298"/>
      <c r="K2652" s="298"/>
      <c r="L2652" s="299"/>
      <c r="M2652" s="300"/>
      <c r="N2652" s="301"/>
      <c r="O2652" s="238"/>
      <c r="P2652" s="238"/>
      <c r="Q2652" s="238"/>
    </row>
    <row r="2653" spans="1:17" s="39" customFormat="1" ht="12">
      <c r="A2653" s="298"/>
      <c r="B2653" s="298"/>
      <c r="C2653" s="298"/>
      <c r="D2653" s="298"/>
      <c r="E2653" s="298"/>
      <c r="F2653" s="298"/>
      <c r="G2653" s="298"/>
      <c r="H2653" s="298"/>
      <c r="I2653" s="298"/>
      <c r="J2653" s="298"/>
      <c r="K2653" s="298"/>
      <c r="L2653" s="299"/>
      <c r="M2653" s="300"/>
      <c r="N2653" s="301"/>
      <c r="O2653" s="238"/>
      <c r="P2653" s="238"/>
      <c r="Q2653" s="238"/>
    </row>
    <row r="2654" spans="1:17" s="39" customFormat="1" ht="12">
      <c r="A2654" s="298"/>
      <c r="B2654" s="298"/>
      <c r="C2654" s="298"/>
      <c r="D2654" s="298"/>
      <c r="E2654" s="298"/>
      <c r="F2654" s="298"/>
      <c r="G2654" s="298"/>
      <c r="H2654" s="298"/>
      <c r="I2654" s="298"/>
      <c r="J2654" s="298"/>
      <c r="K2654" s="298"/>
      <c r="L2654" s="299"/>
      <c r="M2654" s="300"/>
      <c r="N2654" s="301"/>
      <c r="O2654" s="238"/>
      <c r="P2654" s="238"/>
      <c r="Q2654" s="238"/>
    </row>
    <row r="2655" spans="1:17" s="39" customFormat="1" ht="12">
      <c r="A2655" s="298"/>
      <c r="B2655" s="298"/>
      <c r="C2655" s="298"/>
      <c r="D2655" s="298"/>
      <c r="E2655" s="298"/>
      <c r="F2655" s="298"/>
      <c r="G2655" s="298"/>
      <c r="H2655" s="298"/>
      <c r="I2655" s="298"/>
      <c r="J2655" s="298"/>
      <c r="K2655" s="298"/>
      <c r="L2655" s="299"/>
      <c r="M2655" s="300"/>
      <c r="N2655" s="301"/>
      <c r="O2655" s="238"/>
      <c r="P2655" s="238"/>
      <c r="Q2655" s="238"/>
    </row>
    <row r="2656" spans="1:17" s="39" customFormat="1" ht="12">
      <c r="A2656" s="298"/>
      <c r="B2656" s="298"/>
      <c r="C2656" s="298"/>
      <c r="D2656" s="298"/>
      <c r="E2656" s="298"/>
      <c r="F2656" s="298"/>
      <c r="G2656" s="298"/>
      <c r="H2656" s="298"/>
      <c r="I2656" s="298"/>
      <c r="J2656" s="298"/>
      <c r="K2656" s="298"/>
      <c r="L2656" s="299"/>
      <c r="M2656" s="300"/>
      <c r="N2656" s="301"/>
      <c r="O2656" s="238"/>
      <c r="P2656" s="238"/>
      <c r="Q2656" s="238"/>
    </row>
    <row r="2657" spans="1:17" s="39" customFormat="1" ht="12">
      <c r="A2657" s="298"/>
      <c r="B2657" s="298"/>
      <c r="C2657" s="298"/>
      <c r="D2657" s="298"/>
      <c r="E2657" s="298"/>
      <c r="F2657" s="298"/>
      <c r="G2657" s="298"/>
      <c r="H2657" s="298"/>
      <c r="I2657" s="298"/>
      <c r="J2657" s="298"/>
      <c r="K2657" s="298"/>
      <c r="L2657" s="299"/>
      <c r="M2657" s="300"/>
      <c r="N2657" s="301"/>
      <c r="O2657" s="238"/>
      <c r="P2657" s="238"/>
      <c r="Q2657" s="238"/>
    </row>
    <row r="2658" spans="1:17" s="39" customFormat="1" ht="12">
      <c r="A2658" s="298"/>
      <c r="B2658" s="298"/>
      <c r="C2658" s="298"/>
      <c r="D2658" s="298"/>
      <c r="E2658" s="298"/>
      <c r="F2658" s="298"/>
      <c r="G2658" s="298"/>
      <c r="H2658" s="298"/>
      <c r="I2658" s="298"/>
      <c r="J2658" s="298"/>
      <c r="K2658" s="298"/>
      <c r="L2658" s="299"/>
      <c r="M2658" s="300"/>
      <c r="N2658" s="301"/>
      <c r="O2658" s="238"/>
      <c r="P2658" s="238"/>
      <c r="Q2658" s="238"/>
    </row>
    <row r="2659" spans="1:17" s="39" customFormat="1" ht="12">
      <c r="A2659" s="298"/>
      <c r="B2659" s="298"/>
      <c r="C2659" s="298"/>
      <c r="D2659" s="298"/>
      <c r="E2659" s="298"/>
      <c r="F2659" s="298"/>
      <c r="G2659" s="298"/>
      <c r="H2659" s="298"/>
      <c r="I2659" s="298"/>
      <c r="J2659" s="298"/>
      <c r="K2659" s="298"/>
      <c r="L2659" s="299"/>
      <c r="M2659" s="300"/>
      <c r="N2659" s="301"/>
      <c r="O2659" s="238"/>
      <c r="P2659" s="238"/>
      <c r="Q2659" s="238"/>
    </row>
    <row r="2660" spans="1:17" s="39" customFormat="1" ht="12">
      <c r="A2660" s="298"/>
      <c r="B2660" s="298"/>
      <c r="C2660" s="298"/>
      <c r="D2660" s="298"/>
      <c r="E2660" s="298"/>
      <c r="F2660" s="298"/>
      <c r="G2660" s="298"/>
      <c r="H2660" s="298"/>
      <c r="I2660" s="298"/>
      <c r="J2660" s="298"/>
      <c r="K2660" s="298"/>
      <c r="L2660" s="299"/>
      <c r="M2660" s="300"/>
      <c r="N2660" s="301"/>
      <c r="O2660" s="238"/>
      <c r="P2660" s="238"/>
      <c r="Q2660" s="238"/>
    </row>
    <row r="2661" spans="1:17" s="39" customFormat="1" ht="12">
      <c r="A2661" s="298"/>
      <c r="B2661" s="298"/>
      <c r="C2661" s="298"/>
      <c r="D2661" s="298"/>
      <c r="E2661" s="298"/>
      <c r="F2661" s="298"/>
      <c r="G2661" s="298"/>
      <c r="H2661" s="298"/>
      <c r="I2661" s="298"/>
      <c r="J2661" s="298"/>
      <c r="K2661" s="298"/>
      <c r="L2661" s="299"/>
      <c r="M2661" s="300"/>
      <c r="N2661" s="301"/>
      <c r="O2661" s="238"/>
      <c r="P2661" s="238"/>
      <c r="Q2661" s="238"/>
    </row>
    <row r="2662" spans="1:17" s="39" customFormat="1" ht="12">
      <c r="A2662" s="298"/>
      <c r="B2662" s="298"/>
      <c r="C2662" s="298"/>
      <c r="D2662" s="298"/>
      <c r="E2662" s="298"/>
      <c r="F2662" s="298"/>
      <c r="G2662" s="298"/>
      <c r="H2662" s="298"/>
      <c r="I2662" s="298"/>
      <c r="J2662" s="298"/>
      <c r="K2662" s="298"/>
      <c r="L2662" s="299"/>
      <c r="M2662" s="300"/>
      <c r="N2662" s="301"/>
      <c r="O2662" s="238"/>
      <c r="P2662" s="238"/>
      <c r="Q2662" s="238"/>
    </row>
    <row r="2663" spans="1:17" s="39" customFormat="1" ht="12">
      <c r="A2663" s="298"/>
      <c r="B2663" s="298"/>
      <c r="C2663" s="298"/>
      <c r="D2663" s="298"/>
      <c r="E2663" s="298"/>
      <c r="F2663" s="298"/>
      <c r="G2663" s="298"/>
      <c r="H2663" s="298"/>
      <c r="I2663" s="298"/>
      <c r="J2663" s="298"/>
      <c r="K2663" s="298"/>
      <c r="L2663" s="299"/>
      <c r="M2663" s="300"/>
      <c r="N2663" s="301"/>
      <c r="O2663" s="238"/>
      <c r="P2663" s="238"/>
      <c r="Q2663" s="238"/>
    </row>
    <row r="2664" spans="1:17" s="39" customFormat="1" ht="12">
      <c r="A2664" s="298"/>
      <c r="B2664" s="298"/>
      <c r="C2664" s="298"/>
      <c r="D2664" s="298"/>
      <c r="E2664" s="298"/>
      <c r="F2664" s="298"/>
      <c r="G2664" s="298"/>
      <c r="H2664" s="298"/>
      <c r="I2664" s="298"/>
      <c r="J2664" s="298"/>
      <c r="K2664" s="298"/>
      <c r="L2664" s="299"/>
      <c r="M2664" s="300"/>
      <c r="N2664" s="301"/>
      <c r="O2664" s="238"/>
      <c r="P2664" s="238"/>
      <c r="Q2664" s="238"/>
    </row>
    <row r="2665" spans="1:17" s="39" customFormat="1" ht="12">
      <c r="A2665" s="298"/>
      <c r="B2665" s="298"/>
      <c r="C2665" s="298"/>
      <c r="D2665" s="298"/>
      <c r="E2665" s="298"/>
      <c r="F2665" s="298"/>
      <c r="G2665" s="298"/>
      <c r="H2665" s="298"/>
      <c r="I2665" s="298"/>
      <c r="J2665" s="298"/>
      <c r="K2665" s="298"/>
      <c r="L2665" s="299"/>
      <c r="M2665" s="300"/>
      <c r="N2665" s="301"/>
      <c r="O2665" s="238"/>
      <c r="P2665" s="238"/>
      <c r="Q2665" s="238"/>
    </row>
    <row r="2666" spans="1:17" s="39" customFormat="1" ht="12">
      <c r="A2666" s="298"/>
      <c r="B2666" s="298"/>
      <c r="C2666" s="298"/>
      <c r="D2666" s="298"/>
      <c r="E2666" s="298"/>
      <c r="F2666" s="298"/>
      <c r="G2666" s="298"/>
      <c r="H2666" s="298"/>
      <c r="I2666" s="298"/>
      <c r="J2666" s="298"/>
      <c r="K2666" s="298"/>
      <c r="L2666" s="299"/>
      <c r="M2666" s="300"/>
      <c r="N2666" s="301"/>
      <c r="O2666" s="238"/>
      <c r="P2666" s="238"/>
      <c r="Q2666" s="238"/>
    </row>
    <row r="2667" spans="1:17" s="39" customFormat="1" ht="12">
      <c r="A2667" s="298"/>
      <c r="B2667" s="298"/>
      <c r="C2667" s="298"/>
      <c r="D2667" s="298"/>
      <c r="E2667" s="298"/>
      <c r="F2667" s="298"/>
      <c r="G2667" s="298"/>
      <c r="H2667" s="298"/>
      <c r="I2667" s="298"/>
      <c r="J2667" s="298"/>
      <c r="K2667" s="298"/>
      <c r="L2667" s="299"/>
      <c r="M2667" s="300"/>
      <c r="N2667" s="301"/>
      <c r="O2667" s="238"/>
      <c r="P2667" s="238"/>
      <c r="Q2667" s="238"/>
    </row>
    <row r="2668" spans="1:17" s="39" customFormat="1" ht="12">
      <c r="A2668" s="298"/>
      <c r="B2668" s="298"/>
      <c r="C2668" s="298"/>
      <c r="D2668" s="298"/>
      <c r="E2668" s="298"/>
      <c r="F2668" s="298"/>
      <c r="G2668" s="298"/>
      <c r="H2668" s="298"/>
      <c r="I2668" s="298"/>
      <c r="J2668" s="298"/>
      <c r="K2668" s="298"/>
      <c r="L2668" s="299"/>
      <c r="M2668" s="300"/>
      <c r="N2668" s="301"/>
      <c r="O2668" s="238"/>
      <c r="P2668" s="238"/>
      <c r="Q2668" s="238"/>
    </row>
    <row r="2669" spans="1:17" s="39" customFormat="1" ht="12">
      <c r="A2669" s="298"/>
      <c r="B2669" s="298"/>
      <c r="C2669" s="298"/>
      <c r="D2669" s="298"/>
      <c r="E2669" s="298"/>
      <c r="F2669" s="298"/>
      <c r="G2669" s="298"/>
      <c r="H2669" s="298"/>
      <c r="I2669" s="298"/>
      <c r="J2669" s="298"/>
      <c r="K2669" s="298"/>
      <c r="L2669" s="299"/>
      <c r="M2669" s="300"/>
      <c r="N2669" s="301"/>
      <c r="O2669" s="238"/>
      <c r="P2669" s="238"/>
      <c r="Q2669" s="238"/>
    </row>
    <row r="2670" spans="1:17" s="39" customFormat="1" ht="12">
      <c r="A2670" s="298"/>
      <c r="B2670" s="298"/>
      <c r="C2670" s="298"/>
      <c r="D2670" s="298"/>
      <c r="E2670" s="298"/>
      <c r="F2670" s="298"/>
      <c r="G2670" s="298"/>
      <c r="H2670" s="298"/>
      <c r="I2670" s="298"/>
      <c r="J2670" s="298"/>
      <c r="K2670" s="298"/>
      <c r="L2670" s="299"/>
      <c r="M2670" s="300"/>
      <c r="N2670" s="301"/>
      <c r="O2670" s="238"/>
      <c r="P2670" s="238"/>
      <c r="Q2670" s="238"/>
    </row>
    <row r="2671" spans="1:17" s="39" customFormat="1" ht="12">
      <c r="A2671" s="298"/>
      <c r="B2671" s="298"/>
      <c r="C2671" s="298"/>
      <c r="D2671" s="298"/>
      <c r="E2671" s="298"/>
      <c r="F2671" s="298"/>
      <c r="G2671" s="298"/>
      <c r="H2671" s="298"/>
      <c r="I2671" s="298"/>
      <c r="J2671" s="298"/>
      <c r="K2671" s="298"/>
      <c r="L2671" s="299"/>
      <c r="M2671" s="300"/>
      <c r="N2671" s="301"/>
      <c r="O2671" s="238"/>
      <c r="P2671" s="238"/>
      <c r="Q2671" s="238"/>
    </row>
    <row r="2672" spans="1:17" s="39" customFormat="1" ht="12">
      <c r="A2672" s="298"/>
      <c r="B2672" s="298"/>
      <c r="C2672" s="298"/>
      <c r="D2672" s="298"/>
      <c r="E2672" s="298"/>
      <c r="F2672" s="298"/>
      <c r="G2672" s="298"/>
      <c r="H2672" s="298"/>
      <c r="I2672" s="298"/>
      <c r="J2672" s="298"/>
      <c r="K2672" s="298"/>
      <c r="L2672" s="299"/>
      <c r="M2672" s="300"/>
      <c r="N2672" s="301"/>
      <c r="O2672" s="238"/>
      <c r="P2672" s="238"/>
      <c r="Q2672" s="238"/>
    </row>
    <row r="2673" spans="1:17" s="39" customFormat="1" ht="12">
      <c r="A2673" s="298"/>
      <c r="B2673" s="298"/>
      <c r="C2673" s="298"/>
      <c r="D2673" s="298"/>
      <c r="E2673" s="298"/>
      <c r="F2673" s="298"/>
      <c r="G2673" s="298"/>
      <c r="H2673" s="298"/>
      <c r="I2673" s="298"/>
      <c r="J2673" s="298"/>
      <c r="K2673" s="298"/>
      <c r="L2673" s="299"/>
      <c r="M2673" s="300"/>
      <c r="N2673" s="301"/>
      <c r="O2673" s="238"/>
      <c r="P2673" s="238"/>
      <c r="Q2673" s="238"/>
    </row>
    <row r="2674" spans="1:17" s="39" customFormat="1" ht="12">
      <c r="A2674" s="298"/>
      <c r="B2674" s="298"/>
      <c r="C2674" s="298"/>
      <c r="D2674" s="298"/>
      <c r="E2674" s="298"/>
      <c r="F2674" s="298"/>
      <c r="G2674" s="298"/>
      <c r="H2674" s="298"/>
      <c r="I2674" s="298"/>
      <c r="J2674" s="298"/>
      <c r="K2674" s="298"/>
      <c r="L2674" s="299"/>
      <c r="M2674" s="300"/>
      <c r="N2674" s="301"/>
      <c r="O2674" s="238"/>
      <c r="P2674" s="238"/>
      <c r="Q2674" s="238"/>
    </row>
    <row r="2675" spans="1:17" s="39" customFormat="1" ht="12">
      <c r="A2675" s="298"/>
      <c r="B2675" s="298"/>
      <c r="C2675" s="298"/>
      <c r="D2675" s="298"/>
      <c r="E2675" s="298"/>
      <c r="F2675" s="298"/>
      <c r="G2675" s="298"/>
      <c r="H2675" s="298"/>
      <c r="I2675" s="298"/>
      <c r="J2675" s="298"/>
      <c r="K2675" s="298"/>
      <c r="L2675" s="299"/>
      <c r="M2675" s="300"/>
      <c r="N2675" s="301"/>
      <c r="O2675" s="238"/>
      <c r="P2675" s="238"/>
      <c r="Q2675" s="238"/>
    </row>
    <row r="2676" spans="1:17" s="39" customFormat="1" ht="12">
      <c r="A2676" s="298"/>
      <c r="B2676" s="298"/>
      <c r="C2676" s="298"/>
      <c r="D2676" s="298"/>
      <c r="E2676" s="298"/>
      <c r="F2676" s="298"/>
      <c r="G2676" s="298"/>
      <c r="H2676" s="298"/>
      <c r="I2676" s="298"/>
      <c r="J2676" s="298"/>
      <c r="K2676" s="298"/>
      <c r="L2676" s="299"/>
      <c r="M2676" s="300"/>
      <c r="N2676" s="301"/>
      <c r="O2676" s="238"/>
      <c r="P2676" s="238"/>
      <c r="Q2676" s="238"/>
    </row>
    <row r="2677" spans="1:17" s="39" customFormat="1" ht="12">
      <c r="A2677" s="298"/>
      <c r="B2677" s="298"/>
      <c r="C2677" s="298"/>
      <c r="D2677" s="298"/>
      <c r="E2677" s="298"/>
      <c r="F2677" s="298"/>
      <c r="G2677" s="298"/>
      <c r="H2677" s="298"/>
      <c r="I2677" s="298"/>
      <c r="J2677" s="298"/>
      <c r="K2677" s="298"/>
      <c r="L2677" s="299"/>
      <c r="M2677" s="300"/>
      <c r="N2677" s="301"/>
      <c r="O2677" s="238"/>
      <c r="P2677" s="238"/>
      <c r="Q2677" s="238"/>
    </row>
    <row r="2678" spans="1:17" s="39" customFormat="1" ht="12">
      <c r="A2678" s="298"/>
      <c r="B2678" s="298"/>
      <c r="C2678" s="298"/>
      <c r="D2678" s="298"/>
      <c r="E2678" s="298"/>
      <c r="F2678" s="298"/>
      <c r="G2678" s="298"/>
      <c r="H2678" s="298"/>
      <c r="I2678" s="298"/>
      <c r="J2678" s="298"/>
      <c r="K2678" s="298"/>
      <c r="L2678" s="299"/>
      <c r="M2678" s="300"/>
      <c r="N2678" s="301"/>
      <c r="O2678" s="238"/>
      <c r="P2678" s="238"/>
      <c r="Q2678" s="238"/>
    </row>
    <row r="2679" spans="1:17" s="39" customFormat="1" ht="12">
      <c r="A2679" s="298"/>
      <c r="B2679" s="298"/>
      <c r="C2679" s="298"/>
      <c r="D2679" s="298"/>
      <c r="E2679" s="298"/>
      <c r="F2679" s="298"/>
      <c r="G2679" s="298"/>
      <c r="H2679" s="298"/>
      <c r="I2679" s="298"/>
      <c r="J2679" s="298"/>
      <c r="K2679" s="298"/>
      <c r="L2679" s="299"/>
      <c r="M2679" s="300"/>
      <c r="N2679" s="301"/>
      <c r="O2679" s="238"/>
      <c r="P2679" s="238"/>
      <c r="Q2679" s="238"/>
    </row>
    <row r="2680" spans="1:17" s="39" customFormat="1" ht="12">
      <c r="A2680" s="298"/>
      <c r="B2680" s="298"/>
      <c r="C2680" s="298"/>
      <c r="D2680" s="298"/>
      <c r="E2680" s="298"/>
      <c r="F2680" s="298"/>
      <c r="G2680" s="298"/>
      <c r="H2680" s="298"/>
      <c r="I2680" s="298"/>
      <c r="J2680" s="298"/>
      <c r="K2680" s="298"/>
      <c r="L2680" s="299"/>
      <c r="M2680" s="300"/>
      <c r="N2680" s="301"/>
      <c r="O2680" s="238"/>
      <c r="P2680" s="238"/>
      <c r="Q2680" s="238"/>
    </row>
    <row r="2681" spans="1:17" s="39" customFormat="1" ht="12">
      <c r="A2681" s="298"/>
      <c r="B2681" s="298"/>
      <c r="C2681" s="298"/>
      <c r="D2681" s="298"/>
      <c r="E2681" s="298"/>
      <c r="F2681" s="298"/>
      <c r="G2681" s="298"/>
      <c r="H2681" s="298"/>
      <c r="I2681" s="298"/>
      <c r="J2681" s="298"/>
      <c r="K2681" s="298"/>
      <c r="L2681" s="299"/>
      <c r="M2681" s="300"/>
      <c r="N2681" s="301"/>
      <c r="O2681" s="238"/>
      <c r="P2681" s="238"/>
      <c r="Q2681" s="238"/>
    </row>
    <row r="2682" spans="1:17" s="39" customFormat="1" ht="12">
      <c r="A2682" s="298"/>
      <c r="B2682" s="298"/>
      <c r="C2682" s="298"/>
      <c r="D2682" s="298"/>
      <c r="E2682" s="298"/>
      <c r="F2682" s="298"/>
      <c r="G2682" s="298"/>
      <c r="H2682" s="298"/>
      <c r="I2682" s="298"/>
      <c r="J2682" s="298"/>
      <c r="K2682" s="298"/>
      <c r="L2682" s="299"/>
      <c r="M2682" s="300"/>
      <c r="N2682" s="301"/>
      <c r="O2682" s="238"/>
      <c r="P2682" s="238"/>
      <c r="Q2682" s="238"/>
    </row>
    <row r="2683" spans="1:17" s="39" customFormat="1" ht="12">
      <c r="A2683" s="298"/>
      <c r="B2683" s="298"/>
      <c r="C2683" s="298"/>
      <c r="D2683" s="298"/>
      <c r="E2683" s="298"/>
      <c r="F2683" s="298"/>
      <c r="G2683" s="298"/>
      <c r="H2683" s="298"/>
      <c r="I2683" s="298"/>
      <c r="J2683" s="298"/>
      <c r="K2683" s="298"/>
      <c r="L2683" s="299"/>
      <c r="M2683" s="300"/>
      <c r="N2683" s="301"/>
      <c r="O2683" s="238"/>
      <c r="P2683" s="238"/>
      <c r="Q2683" s="238"/>
    </row>
    <row r="2684" spans="1:17" s="39" customFormat="1" ht="12">
      <c r="A2684" s="298"/>
      <c r="B2684" s="298"/>
      <c r="C2684" s="298"/>
      <c r="D2684" s="298"/>
      <c r="E2684" s="298"/>
      <c r="F2684" s="298"/>
      <c r="G2684" s="298"/>
      <c r="H2684" s="298"/>
      <c r="I2684" s="298"/>
      <c r="J2684" s="298"/>
      <c r="K2684" s="298"/>
      <c r="L2684" s="299"/>
      <c r="M2684" s="300"/>
      <c r="N2684" s="301"/>
      <c r="O2684" s="238"/>
      <c r="P2684" s="238"/>
      <c r="Q2684" s="238"/>
    </row>
    <row r="2685" spans="1:17" s="39" customFormat="1" ht="12">
      <c r="A2685" s="298"/>
      <c r="B2685" s="298"/>
      <c r="C2685" s="298"/>
      <c r="D2685" s="298"/>
      <c r="E2685" s="298"/>
      <c r="F2685" s="298"/>
      <c r="G2685" s="298"/>
      <c r="H2685" s="298"/>
      <c r="I2685" s="298"/>
      <c r="J2685" s="298"/>
      <c r="K2685" s="298"/>
      <c r="L2685" s="299"/>
      <c r="M2685" s="300"/>
      <c r="N2685" s="301"/>
      <c r="O2685" s="238"/>
      <c r="P2685" s="238"/>
      <c r="Q2685" s="238"/>
    </row>
    <row r="2686" spans="1:17" s="39" customFormat="1" ht="12">
      <c r="A2686" s="298"/>
      <c r="B2686" s="298"/>
      <c r="C2686" s="298"/>
      <c r="D2686" s="298"/>
      <c r="E2686" s="298"/>
      <c r="F2686" s="298"/>
      <c r="G2686" s="298"/>
      <c r="H2686" s="298"/>
      <c r="I2686" s="298"/>
      <c r="J2686" s="298"/>
      <c r="K2686" s="298"/>
      <c r="L2686" s="299"/>
      <c r="M2686" s="300"/>
      <c r="N2686" s="301"/>
      <c r="O2686" s="238"/>
      <c r="P2686" s="238"/>
      <c r="Q2686" s="238"/>
    </row>
    <row r="2687" spans="1:17" s="39" customFormat="1" ht="12">
      <c r="A2687" s="298"/>
      <c r="B2687" s="298"/>
      <c r="C2687" s="298"/>
      <c r="D2687" s="298"/>
      <c r="E2687" s="298"/>
      <c r="F2687" s="298"/>
      <c r="G2687" s="298"/>
      <c r="H2687" s="298"/>
      <c r="I2687" s="298"/>
      <c r="J2687" s="298"/>
      <c r="K2687" s="298"/>
      <c r="L2687" s="299"/>
      <c r="M2687" s="300"/>
      <c r="N2687" s="301"/>
      <c r="O2687" s="238"/>
      <c r="P2687" s="238"/>
      <c r="Q2687" s="238"/>
    </row>
    <row r="2688" spans="1:17" s="39" customFormat="1" ht="12">
      <c r="A2688" s="298"/>
      <c r="B2688" s="298"/>
      <c r="C2688" s="298"/>
      <c r="D2688" s="298"/>
      <c r="E2688" s="298"/>
      <c r="F2688" s="298"/>
      <c r="G2688" s="298"/>
      <c r="H2688" s="298"/>
      <c r="I2688" s="298"/>
      <c r="J2688" s="298"/>
      <c r="K2688" s="298"/>
      <c r="L2688" s="299"/>
      <c r="M2688" s="300"/>
      <c r="N2688" s="301"/>
      <c r="O2688" s="238"/>
      <c r="P2688" s="238"/>
      <c r="Q2688" s="238"/>
    </row>
    <row r="2689" spans="1:17" s="39" customFormat="1" ht="12">
      <c r="A2689" s="298"/>
      <c r="B2689" s="298"/>
      <c r="C2689" s="298"/>
      <c r="D2689" s="298"/>
      <c r="E2689" s="298"/>
      <c r="F2689" s="298"/>
      <c r="G2689" s="298"/>
      <c r="H2689" s="298"/>
      <c r="I2689" s="298"/>
      <c r="J2689" s="298"/>
      <c r="K2689" s="298"/>
      <c r="L2689" s="299"/>
      <c r="M2689" s="300"/>
      <c r="N2689" s="301"/>
      <c r="O2689" s="238"/>
      <c r="P2689" s="238"/>
      <c r="Q2689" s="238"/>
    </row>
    <row r="2690" spans="1:17" s="39" customFormat="1" ht="12">
      <c r="A2690" s="298"/>
      <c r="B2690" s="298"/>
      <c r="C2690" s="298"/>
      <c r="D2690" s="298"/>
      <c r="E2690" s="298"/>
      <c r="F2690" s="298"/>
      <c r="G2690" s="298"/>
      <c r="H2690" s="298"/>
      <c r="I2690" s="298"/>
      <c r="J2690" s="298"/>
      <c r="K2690" s="298"/>
      <c r="L2690" s="299"/>
      <c r="M2690" s="300"/>
      <c r="N2690" s="301"/>
      <c r="O2690" s="238"/>
      <c r="P2690" s="238"/>
      <c r="Q2690" s="238"/>
    </row>
    <row r="2691" spans="1:17" s="39" customFormat="1" ht="12">
      <c r="A2691" s="298"/>
      <c r="B2691" s="298"/>
      <c r="C2691" s="298"/>
      <c r="D2691" s="298"/>
      <c r="E2691" s="298"/>
      <c r="F2691" s="298"/>
      <c r="G2691" s="298"/>
      <c r="H2691" s="298"/>
      <c r="I2691" s="298"/>
      <c r="J2691" s="298"/>
      <c r="K2691" s="298"/>
      <c r="L2691" s="299"/>
      <c r="M2691" s="300"/>
      <c r="N2691" s="301"/>
      <c r="O2691" s="238"/>
      <c r="P2691" s="238"/>
      <c r="Q2691" s="238"/>
    </row>
    <row r="2692" spans="1:17" s="39" customFormat="1" ht="12">
      <c r="A2692" s="298"/>
      <c r="B2692" s="298"/>
      <c r="C2692" s="298"/>
      <c r="D2692" s="298"/>
      <c r="E2692" s="298"/>
      <c r="F2692" s="298"/>
      <c r="G2692" s="298"/>
      <c r="H2692" s="298"/>
      <c r="I2692" s="298"/>
      <c r="J2692" s="298"/>
      <c r="K2692" s="298"/>
      <c r="L2692" s="299"/>
      <c r="M2692" s="300"/>
      <c r="N2692" s="301"/>
      <c r="O2692" s="238"/>
      <c r="P2692" s="238"/>
      <c r="Q2692" s="238"/>
    </row>
    <row r="2693" spans="1:17" s="39" customFormat="1" ht="12">
      <c r="A2693" s="298"/>
      <c r="B2693" s="298"/>
      <c r="C2693" s="298"/>
      <c r="D2693" s="298"/>
      <c r="E2693" s="298"/>
      <c r="F2693" s="298"/>
      <c r="G2693" s="298"/>
      <c r="H2693" s="298"/>
      <c r="I2693" s="298"/>
      <c r="J2693" s="298"/>
      <c r="K2693" s="298"/>
      <c r="L2693" s="299"/>
      <c r="M2693" s="300"/>
      <c r="N2693" s="301"/>
      <c r="O2693" s="238"/>
      <c r="P2693" s="238"/>
      <c r="Q2693" s="238"/>
    </row>
    <row r="2694" spans="1:17" s="39" customFormat="1" ht="12">
      <c r="A2694" s="298"/>
      <c r="B2694" s="298"/>
      <c r="C2694" s="298"/>
      <c r="D2694" s="298"/>
      <c r="E2694" s="298"/>
      <c r="F2694" s="298"/>
      <c r="G2694" s="298"/>
      <c r="H2694" s="298"/>
      <c r="I2694" s="298"/>
      <c r="J2694" s="298"/>
      <c r="K2694" s="298"/>
      <c r="L2694" s="299"/>
      <c r="M2694" s="300"/>
      <c r="N2694" s="301"/>
      <c r="O2694" s="238"/>
      <c r="P2694" s="238"/>
      <c r="Q2694" s="238"/>
    </row>
    <row r="2695" spans="1:17" s="39" customFormat="1" ht="12">
      <c r="A2695" s="298"/>
      <c r="B2695" s="298"/>
      <c r="C2695" s="298"/>
      <c r="D2695" s="298"/>
      <c r="E2695" s="298"/>
      <c r="F2695" s="298"/>
      <c r="G2695" s="298"/>
      <c r="H2695" s="298"/>
      <c r="I2695" s="298"/>
      <c r="J2695" s="298"/>
      <c r="K2695" s="298"/>
      <c r="L2695" s="299"/>
      <c r="M2695" s="300"/>
      <c r="N2695" s="301"/>
      <c r="O2695" s="238"/>
      <c r="P2695" s="238"/>
      <c r="Q2695" s="238"/>
    </row>
    <row r="2696" spans="1:17" s="39" customFormat="1" ht="12">
      <c r="A2696" s="298"/>
      <c r="B2696" s="298"/>
      <c r="C2696" s="298"/>
      <c r="D2696" s="298"/>
      <c r="E2696" s="298"/>
      <c r="F2696" s="298"/>
      <c r="G2696" s="298"/>
      <c r="H2696" s="298"/>
      <c r="I2696" s="298"/>
      <c r="J2696" s="298"/>
      <c r="K2696" s="298"/>
      <c r="L2696" s="299"/>
      <c r="M2696" s="300"/>
      <c r="N2696" s="301"/>
      <c r="O2696" s="238"/>
      <c r="P2696" s="238"/>
      <c r="Q2696" s="238"/>
    </row>
    <row r="2697" spans="1:17" s="39" customFormat="1" ht="12">
      <c r="A2697" s="298"/>
      <c r="B2697" s="298"/>
      <c r="C2697" s="298"/>
      <c r="D2697" s="298"/>
      <c r="E2697" s="298"/>
      <c r="F2697" s="298"/>
      <c r="G2697" s="298"/>
      <c r="H2697" s="298"/>
      <c r="I2697" s="298"/>
      <c r="J2697" s="298"/>
      <c r="K2697" s="298"/>
      <c r="L2697" s="299"/>
      <c r="M2697" s="300"/>
      <c r="N2697" s="301"/>
      <c r="O2697" s="238"/>
      <c r="P2697" s="238"/>
      <c r="Q2697" s="238"/>
    </row>
    <row r="2698" spans="1:17" s="39" customFormat="1" ht="12">
      <c r="A2698" s="298"/>
      <c r="B2698" s="298"/>
      <c r="C2698" s="298"/>
      <c r="D2698" s="298"/>
      <c r="E2698" s="298"/>
      <c r="F2698" s="298"/>
      <c r="G2698" s="298"/>
      <c r="H2698" s="298"/>
      <c r="I2698" s="298"/>
      <c r="J2698" s="298"/>
      <c r="K2698" s="298"/>
      <c r="L2698" s="299"/>
      <c r="M2698" s="300"/>
      <c r="N2698" s="301"/>
      <c r="O2698" s="238"/>
      <c r="P2698" s="238"/>
      <c r="Q2698" s="238"/>
    </row>
    <row r="2699" spans="1:17" s="39" customFormat="1" ht="12">
      <c r="A2699" s="298"/>
      <c r="B2699" s="298"/>
      <c r="C2699" s="298"/>
      <c r="D2699" s="298"/>
      <c r="E2699" s="298"/>
      <c r="F2699" s="298"/>
      <c r="G2699" s="298"/>
      <c r="H2699" s="298"/>
      <c r="I2699" s="298"/>
      <c r="J2699" s="298"/>
      <c r="K2699" s="298"/>
      <c r="L2699" s="299"/>
      <c r="M2699" s="300"/>
      <c r="N2699" s="301"/>
      <c r="O2699" s="238"/>
      <c r="P2699" s="238"/>
      <c r="Q2699" s="238"/>
    </row>
    <row r="2700" spans="1:17" s="39" customFormat="1" ht="12">
      <c r="A2700" s="298"/>
      <c r="B2700" s="298"/>
      <c r="C2700" s="298"/>
      <c r="D2700" s="298"/>
      <c r="E2700" s="298"/>
      <c r="F2700" s="298"/>
      <c r="G2700" s="298"/>
      <c r="H2700" s="298"/>
      <c r="I2700" s="298"/>
      <c r="J2700" s="298"/>
      <c r="K2700" s="298"/>
      <c r="L2700" s="299"/>
      <c r="M2700" s="300"/>
      <c r="N2700" s="301"/>
      <c r="O2700" s="238"/>
      <c r="P2700" s="238"/>
      <c r="Q2700" s="238"/>
    </row>
    <row r="2701" spans="1:17" s="39" customFormat="1" ht="12">
      <c r="A2701" s="298"/>
      <c r="B2701" s="298"/>
      <c r="C2701" s="298"/>
      <c r="D2701" s="298"/>
      <c r="E2701" s="298"/>
      <c r="F2701" s="298"/>
      <c r="G2701" s="298"/>
      <c r="H2701" s="298"/>
      <c r="I2701" s="298"/>
      <c r="J2701" s="298"/>
      <c r="K2701" s="298"/>
      <c r="L2701" s="299"/>
      <c r="M2701" s="300"/>
      <c r="N2701" s="301"/>
      <c r="O2701" s="238"/>
      <c r="P2701" s="238"/>
      <c r="Q2701" s="238"/>
    </row>
    <row r="2702" spans="1:17" s="39" customFormat="1" ht="12">
      <c r="A2702" s="298"/>
      <c r="B2702" s="298"/>
      <c r="C2702" s="298"/>
      <c r="D2702" s="298"/>
      <c r="E2702" s="298"/>
      <c r="F2702" s="298"/>
      <c r="G2702" s="298"/>
      <c r="H2702" s="298"/>
      <c r="I2702" s="298"/>
      <c r="J2702" s="298"/>
      <c r="K2702" s="298"/>
      <c r="L2702" s="299"/>
      <c r="M2702" s="300"/>
      <c r="N2702" s="301"/>
      <c r="O2702" s="238"/>
      <c r="P2702" s="238"/>
      <c r="Q2702" s="238"/>
    </row>
    <row r="2703" spans="1:17" s="39" customFormat="1" ht="12">
      <c r="A2703" s="298"/>
      <c r="B2703" s="298"/>
      <c r="C2703" s="298"/>
      <c r="D2703" s="298"/>
      <c r="E2703" s="298"/>
      <c r="F2703" s="298"/>
      <c r="G2703" s="298"/>
      <c r="H2703" s="298"/>
      <c r="I2703" s="298"/>
      <c r="J2703" s="298"/>
      <c r="K2703" s="298"/>
      <c r="L2703" s="299"/>
      <c r="M2703" s="300"/>
      <c r="N2703" s="301"/>
      <c r="O2703" s="238"/>
      <c r="P2703" s="238"/>
      <c r="Q2703" s="238"/>
    </row>
    <row r="2704" spans="1:17" s="39" customFormat="1" ht="12">
      <c r="A2704" s="298"/>
      <c r="B2704" s="298"/>
      <c r="C2704" s="298"/>
      <c r="D2704" s="298"/>
      <c r="E2704" s="298"/>
      <c r="F2704" s="298"/>
      <c r="G2704" s="298"/>
      <c r="H2704" s="298"/>
      <c r="I2704" s="298"/>
      <c r="J2704" s="298"/>
      <c r="K2704" s="298"/>
      <c r="L2704" s="299"/>
      <c r="M2704" s="300"/>
      <c r="N2704" s="301"/>
      <c r="O2704" s="238"/>
      <c r="P2704" s="238"/>
      <c r="Q2704" s="238"/>
    </row>
    <row r="2705" spans="1:17" s="39" customFormat="1" ht="12">
      <c r="A2705" s="298"/>
      <c r="B2705" s="298"/>
      <c r="C2705" s="298"/>
      <c r="D2705" s="298"/>
      <c r="E2705" s="298"/>
      <c r="F2705" s="298"/>
      <c r="G2705" s="298"/>
      <c r="H2705" s="298"/>
      <c r="I2705" s="298"/>
      <c r="J2705" s="298"/>
      <c r="K2705" s="298"/>
      <c r="L2705" s="299"/>
      <c r="M2705" s="300"/>
      <c r="N2705" s="301"/>
      <c r="O2705" s="238"/>
      <c r="P2705" s="238"/>
      <c r="Q2705" s="238"/>
    </row>
    <row r="2706" spans="1:17" s="39" customFormat="1" ht="12">
      <c r="A2706" s="298"/>
      <c r="B2706" s="298"/>
      <c r="C2706" s="298"/>
      <c r="D2706" s="298"/>
      <c r="E2706" s="298"/>
      <c r="F2706" s="298"/>
      <c r="G2706" s="298"/>
      <c r="H2706" s="298"/>
      <c r="I2706" s="298"/>
      <c r="J2706" s="298"/>
      <c r="K2706" s="298"/>
      <c r="L2706" s="299"/>
      <c r="M2706" s="300"/>
      <c r="N2706" s="301"/>
      <c r="O2706" s="238"/>
      <c r="P2706" s="238"/>
      <c r="Q2706" s="238"/>
    </row>
    <row r="2707" spans="1:17" s="39" customFormat="1" ht="12">
      <c r="A2707" s="298"/>
      <c r="B2707" s="298"/>
      <c r="C2707" s="298"/>
      <c r="D2707" s="298"/>
      <c r="E2707" s="298"/>
      <c r="F2707" s="298"/>
      <c r="G2707" s="298"/>
      <c r="H2707" s="298"/>
      <c r="I2707" s="298"/>
      <c r="J2707" s="298"/>
      <c r="K2707" s="298"/>
      <c r="L2707" s="299"/>
      <c r="M2707" s="300"/>
      <c r="N2707" s="301"/>
      <c r="O2707" s="238"/>
      <c r="P2707" s="238"/>
      <c r="Q2707" s="238"/>
    </row>
    <row r="2708" spans="1:17" s="39" customFormat="1" ht="12">
      <c r="A2708" s="298"/>
      <c r="B2708" s="298"/>
      <c r="C2708" s="298"/>
      <c r="D2708" s="298"/>
      <c r="E2708" s="298"/>
      <c r="F2708" s="298"/>
      <c r="G2708" s="298"/>
      <c r="H2708" s="298"/>
      <c r="I2708" s="298"/>
      <c r="J2708" s="298"/>
      <c r="K2708" s="298"/>
      <c r="L2708" s="299"/>
      <c r="M2708" s="300"/>
      <c r="N2708" s="301"/>
      <c r="O2708" s="238"/>
      <c r="P2708" s="238"/>
      <c r="Q2708" s="238"/>
    </row>
    <row r="2709" spans="1:17" s="39" customFormat="1" ht="12">
      <c r="A2709" s="298"/>
      <c r="B2709" s="298"/>
      <c r="C2709" s="298"/>
      <c r="D2709" s="298"/>
      <c r="E2709" s="298"/>
      <c r="F2709" s="298"/>
      <c r="G2709" s="298"/>
      <c r="H2709" s="298"/>
      <c r="I2709" s="298"/>
      <c r="J2709" s="298"/>
      <c r="K2709" s="298"/>
      <c r="L2709" s="299"/>
      <c r="M2709" s="300"/>
      <c r="N2709" s="301"/>
      <c r="O2709" s="238"/>
      <c r="P2709" s="238"/>
      <c r="Q2709" s="238"/>
    </row>
    <row r="2710" spans="1:17" s="39" customFormat="1" ht="12">
      <c r="A2710" s="298"/>
      <c r="B2710" s="298"/>
      <c r="C2710" s="298"/>
      <c r="D2710" s="298"/>
      <c r="E2710" s="298"/>
      <c r="F2710" s="298"/>
      <c r="G2710" s="298"/>
      <c r="H2710" s="298"/>
      <c r="I2710" s="298"/>
      <c r="J2710" s="298"/>
      <c r="K2710" s="298"/>
      <c r="L2710" s="299"/>
      <c r="M2710" s="300"/>
      <c r="N2710" s="301"/>
      <c r="O2710" s="238"/>
      <c r="P2710" s="238"/>
      <c r="Q2710" s="238"/>
    </row>
    <row r="2711" spans="1:17" s="39" customFormat="1" ht="12">
      <c r="A2711" s="298"/>
      <c r="B2711" s="298"/>
      <c r="C2711" s="298"/>
      <c r="D2711" s="298"/>
      <c r="E2711" s="298"/>
      <c r="F2711" s="298"/>
      <c r="G2711" s="298"/>
      <c r="H2711" s="298"/>
      <c r="I2711" s="298"/>
      <c r="J2711" s="298"/>
      <c r="K2711" s="298"/>
      <c r="L2711" s="299"/>
      <c r="M2711" s="300"/>
      <c r="N2711" s="301"/>
      <c r="O2711" s="238"/>
      <c r="P2711" s="238"/>
      <c r="Q2711" s="238"/>
    </row>
    <row r="2712" spans="1:17" s="39" customFormat="1" ht="12">
      <c r="A2712" s="298"/>
      <c r="B2712" s="298"/>
      <c r="C2712" s="298"/>
      <c r="D2712" s="298"/>
      <c r="E2712" s="298"/>
      <c r="F2712" s="298"/>
      <c r="G2712" s="298"/>
      <c r="H2712" s="298"/>
      <c r="I2712" s="298"/>
      <c r="J2712" s="298"/>
      <c r="K2712" s="298"/>
      <c r="L2712" s="299"/>
      <c r="M2712" s="300"/>
      <c r="N2712" s="301"/>
      <c r="O2712" s="238"/>
      <c r="P2712" s="238"/>
      <c r="Q2712" s="238"/>
    </row>
    <row r="2713" spans="1:17" s="39" customFormat="1" ht="12">
      <c r="A2713" s="298"/>
      <c r="B2713" s="298"/>
      <c r="C2713" s="298"/>
      <c r="D2713" s="298"/>
      <c r="E2713" s="298"/>
      <c r="F2713" s="298"/>
      <c r="G2713" s="298"/>
      <c r="H2713" s="298"/>
      <c r="I2713" s="298"/>
      <c r="J2713" s="298"/>
      <c r="K2713" s="298"/>
      <c r="L2713" s="299"/>
      <c r="M2713" s="300"/>
      <c r="N2713" s="301"/>
      <c r="O2713" s="238"/>
      <c r="P2713" s="238"/>
      <c r="Q2713" s="238"/>
    </row>
    <row r="2714" spans="1:17" s="39" customFormat="1" ht="12">
      <c r="A2714" s="298"/>
      <c r="B2714" s="298"/>
      <c r="C2714" s="298"/>
      <c r="D2714" s="298"/>
      <c r="E2714" s="298"/>
      <c r="F2714" s="298"/>
      <c r="G2714" s="298"/>
      <c r="H2714" s="298"/>
      <c r="I2714" s="298"/>
      <c r="J2714" s="298"/>
      <c r="K2714" s="298"/>
      <c r="L2714" s="299"/>
      <c r="M2714" s="300"/>
      <c r="N2714" s="301"/>
      <c r="O2714" s="238"/>
      <c r="P2714" s="238"/>
      <c r="Q2714" s="238"/>
    </row>
    <row r="2715" spans="1:17" s="39" customFormat="1" ht="12">
      <c r="A2715" s="298"/>
      <c r="B2715" s="298"/>
      <c r="C2715" s="298"/>
      <c r="D2715" s="298"/>
      <c r="E2715" s="298"/>
      <c r="F2715" s="298"/>
      <c r="G2715" s="298"/>
      <c r="H2715" s="298"/>
      <c r="I2715" s="298"/>
      <c r="J2715" s="298"/>
      <c r="K2715" s="298"/>
      <c r="L2715" s="299"/>
      <c r="M2715" s="300"/>
      <c r="N2715" s="301"/>
      <c r="O2715" s="238"/>
      <c r="P2715" s="238"/>
      <c r="Q2715" s="238"/>
    </row>
    <row r="2716" spans="1:17" s="39" customFormat="1" ht="12">
      <c r="A2716" s="298"/>
      <c r="B2716" s="298"/>
      <c r="C2716" s="298"/>
      <c r="D2716" s="298"/>
      <c r="E2716" s="298"/>
      <c r="F2716" s="298"/>
      <c r="G2716" s="298"/>
      <c r="H2716" s="298"/>
      <c r="I2716" s="298"/>
      <c r="J2716" s="298"/>
      <c r="K2716" s="298"/>
      <c r="L2716" s="299"/>
      <c r="M2716" s="300"/>
      <c r="N2716" s="301"/>
      <c r="O2716" s="238"/>
      <c r="P2716" s="238"/>
      <c r="Q2716" s="238"/>
    </row>
    <row r="2717" spans="1:17" s="39" customFormat="1" ht="12">
      <c r="A2717" s="298"/>
      <c r="B2717" s="298"/>
      <c r="C2717" s="298"/>
      <c r="D2717" s="298"/>
      <c r="E2717" s="298"/>
      <c r="F2717" s="298"/>
      <c r="G2717" s="298"/>
      <c r="H2717" s="298"/>
      <c r="I2717" s="298"/>
      <c r="J2717" s="298"/>
      <c r="K2717" s="298"/>
      <c r="L2717" s="299"/>
      <c r="M2717" s="300"/>
      <c r="N2717" s="301"/>
      <c r="O2717" s="238"/>
      <c r="P2717" s="238"/>
      <c r="Q2717" s="238"/>
    </row>
    <row r="2718" spans="1:17" s="39" customFormat="1" ht="12">
      <c r="A2718" s="298"/>
      <c r="B2718" s="298"/>
      <c r="C2718" s="298"/>
      <c r="D2718" s="298"/>
      <c r="E2718" s="298"/>
      <c r="F2718" s="298"/>
      <c r="G2718" s="298"/>
      <c r="H2718" s="298"/>
      <c r="I2718" s="298"/>
      <c r="J2718" s="298"/>
      <c r="K2718" s="298"/>
      <c r="L2718" s="299"/>
      <c r="M2718" s="300"/>
      <c r="N2718" s="301"/>
      <c r="O2718" s="238"/>
      <c r="P2718" s="238"/>
      <c r="Q2718" s="238"/>
    </row>
    <row r="2719" spans="1:17" s="39" customFormat="1" ht="12">
      <c r="A2719" s="298"/>
      <c r="B2719" s="298"/>
      <c r="C2719" s="298"/>
      <c r="D2719" s="298"/>
      <c r="E2719" s="298"/>
      <c r="F2719" s="298"/>
      <c r="G2719" s="298"/>
      <c r="H2719" s="298"/>
      <c r="I2719" s="298"/>
      <c r="J2719" s="298"/>
      <c r="K2719" s="298"/>
      <c r="L2719" s="299"/>
      <c r="M2719" s="300"/>
      <c r="N2719" s="301"/>
      <c r="O2719" s="238"/>
      <c r="P2719" s="238"/>
      <c r="Q2719" s="238"/>
    </row>
    <row r="2720" spans="1:17" s="39" customFormat="1" ht="12">
      <c r="A2720" s="298"/>
      <c r="B2720" s="298"/>
      <c r="C2720" s="298"/>
      <c r="D2720" s="298"/>
      <c r="E2720" s="298"/>
      <c r="F2720" s="298"/>
      <c r="G2720" s="298"/>
      <c r="H2720" s="298"/>
      <c r="I2720" s="298"/>
      <c r="J2720" s="298"/>
      <c r="K2720" s="298"/>
      <c r="L2720" s="299"/>
      <c r="M2720" s="300"/>
      <c r="N2720" s="301"/>
      <c r="O2720" s="238"/>
      <c r="P2720" s="238"/>
      <c r="Q2720" s="238"/>
    </row>
    <row r="2721" spans="1:17" s="39" customFormat="1" ht="12">
      <c r="A2721" s="298"/>
      <c r="B2721" s="298"/>
      <c r="C2721" s="298"/>
      <c r="D2721" s="298"/>
      <c r="E2721" s="298"/>
      <c r="F2721" s="298"/>
      <c r="G2721" s="298"/>
      <c r="H2721" s="298"/>
      <c r="I2721" s="298"/>
      <c r="J2721" s="298"/>
      <c r="K2721" s="298"/>
      <c r="L2721" s="299"/>
      <c r="M2721" s="300"/>
      <c r="N2721" s="301"/>
      <c r="O2721" s="238"/>
      <c r="P2721" s="238"/>
      <c r="Q2721" s="238"/>
    </row>
    <row r="2722" spans="1:17" s="39" customFormat="1" ht="12">
      <c r="A2722" s="298"/>
      <c r="B2722" s="298"/>
      <c r="C2722" s="298"/>
      <c r="D2722" s="298"/>
      <c r="E2722" s="298"/>
      <c r="F2722" s="298"/>
      <c r="G2722" s="298"/>
      <c r="H2722" s="298"/>
      <c r="I2722" s="298"/>
      <c r="J2722" s="298"/>
      <c r="K2722" s="298"/>
      <c r="L2722" s="299"/>
      <c r="M2722" s="300"/>
      <c r="N2722" s="301"/>
      <c r="O2722" s="238"/>
      <c r="P2722" s="238"/>
      <c r="Q2722" s="238"/>
    </row>
    <row r="2723" spans="1:17" s="39" customFormat="1" ht="12">
      <c r="A2723" s="298"/>
      <c r="B2723" s="298"/>
      <c r="C2723" s="298"/>
      <c r="D2723" s="298"/>
      <c r="E2723" s="298"/>
      <c r="F2723" s="298"/>
      <c r="G2723" s="298"/>
      <c r="H2723" s="298"/>
      <c r="I2723" s="298"/>
      <c r="J2723" s="298"/>
      <c r="K2723" s="298"/>
      <c r="L2723" s="299"/>
      <c r="M2723" s="300"/>
      <c r="N2723" s="301"/>
      <c r="O2723" s="238"/>
      <c r="P2723" s="238"/>
      <c r="Q2723" s="238"/>
    </row>
    <row r="2724" spans="1:17" s="39" customFormat="1" ht="12">
      <c r="A2724" s="298"/>
      <c r="B2724" s="298"/>
      <c r="C2724" s="298"/>
      <c r="D2724" s="298"/>
      <c r="E2724" s="298"/>
      <c r="F2724" s="298"/>
      <c r="G2724" s="298"/>
      <c r="H2724" s="298"/>
      <c r="I2724" s="298"/>
      <c r="J2724" s="298"/>
      <c r="K2724" s="298"/>
      <c r="L2724" s="299"/>
      <c r="M2724" s="300"/>
      <c r="N2724" s="301"/>
      <c r="O2724" s="238"/>
      <c r="P2724" s="238"/>
      <c r="Q2724" s="238"/>
    </row>
    <row r="2725" spans="1:17" s="39" customFormat="1" ht="12">
      <c r="A2725" s="298"/>
      <c r="B2725" s="298"/>
      <c r="C2725" s="298"/>
      <c r="D2725" s="298"/>
      <c r="E2725" s="298"/>
      <c r="F2725" s="298"/>
      <c r="G2725" s="298"/>
      <c r="H2725" s="298"/>
      <c r="I2725" s="298"/>
      <c r="J2725" s="298"/>
      <c r="K2725" s="298"/>
      <c r="L2725" s="299"/>
      <c r="M2725" s="300"/>
      <c r="N2725" s="301"/>
      <c r="O2725" s="238"/>
      <c r="P2725" s="238"/>
      <c r="Q2725" s="238"/>
    </row>
    <row r="2726" spans="1:17" s="39" customFormat="1" ht="12">
      <c r="A2726" s="298"/>
      <c r="B2726" s="298"/>
      <c r="C2726" s="298"/>
      <c r="D2726" s="298"/>
      <c r="E2726" s="298"/>
      <c r="F2726" s="298"/>
      <c r="G2726" s="298"/>
      <c r="H2726" s="298"/>
      <c r="I2726" s="298"/>
      <c r="J2726" s="298"/>
      <c r="K2726" s="298"/>
      <c r="L2726" s="299"/>
      <c r="M2726" s="300"/>
      <c r="N2726" s="301"/>
      <c r="O2726" s="238"/>
      <c r="P2726" s="238"/>
      <c r="Q2726" s="238"/>
    </row>
    <row r="2727" spans="1:17" s="39" customFormat="1" ht="12">
      <c r="A2727" s="298"/>
      <c r="B2727" s="298"/>
      <c r="C2727" s="298"/>
      <c r="D2727" s="298"/>
      <c r="E2727" s="298"/>
      <c r="F2727" s="298"/>
      <c r="G2727" s="298"/>
      <c r="H2727" s="298"/>
      <c r="I2727" s="298"/>
      <c r="J2727" s="298"/>
      <c r="K2727" s="298"/>
      <c r="L2727" s="299"/>
      <c r="M2727" s="300"/>
      <c r="N2727" s="301"/>
      <c r="O2727" s="238"/>
      <c r="P2727" s="238"/>
      <c r="Q2727" s="238"/>
    </row>
    <row r="2728" spans="1:17" s="39" customFormat="1" ht="12">
      <c r="A2728" s="298"/>
      <c r="B2728" s="298"/>
      <c r="C2728" s="298"/>
      <c r="D2728" s="298"/>
      <c r="E2728" s="298"/>
      <c r="F2728" s="298"/>
      <c r="G2728" s="298"/>
      <c r="H2728" s="298"/>
      <c r="I2728" s="298"/>
      <c r="J2728" s="298"/>
      <c r="K2728" s="298"/>
      <c r="L2728" s="299"/>
      <c r="M2728" s="300"/>
      <c r="N2728" s="301"/>
      <c r="O2728" s="238"/>
      <c r="P2728" s="238"/>
      <c r="Q2728" s="238"/>
    </row>
    <row r="2729" spans="1:17" s="39" customFormat="1" ht="12">
      <c r="A2729" s="298"/>
      <c r="B2729" s="298"/>
      <c r="C2729" s="298"/>
      <c r="D2729" s="298"/>
      <c r="E2729" s="298"/>
      <c r="F2729" s="298"/>
      <c r="G2729" s="298"/>
      <c r="H2729" s="298"/>
      <c r="I2729" s="298"/>
      <c r="J2729" s="298"/>
      <c r="K2729" s="298"/>
      <c r="L2729" s="299"/>
      <c r="M2729" s="300"/>
      <c r="N2729" s="301"/>
      <c r="O2729" s="238"/>
      <c r="P2729" s="238"/>
      <c r="Q2729" s="238"/>
    </row>
    <row r="2730" spans="1:17" s="39" customFormat="1" ht="12">
      <c r="A2730" s="298"/>
      <c r="B2730" s="298"/>
      <c r="C2730" s="298"/>
      <c r="D2730" s="298"/>
      <c r="E2730" s="298"/>
      <c r="F2730" s="298"/>
      <c r="G2730" s="298"/>
      <c r="H2730" s="298"/>
      <c r="I2730" s="298"/>
      <c r="J2730" s="298"/>
      <c r="K2730" s="298"/>
      <c r="L2730" s="299"/>
      <c r="M2730" s="300"/>
      <c r="N2730" s="301"/>
      <c r="O2730" s="238"/>
      <c r="P2730" s="238"/>
      <c r="Q2730" s="238"/>
    </row>
    <row r="2731" spans="1:17" s="39" customFormat="1" ht="12">
      <c r="A2731" s="298"/>
      <c r="B2731" s="298"/>
      <c r="C2731" s="298"/>
      <c r="D2731" s="298"/>
      <c r="E2731" s="298"/>
      <c r="F2731" s="298"/>
      <c r="G2731" s="298"/>
      <c r="H2731" s="298"/>
      <c r="I2731" s="298"/>
      <c r="J2731" s="298"/>
      <c r="K2731" s="298"/>
      <c r="L2731" s="299"/>
      <c r="M2731" s="300"/>
      <c r="N2731" s="301"/>
      <c r="O2731" s="238"/>
      <c r="P2731" s="238"/>
      <c r="Q2731" s="238"/>
    </row>
    <row r="2732" spans="1:17" s="39" customFormat="1" ht="12">
      <c r="A2732" s="298"/>
      <c r="B2732" s="298"/>
      <c r="C2732" s="298"/>
      <c r="D2732" s="298"/>
      <c r="E2732" s="298"/>
      <c r="F2732" s="298"/>
      <c r="G2732" s="298"/>
      <c r="H2732" s="298"/>
      <c r="I2732" s="298"/>
      <c r="J2732" s="298"/>
      <c r="K2732" s="298"/>
      <c r="L2732" s="299"/>
      <c r="M2732" s="300"/>
      <c r="N2732" s="301"/>
      <c r="O2732" s="238"/>
      <c r="P2732" s="238"/>
      <c r="Q2732" s="238"/>
    </row>
    <row r="2733" spans="1:17" s="39" customFormat="1" ht="12">
      <c r="A2733" s="298"/>
      <c r="B2733" s="298"/>
      <c r="C2733" s="298"/>
      <c r="D2733" s="298"/>
      <c r="E2733" s="298"/>
      <c r="F2733" s="298"/>
      <c r="G2733" s="298"/>
      <c r="H2733" s="298"/>
      <c r="I2733" s="298"/>
      <c r="J2733" s="298"/>
      <c r="K2733" s="298"/>
      <c r="L2733" s="299"/>
      <c r="M2733" s="300"/>
      <c r="N2733" s="301"/>
      <c r="O2733" s="238"/>
      <c r="P2733" s="238"/>
      <c r="Q2733" s="238"/>
    </row>
    <row r="2734" spans="1:17" s="39" customFormat="1" ht="12">
      <c r="A2734" s="298"/>
      <c r="B2734" s="298"/>
      <c r="C2734" s="298"/>
      <c r="D2734" s="298"/>
      <c r="E2734" s="298"/>
      <c r="F2734" s="298"/>
      <c r="G2734" s="298"/>
      <c r="H2734" s="298"/>
      <c r="I2734" s="298"/>
      <c r="J2734" s="298"/>
      <c r="K2734" s="298"/>
      <c r="L2734" s="299"/>
      <c r="M2734" s="300"/>
      <c r="N2734" s="301"/>
      <c r="O2734" s="238"/>
      <c r="P2734" s="238"/>
      <c r="Q2734" s="238"/>
    </row>
    <row r="2735" spans="1:17" s="39" customFormat="1" ht="12">
      <c r="A2735" s="298"/>
      <c r="B2735" s="298"/>
      <c r="C2735" s="298"/>
      <c r="D2735" s="298"/>
      <c r="E2735" s="298"/>
      <c r="F2735" s="298"/>
      <c r="G2735" s="298"/>
      <c r="H2735" s="298"/>
      <c r="I2735" s="298"/>
      <c r="J2735" s="298"/>
      <c r="K2735" s="298"/>
      <c r="L2735" s="299"/>
      <c r="M2735" s="300"/>
      <c r="N2735" s="301"/>
      <c r="O2735" s="238"/>
      <c r="P2735" s="238"/>
      <c r="Q2735" s="238"/>
    </row>
    <row r="2736" spans="1:17" s="39" customFormat="1" ht="12">
      <c r="A2736" s="298"/>
      <c r="B2736" s="298"/>
      <c r="C2736" s="298"/>
      <c r="D2736" s="298"/>
      <c r="E2736" s="298"/>
      <c r="F2736" s="298"/>
      <c r="G2736" s="298"/>
      <c r="H2736" s="298"/>
      <c r="I2736" s="298"/>
      <c r="J2736" s="298"/>
      <c r="K2736" s="298"/>
      <c r="L2736" s="299"/>
      <c r="M2736" s="300"/>
      <c r="N2736" s="301"/>
      <c r="O2736" s="238"/>
      <c r="P2736" s="238"/>
      <c r="Q2736" s="238"/>
    </row>
    <row r="2737" spans="1:17" s="39" customFormat="1" ht="12">
      <c r="A2737" s="298"/>
      <c r="B2737" s="298"/>
      <c r="C2737" s="298"/>
      <c r="D2737" s="298"/>
      <c r="E2737" s="298"/>
      <c r="F2737" s="298"/>
      <c r="G2737" s="298"/>
      <c r="H2737" s="298"/>
      <c r="I2737" s="298"/>
      <c r="J2737" s="298"/>
      <c r="K2737" s="298"/>
      <c r="L2737" s="299"/>
      <c r="M2737" s="300"/>
      <c r="N2737" s="301"/>
      <c r="O2737" s="238"/>
      <c r="P2737" s="238"/>
      <c r="Q2737" s="238"/>
    </row>
    <row r="2738" spans="1:17" s="39" customFormat="1" ht="12">
      <c r="A2738" s="298"/>
      <c r="B2738" s="298"/>
      <c r="C2738" s="298"/>
      <c r="D2738" s="298"/>
      <c r="E2738" s="298"/>
      <c r="F2738" s="298"/>
      <c r="G2738" s="298"/>
      <c r="H2738" s="298"/>
      <c r="I2738" s="298"/>
      <c r="J2738" s="298"/>
      <c r="K2738" s="298"/>
      <c r="L2738" s="299"/>
      <c r="M2738" s="300"/>
      <c r="N2738" s="301"/>
      <c r="O2738" s="238"/>
      <c r="P2738" s="238"/>
      <c r="Q2738" s="238"/>
    </row>
    <row r="2739" spans="1:17" s="39" customFormat="1" ht="12">
      <c r="A2739" s="298"/>
      <c r="B2739" s="298"/>
      <c r="C2739" s="298"/>
      <c r="D2739" s="298"/>
      <c r="E2739" s="298"/>
      <c r="F2739" s="298"/>
      <c r="G2739" s="298"/>
      <c r="H2739" s="298"/>
      <c r="I2739" s="298"/>
      <c r="J2739" s="298"/>
      <c r="K2739" s="298"/>
      <c r="L2739" s="299"/>
      <c r="M2739" s="300"/>
      <c r="N2739" s="301"/>
      <c r="O2739" s="238"/>
      <c r="P2739" s="238"/>
      <c r="Q2739" s="238"/>
    </row>
    <row r="2740" spans="1:17" s="39" customFormat="1" ht="12">
      <c r="A2740" s="298"/>
      <c r="B2740" s="298"/>
      <c r="C2740" s="298"/>
      <c r="D2740" s="298"/>
      <c r="E2740" s="298"/>
      <c r="F2740" s="298"/>
      <c r="G2740" s="298"/>
      <c r="H2740" s="298"/>
      <c r="I2740" s="298"/>
      <c r="J2740" s="298"/>
      <c r="K2740" s="298"/>
      <c r="L2740" s="299"/>
      <c r="M2740" s="300"/>
      <c r="N2740" s="301"/>
      <c r="O2740" s="238"/>
      <c r="P2740" s="238"/>
      <c r="Q2740" s="238"/>
    </row>
    <row r="2741" spans="1:17" s="39" customFormat="1" ht="12">
      <c r="A2741" s="298"/>
      <c r="B2741" s="298"/>
      <c r="C2741" s="298"/>
      <c r="D2741" s="298"/>
      <c r="E2741" s="298"/>
      <c r="F2741" s="298"/>
      <c r="G2741" s="298"/>
      <c r="H2741" s="298"/>
      <c r="I2741" s="298"/>
      <c r="J2741" s="298"/>
      <c r="K2741" s="298"/>
      <c r="L2741" s="299"/>
      <c r="M2741" s="300"/>
      <c r="N2741" s="301"/>
      <c r="O2741" s="238"/>
      <c r="P2741" s="238"/>
      <c r="Q2741" s="238"/>
    </row>
    <row r="2742" spans="1:17" s="39" customFormat="1" ht="12">
      <c r="A2742" s="298"/>
      <c r="B2742" s="298"/>
      <c r="C2742" s="298"/>
      <c r="D2742" s="298"/>
      <c r="E2742" s="298"/>
      <c r="F2742" s="298"/>
      <c r="G2742" s="298"/>
      <c r="H2742" s="298"/>
      <c r="I2742" s="298"/>
      <c r="J2742" s="298"/>
      <c r="K2742" s="298"/>
      <c r="L2742" s="299"/>
      <c r="M2742" s="300"/>
      <c r="N2742" s="301"/>
      <c r="O2742" s="238"/>
      <c r="P2742" s="238"/>
      <c r="Q2742" s="238"/>
    </row>
    <row r="2743" spans="1:17" s="39" customFormat="1" ht="12">
      <c r="A2743" s="298"/>
      <c r="B2743" s="298"/>
      <c r="C2743" s="298"/>
      <c r="D2743" s="298"/>
      <c r="E2743" s="298"/>
      <c r="F2743" s="298"/>
      <c r="G2743" s="298"/>
      <c r="H2743" s="298"/>
      <c r="I2743" s="298"/>
      <c r="J2743" s="298"/>
      <c r="K2743" s="298"/>
      <c r="L2743" s="299"/>
      <c r="M2743" s="300"/>
      <c r="N2743" s="301"/>
      <c r="O2743" s="238"/>
      <c r="P2743" s="238"/>
      <c r="Q2743" s="238"/>
    </row>
    <row r="2744" spans="1:17" s="39" customFormat="1" ht="12">
      <c r="A2744" s="298"/>
      <c r="B2744" s="298"/>
      <c r="C2744" s="298"/>
      <c r="D2744" s="298"/>
      <c r="E2744" s="298"/>
      <c r="F2744" s="298"/>
      <c r="G2744" s="298"/>
      <c r="H2744" s="298"/>
      <c r="I2744" s="298"/>
      <c r="J2744" s="298"/>
      <c r="K2744" s="298"/>
      <c r="L2744" s="299"/>
      <c r="M2744" s="300"/>
      <c r="N2744" s="301"/>
      <c r="O2744" s="238"/>
      <c r="P2744" s="238"/>
      <c r="Q2744" s="238"/>
    </row>
    <row r="2745" spans="1:17" s="39" customFormat="1" ht="12">
      <c r="A2745" s="298"/>
      <c r="B2745" s="298"/>
      <c r="C2745" s="298"/>
      <c r="D2745" s="298"/>
      <c r="E2745" s="298"/>
      <c r="F2745" s="298"/>
      <c r="G2745" s="298"/>
      <c r="H2745" s="298"/>
      <c r="I2745" s="298"/>
      <c r="J2745" s="298"/>
      <c r="K2745" s="298"/>
      <c r="L2745" s="299"/>
      <c r="M2745" s="300"/>
      <c r="N2745" s="301"/>
      <c r="O2745" s="238"/>
      <c r="P2745" s="238"/>
      <c r="Q2745" s="238"/>
    </row>
    <row r="2746" spans="1:17" s="39" customFormat="1" ht="12">
      <c r="A2746" s="298"/>
      <c r="B2746" s="298"/>
      <c r="C2746" s="298"/>
      <c r="D2746" s="298"/>
      <c r="E2746" s="298"/>
      <c r="F2746" s="298"/>
      <c r="G2746" s="298"/>
      <c r="H2746" s="298"/>
      <c r="I2746" s="298"/>
      <c r="J2746" s="298"/>
      <c r="K2746" s="298"/>
      <c r="L2746" s="299"/>
      <c r="M2746" s="300"/>
      <c r="N2746" s="301"/>
      <c r="O2746" s="238"/>
      <c r="P2746" s="238"/>
      <c r="Q2746" s="238"/>
    </row>
    <row r="2747" spans="1:17" s="39" customFormat="1" ht="12">
      <c r="A2747" s="298"/>
      <c r="B2747" s="298"/>
      <c r="C2747" s="298"/>
      <c r="D2747" s="298"/>
      <c r="E2747" s="298"/>
      <c r="F2747" s="298"/>
      <c r="G2747" s="298"/>
      <c r="H2747" s="298"/>
      <c r="I2747" s="298"/>
      <c r="J2747" s="298"/>
      <c r="K2747" s="298"/>
      <c r="L2747" s="299"/>
      <c r="M2747" s="300"/>
      <c r="N2747" s="301"/>
      <c r="O2747" s="238"/>
      <c r="P2747" s="238"/>
      <c r="Q2747" s="238"/>
    </row>
    <row r="2748" spans="1:17" s="39" customFormat="1" ht="12">
      <c r="A2748" s="298"/>
      <c r="B2748" s="298"/>
      <c r="C2748" s="298"/>
      <c r="D2748" s="298"/>
      <c r="E2748" s="298"/>
      <c r="F2748" s="298"/>
      <c r="G2748" s="298"/>
      <c r="H2748" s="298"/>
      <c r="I2748" s="298"/>
      <c r="J2748" s="298"/>
      <c r="K2748" s="298"/>
      <c r="L2748" s="299"/>
      <c r="M2748" s="300"/>
      <c r="N2748" s="301"/>
      <c r="O2748" s="238"/>
      <c r="P2748" s="238"/>
      <c r="Q2748" s="238"/>
    </row>
    <row r="2749" spans="1:17" s="39" customFormat="1" ht="12">
      <c r="A2749" s="298"/>
      <c r="B2749" s="298"/>
      <c r="C2749" s="298"/>
      <c r="D2749" s="298"/>
      <c r="E2749" s="298"/>
      <c r="F2749" s="298"/>
      <c r="G2749" s="298"/>
      <c r="H2749" s="298"/>
      <c r="I2749" s="298"/>
      <c r="J2749" s="298"/>
      <c r="K2749" s="298"/>
      <c r="L2749" s="299"/>
      <c r="M2749" s="300"/>
      <c r="N2749" s="301"/>
      <c r="O2749" s="238"/>
      <c r="P2749" s="238"/>
      <c r="Q2749" s="238"/>
    </row>
    <row r="2750" spans="1:17" s="39" customFormat="1" ht="12">
      <c r="A2750" s="298"/>
      <c r="B2750" s="298"/>
      <c r="C2750" s="298"/>
      <c r="D2750" s="298"/>
      <c r="E2750" s="298"/>
      <c r="F2750" s="298"/>
      <c r="G2750" s="298"/>
      <c r="H2750" s="298"/>
      <c r="I2750" s="298"/>
      <c r="J2750" s="298"/>
      <c r="K2750" s="298"/>
      <c r="L2750" s="299"/>
      <c r="M2750" s="300"/>
      <c r="N2750" s="301"/>
      <c r="O2750" s="238"/>
      <c r="P2750" s="238"/>
      <c r="Q2750" s="238"/>
    </row>
    <row r="2751" spans="1:17" s="39" customFormat="1" ht="12">
      <c r="A2751" s="298"/>
      <c r="B2751" s="298"/>
      <c r="C2751" s="298"/>
      <c r="D2751" s="298"/>
      <c r="E2751" s="298"/>
      <c r="F2751" s="298"/>
      <c r="G2751" s="298"/>
      <c r="H2751" s="298"/>
      <c r="I2751" s="298"/>
      <c r="J2751" s="298"/>
      <c r="K2751" s="298"/>
      <c r="L2751" s="299"/>
      <c r="M2751" s="300"/>
      <c r="N2751" s="301"/>
      <c r="O2751" s="238"/>
      <c r="P2751" s="238"/>
      <c r="Q2751" s="238"/>
    </row>
    <row r="2752" spans="1:17" s="39" customFormat="1" ht="12">
      <c r="A2752" s="298"/>
      <c r="B2752" s="298"/>
      <c r="C2752" s="298"/>
      <c r="D2752" s="298"/>
      <c r="E2752" s="298"/>
      <c r="F2752" s="298"/>
      <c r="G2752" s="298"/>
      <c r="H2752" s="298"/>
      <c r="I2752" s="298"/>
      <c r="J2752" s="298"/>
      <c r="K2752" s="298"/>
      <c r="L2752" s="299"/>
      <c r="M2752" s="300"/>
      <c r="N2752" s="301"/>
      <c r="O2752" s="238"/>
      <c r="P2752" s="238"/>
      <c r="Q2752" s="238"/>
    </row>
    <row r="2753" spans="1:17" s="39" customFormat="1" ht="12">
      <c r="A2753" s="298"/>
      <c r="B2753" s="298"/>
      <c r="C2753" s="298"/>
      <c r="D2753" s="298"/>
      <c r="E2753" s="298"/>
      <c r="F2753" s="298"/>
      <c r="G2753" s="298"/>
      <c r="H2753" s="298"/>
      <c r="I2753" s="298"/>
      <c r="J2753" s="298"/>
      <c r="K2753" s="298"/>
      <c r="L2753" s="299"/>
      <c r="M2753" s="300"/>
      <c r="N2753" s="301"/>
      <c r="O2753" s="238"/>
      <c r="P2753" s="238"/>
      <c r="Q2753" s="238"/>
    </row>
    <row r="2754" spans="1:17" s="39" customFormat="1" ht="12">
      <c r="A2754" s="298"/>
      <c r="B2754" s="298"/>
      <c r="C2754" s="298"/>
      <c r="D2754" s="298"/>
      <c r="E2754" s="298"/>
      <c r="F2754" s="298"/>
      <c r="G2754" s="298"/>
      <c r="H2754" s="298"/>
      <c r="I2754" s="298"/>
      <c r="J2754" s="298"/>
      <c r="K2754" s="298"/>
      <c r="L2754" s="299"/>
      <c r="M2754" s="300"/>
      <c r="N2754" s="301"/>
      <c r="O2754" s="238"/>
      <c r="P2754" s="238"/>
      <c r="Q2754" s="238"/>
    </row>
    <row r="2755" spans="1:17" s="39" customFormat="1" ht="12">
      <c r="A2755" s="298"/>
      <c r="B2755" s="298"/>
      <c r="C2755" s="298"/>
      <c r="D2755" s="298"/>
      <c r="E2755" s="298"/>
      <c r="F2755" s="298"/>
      <c r="G2755" s="298"/>
      <c r="H2755" s="298"/>
      <c r="I2755" s="298"/>
      <c r="J2755" s="298"/>
      <c r="K2755" s="298"/>
      <c r="L2755" s="299"/>
      <c r="M2755" s="300"/>
      <c r="N2755" s="301"/>
      <c r="O2755" s="238"/>
      <c r="P2755" s="238"/>
      <c r="Q2755" s="238"/>
    </row>
    <row r="2756" spans="1:17" s="39" customFormat="1" ht="12">
      <c r="A2756" s="298"/>
      <c r="B2756" s="298"/>
      <c r="C2756" s="298"/>
      <c r="D2756" s="298"/>
      <c r="E2756" s="298"/>
      <c r="F2756" s="298"/>
      <c r="G2756" s="298"/>
      <c r="H2756" s="298"/>
      <c r="I2756" s="298"/>
      <c r="J2756" s="298"/>
      <c r="K2756" s="298"/>
      <c r="L2756" s="299"/>
      <c r="M2756" s="300"/>
      <c r="N2756" s="301"/>
      <c r="O2756" s="238"/>
      <c r="P2756" s="238"/>
      <c r="Q2756" s="238"/>
    </row>
    <row r="2757" spans="1:17" s="39" customFormat="1" ht="12">
      <c r="A2757" s="298"/>
      <c r="B2757" s="298"/>
      <c r="C2757" s="298"/>
      <c r="D2757" s="298"/>
      <c r="E2757" s="298"/>
      <c r="F2757" s="298"/>
      <c r="G2757" s="298"/>
      <c r="H2757" s="298"/>
      <c r="I2757" s="298"/>
      <c r="J2757" s="298"/>
      <c r="K2757" s="298"/>
      <c r="L2757" s="299"/>
      <c r="M2757" s="300"/>
      <c r="N2757" s="301"/>
      <c r="O2757" s="238"/>
      <c r="P2757" s="238"/>
      <c r="Q2757" s="238"/>
    </row>
    <row r="2758" spans="1:17" s="39" customFormat="1" ht="12">
      <c r="A2758" s="298"/>
      <c r="B2758" s="298"/>
      <c r="C2758" s="298"/>
      <c r="D2758" s="298"/>
      <c r="E2758" s="298"/>
      <c r="F2758" s="298"/>
      <c r="G2758" s="298"/>
      <c r="H2758" s="298"/>
      <c r="I2758" s="298"/>
      <c r="J2758" s="298"/>
      <c r="K2758" s="298"/>
      <c r="L2758" s="299"/>
      <c r="M2758" s="300"/>
      <c r="N2758" s="301"/>
      <c r="O2758" s="238"/>
      <c r="P2758" s="238"/>
      <c r="Q2758" s="238"/>
    </row>
    <row r="2759" spans="1:17" s="39" customFormat="1" ht="12">
      <c r="A2759" s="298"/>
      <c r="B2759" s="298"/>
      <c r="C2759" s="298"/>
      <c r="D2759" s="298"/>
      <c r="E2759" s="298"/>
      <c r="F2759" s="298"/>
      <c r="G2759" s="298"/>
      <c r="H2759" s="298"/>
      <c r="I2759" s="298"/>
      <c r="J2759" s="298"/>
      <c r="K2759" s="298"/>
      <c r="L2759" s="299"/>
      <c r="M2759" s="300"/>
      <c r="N2759" s="301"/>
      <c r="O2759" s="238"/>
      <c r="P2759" s="238"/>
      <c r="Q2759" s="238"/>
    </row>
    <row r="2760" spans="1:17" s="39" customFormat="1" ht="12">
      <c r="A2760" s="298"/>
      <c r="B2760" s="298"/>
      <c r="C2760" s="298"/>
      <c r="D2760" s="298"/>
      <c r="E2760" s="298"/>
      <c r="F2760" s="298"/>
      <c r="G2760" s="298"/>
      <c r="H2760" s="298"/>
      <c r="I2760" s="298"/>
      <c r="J2760" s="298"/>
      <c r="K2760" s="298"/>
      <c r="L2760" s="299"/>
      <c r="M2760" s="300"/>
      <c r="N2760" s="301"/>
      <c r="O2760" s="238"/>
      <c r="P2760" s="238"/>
      <c r="Q2760" s="238"/>
    </row>
    <row r="2761" spans="1:17" s="39" customFormat="1" ht="12">
      <c r="A2761" s="298"/>
      <c r="B2761" s="298"/>
      <c r="C2761" s="298"/>
      <c r="D2761" s="298"/>
      <c r="E2761" s="298"/>
      <c r="F2761" s="298"/>
      <c r="G2761" s="298"/>
      <c r="H2761" s="298"/>
      <c r="I2761" s="298"/>
      <c r="J2761" s="298"/>
      <c r="K2761" s="298"/>
      <c r="L2761" s="299"/>
      <c r="M2761" s="300"/>
      <c r="N2761" s="301"/>
      <c r="O2761" s="238"/>
      <c r="P2761" s="238"/>
      <c r="Q2761" s="238"/>
    </row>
    <row r="2762" spans="1:17" s="39" customFormat="1" ht="12">
      <c r="A2762" s="298"/>
      <c r="B2762" s="298"/>
      <c r="C2762" s="298"/>
      <c r="D2762" s="298"/>
      <c r="E2762" s="298"/>
      <c r="F2762" s="298"/>
      <c r="G2762" s="298"/>
      <c r="H2762" s="298"/>
      <c r="I2762" s="298"/>
      <c r="J2762" s="298"/>
      <c r="K2762" s="298"/>
      <c r="L2762" s="299"/>
      <c r="M2762" s="300"/>
      <c r="N2762" s="301"/>
      <c r="O2762" s="238"/>
      <c r="P2762" s="238"/>
      <c r="Q2762" s="238"/>
    </row>
    <row r="2763" spans="1:17" s="39" customFormat="1" ht="12">
      <c r="A2763" s="298"/>
      <c r="B2763" s="298"/>
      <c r="C2763" s="298"/>
      <c r="D2763" s="298"/>
      <c r="E2763" s="298"/>
      <c r="F2763" s="298"/>
      <c r="G2763" s="298"/>
      <c r="H2763" s="298"/>
      <c r="I2763" s="298"/>
      <c r="J2763" s="298"/>
      <c r="K2763" s="298"/>
      <c r="L2763" s="299"/>
      <c r="M2763" s="300"/>
      <c r="N2763" s="301"/>
      <c r="O2763" s="238"/>
      <c r="P2763" s="238"/>
      <c r="Q2763" s="238"/>
    </row>
    <row r="2764" spans="1:17" s="39" customFormat="1" ht="12">
      <c r="A2764" s="298"/>
      <c r="B2764" s="298"/>
      <c r="C2764" s="298"/>
      <c r="D2764" s="298"/>
      <c r="E2764" s="298"/>
      <c r="F2764" s="298"/>
      <c r="G2764" s="298"/>
      <c r="H2764" s="298"/>
      <c r="I2764" s="298"/>
      <c r="J2764" s="298"/>
      <c r="K2764" s="298"/>
      <c r="L2764" s="299"/>
      <c r="M2764" s="300"/>
      <c r="N2764" s="301"/>
      <c r="O2764" s="238"/>
      <c r="P2764" s="238"/>
      <c r="Q2764" s="238"/>
    </row>
    <row r="2765" spans="1:17" s="39" customFormat="1" ht="12">
      <c r="A2765" s="298"/>
      <c r="B2765" s="298"/>
      <c r="C2765" s="298"/>
      <c r="D2765" s="298"/>
      <c r="E2765" s="298"/>
      <c r="F2765" s="298"/>
      <c r="G2765" s="298"/>
      <c r="H2765" s="298"/>
      <c r="I2765" s="298"/>
      <c r="J2765" s="298"/>
      <c r="K2765" s="298"/>
      <c r="L2765" s="299"/>
      <c r="M2765" s="300"/>
      <c r="N2765" s="301"/>
      <c r="O2765" s="238"/>
      <c r="P2765" s="238"/>
      <c r="Q2765" s="238"/>
    </row>
    <row r="2766" spans="1:17" s="39" customFormat="1" ht="12">
      <c r="A2766" s="298"/>
      <c r="B2766" s="298"/>
      <c r="C2766" s="298"/>
      <c r="D2766" s="298"/>
      <c r="E2766" s="298"/>
      <c r="F2766" s="298"/>
      <c r="G2766" s="298"/>
      <c r="H2766" s="298"/>
      <c r="I2766" s="298"/>
      <c r="J2766" s="298"/>
      <c r="K2766" s="298"/>
      <c r="L2766" s="299"/>
      <c r="M2766" s="300"/>
      <c r="N2766" s="301"/>
      <c r="O2766" s="238"/>
      <c r="P2766" s="238"/>
      <c r="Q2766" s="238"/>
    </row>
    <row r="2767" spans="1:17" s="39" customFormat="1" ht="12">
      <c r="A2767" s="298"/>
      <c r="B2767" s="298"/>
      <c r="C2767" s="298"/>
      <c r="D2767" s="298"/>
      <c r="E2767" s="298"/>
      <c r="F2767" s="298"/>
      <c r="G2767" s="298"/>
      <c r="H2767" s="298"/>
      <c r="I2767" s="298"/>
      <c r="J2767" s="298"/>
      <c r="K2767" s="298"/>
      <c r="L2767" s="299"/>
      <c r="M2767" s="300"/>
      <c r="N2767" s="301"/>
      <c r="O2767" s="238"/>
      <c r="P2767" s="238"/>
      <c r="Q2767" s="238"/>
    </row>
    <row r="2768" spans="1:17" s="39" customFormat="1" ht="12">
      <c r="A2768" s="298"/>
      <c r="B2768" s="298"/>
      <c r="C2768" s="298"/>
      <c r="D2768" s="298"/>
      <c r="E2768" s="298"/>
      <c r="F2768" s="298"/>
      <c r="G2768" s="298"/>
      <c r="H2768" s="298"/>
      <c r="I2768" s="298"/>
      <c r="J2768" s="298"/>
      <c r="K2768" s="298"/>
      <c r="L2768" s="299"/>
      <c r="M2768" s="300"/>
      <c r="N2768" s="301"/>
      <c r="O2768" s="238"/>
      <c r="P2768" s="238"/>
      <c r="Q2768" s="238"/>
    </row>
    <row r="2769" spans="1:17" s="39" customFormat="1" ht="12">
      <c r="A2769" s="298"/>
      <c r="B2769" s="298"/>
      <c r="C2769" s="298"/>
      <c r="D2769" s="298"/>
      <c r="E2769" s="298"/>
      <c r="F2769" s="298"/>
      <c r="G2769" s="298"/>
      <c r="H2769" s="298"/>
      <c r="I2769" s="298"/>
      <c r="J2769" s="298"/>
      <c r="K2769" s="298"/>
      <c r="L2769" s="299"/>
      <c r="M2769" s="300"/>
      <c r="N2769" s="301"/>
      <c r="O2769" s="238"/>
      <c r="P2769" s="238"/>
      <c r="Q2769" s="238"/>
    </row>
    <row r="2770" spans="1:17" s="39" customFormat="1" ht="12">
      <c r="A2770" s="298"/>
      <c r="B2770" s="298"/>
      <c r="C2770" s="298"/>
      <c r="D2770" s="298"/>
      <c r="E2770" s="298"/>
      <c r="F2770" s="298"/>
      <c r="G2770" s="298"/>
      <c r="H2770" s="298"/>
      <c r="I2770" s="298"/>
      <c r="J2770" s="298"/>
      <c r="K2770" s="298"/>
      <c r="L2770" s="299"/>
      <c r="M2770" s="300"/>
      <c r="N2770" s="301"/>
      <c r="O2770" s="238"/>
      <c r="P2770" s="238"/>
      <c r="Q2770" s="238"/>
    </row>
    <row r="2771" spans="1:17" s="39" customFormat="1" ht="12">
      <c r="A2771" s="298"/>
      <c r="B2771" s="298"/>
      <c r="C2771" s="298"/>
      <c r="D2771" s="298"/>
      <c r="E2771" s="298"/>
      <c r="F2771" s="298"/>
      <c r="G2771" s="298"/>
      <c r="H2771" s="298"/>
      <c r="I2771" s="298"/>
      <c r="J2771" s="298"/>
      <c r="K2771" s="298"/>
      <c r="L2771" s="299"/>
      <c r="M2771" s="300"/>
      <c r="N2771" s="301"/>
      <c r="O2771" s="238"/>
      <c r="P2771" s="238"/>
      <c r="Q2771" s="238"/>
    </row>
    <row r="2772" spans="1:17" s="39" customFormat="1" ht="12">
      <c r="A2772" s="298"/>
      <c r="B2772" s="298"/>
      <c r="C2772" s="298"/>
      <c r="D2772" s="298"/>
      <c r="E2772" s="298"/>
      <c r="F2772" s="298"/>
      <c r="G2772" s="298"/>
      <c r="H2772" s="298"/>
      <c r="I2772" s="298"/>
      <c r="J2772" s="298"/>
      <c r="K2772" s="298"/>
      <c r="L2772" s="299"/>
      <c r="M2772" s="300"/>
      <c r="N2772" s="301"/>
      <c r="O2772" s="238"/>
      <c r="P2772" s="238"/>
      <c r="Q2772" s="238"/>
    </row>
    <row r="2773" spans="1:17" s="39" customFormat="1" ht="12">
      <c r="A2773" s="298"/>
      <c r="B2773" s="298"/>
      <c r="C2773" s="298"/>
      <c r="D2773" s="298"/>
      <c r="E2773" s="298"/>
      <c r="F2773" s="298"/>
      <c r="G2773" s="298"/>
      <c r="H2773" s="298"/>
      <c r="I2773" s="298"/>
      <c r="J2773" s="298"/>
      <c r="K2773" s="298"/>
      <c r="L2773" s="299"/>
      <c r="M2773" s="300"/>
      <c r="N2773" s="301"/>
      <c r="O2773" s="238"/>
      <c r="P2773" s="238"/>
      <c r="Q2773" s="238"/>
    </row>
    <row r="2774" spans="1:17" s="39" customFormat="1" ht="12">
      <c r="A2774" s="298"/>
      <c r="B2774" s="298"/>
      <c r="C2774" s="298"/>
      <c r="D2774" s="298"/>
      <c r="E2774" s="298"/>
      <c r="F2774" s="298"/>
      <c r="G2774" s="298"/>
      <c r="H2774" s="298"/>
      <c r="I2774" s="298"/>
      <c r="J2774" s="298"/>
      <c r="K2774" s="298"/>
      <c r="L2774" s="299"/>
      <c r="M2774" s="300"/>
      <c r="N2774" s="301"/>
      <c r="O2774" s="238"/>
      <c r="P2774" s="238"/>
      <c r="Q2774" s="238"/>
    </row>
    <row r="2775" spans="1:17" s="39" customFormat="1" ht="12">
      <c r="A2775" s="298"/>
      <c r="B2775" s="298"/>
      <c r="C2775" s="298"/>
      <c r="D2775" s="298"/>
      <c r="E2775" s="298"/>
      <c r="F2775" s="298"/>
      <c r="G2775" s="298"/>
      <c r="H2775" s="298"/>
      <c r="I2775" s="298"/>
      <c r="J2775" s="298"/>
      <c r="K2775" s="298"/>
      <c r="L2775" s="299"/>
      <c r="M2775" s="300"/>
      <c r="N2775" s="301"/>
      <c r="O2775" s="238"/>
      <c r="P2775" s="238"/>
      <c r="Q2775" s="238"/>
    </row>
    <row r="2776" spans="1:17" s="39" customFormat="1" ht="12">
      <c r="A2776" s="298"/>
      <c r="B2776" s="298"/>
      <c r="C2776" s="298"/>
      <c r="D2776" s="298"/>
      <c r="E2776" s="298"/>
      <c r="F2776" s="298"/>
      <c r="G2776" s="298"/>
      <c r="H2776" s="298"/>
      <c r="I2776" s="298"/>
      <c r="J2776" s="298"/>
      <c r="K2776" s="298"/>
      <c r="L2776" s="299"/>
      <c r="M2776" s="300"/>
      <c r="N2776" s="301"/>
      <c r="O2776" s="238"/>
      <c r="P2776" s="238"/>
      <c r="Q2776" s="238"/>
    </row>
    <row r="2777" spans="1:17" s="39" customFormat="1" ht="12">
      <c r="A2777" s="298"/>
      <c r="B2777" s="298"/>
      <c r="C2777" s="298"/>
      <c r="D2777" s="298"/>
      <c r="E2777" s="298"/>
      <c r="F2777" s="298"/>
      <c r="G2777" s="298"/>
      <c r="H2777" s="298"/>
      <c r="I2777" s="298"/>
      <c r="J2777" s="298"/>
      <c r="K2777" s="298"/>
      <c r="L2777" s="299"/>
      <c r="M2777" s="300"/>
      <c r="N2777" s="301"/>
      <c r="O2777" s="238"/>
      <c r="P2777" s="238"/>
      <c r="Q2777" s="238"/>
    </row>
    <row r="2778" spans="1:17" s="39" customFormat="1" ht="12">
      <c r="A2778" s="298"/>
      <c r="B2778" s="298"/>
      <c r="C2778" s="298"/>
      <c r="D2778" s="298"/>
      <c r="E2778" s="298"/>
      <c r="F2778" s="298"/>
      <c r="G2778" s="298"/>
      <c r="H2778" s="298"/>
      <c r="I2778" s="298"/>
      <c r="J2778" s="298"/>
      <c r="K2778" s="298"/>
      <c r="L2778" s="299"/>
      <c r="M2778" s="300"/>
      <c r="N2778" s="301"/>
      <c r="O2778" s="238"/>
      <c r="P2778" s="238"/>
      <c r="Q2778" s="238"/>
    </row>
    <row r="2779" spans="1:17" s="39" customFormat="1" ht="12">
      <c r="A2779" s="298"/>
      <c r="B2779" s="298"/>
      <c r="C2779" s="298"/>
      <c r="D2779" s="298"/>
      <c r="E2779" s="298"/>
      <c r="F2779" s="298"/>
      <c r="G2779" s="298"/>
      <c r="H2779" s="298"/>
      <c r="I2779" s="298"/>
      <c r="J2779" s="298"/>
      <c r="K2779" s="298"/>
      <c r="L2779" s="299"/>
      <c r="M2779" s="300"/>
      <c r="N2779" s="301"/>
      <c r="O2779" s="238"/>
      <c r="P2779" s="238"/>
      <c r="Q2779" s="238"/>
    </row>
    <row r="2780" spans="1:17" s="39" customFormat="1" ht="12">
      <c r="A2780" s="298"/>
      <c r="B2780" s="298"/>
      <c r="C2780" s="298"/>
      <c r="D2780" s="298"/>
      <c r="E2780" s="298"/>
      <c r="F2780" s="298"/>
      <c r="G2780" s="298"/>
      <c r="H2780" s="298"/>
      <c r="I2780" s="298"/>
      <c r="J2780" s="298"/>
      <c r="K2780" s="298"/>
      <c r="L2780" s="299"/>
      <c r="M2780" s="300"/>
      <c r="N2780" s="301"/>
      <c r="O2780" s="238"/>
      <c r="P2780" s="238"/>
      <c r="Q2780" s="238"/>
    </row>
    <row r="2781" spans="1:17" s="39" customFormat="1" ht="12">
      <c r="A2781" s="298"/>
      <c r="B2781" s="298"/>
      <c r="C2781" s="298"/>
      <c r="D2781" s="298"/>
      <c r="E2781" s="298"/>
      <c r="F2781" s="298"/>
      <c r="G2781" s="298"/>
      <c r="H2781" s="298"/>
      <c r="I2781" s="298"/>
      <c r="J2781" s="298"/>
      <c r="K2781" s="298"/>
      <c r="L2781" s="299"/>
      <c r="M2781" s="300"/>
      <c r="N2781" s="301"/>
      <c r="O2781" s="238"/>
      <c r="P2781" s="238"/>
      <c r="Q2781" s="238"/>
    </row>
    <row r="2782" spans="1:17" s="39" customFormat="1" ht="12">
      <c r="A2782" s="298"/>
      <c r="B2782" s="298"/>
      <c r="C2782" s="298"/>
      <c r="D2782" s="298"/>
      <c r="E2782" s="298"/>
      <c r="F2782" s="298"/>
      <c r="G2782" s="298"/>
      <c r="H2782" s="298"/>
      <c r="I2782" s="298"/>
      <c r="J2782" s="298"/>
      <c r="K2782" s="298"/>
      <c r="L2782" s="299"/>
      <c r="M2782" s="300"/>
      <c r="N2782" s="301"/>
      <c r="O2782" s="238"/>
      <c r="P2782" s="238"/>
      <c r="Q2782" s="238"/>
    </row>
    <row r="2783" spans="1:17" s="39" customFormat="1" ht="12">
      <c r="A2783" s="298"/>
      <c r="B2783" s="298"/>
      <c r="C2783" s="298"/>
      <c r="D2783" s="298"/>
      <c r="E2783" s="298"/>
      <c r="F2783" s="298"/>
      <c r="G2783" s="298"/>
      <c r="H2783" s="298"/>
      <c r="I2783" s="298"/>
      <c r="J2783" s="298"/>
      <c r="K2783" s="298"/>
      <c r="L2783" s="299"/>
      <c r="M2783" s="300"/>
      <c r="N2783" s="301"/>
      <c r="O2783" s="238"/>
      <c r="P2783" s="238"/>
      <c r="Q2783" s="238"/>
    </row>
    <row r="2784" spans="1:17" s="39" customFormat="1" ht="12">
      <c r="A2784" s="298"/>
      <c r="B2784" s="298"/>
      <c r="C2784" s="298"/>
      <c r="D2784" s="298"/>
      <c r="E2784" s="298"/>
      <c r="F2784" s="298"/>
      <c r="G2784" s="298"/>
      <c r="H2784" s="298"/>
      <c r="I2784" s="298"/>
      <c r="J2784" s="298"/>
      <c r="K2784" s="298"/>
      <c r="L2784" s="299"/>
      <c r="M2784" s="300"/>
      <c r="N2784" s="301"/>
      <c r="O2784" s="238"/>
      <c r="P2784" s="238"/>
      <c r="Q2784" s="238"/>
    </row>
    <row r="2785" spans="1:17" s="39" customFormat="1" ht="12">
      <c r="A2785" s="298"/>
      <c r="B2785" s="298"/>
      <c r="C2785" s="298"/>
      <c r="D2785" s="298"/>
      <c r="E2785" s="298"/>
      <c r="F2785" s="298"/>
      <c r="G2785" s="298"/>
      <c r="H2785" s="298"/>
      <c r="I2785" s="298"/>
      <c r="J2785" s="298"/>
      <c r="K2785" s="298"/>
      <c r="L2785" s="299"/>
      <c r="M2785" s="300"/>
      <c r="N2785" s="301"/>
      <c r="O2785" s="238"/>
      <c r="P2785" s="238"/>
      <c r="Q2785" s="238"/>
    </row>
    <row r="2786" spans="1:17" s="39" customFormat="1" ht="12">
      <c r="A2786" s="298"/>
      <c r="B2786" s="298"/>
      <c r="C2786" s="298"/>
      <c r="D2786" s="298"/>
      <c r="E2786" s="298"/>
      <c r="F2786" s="298"/>
      <c r="G2786" s="298"/>
      <c r="H2786" s="298"/>
      <c r="I2786" s="298"/>
      <c r="J2786" s="298"/>
      <c r="K2786" s="298"/>
      <c r="L2786" s="299"/>
      <c r="M2786" s="300"/>
      <c r="N2786" s="301"/>
      <c r="O2786" s="238"/>
      <c r="P2786" s="238"/>
      <c r="Q2786" s="238"/>
    </row>
    <row r="2787" spans="1:17" s="39" customFormat="1" ht="12">
      <c r="A2787" s="298"/>
      <c r="B2787" s="298"/>
      <c r="C2787" s="298"/>
      <c r="D2787" s="298"/>
      <c r="E2787" s="298"/>
      <c r="F2787" s="298"/>
      <c r="G2787" s="298"/>
      <c r="H2787" s="298"/>
      <c r="I2787" s="298"/>
      <c r="J2787" s="298"/>
      <c r="K2787" s="298"/>
      <c r="L2787" s="299"/>
      <c r="M2787" s="300"/>
      <c r="N2787" s="301"/>
      <c r="O2787" s="238"/>
      <c r="P2787" s="238"/>
      <c r="Q2787" s="238"/>
    </row>
    <row r="2788" spans="1:17" s="39" customFormat="1" ht="12">
      <c r="A2788" s="298"/>
      <c r="B2788" s="298"/>
      <c r="C2788" s="298"/>
      <c r="D2788" s="298"/>
      <c r="E2788" s="298"/>
      <c r="F2788" s="298"/>
      <c r="G2788" s="298"/>
      <c r="H2788" s="298"/>
      <c r="I2788" s="298"/>
      <c r="J2788" s="298"/>
      <c r="K2788" s="298"/>
      <c r="L2788" s="299"/>
      <c r="M2788" s="300"/>
      <c r="N2788" s="301"/>
      <c r="O2788" s="238"/>
      <c r="P2788" s="238"/>
      <c r="Q2788" s="238"/>
    </row>
    <row r="2789" spans="1:17" s="39" customFormat="1" ht="12">
      <c r="A2789" s="298"/>
      <c r="B2789" s="298"/>
      <c r="C2789" s="298"/>
      <c r="D2789" s="298"/>
      <c r="E2789" s="298"/>
      <c r="F2789" s="298"/>
      <c r="G2789" s="298"/>
      <c r="H2789" s="298"/>
      <c r="I2789" s="298"/>
      <c r="J2789" s="298"/>
      <c r="K2789" s="298"/>
      <c r="L2789" s="299"/>
      <c r="M2789" s="300"/>
      <c r="N2789" s="301"/>
      <c r="O2789" s="238"/>
      <c r="P2789" s="238"/>
      <c r="Q2789" s="238"/>
    </row>
    <row r="2790" spans="1:17" s="39" customFormat="1" ht="12">
      <c r="A2790" s="298"/>
      <c r="B2790" s="298"/>
      <c r="C2790" s="298"/>
      <c r="D2790" s="298"/>
      <c r="E2790" s="298"/>
      <c r="F2790" s="298"/>
      <c r="G2790" s="298"/>
      <c r="H2790" s="298"/>
      <c r="I2790" s="298"/>
      <c r="J2790" s="298"/>
      <c r="K2790" s="298"/>
      <c r="L2790" s="299"/>
      <c r="M2790" s="300"/>
      <c r="N2790" s="301"/>
      <c r="O2790" s="238"/>
      <c r="P2790" s="238"/>
      <c r="Q2790" s="238"/>
    </row>
    <row r="2791" spans="1:17" s="39" customFormat="1" ht="12">
      <c r="A2791" s="298"/>
      <c r="B2791" s="298"/>
      <c r="C2791" s="298"/>
      <c r="D2791" s="298"/>
      <c r="E2791" s="298"/>
      <c r="F2791" s="298"/>
      <c r="G2791" s="298"/>
      <c r="H2791" s="298"/>
      <c r="I2791" s="298"/>
      <c r="J2791" s="298"/>
      <c r="K2791" s="298"/>
      <c r="L2791" s="299"/>
      <c r="M2791" s="300"/>
      <c r="N2791" s="301"/>
      <c r="O2791" s="238"/>
      <c r="P2791" s="238"/>
      <c r="Q2791" s="238"/>
    </row>
    <row r="2792" spans="1:17" s="39" customFormat="1" ht="12">
      <c r="A2792" s="298"/>
      <c r="B2792" s="298"/>
      <c r="C2792" s="298"/>
      <c r="D2792" s="298"/>
      <c r="E2792" s="298"/>
      <c r="F2792" s="298"/>
      <c r="G2792" s="298"/>
      <c r="H2792" s="298"/>
      <c r="I2792" s="298"/>
      <c r="J2792" s="298"/>
      <c r="K2792" s="298"/>
      <c r="L2792" s="299"/>
      <c r="M2792" s="300"/>
      <c r="N2792" s="301"/>
      <c r="O2792" s="238"/>
      <c r="P2792" s="238"/>
      <c r="Q2792" s="238"/>
    </row>
    <row r="2793" spans="1:17" s="39" customFormat="1" ht="12">
      <c r="A2793" s="298"/>
      <c r="B2793" s="298"/>
      <c r="C2793" s="298"/>
      <c r="D2793" s="298"/>
      <c r="E2793" s="298"/>
      <c r="F2793" s="298"/>
      <c r="G2793" s="298"/>
      <c r="H2793" s="298"/>
      <c r="I2793" s="298"/>
      <c r="J2793" s="298"/>
      <c r="K2793" s="298"/>
      <c r="L2793" s="299"/>
      <c r="M2793" s="300"/>
      <c r="N2793" s="301"/>
      <c r="O2793" s="238"/>
      <c r="P2793" s="238"/>
      <c r="Q2793" s="238"/>
    </row>
    <row r="2794" spans="1:17" s="39" customFormat="1" ht="12">
      <c r="A2794" s="298"/>
      <c r="B2794" s="298"/>
      <c r="C2794" s="298"/>
      <c r="D2794" s="298"/>
      <c r="E2794" s="298"/>
      <c r="F2794" s="298"/>
      <c r="G2794" s="298"/>
      <c r="H2794" s="298"/>
      <c r="I2794" s="298"/>
      <c r="J2794" s="298"/>
      <c r="K2794" s="298"/>
      <c r="L2794" s="299"/>
      <c r="M2794" s="300"/>
      <c r="N2794" s="301"/>
      <c r="O2794" s="238"/>
      <c r="P2794" s="238"/>
      <c r="Q2794" s="238"/>
    </row>
    <row r="2795" spans="1:17" s="39" customFormat="1" ht="12">
      <c r="A2795" s="298"/>
      <c r="B2795" s="298"/>
      <c r="C2795" s="298"/>
      <c r="D2795" s="298"/>
      <c r="E2795" s="298"/>
      <c r="F2795" s="298"/>
      <c r="G2795" s="298"/>
      <c r="H2795" s="298"/>
      <c r="I2795" s="298"/>
      <c r="J2795" s="298"/>
      <c r="K2795" s="298"/>
      <c r="L2795" s="299"/>
      <c r="M2795" s="300"/>
      <c r="N2795" s="301"/>
      <c r="O2795" s="238"/>
      <c r="P2795" s="238"/>
      <c r="Q2795" s="238"/>
    </row>
    <row r="2796" spans="1:17" s="39" customFormat="1" ht="12">
      <c r="A2796" s="298"/>
      <c r="B2796" s="298"/>
      <c r="C2796" s="298"/>
      <c r="D2796" s="298"/>
      <c r="E2796" s="298"/>
      <c r="F2796" s="298"/>
      <c r="G2796" s="298"/>
      <c r="H2796" s="298"/>
      <c r="I2796" s="298"/>
      <c r="J2796" s="298"/>
      <c r="K2796" s="298"/>
      <c r="L2796" s="299"/>
      <c r="M2796" s="300"/>
      <c r="N2796" s="301"/>
      <c r="O2796" s="238"/>
      <c r="P2796" s="238"/>
      <c r="Q2796" s="238"/>
    </row>
    <row r="2797" spans="1:17" s="39" customFormat="1" ht="12">
      <c r="A2797" s="298"/>
      <c r="B2797" s="298"/>
      <c r="C2797" s="298"/>
      <c r="D2797" s="298"/>
      <c r="E2797" s="298"/>
      <c r="F2797" s="298"/>
      <c r="G2797" s="298"/>
      <c r="H2797" s="298"/>
      <c r="I2797" s="298"/>
      <c r="J2797" s="298"/>
      <c r="K2797" s="298"/>
      <c r="L2797" s="299"/>
      <c r="M2797" s="300"/>
      <c r="N2797" s="301"/>
      <c r="O2797" s="238"/>
      <c r="P2797" s="238"/>
      <c r="Q2797" s="238"/>
    </row>
    <row r="2798" spans="1:17" s="39" customFormat="1" ht="12">
      <c r="A2798" s="298"/>
      <c r="B2798" s="298"/>
      <c r="C2798" s="298"/>
      <c r="D2798" s="298"/>
      <c r="E2798" s="298"/>
      <c r="F2798" s="298"/>
      <c r="G2798" s="298"/>
      <c r="H2798" s="298"/>
      <c r="I2798" s="298"/>
      <c r="J2798" s="298"/>
      <c r="K2798" s="298"/>
      <c r="L2798" s="299"/>
      <c r="M2798" s="300"/>
      <c r="N2798" s="301"/>
      <c r="O2798" s="238"/>
      <c r="P2798" s="238"/>
      <c r="Q2798" s="238"/>
    </row>
    <row r="2799" spans="1:17" s="39" customFormat="1" ht="12">
      <c r="A2799" s="298"/>
      <c r="B2799" s="298"/>
      <c r="C2799" s="298"/>
      <c r="D2799" s="298"/>
      <c r="E2799" s="298"/>
      <c r="F2799" s="298"/>
      <c r="G2799" s="298"/>
      <c r="H2799" s="298"/>
      <c r="I2799" s="298"/>
      <c r="J2799" s="298"/>
      <c r="K2799" s="298"/>
      <c r="L2799" s="299"/>
      <c r="M2799" s="300"/>
      <c r="N2799" s="301"/>
      <c r="O2799" s="238"/>
      <c r="P2799" s="238"/>
      <c r="Q2799" s="238"/>
    </row>
    <row r="2800" spans="1:17" s="39" customFormat="1" ht="12">
      <c r="A2800" s="298"/>
      <c r="B2800" s="298"/>
      <c r="C2800" s="298"/>
      <c r="D2800" s="298"/>
      <c r="E2800" s="298"/>
      <c r="F2800" s="298"/>
      <c r="G2800" s="298"/>
      <c r="H2800" s="298"/>
      <c r="I2800" s="298"/>
      <c r="J2800" s="298"/>
      <c r="K2800" s="298"/>
      <c r="L2800" s="299"/>
      <c r="M2800" s="300"/>
      <c r="N2800" s="301"/>
      <c r="O2800" s="238"/>
      <c r="P2800" s="238"/>
      <c r="Q2800" s="238"/>
    </row>
    <row r="2801" spans="1:17" s="39" customFormat="1" ht="12">
      <c r="A2801" s="298"/>
      <c r="B2801" s="298"/>
      <c r="C2801" s="298"/>
      <c r="D2801" s="298"/>
      <c r="E2801" s="298"/>
      <c r="F2801" s="298"/>
      <c r="G2801" s="298"/>
      <c r="H2801" s="298"/>
      <c r="I2801" s="298"/>
      <c r="J2801" s="298"/>
      <c r="K2801" s="298"/>
      <c r="L2801" s="299"/>
      <c r="M2801" s="300"/>
      <c r="N2801" s="301"/>
      <c r="O2801" s="238"/>
      <c r="P2801" s="238"/>
      <c r="Q2801" s="238"/>
    </row>
    <row r="2802" spans="1:17" s="39" customFormat="1" ht="12">
      <c r="A2802" s="298"/>
      <c r="B2802" s="298"/>
      <c r="C2802" s="298"/>
      <c r="D2802" s="298"/>
      <c r="E2802" s="298"/>
      <c r="F2802" s="298"/>
      <c r="G2802" s="298"/>
      <c r="H2802" s="298"/>
      <c r="I2802" s="298"/>
      <c r="J2802" s="298"/>
      <c r="K2802" s="298"/>
      <c r="L2802" s="299"/>
      <c r="M2802" s="300"/>
      <c r="N2802" s="301"/>
      <c r="O2802" s="238"/>
      <c r="P2802" s="238"/>
      <c r="Q2802" s="238"/>
    </row>
    <row r="2803" spans="1:17" s="39" customFormat="1" ht="12">
      <c r="A2803" s="298"/>
      <c r="B2803" s="298"/>
      <c r="C2803" s="298"/>
      <c r="D2803" s="298"/>
      <c r="E2803" s="298"/>
      <c r="F2803" s="298"/>
      <c r="G2803" s="298"/>
      <c r="H2803" s="298"/>
      <c r="I2803" s="298"/>
      <c r="J2803" s="298"/>
      <c r="K2803" s="298"/>
      <c r="L2803" s="299"/>
      <c r="M2803" s="300"/>
      <c r="N2803" s="301"/>
      <c r="O2803" s="238"/>
      <c r="P2803" s="238"/>
      <c r="Q2803" s="238"/>
    </row>
    <row r="2804" spans="1:17" s="39" customFormat="1" ht="12">
      <c r="A2804" s="298"/>
      <c r="B2804" s="298"/>
      <c r="C2804" s="298"/>
      <c r="D2804" s="298"/>
      <c r="E2804" s="298"/>
      <c r="F2804" s="298"/>
      <c r="G2804" s="298"/>
      <c r="H2804" s="298"/>
      <c r="I2804" s="298"/>
      <c r="J2804" s="298"/>
      <c r="K2804" s="298"/>
      <c r="L2804" s="299"/>
      <c r="M2804" s="300"/>
      <c r="N2804" s="301"/>
      <c r="O2804" s="238"/>
      <c r="P2804" s="238"/>
      <c r="Q2804" s="238"/>
    </row>
    <row r="2805" spans="1:17" s="39" customFormat="1" ht="12">
      <c r="A2805" s="298"/>
      <c r="B2805" s="298"/>
      <c r="C2805" s="298"/>
      <c r="D2805" s="298"/>
      <c r="E2805" s="298"/>
      <c r="F2805" s="298"/>
      <c r="G2805" s="298"/>
      <c r="H2805" s="298"/>
      <c r="I2805" s="298"/>
      <c r="J2805" s="298"/>
      <c r="K2805" s="298"/>
      <c r="L2805" s="299"/>
      <c r="M2805" s="300"/>
      <c r="N2805" s="301"/>
      <c r="O2805" s="238"/>
      <c r="P2805" s="238"/>
      <c r="Q2805" s="238"/>
    </row>
    <row r="2806" spans="1:17" s="39" customFormat="1" ht="12">
      <c r="A2806" s="298"/>
      <c r="B2806" s="298"/>
      <c r="C2806" s="298"/>
      <c r="D2806" s="298"/>
      <c r="E2806" s="298"/>
      <c r="F2806" s="298"/>
      <c r="G2806" s="298"/>
      <c r="H2806" s="298"/>
      <c r="I2806" s="298"/>
      <c r="J2806" s="298"/>
      <c r="K2806" s="298"/>
      <c r="L2806" s="299"/>
      <c r="M2806" s="300"/>
      <c r="N2806" s="301"/>
      <c r="O2806" s="238"/>
      <c r="P2806" s="238"/>
      <c r="Q2806" s="238"/>
    </row>
    <row r="2807" spans="1:17" s="39" customFormat="1" ht="12">
      <c r="A2807" s="298"/>
      <c r="B2807" s="298"/>
      <c r="C2807" s="298"/>
      <c r="D2807" s="298"/>
      <c r="E2807" s="298"/>
      <c r="F2807" s="298"/>
      <c r="G2807" s="298"/>
      <c r="H2807" s="298"/>
      <c r="I2807" s="298"/>
      <c r="J2807" s="298"/>
      <c r="K2807" s="298"/>
      <c r="L2807" s="299"/>
      <c r="M2807" s="300"/>
      <c r="N2807" s="301"/>
      <c r="O2807" s="238"/>
      <c r="P2807" s="238"/>
      <c r="Q2807" s="238"/>
    </row>
    <row r="2808" spans="1:17" s="39" customFormat="1" ht="12">
      <c r="A2808" s="298"/>
      <c r="B2808" s="298"/>
      <c r="C2808" s="298"/>
      <c r="D2808" s="298"/>
      <c r="E2808" s="298"/>
      <c r="F2808" s="298"/>
      <c r="G2808" s="298"/>
      <c r="H2808" s="298"/>
      <c r="I2808" s="298"/>
      <c r="J2808" s="298"/>
      <c r="K2808" s="298"/>
      <c r="L2808" s="299"/>
      <c r="M2808" s="300"/>
      <c r="N2808" s="301"/>
      <c r="O2808" s="238"/>
      <c r="P2808" s="238"/>
      <c r="Q2808" s="238"/>
    </row>
    <row r="2809" spans="1:17" s="39" customFormat="1" ht="12">
      <c r="A2809" s="298"/>
      <c r="B2809" s="298"/>
      <c r="C2809" s="298"/>
      <c r="D2809" s="298"/>
      <c r="E2809" s="298"/>
      <c r="F2809" s="298"/>
      <c r="G2809" s="298"/>
      <c r="H2809" s="298"/>
      <c r="I2809" s="298"/>
      <c r="J2809" s="298"/>
      <c r="K2809" s="298"/>
      <c r="L2809" s="299"/>
      <c r="M2809" s="300"/>
      <c r="N2809" s="301"/>
      <c r="O2809" s="238"/>
      <c r="P2809" s="238"/>
      <c r="Q2809" s="238"/>
    </row>
    <row r="2810" spans="1:17" s="39" customFormat="1" ht="12">
      <c r="A2810" s="298"/>
      <c r="B2810" s="298"/>
      <c r="C2810" s="298"/>
      <c r="D2810" s="298"/>
      <c r="E2810" s="298"/>
      <c r="F2810" s="298"/>
      <c r="G2810" s="298"/>
      <c r="H2810" s="298"/>
      <c r="I2810" s="298"/>
      <c r="J2810" s="298"/>
      <c r="K2810" s="298"/>
      <c r="L2810" s="299"/>
      <c r="M2810" s="300"/>
      <c r="N2810" s="301"/>
      <c r="O2810" s="238"/>
      <c r="P2810" s="238"/>
      <c r="Q2810" s="238"/>
    </row>
    <row r="2811" spans="1:17" s="39" customFormat="1" ht="12">
      <c r="A2811" s="298"/>
      <c r="B2811" s="298"/>
      <c r="C2811" s="298"/>
      <c r="D2811" s="298"/>
      <c r="E2811" s="298"/>
      <c r="F2811" s="298"/>
      <c r="G2811" s="298"/>
      <c r="H2811" s="298"/>
      <c r="I2811" s="298"/>
      <c r="J2811" s="298"/>
      <c r="K2811" s="298"/>
      <c r="L2811" s="299"/>
      <c r="M2811" s="300"/>
      <c r="N2811" s="301"/>
      <c r="O2811" s="238"/>
      <c r="P2811" s="238"/>
      <c r="Q2811" s="238"/>
    </row>
    <row r="2812" spans="1:17" s="39" customFormat="1" ht="12">
      <c r="A2812" s="298"/>
      <c r="B2812" s="298"/>
      <c r="C2812" s="298"/>
      <c r="D2812" s="298"/>
      <c r="E2812" s="298"/>
      <c r="F2812" s="298"/>
      <c r="G2812" s="298"/>
      <c r="H2812" s="298"/>
      <c r="I2812" s="298"/>
      <c r="J2812" s="298"/>
      <c r="K2812" s="298"/>
      <c r="L2812" s="299"/>
      <c r="M2812" s="300"/>
      <c r="N2812" s="301"/>
      <c r="O2812" s="238"/>
      <c r="P2812" s="238"/>
      <c r="Q2812" s="238"/>
    </row>
    <row r="2813" spans="1:17" s="39" customFormat="1" ht="12">
      <c r="A2813" s="298"/>
      <c r="B2813" s="298"/>
      <c r="C2813" s="298"/>
      <c r="D2813" s="298"/>
      <c r="E2813" s="298"/>
      <c r="F2813" s="298"/>
      <c r="G2813" s="298"/>
      <c r="H2813" s="298"/>
      <c r="I2813" s="298"/>
      <c r="J2813" s="298"/>
      <c r="K2813" s="298"/>
      <c r="L2813" s="299"/>
      <c r="M2813" s="300"/>
      <c r="N2813" s="301"/>
      <c r="O2813" s="238"/>
      <c r="P2813" s="238"/>
      <c r="Q2813" s="238"/>
    </row>
    <row r="2814" spans="1:17" s="39" customFormat="1" ht="12">
      <c r="A2814" s="298"/>
      <c r="B2814" s="298"/>
      <c r="C2814" s="298"/>
      <c r="D2814" s="298"/>
      <c r="E2814" s="298"/>
      <c r="F2814" s="298"/>
      <c r="G2814" s="298"/>
      <c r="H2814" s="298"/>
      <c r="I2814" s="298"/>
      <c r="J2814" s="298"/>
      <c r="K2814" s="298"/>
      <c r="L2814" s="299"/>
      <c r="M2814" s="300"/>
      <c r="N2814" s="301"/>
      <c r="O2814" s="238"/>
      <c r="P2814" s="238"/>
      <c r="Q2814" s="238"/>
    </row>
    <row r="2815" spans="1:17" s="39" customFormat="1" ht="12">
      <c r="A2815" s="298"/>
      <c r="B2815" s="298"/>
      <c r="C2815" s="298"/>
      <c r="D2815" s="298"/>
      <c r="E2815" s="298"/>
      <c r="F2815" s="298"/>
      <c r="G2815" s="298"/>
      <c r="H2815" s="298"/>
      <c r="I2815" s="298"/>
      <c r="J2815" s="298"/>
      <c r="K2815" s="298"/>
      <c r="L2815" s="299"/>
      <c r="M2815" s="300"/>
      <c r="N2815" s="301"/>
      <c r="O2815" s="238"/>
      <c r="P2815" s="238"/>
      <c r="Q2815" s="238"/>
    </row>
    <row r="2816" spans="1:17" s="39" customFormat="1" ht="12">
      <c r="A2816" s="298"/>
      <c r="B2816" s="298"/>
      <c r="C2816" s="298"/>
      <c r="D2816" s="298"/>
      <c r="E2816" s="298"/>
      <c r="F2816" s="298"/>
      <c r="G2816" s="298"/>
      <c r="H2816" s="298"/>
      <c r="I2816" s="298"/>
      <c r="J2816" s="298"/>
      <c r="K2816" s="298"/>
      <c r="L2816" s="299"/>
      <c r="M2816" s="300"/>
      <c r="N2816" s="301"/>
      <c r="O2816" s="238"/>
      <c r="P2816" s="238"/>
      <c r="Q2816" s="238"/>
    </row>
    <row r="2817" spans="1:17" s="39" customFormat="1" ht="12">
      <c r="A2817" s="298"/>
      <c r="B2817" s="298"/>
      <c r="C2817" s="298"/>
      <c r="D2817" s="298"/>
      <c r="E2817" s="298"/>
      <c r="F2817" s="298"/>
      <c r="G2817" s="298"/>
      <c r="H2817" s="298"/>
      <c r="I2817" s="298"/>
      <c r="J2817" s="298"/>
      <c r="K2817" s="298"/>
      <c r="L2817" s="299"/>
      <c r="M2817" s="300"/>
      <c r="N2817" s="301"/>
      <c r="O2817" s="238"/>
      <c r="P2817" s="238"/>
      <c r="Q2817" s="238"/>
    </row>
    <row r="2818" spans="1:17" s="39" customFormat="1" ht="12">
      <c r="A2818" s="298"/>
      <c r="B2818" s="298"/>
      <c r="C2818" s="298"/>
      <c r="D2818" s="298"/>
      <c r="E2818" s="298"/>
      <c r="F2818" s="298"/>
      <c r="G2818" s="298"/>
      <c r="H2818" s="298"/>
      <c r="I2818" s="298"/>
      <c r="J2818" s="298"/>
      <c r="K2818" s="298"/>
      <c r="L2818" s="299"/>
      <c r="M2818" s="300"/>
      <c r="N2818" s="301"/>
      <c r="O2818" s="238"/>
      <c r="P2818" s="238"/>
      <c r="Q2818" s="238"/>
    </row>
    <row r="2819" spans="1:17" s="39" customFormat="1" ht="12">
      <c r="A2819" s="298"/>
      <c r="B2819" s="298"/>
      <c r="C2819" s="298"/>
      <c r="D2819" s="298"/>
      <c r="E2819" s="298"/>
      <c r="F2819" s="298"/>
      <c r="G2819" s="298"/>
      <c r="H2819" s="298"/>
      <c r="I2819" s="298"/>
      <c r="J2819" s="298"/>
      <c r="K2819" s="298"/>
      <c r="L2819" s="299"/>
      <c r="M2819" s="300"/>
      <c r="N2819" s="301"/>
      <c r="O2819" s="238"/>
      <c r="P2819" s="238"/>
      <c r="Q2819" s="238"/>
    </row>
    <row r="2820" spans="1:17" s="39" customFormat="1" ht="12">
      <c r="A2820" s="298"/>
      <c r="B2820" s="298"/>
      <c r="C2820" s="298"/>
      <c r="D2820" s="298"/>
      <c r="E2820" s="298"/>
      <c r="F2820" s="298"/>
      <c r="G2820" s="298"/>
      <c r="H2820" s="298"/>
      <c r="I2820" s="298"/>
      <c r="J2820" s="298"/>
      <c r="K2820" s="298"/>
      <c r="L2820" s="299"/>
      <c r="M2820" s="300"/>
      <c r="N2820" s="301"/>
      <c r="O2820" s="238"/>
      <c r="P2820" s="238"/>
      <c r="Q2820" s="238"/>
    </row>
    <row r="2821" spans="1:17" s="39" customFormat="1" ht="12">
      <c r="A2821" s="298"/>
      <c r="B2821" s="298"/>
      <c r="C2821" s="298"/>
      <c r="D2821" s="298"/>
      <c r="E2821" s="298"/>
      <c r="F2821" s="298"/>
      <c r="G2821" s="298"/>
      <c r="H2821" s="298"/>
      <c r="I2821" s="298"/>
      <c r="J2821" s="298"/>
      <c r="K2821" s="298"/>
      <c r="L2821" s="299"/>
      <c r="M2821" s="300"/>
      <c r="N2821" s="301"/>
      <c r="O2821" s="238"/>
      <c r="P2821" s="238"/>
      <c r="Q2821" s="238"/>
    </row>
    <row r="2822" spans="1:17" s="39" customFormat="1" ht="12">
      <c r="A2822" s="298"/>
      <c r="B2822" s="298"/>
      <c r="C2822" s="298"/>
      <c r="D2822" s="298"/>
      <c r="E2822" s="298"/>
      <c r="F2822" s="298"/>
      <c r="G2822" s="298"/>
      <c r="H2822" s="298"/>
      <c r="I2822" s="298"/>
      <c r="J2822" s="298"/>
      <c r="K2822" s="298"/>
      <c r="L2822" s="299"/>
      <c r="M2822" s="300"/>
      <c r="N2822" s="301"/>
      <c r="O2822" s="238"/>
      <c r="P2822" s="238"/>
      <c r="Q2822" s="238"/>
    </row>
    <row r="2823" spans="1:17" s="39" customFormat="1" ht="12">
      <c r="A2823" s="298"/>
      <c r="B2823" s="298"/>
      <c r="C2823" s="298"/>
      <c r="D2823" s="298"/>
      <c r="E2823" s="298"/>
      <c r="F2823" s="298"/>
      <c r="G2823" s="298"/>
      <c r="H2823" s="298"/>
      <c r="I2823" s="298"/>
      <c r="J2823" s="298"/>
      <c r="K2823" s="298"/>
      <c r="L2823" s="299"/>
      <c r="M2823" s="300"/>
      <c r="N2823" s="301"/>
      <c r="O2823" s="238"/>
      <c r="P2823" s="238"/>
      <c r="Q2823" s="238"/>
    </row>
    <row r="2824" spans="1:17" s="39" customFormat="1" ht="12">
      <c r="A2824" s="298"/>
      <c r="B2824" s="298"/>
      <c r="C2824" s="298"/>
      <c r="D2824" s="298"/>
      <c r="E2824" s="298"/>
      <c r="F2824" s="298"/>
      <c r="G2824" s="298"/>
      <c r="H2824" s="298"/>
      <c r="I2824" s="298"/>
      <c r="J2824" s="298"/>
      <c r="K2824" s="298"/>
      <c r="L2824" s="299"/>
      <c r="M2824" s="300"/>
      <c r="N2824" s="301"/>
      <c r="O2824" s="238"/>
      <c r="P2824" s="238"/>
      <c r="Q2824" s="238"/>
    </row>
    <row r="2825" spans="1:17" s="39" customFormat="1" ht="12">
      <c r="A2825" s="298"/>
      <c r="B2825" s="298"/>
      <c r="C2825" s="298"/>
      <c r="D2825" s="298"/>
      <c r="E2825" s="298"/>
      <c r="F2825" s="298"/>
      <c r="G2825" s="298"/>
      <c r="H2825" s="298"/>
      <c r="I2825" s="298"/>
      <c r="J2825" s="298"/>
      <c r="K2825" s="298"/>
      <c r="L2825" s="299"/>
      <c r="M2825" s="300"/>
      <c r="N2825" s="301"/>
      <c r="O2825" s="238"/>
      <c r="P2825" s="238"/>
      <c r="Q2825" s="238"/>
    </row>
    <row r="2826" spans="1:17" s="39" customFormat="1" ht="12">
      <c r="A2826" s="298"/>
      <c r="B2826" s="298"/>
      <c r="C2826" s="298"/>
      <c r="D2826" s="298"/>
      <c r="E2826" s="298"/>
      <c r="F2826" s="298"/>
      <c r="G2826" s="298"/>
      <c r="H2826" s="298"/>
      <c r="I2826" s="298"/>
      <c r="J2826" s="298"/>
      <c r="K2826" s="298"/>
      <c r="L2826" s="299"/>
      <c r="M2826" s="300"/>
      <c r="N2826" s="301"/>
      <c r="O2826" s="238"/>
      <c r="P2826" s="238"/>
      <c r="Q2826" s="238"/>
    </row>
    <row r="2827" spans="1:17" s="39" customFormat="1" ht="12">
      <c r="A2827" s="298"/>
      <c r="B2827" s="298"/>
      <c r="C2827" s="298"/>
      <c r="D2827" s="298"/>
      <c r="E2827" s="298"/>
      <c r="F2827" s="298"/>
      <c r="G2827" s="298"/>
      <c r="H2827" s="298"/>
      <c r="I2827" s="298"/>
      <c r="J2827" s="298"/>
      <c r="K2827" s="298"/>
      <c r="L2827" s="299"/>
      <c r="M2827" s="300"/>
      <c r="N2827" s="301"/>
      <c r="O2827" s="238"/>
      <c r="P2827" s="238"/>
      <c r="Q2827" s="238"/>
    </row>
    <row r="2828" spans="1:17" s="39" customFormat="1" ht="12">
      <c r="A2828" s="298"/>
      <c r="B2828" s="298"/>
      <c r="C2828" s="298"/>
      <c r="D2828" s="298"/>
      <c r="E2828" s="298"/>
      <c r="F2828" s="298"/>
      <c r="G2828" s="298"/>
      <c r="H2828" s="298"/>
      <c r="I2828" s="298"/>
      <c r="J2828" s="298"/>
      <c r="K2828" s="298"/>
      <c r="L2828" s="299"/>
      <c r="M2828" s="300"/>
      <c r="N2828" s="301"/>
      <c r="O2828" s="238"/>
      <c r="P2828" s="238"/>
      <c r="Q2828" s="238"/>
    </row>
    <row r="2829" spans="1:17" s="39" customFormat="1" ht="12">
      <c r="A2829" s="298"/>
      <c r="B2829" s="298"/>
      <c r="C2829" s="298"/>
      <c r="D2829" s="298"/>
      <c r="E2829" s="298"/>
      <c r="F2829" s="298"/>
      <c r="G2829" s="298"/>
      <c r="H2829" s="298"/>
      <c r="I2829" s="298"/>
      <c r="J2829" s="298"/>
      <c r="K2829" s="298"/>
      <c r="L2829" s="299"/>
      <c r="M2829" s="300"/>
      <c r="N2829" s="301"/>
      <c r="O2829" s="238"/>
      <c r="P2829" s="238"/>
      <c r="Q2829" s="238"/>
    </row>
    <row r="2830" spans="1:17" s="39" customFormat="1" ht="12">
      <c r="A2830" s="298"/>
      <c r="B2830" s="298"/>
      <c r="C2830" s="298"/>
      <c r="D2830" s="298"/>
      <c r="E2830" s="298"/>
      <c r="F2830" s="298"/>
      <c r="G2830" s="298"/>
      <c r="H2830" s="298"/>
      <c r="I2830" s="298"/>
      <c r="J2830" s="298"/>
      <c r="K2830" s="298"/>
      <c r="L2830" s="299"/>
      <c r="M2830" s="300"/>
      <c r="N2830" s="301"/>
      <c r="O2830" s="238"/>
      <c r="P2830" s="238"/>
      <c r="Q2830" s="238"/>
    </row>
    <row r="2831" spans="1:17" s="39" customFormat="1" ht="12">
      <c r="A2831" s="298"/>
      <c r="B2831" s="298"/>
      <c r="C2831" s="298"/>
      <c r="D2831" s="298"/>
      <c r="E2831" s="298"/>
      <c r="F2831" s="298"/>
      <c r="G2831" s="298"/>
      <c r="H2831" s="298"/>
      <c r="I2831" s="298"/>
      <c r="J2831" s="298"/>
      <c r="K2831" s="298"/>
      <c r="L2831" s="299"/>
      <c r="M2831" s="300"/>
      <c r="N2831" s="301"/>
      <c r="O2831" s="238"/>
      <c r="P2831" s="238"/>
      <c r="Q2831" s="238"/>
    </row>
    <row r="2832" spans="1:17" s="39" customFormat="1" ht="12">
      <c r="A2832" s="298"/>
      <c r="B2832" s="298"/>
      <c r="C2832" s="298"/>
      <c r="D2832" s="298"/>
      <c r="E2832" s="298"/>
      <c r="F2832" s="298"/>
      <c r="G2832" s="298"/>
      <c r="H2832" s="298"/>
      <c r="I2832" s="298"/>
      <c r="J2832" s="298"/>
      <c r="K2832" s="298"/>
      <c r="L2832" s="299"/>
      <c r="M2832" s="300"/>
      <c r="N2832" s="301"/>
      <c r="O2832" s="238"/>
      <c r="P2832" s="238"/>
      <c r="Q2832" s="238"/>
    </row>
    <row r="2833" spans="1:17" s="39" customFormat="1" ht="12">
      <c r="A2833" s="298"/>
      <c r="B2833" s="298"/>
      <c r="C2833" s="298"/>
      <c r="D2833" s="298"/>
      <c r="E2833" s="298"/>
      <c r="F2833" s="298"/>
      <c r="G2833" s="298"/>
      <c r="H2833" s="298"/>
      <c r="I2833" s="298"/>
      <c r="J2833" s="298"/>
      <c r="K2833" s="298"/>
      <c r="L2833" s="299"/>
      <c r="M2833" s="300"/>
      <c r="N2833" s="301"/>
      <c r="O2833" s="238"/>
      <c r="P2833" s="238"/>
      <c r="Q2833" s="238"/>
    </row>
    <row r="2834" spans="1:17" s="39" customFormat="1" ht="12">
      <c r="A2834" s="298"/>
      <c r="B2834" s="298"/>
      <c r="C2834" s="298"/>
      <c r="D2834" s="298"/>
      <c r="E2834" s="298"/>
      <c r="F2834" s="298"/>
      <c r="G2834" s="298"/>
      <c r="H2834" s="298"/>
      <c r="I2834" s="298"/>
      <c r="J2834" s="298"/>
      <c r="K2834" s="298"/>
      <c r="L2834" s="299"/>
      <c r="M2834" s="300"/>
      <c r="N2834" s="301"/>
      <c r="O2834" s="238"/>
      <c r="P2834" s="238"/>
      <c r="Q2834" s="238"/>
    </row>
    <row r="2835" spans="1:17" s="39" customFormat="1" ht="12">
      <c r="A2835" s="298"/>
      <c r="B2835" s="298"/>
      <c r="C2835" s="298"/>
      <c r="D2835" s="298"/>
      <c r="E2835" s="298"/>
      <c r="F2835" s="298"/>
      <c r="G2835" s="298"/>
      <c r="H2835" s="298"/>
      <c r="I2835" s="298"/>
      <c r="J2835" s="298"/>
      <c r="K2835" s="298"/>
      <c r="L2835" s="299"/>
      <c r="M2835" s="300"/>
      <c r="N2835" s="301"/>
      <c r="O2835" s="238"/>
      <c r="P2835" s="238"/>
      <c r="Q2835" s="238"/>
    </row>
    <row r="2836" spans="1:17" s="39" customFormat="1" ht="12">
      <c r="A2836" s="298"/>
      <c r="B2836" s="298"/>
      <c r="C2836" s="298"/>
      <c r="D2836" s="298"/>
      <c r="E2836" s="298"/>
      <c r="F2836" s="298"/>
      <c r="G2836" s="298"/>
      <c r="H2836" s="298"/>
      <c r="I2836" s="298"/>
      <c r="J2836" s="298"/>
      <c r="K2836" s="298"/>
      <c r="L2836" s="299"/>
      <c r="M2836" s="300"/>
      <c r="N2836" s="301"/>
      <c r="O2836" s="238"/>
      <c r="P2836" s="238"/>
      <c r="Q2836" s="238"/>
    </row>
    <row r="2837" spans="1:17" s="39" customFormat="1" ht="12">
      <c r="A2837" s="298"/>
      <c r="B2837" s="298"/>
      <c r="C2837" s="298"/>
      <c r="D2837" s="298"/>
      <c r="E2837" s="298"/>
      <c r="F2837" s="298"/>
      <c r="G2837" s="298"/>
      <c r="H2837" s="298"/>
      <c r="I2837" s="298"/>
      <c r="J2837" s="298"/>
      <c r="K2837" s="298"/>
      <c r="L2837" s="299"/>
      <c r="M2837" s="300"/>
      <c r="N2837" s="301"/>
      <c r="O2837" s="238"/>
      <c r="P2837" s="238"/>
      <c r="Q2837" s="238"/>
    </row>
    <row r="2838" spans="1:17" s="39" customFormat="1" ht="12">
      <c r="A2838" s="298"/>
      <c r="B2838" s="298"/>
      <c r="C2838" s="298"/>
      <c r="D2838" s="298"/>
      <c r="E2838" s="298"/>
      <c r="F2838" s="298"/>
      <c r="G2838" s="298"/>
      <c r="H2838" s="298"/>
      <c r="I2838" s="298"/>
      <c r="J2838" s="298"/>
      <c r="K2838" s="298"/>
      <c r="L2838" s="299"/>
      <c r="M2838" s="300"/>
      <c r="N2838" s="301"/>
      <c r="O2838" s="238"/>
      <c r="P2838" s="238"/>
      <c r="Q2838" s="238"/>
    </row>
    <row r="2839" spans="1:17" s="39" customFormat="1" ht="12">
      <c r="A2839" s="298"/>
      <c r="B2839" s="298"/>
      <c r="C2839" s="298"/>
      <c r="D2839" s="298"/>
      <c r="E2839" s="298"/>
      <c r="F2839" s="298"/>
      <c r="G2839" s="298"/>
      <c r="H2839" s="298"/>
      <c r="I2839" s="298"/>
      <c r="J2839" s="298"/>
      <c r="K2839" s="298"/>
      <c r="L2839" s="299"/>
      <c r="M2839" s="300"/>
      <c r="N2839" s="301"/>
      <c r="O2839" s="238"/>
      <c r="P2839" s="238"/>
      <c r="Q2839" s="238"/>
    </row>
    <row r="2840" spans="1:17" s="39" customFormat="1" ht="12">
      <c r="A2840" s="298"/>
      <c r="B2840" s="298"/>
      <c r="C2840" s="298"/>
      <c r="D2840" s="298"/>
      <c r="E2840" s="298"/>
      <c r="F2840" s="298"/>
      <c r="G2840" s="298"/>
      <c r="H2840" s="298"/>
      <c r="I2840" s="298"/>
      <c r="J2840" s="298"/>
      <c r="K2840" s="298"/>
      <c r="L2840" s="299"/>
      <c r="M2840" s="300"/>
      <c r="N2840" s="301"/>
      <c r="O2840" s="238"/>
      <c r="P2840" s="238"/>
      <c r="Q2840" s="238"/>
    </row>
    <row r="2841" spans="1:17" s="39" customFormat="1" ht="12">
      <c r="A2841" s="298"/>
      <c r="B2841" s="298"/>
      <c r="C2841" s="298"/>
      <c r="D2841" s="298"/>
      <c r="E2841" s="298"/>
      <c r="F2841" s="298"/>
      <c r="G2841" s="298"/>
      <c r="H2841" s="298"/>
      <c r="I2841" s="298"/>
      <c r="J2841" s="298"/>
      <c r="K2841" s="298"/>
      <c r="L2841" s="299"/>
      <c r="M2841" s="300"/>
      <c r="N2841" s="301"/>
      <c r="O2841" s="238"/>
      <c r="P2841" s="238"/>
      <c r="Q2841" s="238"/>
    </row>
    <row r="2842" spans="1:17" s="39" customFormat="1" ht="12">
      <c r="A2842" s="298"/>
      <c r="B2842" s="298"/>
      <c r="C2842" s="298"/>
      <c r="D2842" s="298"/>
      <c r="E2842" s="298"/>
      <c r="F2842" s="298"/>
      <c r="G2842" s="298"/>
      <c r="H2842" s="298"/>
      <c r="I2842" s="298"/>
      <c r="J2842" s="298"/>
      <c r="K2842" s="298"/>
      <c r="L2842" s="299"/>
      <c r="M2842" s="300"/>
      <c r="N2842" s="301"/>
      <c r="O2842" s="238"/>
      <c r="P2842" s="238"/>
      <c r="Q2842" s="238"/>
    </row>
    <row r="2843" spans="1:17" s="39" customFormat="1" ht="12">
      <c r="A2843" s="298"/>
      <c r="B2843" s="298"/>
      <c r="C2843" s="298"/>
      <c r="D2843" s="298"/>
      <c r="E2843" s="298"/>
      <c r="F2843" s="298"/>
      <c r="G2843" s="298"/>
      <c r="H2843" s="298"/>
      <c r="I2843" s="298"/>
      <c r="J2843" s="298"/>
      <c r="K2843" s="298"/>
      <c r="L2843" s="299"/>
      <c r="M2843" s="300"/>
      <c r="N2843" s="301"/>
      <c r="O2843" s="238"/>
      <c r="P2843" s="238"/>
      <c r="Q2843" s="238"/>
    </row>
    <row r="2844" spans="1:17" s="39" customFormat="1" ht="12">
      <c r="A2844" s="298"/>
      <c r="B2844" s="298"/>
      <c r="C2844" s="298"/>
      <c r="D2844" s="298"/>
      <c r="E2844" s="298"/>
      <c r="F2844" s="298"/>
      <c r="G2844" s="298"/>
      <c r="H2844" s="298"/>
      <c r="I2844" s="298"/>
      <c r="J2844" s="298"/>
      <c r="K2844" s="298"/>
      <c r="L2844" s="299"/>
      <c r="M2844" s="300"/>
      <c r="N2844" s="301"/>
      <c r="O2844" s="238"/>
      <c r="P2844" s="238"/>
      <c r="Q2844" s="238"/>
    </row>
    <row r="2845" spans="1:17" s="39" customFormat="1" ht="12">
      <c r="A2845" s="298"/>
      <c r="B2845" s="298"/>
      <c r="C2845" s="298"/>
      <c r="D2845" s="298"/>
      <c r="E2845" s="298"/>
      <c r="F2845" s="298"/>
      <c r="G2845" s="298"/>
      <c r="H2845" s="298"/>
      <c r="I2845" s="298"/>
      <c r="J2845" s="298"/>
      <c r="K2845" s="298"/>
      <c r="L2845" s="299"/>
      <c r="M2845" s="300"/>
      <c r="N2845" s="301"/>
      <c r="O2845" s="238"/>
      <c r="P2845" s="238"/>
      <c r="Q2845" s="238"/>
    </row>
    <row r="2846" spans="1:17" s="39" customFormat="1" ht="12">
      <c r="A2846" s="298"/>
      <c r="B2846" s="298"/>
      <c r="C2846" s="298"/>
      <c r="D2846" s="298"/>
      <c r="E2846" s="298"/>
      <c r="F2846" s="298"/>
      <c r="G2846" s="298"/>
      <c r="H2846" s="298"/>
      <c r="I2846" s="298"/>
      <c r="J2846" s="298"/>
      <c r="K2846" s="298"/>
      <c r="L2846" s="299"/>
      <c r="M2846" s="300"/>
      <c r="N2846" s="301"/>
      <c r="O2846" s="238"/>
      <c r="P2846" s="238"/>
      <c r="Q2846" s="238"/>
    </row>
    <row r="2847" spans="1:17" s="39" customFormat="1" ht="12">
      <c r="A2847" s="298"/>
      <c r="B2847" s="298"/>
      <c r="C2847" s="298"/>
      <c r="D2847" s="298"/>
      <c r="E2847" s="298"/>
      <c r="F2847" s="298"/>
      <c r="G2847" s="298"/>
      <c r="H2847" s="298"/>
      <c r="I2847" s="298"/>
      <c r="J2847" s="298"/>
      <c r="K2847" s="298"/>
      <c r="L2847" s="299"/>
      <c r="M2847" s="300"/>
      <c r="N2847" s="301"/>
      <c r="O2847" s="238"/>
      <c r="P2847" s="238"/>
      <c r="Q2847" s="238"/>
    </row>
    <row r="2848" spans="1:17" s="39" customFormat="1" ht="12">
      <c r="A2848" s="298"/>
      <c r="B2848" s="298"/>
      <c r="C2848" s="298"/>
      <c r="D2848" s="298"/>
      <c r="E2848" s="298"/>
      <c r="F2848" s="298"/>
      <c r="G2848" s="298"/>
      <c r="H2848" s="298"/>
      <c r="I2848" s="298"/>
      <c r="J2848" s="298"/>
      <c r="K2848" s="298"/>
      <c r="L2848" s="299"/>
      <c r="M2848" s="300"/>
      <c r="N2848" s="301"/>
      <c r="O2848" s="238"/>
      <c r="P2848" s="238"/>
      <c r="Q2848" s="238"/>
    </row>
    <row r="2849" spans="1:17" s="39" customFormat="1" ht="12">
      <c r="A2849" s="298"/>
      <c r="B2849" s="298"/>
      <c r="C2849" s="298"/>
      <c r="D2849" s="298"/>
      <c r="E2849" s="298"/>
      <c r="F2849" s="298"/>
      <c r="G2849" s="298"/>
      <c r="H2849" s="298"/>
      <c r="I2849" s="298"/>
      <c r="J2849" s="298"/>
      <c r="K2849" s="298"/>
      <c r="L2849" s="299"/>
      <c r="M2849" s="300"/>
      <c r="N2849" s="301"/>
      <c r="O2849" s="238"/>
      <c r="P2849" s="238"/>
      <c r="Q2849" s="238"/>
    </row>
    <row r="2850" spans="1:17" s="39" customFormat="1" ht="12">
      <c r="A2850" s="298"/>
      <c r="B2850" s="298"/>
      <c r="C2850" s="298"/>
      <c r="D2850" s="298"/>
      <c r="E2850" s="298"/>
      <c r="F2850" s="298"/>
      <c r="G2850" s="298"/>
      <c r="H2850" s="298"/>
      <c r="I2850" s="298"/>
      <c r="J2850" s="298"/>
      <c r="K2850" s="298"/>
      <c r="L2850" s="299"/>
      <c r="M2850" s="300"/>
      <c r="N2850" s="301"/>
      <c r="O2850" s="238"/>
      <c r="P2850" s="238"/>
      <c r="Q2850" s="238"/>
    </row>
    <row r="2851" spans="1:17" s="39" customFormat="1" ht="12">
      <c r="A2851" s="298"/>
      <c r="B2851" s="298"/>
      <c r="C2851" s="298"/>
      <c r="D2851" s="298"/>
      <c r="E2851" s="298"/>
      <c r="F2851" s="298"/>
      <c r="G2851" s="298"/>
      <c r="H2851" s="298"/>
      <c r="I2851" s="298"/>
      <c r="J2851" s="298"/>
      <c r="K2851" s="298"/>
      <c r="L2851" s="299"/>
      <c r="M2851" s="300"/>
      <c r="N2851" s="301"/>
      <c r="O2851" s="238"/>
      <c r="P2851" s="238"/>
      <c r="Q2851" s="238"/>
    </row>
    <row r="2852" spans="1:17" s="39" customFormat="1" ht="12">
      <c r="A2852" s="298"/>
      <c r="B2852" s="298"/>
      <c r="C2852" s="298"/>
      <c r="D2852" s="298"/>
      <c r="E2852" s="298"/>
      <c r="F2852" s="298"/>
      <c r="G2852" s="298"/>
      <c r="H2852" s="298"/>
      <c r="I2852" s="298"/>
      <c r="J2852" s="298"/>
      <c r="K2852" s="298"/>
      <c r="L2852" s="299"/>
      <c r="M2852" s="300"/>
      <c r="N2852" s="301"/>
      <c r="O2852" s="238"/>
      <c r="P2852" s="238"/>
      <c r="Q2852" s="238"/>
    </row>
    <row r="2853" spans="1:17" s="39" customFormat="1" ht="12">
      <c r="A2853" s="298"/>
      <c r="B2853" s="298"/>
      <c r="C2853" s="298"/>
      <c r="D2853" s="298"/>
      <c r="E2853" s="298"/>
      <c r="F2853" s="298"/>
      <c r="G2853" s="298"/>
      <c r="H2853" s="298"/>
      <c r="I2853" s="298"/>
      <c r="J2853" s="298"/>
      <c r="K2853" s="298"/>
      <c r="L2853" s="299"/>
      <c r="M2853" s="300"/>
      <c r="N2853" s="301"/>
      <c r="O2853" s="238"/>
      <c r="P2853" s="238"/>
      <c r="Q2853" s="238"/>
    </row>
    <row r="2854" spans="1:17" s="39" customFormat="1" ht="12">
      <c r="A2854" s="298"/>
      <c r="B2854" s="298"/>
      <c r="C2854" s="298"/>
      <c r="D2854" s="298"/>
      <c r="E2854" s="298"/>
      <c r="F2854" s="298"/>
      <c r="G2854" s="298"/>
      <c r="H2854" s="298"/>
      <c r="I2854" s="298"/>
      <c r="J2854" s="298"/>
      <c r="K2854" s="298"/>
      <c r="L2854" s="299"/>
      <c r="M2854" s="300"/>
      <c r="N2854" s="301"/>
      <c r="O2854" s="238"/>
      <c r="P2854" s="238"/>
      <c r="Q2854" s="238"/>
    </row>
    <row r="2855" spans="1:17" s="39" customFormat="1" ht="12">
      <c r="A2855" s="298"/>
      <c r="B2855" s="298"/>
      <c r="C2855" s="298"/>
      <c r="D2855" s="298"/>
      <c r="E2855" s="298"/>
      <c r="F2855" s="298"/>
      <c r="G2855" s="298"/>
      <c r="H2855" s="298"/>
      <c r="I2855" s="298"/>
      <c r="J2855" s="298"/>
      <c r="K2855" s="298"/>
      <c r="L2855" s="299"/>
      <c r="M2855" s="300"/>
      <c r="N2855" s="301"/>
      <c r="O2855" s="238"/>
      <c r="P2855" s="238"/>
      <c r="Q2855" s="238"/>
    </row>
    <row r="2856" spans="1:17" s="39" customFormat="1" ht="12">
      <c r="A2856" s="298"/>
      <c r="B2856" s="298"/>
      <c r="C2856" s="298"/>
      <c r="D2856" s="298"/>
      <c r="E2856" s="298"/>
      <c r="F2856" s="298"/>
      <c r="G2856" s="298"/>
      <c r="H2856" s="298"/>
      <c r="I2856" s="298"/>
      <c r="J2856" s="298"/>
      <c r="K2856" s="298"/>
      <c r="L2856" s="299"/>
      <c r="M2856" s="300"/>
      <c r="N2856" s="301"/>
      <c r="O2856" s="238"/>
      <c r="P2856" s="238"/>
      <c r="Q2856" s="238"/>
    </row>
    <row r="2857" spans="1:17" s="39" customFormat="1" ht="12">
      <c r="A2857" s="298"/>
      <c r="B2857" s="298"/>
      <c r="C2857" s="298"/>
      <c r="D2857" s="298"/>
      <c r="E2857" s="298"/>
      <c r="F2857" s="298"/>
      <c r="G2857" s="298"/>
      <c r="H2857" s="298"/>
      <c r="I2857" s="298"/>
      <c r="J2857" s="298"/>
      <c r="K2857" s="298"/>
      <c r="L2857" s="299"/>
      <c r="M2857" s="300"/>
      <c r="N2857" s="301"/>
      <c r="O2857" s="238"/>
      <c r="P2857" s="238"/>
      <c r="Q2857" s="238"/>
    </row>
    <row r="2858" spans="1:17" s="39" customFormat="1" ht="12">
      <c r="A2858" s="298"/>
      <c r="B2858" s="298"/>
      <c r="C2858" s="298"/>
      <c r="D2858" s="298"/>
      <c r="E2858" s="298"/>
      <c r="F2858" s="298"/>
      <c r="G2858" s="298"/>
      <c r="H2858" s="298"/>
      <c r="I2858" s="298"/>
      <c r="J2858" s="298"/>
      <c r="K2858" s="298"/>
      <c r="L2858" s="299"/>
      <c r="M2858" s="300"/>
      <c r="N2858" s="301"/>
      <c r="O2858" s="238"/>
      <c r="P2858" s="238"/>
      <c r="Q2858" s="238"/>
    </row>
    <row r="2859" spans="1:17" s="39" customFormat="1" ht="12">
      <c r="A2859" s="298"/>
      <c r="B2859" s="298"/>
      <c r="C2859" s="298"/>
      <c r="D2859" s="298"/>
      <c r="E2859" s="298"/>
      <c r="F2859" s="298"/>
      <c r="G2859" s="298"/>
      <c r="H2859" s="298"/>
      <c r="I2859" s="298"/>
      <c r="J2859" s="298"/>
      <c r="K2859" s="298"/>
      <c r="L2859" s="299"/>
      <c r="M2859" s="300"/>
      <c r="N2859" s="301"/>
      <c r="O2859" s="238"/>
      <c r="P2859" s="238"/>
      <c r="Q2859" s="238"/>
    </row>
    <row r="2860" spans="1:17" s="39" customFormat="1" ht="12">
      <c r="A2860" s="298"/>
      <c r="B2860" s="298"/>
      <c r="C2860" s="298"/>
      <c r="D2860" s="298"/>
      <c r="E2860" s="298"/>
      <c r="F2860" s="298"/>
      <c r="G2860" s="298"/>
      <c r="H2860" s="298"/>
      <c r="I2860" s="298"/>
      <c r="J2860" s="298"/>
      <c r="K2860" s="298"/>
      <c r="L2860" s="299"/>
      <c r="M2860" s="300"/>
      <c r="N2860" s="301"/>
      <c r="O2860" s="238"/>
      <c r="P2860" s="238"/>
      <c r="Q2860" s="238"/>
    </row>
    <row r="2861" spans="1:17" s="39" customFormat="1" ht="12">
      <c r="A2861" s="298"/>
      <c r="B2861" s="298"/>
      <c r="C2861" s="298"/>
      <c r="D2861" s="298"/>
      <c r="E2861" s="298"/>
      <c r="F2861" s="298"/>
      <c r="G2861" s="298"/>
      <c r="H2861" s="298"/>
      <c r="I2861" s="298"/>
      <c r="J2861" s="298"/>
      <c r="K2861" s="298"/>
      <c r="L2861" s="299"/>
      <c r="M2861" s="300"/>
      <c r="N2861" s="301"/>
      <c r="O2861" s="238"/>
      <c r="P2861" s="238"/>
      <c r="Q2861" s="238"/>
    </row>
    <row r="2862" spans="1:17" s="39" customFormat="1" ht="12">
      <c r="A2862" s="298"/>
      <c r="B2862" s="298"/>
      <c r="C2862" s="298"/>
      <c r="D2862" s="298"/>
      <c r="E2862" s="298"/>
      <c r="F2862" s="298"/>
      <c r="G2862" s="298"/>
      <c r="H2862" s="298"/>
      <c r="I2862" s="298"/>
      <c r="J2862" s="298"/>
      <c r="K2862" s="298"/>
      <c r="L2862" s="299"/>
      <c r="M2862" s="300"/>
      <c r="N2862" s="301"/>
      <c r="O2862" s="238"/>
      <c r="P2862" s="238"/>
      <c r="Q2862" s="238"/>
    </row>
    <row r="2863" spans="1:17" s="39" customFormat="1" ht="12">
      <c r="A2863" s="298"/>
      <c r="B2863" s="298"/>
      <c r="C2863" s="298"/>
      <c r="D2863" s="298"/>
      <c r="E2863" s="298"/>
      <c r="F2863" s="298"/>
      <c r="G2863" s="298"/>
      <c r="H2863" s="298"/>
      <c r="I2863" s="298"/>
      <c r="J2863" s="298"/>
      <c r="K2863" s="298"/>
      <c r="L2863" s="299"/>
      <c r="M2863" s="300"/>
      <c r="N2863" s="301"/>
      <c r="O2863" s="238"/>
      <c r="P2863" s="238"/>
      <c r="Q2863" s="238"/>
    </row>
    <row r="2864" spans="1:17" s="39" customFormat="1" ht="12">
      <c r="A2864" s="298"/>
      <c r="B2864" s="298"/>
      <c r="C2864" s="298"/>
      <c r="D2864" s="298"/>
      <c r="E2864" s="298"/>
      <c r="F2864" s="298"/>
      <c r="G2864" s="298"/>
      <c r="H2864" s="298"/>
      <c r="I2864" s="298"/>
      <c r="J2864" s="298"/>
      <c r="K2864" s="298"/>
      <c r="L2864" s="299"/>
      <c r="M2864" s="300"/>
      <c r="N2864" s="301"/>
      <c r="O2864" s="238"/>
      <c r="P2864" s="238"/>
      <c r="Q2864" s="238"/>
    </row>
    <row r="2865" spans="1:17" s="39" customFormat="1" ht="12">
      <c r="A2865" s="298"/>
      <c r="B2865" s="298"/>
      <c r="C2865" s="298"/>
      <c r="D2865" s="298"/>
      <c r="E2865" s="298"/>
      <c r="F2865" s="298"/>
      <c r="G2865" s="298"/>
      <c r="H2865" s="298"/>
      <c r="I2865" s="298"/>
      <c r="J2865" s="298"/>
      <c r="K2865" s="298"/>
      <c r="L2865" s="299"/>
      <c r="M2865" s="300"/>
      <c r="N2865" s="301"/>
      <c r="O2865" s="238"/>
      <c r="P2865" s="238"/>
      <c r="Q2865" s="238"/>
    </row>
    <row r="2866" spans="1:17" s="39" customFormat="1" ht="12">
      <c r="A2866" s="298"/>
      <c r="B2866" s="298"/>
      <c r="C2866" s="298"/>
      <c r="D2866" s="298"/>
      <c r="E2866" s="298"/>
      <c r="F2866" s="298"/>
      <c r="G2866" s="298"/>
      <c r="H2866" s="298"/>
      <c r="I2866" s="298"/>
      <c r="J2866" s="298"/>
      <c r="K2866" s="298"/>
      <c r="L2866" s="299"/>
      <c r="M2866" s="300"/>
      <c r="N2866" s="301"/>
      <c r="O2866" s="238"/>
      <c r="P2866" s="238"/>
      <c r="Q2866" s="238"/>
    </row>
    <row r="2867" spans="1:17" s="39" customFormat="1" ht="12">
      <c r="A2867" s="298"/>
      <c r="B2867" s="298"/>
      <c r="C2867" s="298"/>
      <c r="D2867" s="298"/>
      <c r="E2867" s="298"/>
      <c r="F2867" s="298"/>
      <c r="G2867" s="298"/>
      <c r="H2867" s="298"/>
      <c r="I2867" s="298"/>
      <c r="J2867" s="298"/>
      <c r="K2867" s="298"/>
      <c r="L2867" s="299"/>
      <c r="M2867" s="300"/>
      <c r="N2867" s="301"/>
      <c r="O2867" s="238"/>
      <c r="P2867" s="238"/>
      <c r="Q2867" s="238"/>
    </row>
    <row r="2868" spans="1:17" s="39" customFormat="1" ht="12">
      <c r="A2868" s="298"/>
      <c r="B2868" s="298"/>
      <c r="C2868" s="298"/>
      <c r="D2868" s="298"/>
      <c r="E2868" s="298"/>
      <c r="F2868" s="298"/>
      <c r="G2868" s="298"/>
      <c r="H2868" s="298"/>
      <c r="I2868" s="298"/>
      <c r="J2868" s="298"/>
      <c r="K2868" s="298"/>
      <c r="L2868" s="299"/>
      <c r="M2868" s="300"/>
      <c r="N2868" s="301"/>
      <c r="O2868" s="238"/>
      <c r="P2868" s="238"/>
      <c r="Q2868" s="238"/>
    </row>
    <row r="2869" spans="1:17" s="39" customFormat="1" ht="12">
      <c r="A2869" s="298"/>
      <c r="B2869" s="298"/>
      <c r="C2869" s="298"/>
      <c r="D2869" s="298"/>
      <c r="E2869" s="298"/>
      <c r="F2869" s="298"/>
      <c r="G2869" s="298"/>
      <c r="H2869" s="298"/>
      <c r="I2869" s="298"/>
      <c r="J2869" s="298"/>
      <c r="K2869" s="298"/>
      <c r="L2869" s="299"/>
      <c r="M2869" s="300"/>
      <c r="N2869" s="301"/>
      <c r="O2869" s="238"/>
      <c r="P2869" s="238"/>
      <c r="Q2869" s="238"/>
    </row>
    <row r="2870" spans="1:17" s="39" customFormat="1" ht="12">
      <c r="A2870" s="298"/>
      <c r="B2870" s="298"/>
      <c r="C2870" s="298"/>
      <c r="D2870" s="298"/>
      <c r="E2870" s="298"/>
      <c r="F2870" s="298"/>
      <c r="G2870" s="298"/>
      <c r="H2870" s="298"/>
      <c r="I2870" s="298"/>
      <c r="J2870" s="298"/>
      <c r="K2870" s="298"/>
      <c r="L2870" s="299"/>
      <c r="M2870" s="300"/>
      <c r="N2870" s="301"/>
      <c r="O2870" s="238"/>
      <c r="P2870" s="238"/>
      <c r="Q2870" s="238"/>
    </row>
    <row r="2871" spans="1:17" s="39" customFormat="1" ht="12">
      <c r="A2871" s="298"/>
      <c r="B2871" s="298"/>
      <c r="C2871" s="298"/>
      <c r="D2871" s="298"/>
      <c r="E2871" s="298"/>
      <c r="F2871" s="298"/>
      <c r="G2871" s="298"/>
      <c r="H2871" s="298"/>
      <c r="I2871" s="298"/>
      <c r="J2871" s="298"/>
      <c r="K2871" s="298"/>
      <c r="L2871" s="299"/>
      <c r="M2871" s="300"/>
      <c r="N2871" s="301"/>
      <c r="O2871" s="238"/>
      <c r="P2871" s="238"/>
      <c r="Q2871" s="238"/>
    </row>
    <row r="2872" spans="1:17" s="39" customFormat="1" ht="12">
      <c r="A2872" s="298"/>
      <c r="B2872" s="298"/>
      <c r="C2872" s="298"/>
      <c r="D2872" s="298"/>
      <c r="E2872" s="298"/>
      <c r="F2872" s="298"/>
      <c r="G2872" s="298"/>
      <c r="H2872" s="298"/>
      <c r="I2872" s="298"/>
      <c r="J2872" s="298"/>
      <c r="K2872" s="298"/>
      <c r="L2872" s="299"/>
      <c r="M2872" s="300"/>
      <c r="N2872" s="301"/>
      <c r="O2872" s="238"/>
      <c r="P2872" s="238"/>
      <c r="Q2872" s="238"/>
    </row>
    <row r="2873" spans="1:17" s="39" customFormat="1" ht="12">
      <c r="A2873" s="298"/>
      <c r="B2873" s="298"/>
      <c r="C2873" s="298"/>
      <c r="D2873" s="298"/>
      <c r="E2873" s="298"/>
      <c r="F2873" s="298"/>
      <c r="G2873" s="298"/>
      <c r="H2873" s="298"/>
      <c r="I2873" s="298"/>
      <c r="J2873" s="298"/>
      <c r="K2873" s="298"/>
      <c r="L2873" s="299"/>
      <c r="M2873" s="300"/>
      <c r="N2873" s="301"/>
      <c r="O2873" s="238"/>
      <c r="P2873" s="238"/>
      <c r="Q2873" s="238"/>
    </row>
    <row r="2874" spans="1:17" s="39" customFormat="1" ht="12">
      <c r="A2874" s="298"/>
      <c r="B2874" s="298"/>
      <c r="C2874" s="298"/>
      <c r="D2874" s="298"/>
      <c r="E2874" s="298"/>
      <c r="F2874" s="298"/>
      <c r="G2874" s="298"/>
      <c r="H2874" s="298"/>
      <c r="I2874" s="298"/>
      <c r="J2874" s="298"/>
      <c r="K2874" s="298"/>
      <c r="L2874" s="299"/>
      <c r="M2874" s="300"/>
      <c r="N2874" s="301"/>
      <c r="O2874" s="238"/>
      <c r="P2874" s="238"/>
      <c r="Q2874" s="238"/>
    </row>
    <row r="2875" spans="1:17" s="39" customFormat="1" ht="12">
      <c r="A2875" s="298"/>
      <c r="B2875" s="298"/>
      <c r="C2875" s="298"/>
      <c r="D2875" s="298"/>
      <c r="E2875" s="298"/>
      <c r="F2875" s="298"/>
      <c r="G2875" s="298"/>
      <c r="H2875" s="298"/>
      <c r="I2875" s="298"/>
      <c r="J2875" s="298"/>
      <c r="K2875" s="298"/>
      <c r="L2875" s="299"/>
      <c r="M2875" s="300"/>
      <c r="N2875" s="301"/>
      <c r="O2875" s="238"/>
      <c r="P2875" s="238"/>
      <c r="Q2875" s="238"/>
    </row>
    <row r="2876" spans="1:17" s="39" customFormat="1" ht="12">
      <c r="A2876" s="298"/>
      <c r="B2876" s="298"/>
      <c r="C2876" s="298"/>
      <c r="D2876" s="298"/>
      <c r="E2876" s="298"/>
      <c r="F2876" s="298"/>
      <c r="G2876" s="298"/>
      <c r="H2876" s="298"/>
      <c r="I2876" s="298"/>
      <c r="J2876" s="298"/>
      <c r="K2876" s="298"/>
      <c r="L2876" s="299"/>
      <c r="M2876" s="300"/>
      <c r="N2876" s="301"/>
      <c r="O2876" s="238"/>
      <c r="P2876" s="238"/>
      <c r="Q2876" s="238"/>
    </row>
    <row r="2877" spans="1:17" s="39" customFormat="1" ht="12">
      <c r="A2877" s="298"/>
      <c r="B2877" s="298"/>
      <c r="C2877" s="298"/>
      <c r="D2877" s="298"/>
      <c r="E2877" s="298"/>
      <c r="F2877" s="298"/>
      <c r="G2877" s="298"/>
      <c r="H2877" s="298"/>
      <c r="I2877" s="298"/>
      <c r="J2877" s="298"/>
      <c r="K2877" s="298"/>
      <c r="L2877" s="299"/>
      <c r="M2877" s="300"/>
      <c r="N2877" s="301"/>
      <c r="O2877" s="238"/>
      <c r="P2877" s="238"/>
      <c r="Q2877" s="238"/>
    </row>
    <row r="2878" spans="1:17" s="39" customFormat="1" ht="12">
      <c r="A2878" s="298"/>
      <c r="B2878" s="298"/>
      <c r="C2878" s="298"/>
      <c r="D2878" s="298"/>
      <c r="E2878" s="298"/>
      <c r="F2878" s="298"/>
      <c r="G2878" s="298"/>
      <c r="H2878" s="298"/>
      <c r="I2878" s="298"/>
      <c r="J2878" s="298"/>
      <c r="K2878" s="298"/>
      <c r="L2878" s="299"/>
      <c r="M2878" s="300"/>
      <c r="N2878" s="301"/>
      <c r="O2878" s="238"/>
      <c r="P2878" s="238"/>
      <c r="Q2878" s="238"/>
    </row>
    <row r="2879" spans="1:17" s="39" customFormat="1" ht="12">
      <c r="A2879" s="298"/>
      <c r="B2879" s="298"/>
      <c r="C2879" s="298"/>
      <c r="D2879" s="298"/>
      <c r="E2879" s="298"/>
      <c r="F2879" s="298"/>
      <c r="G2879" s="298"/>
      <c r="H2879" s="298"/>
      <c r="I2879" s="298"/>
      <c r="J2879" s="298"/>
      <c r="K2879" s="298"/>
      <c r="L2879" s="299"/>
      <c r="M2879" s="300"/>
      <c r="N2879" s="301"/>
      <c r="O2879" s="238"/>
      <c r="P2879" s="238"/>
      <c r="Q2879" s="238"/>
    </row>
    <row r="2880" spans="1:17" s="39" customFormat="1" ht="12">
      <c r="A2880" s="298"/>
      <c r="B2880" s="298"/>
      <c r="C2880" s="298"/>
      <c r="D2880" s="298"/>
      <c r="E2880" s="298"/>
      <c r="F2880" s="298"/>
      <c r="G2880" s="298"/>
      <c r="H2880" s="298"/>
      <c r="I2880" s="298"/>
      <c r="J2880" s="298"/>
      <c r="K2880" s="298"/>
      <c r="L2880" s="299"/>
      <c r="M2880" s="300"/>
      <c r="N2880" s="301"/>
      <c r="O2880" s="238"/>
      <c r="P2880" s="238"/>
      <c r="Q2880" s="238"/>
    </row>
    <row r="2881" spans="1:17" s="39" customFormat="1" ht="12">
      <c r="A2881" s="298"/>
      <c r="B2881" s="298"/>
      <c r="C2881" s="298"/>
      <c r="D2881" s="298"/>
      <c r="E2881" s="298"/>
      <c r="F2881" s="298"/>
      <c r="G2881" s="298"/>
      <c r="H2881" s="298"/>
      <c r="I2881" s="298"/>
      <c r="J2881" s="298"/>
      <c r="K2881" s="298"/>
      <c r="L2881" s="299"/>
      <c r="M2881" s="300"/>
      <c r="N2881" s="301"/>
      <c r="O2881" s="238"/>
      <c r="P2881" s="238"/>
      <c r="Q2881" s="238"/>
    </row>
    <row r="2882" spans="1:17" s="39" customFormat="1" ht="12">
      <c r="A2882" s="298"/>
      <c r="B2882" s="298"/>
      <c r="C2882" s="298"/>
      <c r="D2882" s="298"/>
      <c r="E2882" s="298"/>
      <c r="F2882" s="298"/>
      <c r="G2882" s="298"/>
      <c r="H2882" s="298"/>
      <c r="I2882" s="298"/>
      <c r="J2882" s="298"/>
      <c r="K2882" s="298"/>
      <c r="L2882" s="299"/>
      <c r="M2882" s="300"/>
      <c r="N2882" s="301"/>
      <c r="O2882" s="238"/>
      <c r="P2882" s="238"/>
      <c r="Q2882" s="238"/>
    </row>
    <row r="2883" spans="1:17" s="39" customFormat="1" ht="12">
      <c r="A2883" s="298"/>
      <c r="B2883" s="298"/>
      <c r="C2883" s="298"/>
      <c r="D2883" s="298"/>
      <c r="E2883" s="298"/>
      <c r="F2883" s="298"/>
      <c r="G2883" s="298"/>
      <c r="H2883" s="298"/>
      <c r="I2883" s="298"/>
      <c r="J2883" s="298"/>
      <c r="K2883" s="298"/>
      <c r="L2883" s="299"/>
      <c r="M2883" s="300"/>
      <c r="N2883" s="301"/>
      <c r="O2883" s="238"/>
      <c r="P2883" s="238"/>
      <c r="Q2883" s="238"/>
    </row>
    <row r="2884" spans="1:17" s="39" customFormat="1" ht="12">
      <c r="A2884" s="298"/>
      <c r="B2884" s="298"/>
      <c r="C2884" s="298"/>
      <c r="D2884" s="298"/>
      <c r="E2884" s="298"/>
      <c r="F2884" s="298"/>
      <c r="G2884" s="298"/>
      <c r="H2884" s="298"/>
      <c r="I2884" s="298"/>
      <c r="J2884" s="298"/>
      <c r="K2884" s="298"/>
      <c r="L2884" s="299"/>
      <c r="M2884" s="300"/>
      <c r="N2884" s="301"/>
      <c r="O2884" s="238"/>
      <c r="P2884" s="238"/>
      <c r="Q2884" s="238"/>
    </row>
    <row r="2885" spans="1:17" s="39" customFormat="1" ht="12">
      <c r="A2885" s="298"/>
      <c r="B2885" s="298"/>
      <c r="C2885" s="298"/>
      <c r="D2885" s="298"/>
      <c r="E2885" s="298"/>
      <c r="F2885" s="298"/>
      <c r="G2885" s="298"/>
      <c r="H2885" s="298"/>
      <c r="I2885" s="298"/>
      <c r="J2885" s="298"/>
      <c r="K2885" s="298"/>
      <c r="L2885" s="299"/>
      <c r="M2885" s="300"/>
      <c r="N2885" s="301"/>
      <c r="O2885" s="238"/>
      <c r="P2885" s="238"/>
      <c r="Q2885" s="238"/>
    </row>
    <row r="2886" spans="1:17" s="39" customFormat="1" ht="12">
      <c r="A2886" s="298"/>
      <c r="B2886" s="298"/>
      <c r="C2886" s="298"/>
      <c r="D2886" s="298"/>
      <c r="E2886" s="298"/>
      <c r="F2886" s="298"/>
      <c r="G2886" s="298"/>
      <c r="H2886" s="298"/>
      <c r="I2886" s="298"/>
      <c r="J2886" s="298"/>
      <c r="K2886" s="298"/>
      <c r="L2886" s="299"/>
      <c r="M2886" s="300"/>
      <c r="N2886" s="301"/>
      <c r="O2886" s="238"/>
      <c r="P2886" s="238"/>
      <c r="Q2886" s="238"/>
    </row>
    <row r="2887" spans="1:17" s="39" customFormat="1" ht="12">
      <c r="A2887" s="298"/>
      <c r="B2887" s="298"/>
      <c r="C2887" s="298"/>
      <c r="D2887" s="298"/>
      <c r="E2887" s="298"/>
      <c r="F2887" s="298"/>
      <c r="G2887" s="298"/>
      <c r="H2887" s="298"/>
      <c r="I2887" s="298"/>
      <c r="J2887" s="298"/>
      <c r="K2887" s="298"/>
      <c r="L2887" s="299"/>
      <c r="M2887" s="300"/>
      <c r="N2887" s="301"/>
      <c r="O2887" s="238"/>
      <c r="P2887" s="238"/>
      <c r="Q2887" s="238"/>
    </row>
    <row r="2888" spans="1:17" s="39" customFormat="1" ht="12">
      <c r="A2888" s="298"/>
      <c r="B2888" s="298"/>
      <c r="C2888" s="298"/>
      <c r="D2888" s="298"/>
      <c r="E2888" s="298"/>
      <c r="F2888" s="298"/>
      <c r="G2888" s="298"/>
      <c r="H2888" s="298"/>
      <c r="I2888" s="298"/>
      <c r="J2888" s="298"/>
      <c r="K2888" s="298"/>
      <c r="L2888" s="299"/>
      <c r="M2888" s="300"/>
      <c r="N2888" s="301"/>
      <c r="O2888" s="238"/>
      <c r="P2888" s="238"/>
      <c r="Q2888" s="238"/>
    </row>
    <row r="2889" spans="1:17" s="39" customFormat="1" ht="12">
      <c r="A2889" s="298"/>
      <c r="B2889" s="298"/>
      <c r="C2889" s="298"/>
      <c r="D2889" s="298"/>
      <c r="E2889" s="298"/>
      <c r="F2889" s="298"/>
      <c r="G2889" s="298"/>
      <c r="H2889" s="298"/>
      <c r="I2889" s="298"/>
      <c r="J2889" s="298"/>
      <c r="K2889" s="298"/>
      <c r="L2889" s="299"/>
      <c r="M2889" s="300"/>
      <c r="N2889" s="301"/>
      <c r="O2889" s="238"/>
      <c r="P2889" s="238"/>
      <c r="Q2889" s="238"/>
    </row>
    <row r="2890" spans="1:17" s="39" customFormat="1" ht="12">
      <c r="A2890" s="298"/>
      <c r="B2890" s="298"/>
      <c r="C2890" s="298"/>
      <c r="D2890" s="298"/>
      <c r="E2890" s="298"/>
      <c r="F2890" s="298"/>
      <c r="G2890" s="298"/>
      <c r="H2890" s="298"/>
      <c r="I2890" s="298"/>
      <c r="J2890" s="298"/>
      <c r="K2890" s="298"/>
      <c r="L2890" s="299"/>
      <c r="M2890" s="300"/>
      <c r="N2890" s="301"/>
      <c r="O2890" s="238"/>
      <c r="P2890" s="238"/>
      <c r="Q2890" s="238"/>
    </row>
    <row r="2891" spans="1:17" s="39" customFormat="1" ht="12">
      <c r="A2891" s="298"/>
      <c r="B2891" s="298"/>
      <c r="C2891" s="298"/>
      <c r="D2891" s="298"/>
      <c r="E2891" s="298"/>
      <c r="F2891" s="298"/>
      <c r="G2891" s="298"/>
      <c r="H2891" s="298"/>
      <c r="I2891" s="298"/>
      <c r="J2891" s="298"/>
      <c r="K2891" s="298"/>
      <c r="L2891" s="299"/>
      <c r="M2891" s="300"/>
      <c r="N2891" s="301"/>
      <c r="O2891" s="238"/>
      <c r="P2891" s="238"/>
      <c r="Q2891" s="238"/>
    </row>
    <row r="2892" spans="1:17" s="39" customFormat="1" ht="12">
      <c r="A2892" s="298"/>
      <c r="B2892" s="298"/>
      <c r="C2892" s="298"/>
      <c r="D2892" s="298"/>
      <c r="E2892" s="298"/>
      <c r="F2892" s="298"/>
      <c r="G2892" s="298"/>
      <c r="H2892" s="298"/>
      <c r="I2892" s="298"/>
      <c r="J2892" s="298"/>
      <c r="K2892" s="298"/>
      <c r="L2892" s="299"/>
      <c r="M2892" s="300"/>
      <c r="N2892" s="301"/>
      <c r="O2892" s="238"/>
      <c r="P2892" s="238"/>
      <c r="Q2892" s="238"/>
    </row>
    <row r="2893" spans="1:17" s="39" customFormat="1" ht="12">
      <c r="A2893" s="298"/>
      <c r="B2893" s="298"/>
      <c r="C2893" s="298"/>
      <c r="D2893" s="298"/>
      <c r="E2893" s="298"/>
      <c r="F2893" s="298"/>
      <c r="G2893" s="298"/>
      <c r="H2893" s="298"/>
      <c r="I2893" s="298"/>
      <c r="J2893" s="298"/>
      <c r="K2893" s="298"/>
      <c r="L2893" s="299"/>
      <c r="M2893" s="300"/>
      <c r="N2893" s="301"/>
      <c r="O2893" s="238"/>
      <c r="P2893" s="238"/>
      <c r="Q2893" s="238"/>
    </row>
    <row r="2894" spans="1:17" s="39" customFormat="1" ht="12">
      <c r="A2894" s="298"/>
      <c r="B2894" s="298"/>
      <c r="C2894" s="298"/>
      <c r="D2894" s="298"/>
      <c r="E2894" s="298"/>
      <c r="F2894" s="298"/>
      <c r="G2894" s="298"/>
      <c r="H2894" s="298"/>
      <c r="I2894" s="298"/>
      <c r="J2894" s="298"/>
      <c r="K2894" s="298"/>
      <c r="L2894" s="299"/>
      <c r="M2894" s="300"/>
      <c r="N2894" s="301"/>
      <c r="O2894" s="238"/>
      <c r="P2894" s="238"/>
      <c r="Q2894" s="238"/>
    </row>
    <row r="2895" spans="1:17" s="39" customFormat="1" ht="12">
      <c r="A2895" s="298"/>
      <c r="B2895" s="298"/>
      <c r="C2895" s="298"/>
      <c r="D2895" s="298"/>
      <c r="E2895" s="298"/>
      <c r="F2895" s="298"/>
      <c r="G2895" s="298"/>
      <c r="H2895" s="298"/>
      <c r="I2895" s="298"/>
      <c r="J2895" s="298"/>
      <c r="K2895" s="298"/>
      <c r="L2895" s="299"/>
      <c r="M2895" s="300"/>
      <c r="N2895" s="301"/>
      <c r="O2895" s="238"/>
      <c r="P2895" s="238"/>
      <c r="Q2895" s="238"/>
    </row>
    <row r="2896" spans="1:17" s="39" customFormat="1" ht="12">
      <c r="A2896" s="298"/>
      <c r="B2896" s="298"/>
      <c r="C2896" s="298"/>
      <c r="D2896" s="298"/>
      <c r="E2896" s="298"/>
      <c r="F2896" s="298"/>
      <c r="G2896" s="298"/>
      <c r="H2896" s="298"/>
      <c r="I2896" s="298"/>
      <c r="J2896" s="298"/>
      <c r="K2896" s="298"/>
      <c r="L2896" s="299"/>
      <c r="M2896" s="300"/>
      <c r="N2896" s="301"/>
      <c r="O2896" s="238"/>
      <c r="P2896" s="238"/>
      <c r="Q2896" s="238"/>
    </row>
    <row r="2897" spans="1:17" s="39" customFormat="1" ht="12">
      <c r="A2897" s="298"/>
      <c r="B2897" s="298"/>
      <c r="C2897" s="298"/>
      <c r="D2897" s="298"/>
      <c r="E2897" s="298"/>
      <c r="F2897" s="298"/>
      <c r="G2897" s="298"/>
      <c r="H2897" s="298"/>
      <c r="I2897" s="298"/>
      <c r="J2897" s="298"/>
      <c r="K2897" s="298"/>
      <c r="L2897" s="299"/>
      <c r="M2897" s="300"/>
      <c r="N2897" s="301"/>
      <c r="O2897" s="238"/>
      <c r="P2897" s="238"/>
      <c r="Q2897" s="238"/>
    </row>
    <row r="2898" spans="1:17" s="39" customFormat="1" ht="12">
      <c r="A2898" s="298"/>
      <c r="B2898" s="298"/>
      <c r="C2898" s="298"/>
      <c r="D2898" s="298"/>
      <c r="E2898" s="298"/>
      <c r="F2898" s="298"/>
      <c r="G2898" s="298"/>
      <c r="H2898" s="298"/>
      <c r="I2898" s="298"/>
      <c r="J2898" s="298"/>
      <c r="K2898" s="298"/>
      <c r="L2898" s="299"/>
      <c r="M2898" s="300"/>
      <c r="N2898" s="301"/>
      <c r="O2898" s="238"/>
      <c r="P2898" s="238"/>
      <c r="Q2898" s="238"/>
    </row>
    <row r="2899" spans="1:17" s="39" customFormat="1" ht="12">
      <c r="A2899" s="298"/>
      <c r="B2899" s="298"/>
      <c r="C2899" s="298"/>
      <c r="D2899" s="298"/>
      <c r="E2899" s="298"/>
      <c r="F2899" s="298"/>
      <c r="G2899" s="298"/>
      <c r="H2899" s="298"/>
      <c r="I2899" s="298"/>
      <c r="J2899" s="298"/>
      <c r="K2899" s="298"/>
      <c r="L2899" s="299"/>
      <c r="M2899" s="300"/>
      <c r="N2899" s="301"/>
      <c r="O2899" s="238"/>
      <c r="P2899" s="238"/>
      <c r="Q2899" s="238"/>
    </row>
    <row r="2900" spans="1:17" s="39" customFormat="1" ht="12">
      <c r="A2900" s="298"/>
      <c r="B2900" s="298"/>
      <c r="C2900" s="298"/>
      <c r="D2900" s="298"/>
      <c r="E2900" s="298"/>
      <c r="F2900" s="298"/>
      <c r="G2900" s="298"/>
      <c r="H2900" s="298"/>
      <c r="I2900" s="298"/>
      <c r="J2900" s="298"/>
      <c r="K2900" s="298"/>
      <c r="L2900" s="299"/>
      <c r="M2900" s="300"/>
      <c r="N2900" s="301"/>
      <c r="O2900" s="238"/>
      <c r="P2900" s="238"/>
      <c r="Q2900" s="238"/>
    </row>
    <row r="2901" spans="1:17" s="39" customFormat="1" ht="12">
      <c r="A2901" s="298"/>
      <c r="B2901" s="298"/>
      <c r="C2901" s="298"/>
      <c r="D2901" s="298"/>
      <c r="E2901" s="298"/>
      <c r="F2901" s="298"/>
      <c r="G2901" s="298"/>
      <c r="H2901" s="298"/>
      <c r="I2901" s="298"/>
      <c r="J2901" s="298"/>
      <c r="K2901" s="298"/>
      <c r="L2901" s="299"/>
      <c r="M2901" s="300"/>
      <c r="N2901" s="301"/>
      <c r="O2901" s="238"/>
      <c r="P2901" s="238"/>
      <c r="Q2901" s="238"/>
    </row>
    <row r="2902" spans="1:17" s="39" customFormat="1" ht="12">
      <c r="A2902" s="298"/>
      <c r="B2902" s="298"/>
      <c r="C2902" s="298"/>
      <c r="D2902" s="298"/>
      <c r="E2902" s="298"/>
      <c r="F2902" s="298"/>
      <c r="G2902" s="298"/>
      <c r="H2902" s="298"/>
      <c r="I2902" s="298"/>
      <c r="J2902" s="298"/>
      <c r="K2902" s="298"/>
      <c r="L2902" s="299"/>
      <c r="M2902" s="300"/>
      <c r="N2902" s="301"/>
      <c r="O2902" s="238"/>
      <c r="P2902" s="238"/>
      <c r="Q2902" s="238"/>
    </row>
    <row r="2903" spans="1:17" s="39" customFormat="1" ht="12">
      <c r="A2903" s="298"/>
      <c r="B2903" s="298"/>
      <c r="C2903" s="298"/>
      <c r="D2903" s="298"/>
      <c r="E2903" s="298"/>
      <c r="F2903" s="298"/>
      <c r="G2903" s="298"/>
      <c r="H2903" s="298"/>
      <c r="I2903" s="298"/>
      <c r="J2903" s="298"/>
      <c r="K2903" s="298"/>
      <c r="L2903" s="299"/>
      <c r="M2903" s="300"/>
      <c r="N2903" s="301"/>
      <c r="O2903" s="238"/>
      <c r="P2903" s="238"/>
      <c r="Q2903" s="238"/>
    </row>
    <row r="2904" spans="1:17" s="39" customFormat="1" ht="12">
      <c r="A2904" s="298"/>
      <c r="B2904" s="298"/>
      <c r="C2904" s="298"/>
      <c r="D2904" s="298"/>
      <c r="E2904" s="298"/>
      <c r="F2904" s="298"/>
      <c r="G2904" s="298"/>
      <c r="H2904" s="298"/>
      <c r="I2904" s="298"/>
      <c r="J2904" s="298"/>
      <c r="K2904" s="298"/>
      <c r="L2904" s="299"/>
      <c r="M2904" s="300"/>
      <c r="N2904" s="301"/>
      <c r="O2904" s="238"/>
      <c r="P2904" s="238"/>
      <c r="Q2904" s="238"/>
    </row>
    <row r="2905" spans="1:17" s="39" customFormat="1" ht="12">
      <c r="A2905" s="298"/>
      <c r="B2905" s="298"/>
      <c r="C2905" s="298"/>
      <c r="D2905" s="298"/>
      <c r="E2905" s="298"/>
      <c r="F2905" s="298"/>
      <c r="G2905" s="298"/>
      <c r="H2905" s="298"/>
      <c r="I2905" s="298"/>
      <c r="J2905" s="298"/>
      <c r="K2905" s="298"/>
      <c r="L2905" s="299"/>
      <c r="M2905" s="300"/>
      <c r="N2905" s="301"/>
      <c r="O2905" s="238"/>
      <c r="P2905" s="238"/>
      <c r="Q2905" s="238"/>
    </row>
    <row r="2906" spans="1:17" s="39" customFormat="1" ht="12">
      <c r="A2906" s="298"/>
      <c r="B2906" s="298"/>
      <c r="C2906" s="298"/>
      <c r="D2906" s="298"/>
      <c r="E2906" s="298"/>
      <c r="F2906" s="298"/>
      <c r="G2906" s="298"/>
      <c r="H2906" s="298"/>
      <c r="I2906" s="298"/>
      <c r="J2906" s="298"/>
      <c r="K2906" s="298"/>
      <c r="L2906" s="299"/>
      <c r="M2906" s="300"/>
      <c r="N2906" s="301"/>
      <c r="O2906" s="238"/>
      <c r="P2906" s="238"/>
      <c r="Q2906" s="238"/>
    </row>
    <row r="2907" spans="1:17" s="39" customFormat="1" ht="12">
      <c r="A2907" s="298"/>
      <c r="B2907" s="298"/>
      <c r="C2907" s="298"/>
      <c r="D2907" s="298"/>
      <c r="E2907" s="298"/>
      <c r="F2907" s="298"/>
      <c r="G2907" s="298"/>
      <c r="H2907" s="298"/>
      <c r="I2907" s="298"/>
      <c r="J2907" s="298"/>
      <c r="K2907" s="298"/>
      <c r="L2907" s="299"/>
      <c r="M2907" s="300"/>
      <c r="N2907" s="301"/>
      <c r="O2907" s="238"/>
      <c r="P2907" s="238"/>
      <c r="Q2907" s="238"/>
    </row>
    <row r="2908" spans="1:17" s="39" customFormat="1" ht="12">
      <c r="A2908" s="298"/>
      <c r="B2908" s="298"/>
      <c r="C2908" s="298"/>
      <c r="D2908" s="298"/>
      <c r="E2908" s="298"/>
      <c r="F2908" s="298"/>
      <c r="G2908" s="298"/>
      <c r="H2908" s="298"/>
      <c r="I2908" s="298"/>
      <c r="J2908" s="298"/>
      <c r="K2908" s="298"/>
      <c r="L2908" s="299"/>
      <c r="M2908" s="300"/>
      <c r="N2908" s="301"/>
      <c r="O2908" s="238"/>
      <c r="P2908" s="238"/>
      <c r="Q2908" s="238"/>
    </row>
    <row r="2909" spans="1:17" s="39" customFormat="1" ht="12">
      <c r="A2909" s="298"/>
      <c r="B2909" s="298"/>
      <c r="C2909" s="298"/>
      <c r="D2909" s="298"/>
      <c r="E2909" s="298"/>
      <c r="F2909" s="298"/>
      <c r="G2909" s="298"/>
      <c r="H2909" s="298"/>
      <c r="I2909" s="298"/>
      <c r="J2909" s="298"/>
      <c r="K2909" s="298"/>
      <c r="L2909" s="299"/>
      <c r="M2909" s="300"/>
      <c r="N2909" s="301"/>
      <c r="O2909" s="238"/>
      <c r="P2909" s="238"/>
      <c r="Q2909" s="238"/>
    </row>
    <row r="2910" spans="1:17" s="39" customFormat="1" ht="12">
      <c r="A2910" s="298"/>
      <c r="B2910" s="298"/>
      <c r="C2910" s="298"/>
      <c r="D2910" s="298"/>
      <c r="E2910" s="298"/>
      <c r="F2910" s="298"/>
      <c r="G2910" s="298"/>
      <c r="H2910" s="298"/>
      <c r="I2910" s="298"/>
      <c r="J2910" s="298"/>
      <c r="K2910" s="298"/>
      <c r="L2910" s="299"/>
      <c r="M2910" s="300"/>
      <c r="N2910" s="301"/>
      <c r="O2910" s="238"/>
      <c r="P2910" s="238"/>
      <c r="Q2910" s="238"/>
    </row>
    <row r="2911" spans="1:17" s="39" customFormat="1" ht="12">
      <c r="A2911" s="298"/>
      <c r="B2911" s="298"/>
      <c r="C2911" s="298"/>
      <c r="D2911" s="298"/>
      <c r="E2911" s="298"/>
      <c r="F2911" s="298"/>
      <c r="G2911" s="298"/>
      <c r="H2911" s="298"/>
      <c r="I2911" s="298"/>
      <c r="J2911" s="298"/>
      <c r="K2911" s="298"/>
      <c r="L2911" s="299"/>
      <c r="M2911" s="300"/>
      <c r="N2911" s="301"/>
      <c r="O2911" s="238"/>
      <c r="P2911" s="238"/>
      <c r="Q2911" s="238"/>
    </row>
    <row r="2912" spans="1:17" s="39" customFormat="1" ht="12">
      <c r="A2912" s="298"/>
      <c r="B2912" s="298"/>
      <c r="C2912" s="298"/>
      <c r="D2912" s="298"/>
      <c r="E2912" s="298"/>
      <c r="F2912" s="298"/>
      <c r="G2912" s="298"/>
      <c r="H2912" s="298"/>
      <c r="I2912" s="298"/>
      <c r="J2912" s="298"/>
      <c r="K2912" s="298"/>
      <c r="L2912" s="299"/>
      <c r="M2912" s="300"/>
      <c r="N2912" s="301"/>
      <c r="O2912" s="238"/>
      <c r="P2912" s="238"/>
      <c r="Q2912" s="238"/>
    </row>
    <row r="2913" spans="1:17" s="39" customFormat="1" ht="12">
      <c r="A2913" s="298"/>
      <c r="B2913" s="298"/>
      <c r="C2913" s="298"/>
      <c r="D2913" s="298"/>
      <c r="E2913" s="298"/>
      <c r="F2913" s="298"/>
      <c r="G2913" s="298"/>
      <c r="H2913" s="298"/>
      <c r="I2913" s="298"/>
      <c r="J2913" s="298"/>
      <c r="K2913" s="298"/>
      <c r="L2913" s="299"/>
      <c r="M2913" s="300"/>
      <c r="N2913" s="301"/>
      <c r="O2913" s="238"/>
      <c r="P2913" s="238"/>
      <c r="Q2913" s="238"/>
    </row>
    <row r="2914" spans="1:17" s="39" customFormat="1" ht="12">
      <c r="A2914" s="298"/>
      <c r="B2914" s="298"/>
      <c r="C2914" s="298"/>
      <c r="D2914" s="298"/>
      <c r="E2914" s="298"/>
      <c r="F2914" s="298"/>
      <c r="G2914" s="298"/>
      <c r="H2914" s="298"/>
      <c r="I2914" s="298"/>
      <c r="J2914" s="298"/>
      <c r="K2914" s="298"/>
      <c r="L2914" s="299"/>
      <c r="M2914" s="300"/>
      <c r="N2914" s="301"/>
      <c r="O2914" s="238"/>
      <c r="P2914" s="238"/>
      <c r="Q2914" s="238"/>
    </row>
    <row r="2915" spans="1:17" s="39" customFormat="1" ht="12">
      <c r="A2915" s="298"/>
      <c r="B2915" s="298"/>
      <c r="C2915" s="298"/>
      <c r="D2915" s="298"/>
      <c r="E2915" s="298"/>
      <c r="F2915" s="298"/>
      <c r="G2915" s="298"/>
      <c r="H2915" s="298"/>
      <c r="I2915" s="298"/>
      <c r="J2915" s="298"/>
      <c r="K2915" s="298"/>
      <c r="L2915" s="299"/>
      <c r="M2915" s="300"/>
      <c r="N2915" s="301"/>
      <c r="O2915" s="238"/>
      <c r="P2915" s="238"/>
      <c r="Q2915" s="238"/>
    </row>
    <row r="2916" spans="1:17" s="39" customFormat="1" ht="12">
      <c r="A2916" s="298"/>
      <c r="B2916" s="298"/>
      <c r="C2916" s="298"/>
      <c r="D2916" s="298"/>
      <c r="E2916" s="298"/>
      <c r="F2916" s="298"/>
      <c r="G2916" s="298"/>
      <c r="H2916" s="298"/>
      <c r="I2916" s="298"/>
      <c r="J2916" s="298"/>
      <c r="K2916" s="298"/>
      <c r="L2916" s="299"/>
      <c r="M2916" s="300"/>
      <c r="N2916" s="301"/>
      <c r="O2916" s="238"/>
      <c r="P2916" s="238"/>
      <c r="Q2916" s="238"/>
    </row>
    <row r="2917" spans="1:17" s="39" customFormat="1" ht="12">
      <c r="A2917" s="298"/>
      <c r="B2917" s="298"/>
      <c r="C2917" s="298"/>
      <c r="D2917" s="298"/>
      <c r="E2917" s="298"/>
      <c r="F2917" s="298"/>
      <c r="G2917" s="298"/>
      <c r="H2917" s="298"/>
      <c r="I2917" s="298"/>
      <c r="J2917" s="298"/>
      <c r="K2917" s="298"/>
      <c r="L2917" s="299"/>
      <c r="M2917" s="300"/>
      <c r="N2917" s="301"/>
      <c r="O2917" s="238"/>
      <c r="P2917" s="238"/>
      <c r="Q2917" s="238"/>
    </row>
    <row r="2918" spans="1:17" s="39" customFormat="1" ht="12">
      <c r="A2918" s="298"/>
      <c r="B2918" s="298"/>
      <c r="C2918" s="298"/>
      <c r="D2918" s="298"/>
      <c r="E2918" s="298"/>
      <c r="F2918" s="298"/>
      <c r="G2918" s="298"/>
      <c r="H2918" s="298"/>
      <c r="I2918" s="298"/>
      <c r="J2918" s="298"/>
      <c r="K2918" s="298"/>
      <c r="L2918" s="299"/>
      <c r="M2918" s="300"/>
      <c r="N2918" s="301"/>
      <c r="O2918" s="238"/>
      <c r="P2918" s="238"/>
      <c r="Q2918" s="238"/>
    </row>
    <row r="2919" spans="1:17" s="39" customFormat="1" ht="12">
      <c r="A2919" s="298"/>
      <c r="B2919" s="298"/>
      <c r="C2919" s="298"/>
      <c r="D2919" s="298"/>
      <c r="E2919" s="298"/>
      <c r="F2919" s="298"/>
      <c r="G2919" s="298"/>
      <c r="H2919" s="298"/>
      <c r="I2919" s="298"/>
      <c r="J2919" s="298"/>
      <c r="K2919" s="298"/>
      <c r="L2919" s="299"/>
      <c r="M2919" s="300"/>
      <c r="N2919" s="301"/>
      <c r="O2919" s="238"/>
      <c r="P2919" s="238"/>
      <c r="Q2919" s="238"/>
    </row>
    <row r="2920" spans="1:17" s="39" customFormat="1" ht="12">
      <c r="A2920" s="298"/>
      <c r="B2920" s="298"/>
      <c r="C2920" s="298"/>
      <c r="D2920" s="298"/>
      <c r="E2920" s="298"/>
      <c r="F2920" s="298"/>
      <c r="G2920" s="298"/>
      <c r="H2920" s="298"/>
      <c r="I2920" s="298"/>
      <c r="J2920" s="298"/>
      <c r="K2920" s="298"/>
      <c r="L2920" s="299"/>
      <c r="M2920" s="300"/>
      <c r="N2920" s="301"/>
      <c r="O2920" s="238"/>
      <c r="P2920" s="238"/>
      <c r="Q2920" s="238"/>
    </row>
    <row r="2921" spans="1:17" s="39" customFormat="1" ht="12">
      <c r="A2921" s="298"/>
      <c r="B2921" s="298"/>
      <c r="C2921" s="298"/>
      <c r="D2921" s="298"/>
      <c r="E2921" s="298"/>
      <c r="F2921" s="298"/>
      <c r="G2921" s="298"/>
      <c r="H2921" s="298"/>
      <c r="I2921" s="298"/>
      <c r="J2921" s="298"/>
      <c r="K2921" s="298"/>
      <c r="L2921" s="299"/>
      <c r="M2921" s="300"/>
      <c r="N2921" s="301"/>
      <c r="O2921" s="238"/>
      <c r="P2921" s="238"/>
      <c r="Q2921" s="238"/>
    </row>
    <row r="2922" spans="1:17" s="39" customFormat="1" ht="12">
      <c r="A2922" s="298"/>
      <c r="B2922" s="298"/>
      <c r="C2922" s="298"/>
      <c r="D2922" s="298"/>
      <c r="E2922" s="298"/>
      <c r="F2922" s="298"/>
      <c r="G2922" s="298"/>
      <c r="H2922" s="298"/>
      <c r="I2922" s="298"/>
      <c r="J2922" s="298"/>
      <c r="K2922" s="298"/>
      <c r="L2922" s="299"/>
      <c r="M2922" s="300"/>
      <c r="N2922" s="301"/>
      <c r="O2922" s="238"/>
      <c r="P2922" s="238"/>
      <c r="Q2922" s="238"/>
    </row>
    <row r="2923" spans="1:17" s="39" customFormat="1" ht="12">
      <c r="A2923" s="298"/>
      <c r="B2923" s="298"/>
      <c r="C2923" s="298"/>
      <c r="D2923" s="298"/>
      <c r="E2923" s="298"/>
      <c r="F2923" s="298"/>
      <c r="G2923" s="298"/>
      <c r="H2923" s="298"/>
      <c r="I2923" s="298"/>
      <c r="J2923" s="298"/>
      <c r="K2923" s="298"/>
      <c r="L2923" s="299"/>
      <c r="M2923" s="300"/>
      <c r="N2923" s="301"/>
      <c r="O2923" s="238"/>
      <c r="P2923" s="238"/>
      <c r="Q2923" s="238"/>
    </row>
    <row r="2924" spans="1:17" s="39" customFormat="1" ht="12">
      <c r="A2924" s="298"/>
      <c r="B2924" s="298"/>
      <c r="C2924" s="298"/>
      <c r="D2924" s="298"/>
      <c r="E2924" s="298"/>
      <c r="F2924" s="298"/>
      <c r="G2924" s="298"/>
      <c r="H2924" s="298"/>
      <c r="I2924" s="298"/>
      <c r="J2924" s="298"/>
      <c r="K2924" s="298"/>
      <c r="L2924" s="299"/>
      <c r="M2924" s="300"/>
      <c r="N2924" s="301"/>
      <c r="O2924" s="238"/>
      <c r="P2924" s="238"/>
      <c r="Q2924" s="238"/>
    </row>
    <row r="2925" spans="1:17" s="39" customFormat="1" ht="12">
      <c r="A2925" s="298"/>
      <c r="B2925" s="298"/>
      <c r="C2925" s="298"/>
      <c r="D2925" s="298"/>
      <c r="E2925" s="298"/>
      <c r="F2925" s="298"/>
      <c r="G2925" s="298"/>
      <c r="H2925" s="298"/>
      <c r="I2925" s="298"/>
      <c r="J2925" s="298"/>
      <c r="K2925" s="298"/>
      <c r="L2925" s="299"/>
      <c r="M2925" s="300"/>
      <c r="N2925" s="301"/>
      <c r="O2925" s="238"/>
      <c r="P2925" s="238"/>
      <c r="Q2925" s="238"/>
    </row>
    <row r="2926" spans="1:17" s="39" customFormat="1" ht="12">
      <c r="A2926" s="298"/>
      <c r="B2926" s="298"/>
      <c r="C2926" s="298"/>
      <c r="D2926" s="298"/>
      <c r="E2926" s="298"/>
      <c r="F2926" s="298"/>
      <c r="G2926" s="298"/>
      <c r="H2926" s="298"/>
      <c r="I2926" s="298"/>
      <c r="J2926" s="298"/>
      <c r="K2926" s="298"/>
      <c r="L2926" s="299"/>
      <c r="M2926" s="300"/>
      <c r="N2926" s="301"/>
      <c r="O2926" s="238"/>
      <c r="P2926" s="238"/>
      <c r="Q2926" s="238"/>
    </row>
    <row r="2927" spans="1:17" s="39" customFormat="1" ht="12">
      <c r="A2927" s="298"/>
      <c r="B2927" s="298"/>
      <c r="C2927" s="298"/>
      <c r="D2927" s="298"/>
      <c r="E2927" s="298"/>
      <c r="F2927" s="298"/>
      <c r="G2927" s="298"/>
      <c r="H2927" s="298"/>
      <c r="I2927" s="298"/>
      <c r="J2927" s="298"/>
      <c r="K2927" s="298"/>
      <c r="L2927" s="299"/>
      <c r="M2927" s="300"/>
      <c r="N2927" s="301"/>
      <c r="O2927" s="238"/>
      <c r="P2927" s="238"/>
      <c r="Q2927" s="238"/>
    </row>
    <row r="2928" spans="1:17" s="39" customFormat="1" ht="12">
      <c r="A2928" s="298"/>
      <c r="B2928" s="298"/>
      <c r="C2928" s="298"/>
      <c r="D2928" s="298"/>
      <c r="E2928" s="298"/>
      <c r="F2928" s="298"/>
      <c r="G2928" s="298"/>
      <c r="H2928" s="298"/>
      <c r="I2928" s="298"/>
      <c r="J2928" s="298"/>
      <c r="K2928" s="298"/>
      <c r="L2928" s="299"/>
      <c r="M2928" s="300"/>
      <c r="N2928" s="301"/>
      <c r="O2928" s="238"/>
      <c r="P2928" s="238"/>
      <c r="Q2928" s="238"/>
    </row>
    <row r="2929" spans="1:17" s="39" customFormat="1" ht="12">
      <c r="A2929" s="298"/>
      <c r="B2929" s="298"/>
      <c r="C2929" s="298"/>
      <c r="D2929" s="298"/>
      <c r="E2929" s="298"/>
      <c r="F2929" s="298"/>
      <c r="G2929" s="298"/>
      <c r="H2929" s="298"/>
      <c r="I2929" s="298"/>
      <c r="J2929" s="298"/>
      <c r="K2929" s="298"/>
      <c r="L2929" s="299"/>
      <c r="M2929" s="300"/>
      <c r="N2929" s="301"/>
      <c r="O2929" s="238"/>
      <c r="P2929" s="238"/>
      <c r="Q2929" s="238"/>
    </row>
    <row r="2930" spans="1:17" s="39" customFormat="1" ht="12">
      <c r="A2930" s="298"/>
      <c r="B2930" s="298"/>
      <c r="C2930" s="298"/>
      <c r="D2930" s="298"/>
      <c r="E2930" s="298"/>
      <c r="F2930" s="298"/>
      <c r="G2930" s="298"/>
      <c r="H2930" s="298"/>
      <c r="I2930" s="298"/>
      <c r="J2930" s="298"/>
      <c r="K2930" s="298"/>
      <c r="L2930" s="299"/>
      <c r="M2930" s="300"/>
      <c r="N2930" s="301"/>
      <c r="O2930" s="238"/>
      <c r="P2930" s="238"/>
      <c r="Q2930" s="238"/>
    </row>
    <row r="2931" spans="1:17" s="39" customFormat="1" ht="12">
      <c r="A2931" s="298"/>
      <c r="B2931" s="298"/>
      <c r="C2931" s="298"/>
      <c r="D2931" s="298"/>
      <c r="E2931" s="298"/>
      <c r="F2931" s="298"/>
      <c r="G2931" s="298"/>
      <c r="H2931" s="298"/>
      <c r="I2931" s="298"/>
      <c r="J2931" s="298"/>
      <c r="K2931" s="298"/>
      <c r="L2931" s="299"/>
      <c r="M2931" s="300"/>
      <c r="N2931" s="301"/>
      <c r="O2931" s="238"/>
      <c r="P2931" s="238"/>
      <c r="Q2931" s="238"/>
    </row>
    <row r="2932" spans="1:17" s="39" customFormat="1" ht="12">
      <c r="A2932" s="298"/>
      <c r="B2932" s="298"/>
      <c r="C2932" s="298"/>
      <c r="D2932" s="298"/>
      <c r="E2932" s="298"/>
      <c r="F2932" s="298"/>
      <c r="G2932" s="298"/>
      <c r="H2932" s="298"/>
      <c r="I2932" s="298"/>
      <c r="J2932" s="298"/>
      <c r="K2932" s="298"/>
      <c r="L2932" s="299"/>
      <c r="M2932" s="300"/>
      <c r="N2932" s="301"/>
      <c r="O2932" s="238"/>
      <c r="P2932" s="238"/>
      <c r="Q2932" s="238"/>
    </row>
    <row r="2933" spans="1:17" s="39" customFormat="1" ht="12">
      <c r="A2933" s="298"/>
      <c r="B2933" s="298"/>
      <c r="C2933" s="298"/>
      <c r="D2933" s="298"/>
      <c r="E2933" s="298"/>
      <c r="F2933" s="298"/>
      <c r="G2933" s="298"/>
      <c r="H2933" s="298"/>
      <c r="I2933" s="298"/>
      <c r="J2933" s="298"/>
      <c r="K2933" s="298"/>
      <c r="L2933" s="299"/>
      <c r="M2933" s="300"/>
      <c r="N2933" s="301"/>
      <c r="O2933" s="238"/>
      <c r="P2933" s="238"/>
      <c r="Q2933" s="238"/>
    </row>
    <row r="2934" spans="1:17" s="39" customFormat="1" ht="12">
      <c r="A2934" s="298"/>
      <c r="B2934" s="298"/>
      <c r="C2934" s="298"/>
      <c r="D2934" s="298"/>
      <c r="E2934" s="298"/>
      <c r="F2934" s="298"/>
      <c r="G2934" s="298"/>
      <c r="H2934" s="298"/>
      <c r="I2934" s="298"/>
      <c r="J2934" s="298"/>
      <c r="K2934" s="298"/>
      <c r="L2934" s="299"/>
      <c r="M2934" s="300"/>
      <c r="N2934" s="301"/>
      <c r="O2934" s="238"/>
      <c r="P2934" s="238"/>
      <c r="Q2934" s="238"/>
    </row>
    <row r="2935" spans="1:17" s="39" customFormat="1" ht="12">
      <c r="A2935" s="298"/>
      <c r="B2935" s="298"/>
      <c r="C2935" s="298"/>
      <c r="D2935" s="298"/>
      <c r="E2935" s="298"/>
      <c r="F2935" s="298"/>
      <c r="G2935" s="298"/>
      <c r="H2935" s="298"/>
      <c r="I2935" s="298"/>
      <c r="J2935" s="298"/>
      <c r="K2935" s="298"/>
      <c r="L2935" s="299"/>
      <c r="M2935" s="300"/>
      <c r="N2935" s="301"/>
      <c r="O2935" s="238"/>
      <c r="P2935" s="238"/>
      <c r="Q2935" s="238"/>
    </row>
    <row r="2936" spans="1:17" s="39" customFormat="1" ht="12">
      <c r="A2936" s="298"/>
      <c r="B2936" s="298"/>
      <c r="C2936" s="298"/>
      <c r="D2936" s="298"/>
      <c r="E2936" s="298"/>
      <c r="F2936" s="298"/>
      <c r="G2936" s="298"/>
      <c r="H2936" s="298"/>
      <c r="I2936" s="298"/>
      <c r="J2936" s="298"/>
      <c r="K2936" s="298"/>
      <c r="L2936" s="299"/>
      <c r="M2936" s="300"/>
      <c r="N2936" s="301"/>
      <c r="O2936" s="238"/>
      <c r="P2936" s="238"/>
      <c r="Q2936" s="238"/>
    </row>
    <row r="2937" spans="1:17" s="39" customFormat="1" ht="12">
      <c r="A2937" s="298"/>
      <c r="B2937" s="298"/>
      <c r="C2937" s="298"/>
      <c r="D2937" s="298"/>
      <c r="E2937" s="298"/>
      <c r="F2937" s="298"/>
      <c r="G2937" s="298"/>
      <c r="H2937" s="298"/>
      <c r="I2937" s="298"/>
      <c r="J2937" s="298"/>
      <c r="K2937" s="298"/>
      <c r="L2937" s="299"/>
      <c r="M2937" s="300"/>
      <c r="N2937" s="301"/>
      <c r="O2937" s="238"/>
      <c r="P2937" s="238"/>
      <c r="Q2937" s="238"/>
    </row>
    <row r="2938" spans="1:17" s="39" customFormat="1" ht="12">
      <c r="A2938" s="298"/>
      <c r="B2938" s="298"/>
      <c r="C2938" s="298"/>
      <c r="D2938" s="298"/>
      <c r="E2938" s="298"/>
      <c r="F2938" s="298"/>
      <c r="G2938" s="298"/>
      <c r="H2938" s="298"/>
      <c r="I2938" s="298"/>
      <c r="J2938" s="298"/>
      <c r="K2938" s="298"/>
      <c r="L2938" s="299"/>
      <c r="M2938" s="300"/>
      <c r="N2938" s="301"/>
      <c r="O2938" s="238"/>
      <c r="P2938" s="238"/>
      <c r="Q2938" s="238"/>
    </row>
    <row r="2939" spans="1:17" s="39" customFormat="1" ht="12">
      <c r="A2939" s="298"/>
      <c r="B2939" s="298"/>
      <c r="C2939" s="298"/>
      <c r="D2939" s="298"/>
      <c r="E2939" s="298"/>
      <c r="F2939" s="298"/>
      <c r="G2939" s="298"/>
      <c r="H2939" s="298"/>
      <c r="I2939" s="298"/>
      <c r="J2939" s="298"/>
      <c r="K2939" s="298"/>
      <c r="L2939" s="299"/>
      <c r="M2939" s="300"/>
      <c r="N2939" s="301"/>
      <c r="O2939" s="238"/>
      <c r="P2939" s="238"/>
      <c r="Q2939" s="238"/>
    </row>
    <row r="2940" spans="1:17" s="39" customFormat="1" ht="12">
      <c r="A2940" s="298"/>
      <c r="B2940" s="298"/>
      <c r="C2940" s="298"/>
      <c r="D2940" s="298"/>
      <c r="E2940" s="298"/>
      <c r="F2940" s="298"/>
      <c r="G2940" s="298"/>
      <c r="H2940" s="298"/>
      <c r="I2940" s="298"/>
      <c r="J2940" s="298"/>
      <c r="K2940" s="298"/>
      <c r="L2940" s="299"/>
      <c r="M2940" s="300"/>
      <c r="N2940" s="301"/>
      <c r="O2940" s="238"/>
      <c r="P2940" s="238"/>
      <c r="Q2940" s="238"/>
    </row>
    <row r="2941" spans="1:17" s="39" customFormat="1" ht="12">
      <c r="A2941" s="298"/>
      <c r="B2941" s="298"/>
      <c r="C2941" s="298"/>
      <c r="D2941" s="298"/>
      <c r="E2941" s="298"/>
      <c r="F2941" s="298"/>
      <c r="G2941" s="298"/>
      <c r="H2941" s="298"/>
      <c r="I2941" s="298"/>
      <c r="J2941" s="298"/>
      <c r="K2941" s="298"/>
      <c r="L2941" s="299"/>
      <c r="M2941" s="300"/>
      <c r="N2941" s="301"/>
      <c r="O2941" s="238"/>
      <c r="P2941" s="238"/>
      <c r="Q2941" s="238"/>
    </row>
    <row r="2942" spans="1:17" s="39" customFormat="1" ht="12">
      <c r="A2942" s="298"/>
      <c r="B2942" s="298"/>
      <c r="C2942" s="298"/>
      <c r="D2942" s="298"/>
      <c r="E2942" s="298"/>
      <c r="F2942" s="298"/>
      <c r="G2942" s="298"/>
      <c r="H2942" s="298"/>
      <c r="I2942" s="298"/>
      <c r="J2942" s="298"/>
      <c r="K2942" s="298"/>
      <c r="L2942" s="299"/>
      <c r="M2942" s="300"/>
      <c r="N2942" s="301"/>
      <c r="O2942" s="238"/>
      <c r="P2942" s="238"/>
      <c r="Q2942" s="238"/>
    </row>
    <row r="2943" spans="1:17" s="39" customFormat="1" ht="12">
      <c r="A2943" s="298"/>
      <c r="B2943" s="298"/>
      <c r="C2943" s="298"/>
      <c r="D2943" s="298"/>
      <c r="E2943" s="298"/>
      <c r="F2943" s="298"/>
      <c r="G2943" s="298"/>
      <c r="H2943" s="298"/>
      <c r="I2943" s="298"/>
      <c r="J2943" s="298"/>
      <c r="K2943" s="298"/>
      <c r="L2943" s="299"/>
      <c r="M2943" s="300"/>
      <c r="N2943" s="301"/>
      <c r="O2943" s="238"/>
      <c r="P2943" s="238"/>
      <c r="Q2943" s="238"/>
    </row>
    <row r="2944" spans="1:17" s="39" customFormat="1" ht="12">
      <c r="A2944" s="298"/>
      <c r="B2944" s="298"/>
      <c r="C2944" s="298"/>
      <c r="D2944" s="298"/>
      <c r="E2944" s="298"/>
      <c r="F2944" s="298"/>
      <c r="G2944" s="298"/>
      <c r="H2944" s="298"/>
      <c r="I2944" s="298"/>
      <c r="J2944" s="298"/>
      <c r="K2944" s="298"/>
      <c r="L2944" s="299"/>
      <c r="M2944" s="300"/>
      <c r="N2944" s="301"/>
      <c r="O2944" s="238"/>
      <c r="P2944" s="238"/>
      <c r="Q2944" s="238"/>
    </row>
    <row r="2945" spans="1:17" s="39" customFormat="1" ht="12">
      <c r="A2945" s="298"/>
      <c r="B2945" s="298"/>
      <c r="C2945" s="298"/>
      <c r="D2945" s="298"/>
      <c r="E2945" s="298"/>
      <c r="F2945" s="298"/>
      <c r="G2945" s="298"/>
      <c r="H2945" s="298"/>
      <c r="I2945" s="298"/>
      <c r="J2945" s="298"/>
      <c r="K2945" s="298"/>
      <c r="L2945" s="299"/>
      <c r="M2945" s="300"/>
      <c r="N2945" s="301"/>
      <c r="O2945" s="238"/>
      <c r="P2945" s="238"/>
      <c r="Q2945" s="238"/>
    </row>
    <row r="2946" spans="1:17" s="39" customFormat="1" ht="12">
      <c r="A2946" s="298"/>
      <c r="B2946" s="298"/>
      <c r="C2946" s="298"/>
      <c r="D2946" s="298"/>
      <c r="E2946" s="298"/>
      <c r="F2946" s="298"/>
      <c r="G2946" s="298"/>
      <c r="H2946" s="298"/>
      <c r="I2946" s="298"/>
      <c r="J2946" s="298"/>
      <c r="K2946" s="298"/>
      <c r="L2946" s="299"/>
      <c r="M2946" s="300"/>
      <c r="N2946" s="301"/>
      <c r="O2946" s="238"/>
      <c r="P2946" s="238"/>
      <c r="Q2946" s="238"/>
    </row>
    <row r="2947" spans="1:17" s="39" customFormat="1" ht="12">
      <c r="A2947" s="298"/>
      <c r="B2947" s="298"/>
      <c r="C2947" s="298"/>
      <c r="D2947" s="298"/>
      <c r="E2947" s="298"/>
      <c r="F2947" s="298"/>
      <c r="G2947" s="298"/>
      <c r="H2947" s="298"/>
      <c r="I2947" s="298"/>
      <c r="J2947" s="298"/>
      <c r="K2947" s="298"/>
      <c r="L2947" s="299"/>
      <c r="M2947" s="300"/>
      <c r="N2947" s="301"/>
      <c r="O2947" s="238"/>
      <c r="P2947" s="238"/>
      <c r="Q2947" s="238"/>
    </row>
    <row r="2948" spans="1:17" s="39" customFormat="1" ht="12">
      <c r="A2948" s="298"/>
      <c r="B2948" s="298"/>
      <c r="C2948" s="298"/>
      <c r="D2948" s="298"/>
      <c r="E2948" s="298"/>
      <c r="F2948" s="298"/>
      <c r="G2948" s="298"/>
      <c r="H2948" s="298"/>
      <c r="I2948" s="298"/>
      <c r="J2948" s="298"/>
      <c r="K2948" s="298"/>
      <c r="L2948" s="299"/>
      <c r="M2948" s="300"/>
      <c r="N2948" s="301"/>
      <c r="O2948" s="238"/>
      <c r="P2948" s="238"/>
      <c r="Q2948" s="238"/>
    </row>
    <row r="2949" spans="1:17" s="39" customFormat="1" ht="12">
      <c r="A2949" s="298"/>
      <c r="B2949" s="298"/>
      <c r="C2949" s="298"/>
      <c r="D2949" s="298"/>
      <c r="E2949" s="298"/>
      <c r="F2949" s="298"/>
      <c r="G2949" s="298"/>
      <c r="H2949" s="298"/>
      <c r="I2949" s="298"/>
      <c r="J2949" s="298"/>
      <c r="K2949" s="298"/>
      <c r="L2949" s="299"/>
      <c r="M2949" s="300"/>
      <c r="N2949" s="301"/>
      <c r="O2949" s="238"/>
      <c r="P2949" s="238"/>
      <c r="Q2949" s="238"/>
    </row>
    <row r="2950" spans="1:17" s="39" customFormat="1" ht="12">
      <c r="A2950" s="298"/>
      <c r="B2950" s="298"/>
      <c r="C2950" s="298"/>
      <c r="D2950" s="298"/>
      <c r="E2950" s="298"/>
      <c r="F2950" s="298"/>
      <c r="G2950" s="298"/>
      <c r="H2950" s="298"/>
      <c r="I2950" s="298"/>
      <c r="J2950" s="298"/>
      <c r="K2950" s="298"/>
      <c r="L2950" s="299"/>
      <c r="M2950" s="302"/>
      <c r="N2950" s="298"/>
      <c r="O2950" s="238"/>
      <c r="P2950" s="238"/>
      <c r="Q2950" s="238"/>
    </row>
    <row r="2951" spans="1:17" s="39" customFormat="1" ht="12">
      <c r="A2951" s="298"/>
      <c r="B2951" s="298"/>
      <c r="C2951" s="298"/>
      <c r="D2951" s="298"/>
      <c r="E2951" s="298"/>
      <c r="F2951" s="298"/>
      <c r="G2951" s="298"/>
      <c r="H2951" s="298"/>
      <c r="I2951" s="298"/>
      <c r="J2951" s="298"/>
      <c r="K2951" s="298"/>
      <c r="L2951" s="299"/>
      <c r="M2951" s="302"/>
      <c r="N2951" s="298"/>
      <c r="O2951" s="238"/>
      <c r="P2951" s="238"/>
      <c r="Q2951" s="238"/>
    </row>
    <row r="2952" spans="1:109" s="38" customFormat="1" ht="12">
      <c r="A2952" s="298"/>
      <c r="B2952" s="298"/>
      <c r="C2952" s="298"/>
      <c r="D2952" s="298"/>
      <c r="E2952" s="298"/>
      <c r="F2952" s="298"/>
      <c r="G2952" s="298"/>
      <c r="H2952" s="298"/>
      <c r="I2952" s="298"/>
      <c r="J2952" s="298"/>
      <c r="K2952" s="298"/>
      <c r="L2952" s="299"/>
      <c r="M2952" s="302"/>
      <c r="N2952" s="298"/>
      <c r="O2952" s="238"/>
      <c r="P2952" s="238"/>
      <c r="Q2952" s="238"/>
      <c r="T2952" s="39"/>
      <c r="U2952" s="39"/>
      <c r="V2952" s="39"/>
      <c r="W2952" s="39"/>
      <c r="X2952" s="39"/>
      <c r="Y2952" s="39"/>
      <c r="Z2952" s="39"/>
      <c r="AA2952" s="39"/>
      <c r="AB2952" s="39"/>
      <c r="AC2952" s="39"/>
      <c r="AD2952" s="39"/>
      <c r="AE2952" s="39"/>
      <c r="AF2952" s="39"/>
      <c r="AG2952" s="39"/>
      <c r="AH2952" s="39"/>
      <c r="AI2952" s="39"/>
      <c r="AJ2952" s="39"/>
      <c r="AK2952" s="39"/>
      <c r="AL2952" s="39"/>
      <c r="AM2952" s="39"/>
      <c r="AN2952" s="39"/>
      <c r="AO2952" s="39"/>
      <c r="AP2952" s="39"/>
      <c r="AQ2952" s="39"/>
      <c r="AR2952" s="39"/>
      <c r="AS2952" s="39"/>
      <c r="AT2952" s="39"/>
      <c r="AU2952" s="39"/>
      <c r="AV2952" s="39"/>
      <c r="AW2952" s="39"/>
      <c r="AX2952" s="39"/>
      <c r="AY2952" s="39"/>
      <c r="AZ2952" s="39"/>
      <c r="BA2952" s="39"/>
      <c r="BB2952" s="39"/>
      <c r="BC2952" s="39"/>
      <c r="BD2952" s="39"/>
      <c r="BE2952" s="39"/>
      <c r="BF2952" s="39"/>
      <c r="BG2952" s="39"/>
      <c r="BH2952" s="39"/>
      <c r="BI2952" s="39"/>
      <c r="BJ2952" s="39"/>
      <c r="BK2952" s="39"/>
      <c r="BL2952" s="39"/>
      <c r="BM2952" s="39"/>
      <c r="BN2952" s="39"/>
      <c r="BO2952" s="39"/>
      <c r="BP2952" s="39"/>
      <c r="BQ2952" s="39"/>
      <c r="BR2952" s="39"/>
      <c r="BS2952" s="39"/>
      <c r="BT2952" s="39"/>
      <c r="BU2952" s="39"/>
      <c r="BV2952" s="39"/>
      <c r="BW2952" s="39"/>
      <c r="BX2952" s="39"/>
      <c r="BY2952" s="39"/>
      <c r="BZ2952" s="39"/>
      <c r="CA2952" s="39"/>
      <c r="CB2952" s="39"/>
      <c r="CC2952" s="39"/>
      <c r="CD2952" s="39"/>
      <c r="CE2952" s="39"/>
      <c r="CF2952" s="39"/>
      <c r="CG2952" s="39"/>
      <c r="CH2952" s="39"/>
      <c r="CI2952" s="39"/>
      <c r="CJ2952" s="39"/>
      <c r="CK2952" s="39"/>
      <c r="CL2952" s="39"/>
      <c r="CM2952" s="39"/>
      <c r="CN2952" s="39"/>
      <c r="CO2952" s="39"/>
      <c r="CP2952" s="39"/>
      <c r="CQ2952" s="39"/>
      <c r="CR2952" s="39"/>
      <c r="CS2952" s="39"/>
      <c r="CT2952" s="39"/>
      <c r="CU2952" s="39"/>
      <c r="CV2952" s="39"/>
      <c r="CW2952" s="39"/>
      <c r="CX2952" s="39"/>
      <c r="CY2952" s="39"/>
      <c r="CZ2952" s="39"/>
      <c r="DA2952" s="39"/>
      <c r="DB2952" s="39"/>
      <c r="DC2952" s="39"/>
      <c r="DD2952" s="39"/>
      <c r="DE2952" s="39"/>
    </row>
    <row r="2953" spans="1:109" s="38" customFormat="1" ht="12">
      <c r="A2953" s="298"/>
      <c r="B2953" s="298"/>
      <c r="C2953" s="298"/>
      <c r="D2953" s="298"/>
      <c r="E2953" s="298"/>
      <c r="F2953" s="298"/>
      <c r="G2953" s="298"/>
      <c r="H2953" s="298"/>
      <c r="I2953" s="298"/>
      <c r="J2953" s="298"/>
      <c r="K2953" s="298"/>
      <c r="L2953" s="299"/>
      <c r="M2953" s="302"/>
      <c r="N2953" s="298"/>
      <c r="O2953" s="238"/>
      <c r="P2953" s="238"/>
      <c r="Q2953" s="238"/>
      <c r="T2953" s="39"/>
      <c r="U2953" s="39"/>
      <c r="V2953" s="39"/>
      <c r="W2953" s="39"/>
      <c r="X2953" s="39"/>
      <c r="Y2953" s="39"/>
      <c r="Z2953" s="39"/>
      <c r="AA2953" s="39"/>
      <c r="AB2953" s="39"/>
      <c r="AC2953" s="39"/>
      <c r="AD2953" s="39"/>
      <c r="AE2953" s="39"/>
      <c r="AF2953" s="39"/>
      <c r="AG2953" s="39"/>
      <c r="AH2953" s="39"/>
      <c r="AI2953" s="39"/>
      <c r="AJ2953" s="39"/>
      <c r="AK2953" s="39"/>
      <c r="AL2953" s="39"/>
      <c r="AM2953" s="39"/>
      <c r="AN2953" s="39"/>
      <c r="AO2953" s="39"/>
      <c r="AP2953" s="39"/>
      <c r="AQ2953" s="39"/>
      <c r="AR2953" s="39"/>
      <c r="AS2953" s="39"/>
      <c r="AT2953" s="39"/>
      <c r="AU2953" s="39"/>
      <c r="AV2953" s="39"/>
      <c r="AW2953" s="39"/>
      <c r="AX2953" s="39"/>
      <c r="AY2953" s="39"/>
      <c r="AZ2953" s="39"/>
      <c r="BA2953" s="39"/>
      <c r="BB2953" s="39"/>
      <c r="BC2953" s="39"/>
      <c r="BD2953" s="39"/>
      <c r="BE2953" s="39"/>
      <c r="BF2953" s="39"/>
      <c r="BG2953" s="39"/>
      <c r="BH2953" s="39"/>
      <c r="BI2953" s="39"/>
      <c r="BJ2953" s="39"/>
      <c r="BK2953" s="39"/>
      <c r="BL2953" s="39"/>
      <c r="BM2953" s="39"/>
      <c r="BN2953" s="39"/>
      <c r="BO2953" s="39"/>
      <c r="BP2953" s="39"/>
      <c r="BQ2953" s="39"/>
      <c r="BR2953" s="39"/>
      <c r="BS2953" s="39"/>
      <c r="BT2953" s="39"/>
      <c r="BU2953" s="39"/>
      <c r="BV2953" s="39"/>
      <c r="BW2953" s="39"/>
      <c r="BX2953" s="39"/>
      <c r="BY2953" s="39"/>
      <c r="BZ2953" s="39"/>
      <c r="CA2953" s="39"/>
      <c r="CB2953" s="39"/>
      <c r="CC2953" s="39"/>
      <c r="CD2953" s="39"/>
      <c r="CE2953" s="39"/>
      <c r="CF2953" s="39"/>
      <c r="CG2953" s="39"/>
      <c r="CH2953" s="39"/>
      <c r="CI2953" s="39"/>
      <c r="CJ2953" s="39"/>
      <c r="CK2953" s="39"/>
      <c r="CL2953" s="39"/>
      <c r="CM2953" s="39"/>
      <c r="CN2953" s="39"/>
      <c r="CO2953" s="39"/>
      <c r="CP2953" s="39"/>
      <c r="CQ2953" s="39"/>
      <c r="CR2953" s="39"/>
      <c r="CS2953" s="39"/>
      <c r="CT2953" s="39"/>
      <c r="CU2953" s="39"/>
      <c r="CV2953" s="39"/>
      <c r="CW2953" s="39"/>
      <c r="CX2953" s="39"/>
      <c r="CY2953" s="39"/>
      <c r="CZ2953" s="39"/>
      <c r="DA2953" s="39"/>
      <c r="DB2953" s="39"/>
      <c r="DC2953" s="39"/>
      <c r="DD2953" s="39"/>
      <c r="DE2953" s="39"/>
    </row>
    <row r="2954" spans="1:109" s="38" customFormat="1" ht="12">
      <c r="A2954" s="298"/>
      <c r="B2954" s="298"/>
      <c r="C2954" s="298"/>
      <c r="D2954" s="298"/>
      <c r="E2954" s="298"/>
      <c r="F2954" s="298"/>
      <c r="G2954" s="298"/>
      <c r="H2954" s="298"/>
      <c r="I2954" s="298"/>
      <c r="J2954" s="298"/>
      <c r="K2954" s="298"/>
      <c r="L2954" s="299"/>
      <c r="M2954" s="302"/>
      <c r="N2954" s="298"/>
      <c r="O2954" s="238"/>
      <c r="P2954" s="238"/>
      <c r="Q2954" s="238"/>
      <c r="T2954" s="39"/>
      <c r="U2954" s="39"/>
      <c r="V2954" s="39"/>
      <c r="W2954" s="39"/>
      <c r="X2954" s="39"/>
      <c r="Y2954" s="39"/>
      <c r="Z2954" s="39"/>
      <c r="AA2954" s="39"/>
      <c r="AB2954" s="39"/>
      <c r="AC2954" s="39"/>
      <c r="AD2954" s="39"/>
      <c r="AE2954" s="39"/>
      <c r="AF2954" s="39"/>
      <c r="AG2954" s="39"/>
      <c r="AH2954" s="39"/>
      <c r="AI2954" s="39"/>
      <c r="AJ2954" s="39"/>
      <c r="AK2954" s="39"/>
      <c r="AL2954" s="39"/>
      <c r="AM2954" s="39"/>
      <c r="AN2954" s="39"/>
      <c r="AO2954" s="39"/>
      <c r="AP2954" s="39"/>
      <c r="AQ2954" s="39"/>
      <c r="AR2954" s="39"/>
      <c r="AS2954" s="39"/>
      <c r="AT2954" s="39"/>
      <c r="AU2954" s="39"/>
      <c r="AV2954" s="39"/>
      <c r="AW2954" s="39"/>
      <c r="AX2954" s="39"/>
      <c r="AY2954" s="39"/>
      <c r="AZ2954" s="39"/>
      <c r="BA2954" s="39"/>
      <c r="BB2954" s="39"/>
      <c r="BC2954" s="39"/>
      <c r="BD2954" s="39"/>
      <c r="BE2954" s="39"/>
      <c r="BF2954" s="39"/>
      <c r="BG2954" s="39"/>
      <c r="BH2954" s="39"/>
      <c r="BI2954" s="39"/>
      <c r="BJ2954" s="39"/>
      <c r="BK2954" s="39"/>
      <c r="BL2954" s="39"/>
      <c r="BM2954" s="39"/>
      <c r="BN2954" s="39"/>
      <c r="BO2954" s="39"/>
      <c r="BP2954" s="39"/>
      <c r="BQ2954" s="39"/>
      <c r="BR2954" s="39"/>
      <c r="BS2954" s="39"/>
      <c r="BT2954" s="39"/>
      <c r="BU2954" s="39"/>
      <c r="BV2954" s="39"/>
      <c r="BW2954" s="39"/>
      <c r="BX2954" s="39"/>
      <c r="BY2954" s="39"/>
      <c r="BZ2954" s="39"/>
      <c r="CA2954" s="39"/>
      <c r="CB2954" s="39"/>
      <c r="CC2954" s="39"/>
      <c r="CD2954" s="39"/>
      <c r="CE2954" s="39"/>
      <c r="CF2954" s="39"/>
      <c r="CG2954" s="39"/>
      <c r="CH2954" s="39"/>
      <c r="CI2954" s="39"/>
      <c r="CJ2954" s="39"/>
      <c r="CK2954" s="39"/>
      <c r="CL2954" s="39"/>
      <c r="CM2954" s="39"/>
      <c r="CN2954" s="39"/>
      <c r="CO2954" s="39"/>
      <c r="CP2954" s="39"/>
      <c r="CQ2954" s="39"/>
      <c r="CR2954" s="39"/>
      <c r="CS2954" s="39"/>
      <c r="CT2954" s="39"/>
      <c r="CU2954" s="39"/>
      <c r="CV2954" s="39"/>
      <c r="CW2954" s="39"/>
      <c r="CX2954" s="39"/>
      <c r="CY2954" s="39"/>
      <c r="CZ2954" s="39"/>
      <c r="DA2954" s="39"/>
      <c r="DB2954" s="39"/>
      <c r="DC2954" s="39"/>
      <c r="DD2954" s="39"/>
      <c r="DE2954" s="39"/>
    </row>
    <row r="2955" spans="1:109" s="38" customFormat="1" ht="12">
      <c r="A2955" s="298"/>
      <c r="B2955" s="298"/>
      <c r="C2955" s="298"/>
      <c r="D2955" s="298"/>
      <c r="E2955" s="298"/>
      <c r="F2955" s="298"/>
      <c r="G2955" s="298"/>
      <c r="H2955" s="298"/>
      <c r="I2955" s="298"/>
      <c r="J2955" s="298"/>
      <c r="K2955" s="298"/>
      <c r="L2955" s="299"/>
      <c r="M2955" s="302"/>
      <c r="N2955" s="298"/>
      <c r="O2955" s="238"/>
      <c r="P2955" s="238"/>
      <c r="Q2955" s="238"/>
      <c r="T2955" s="39"/>
      <c r="U2955" s="39"/>
      <c r="V2955" s="39"/>
      <c r="W2955" s="39"/>
      <c r="X2955" s="39"/>
      <c r="Y2955" s="39"/>
      <c r="Z2955" s="39"/>
      <c r="AA2955" s="39"/>
      <c r="AB2955" s="39"/>
      <c r="AC2955" s="39"/>
      <c r="AD2955" s="39"/>
      <c r="AE2955" s="39"/>
      <c r="AF2955" s="39"/>
      <c r="AG2955" s="39"/>
      <c r="AH2955" s="39"/>
      <c r="AI2955" s="39"/>
      <c r="AJ2955" s="39"/>
      <c r="AK2955" s="39"/>
      <c r="AL2955" s="39"/>
      <c r="AM2955" s="39"/>
      <c r="AN2955" s="39"/>
      <c r="AO2955" s="39"/>
      <c r="AP2955" s="39"/>
      <c r="AQ2955" s="39"/>
      <c r="AR2955" s="39"/>
      <c r="AS2955" s="39"/>
      <c r="AT2955" s="39"/>
      <c r="AU2955" s="39"/>
      <c r="AV2955" s="39"/>
      <c r="AW2955" s="39"/>
      <c r="AX2955" s="39"/>
      <c r="AY2955" s="39"/>
      <c r="AZ2955" s="39"/>
      <c r="BA2955" s="39"/>
      <c r="BB2955" s="39"/>
      <c r="BC2955" s="39"/>
      <c r="BD2955" s="39"/>
      <c r="BE2955" s="39"/>
      <c r="BF2955" s="39"/>
      <c r="BG2955" s="39"/>
      <c r="BH2955" s="39"/>
      <c r="BI2955" s="39"/>
      <c r="BJ2955" s="39"/>
      <c r="BK2955" s="39"/>
      <c r="BL2955" s="39"/>
      <c r="BM2955" s="39"/>
      <c r="BN2955" s="39"/>
      <c r="BO2955" s="39"/>
      <c r="BP2955" s="39"/>
      <c r="BQ2955" s="39"/>
      <c r="BR2955" s="39"/>
      <c r="BS2955" s="39"/>
      <c r="BT2955" s="39"/>
      <c r="BU2955" s="39"/>
      <c r="BV2955" s="39"/>
      <c r="BW2955" s="39"/>
      <c r="BX2955" s="39"/>
      <c r="BY2955" s="39"/>
      <c r="BZ2955" s="39"/>
      <c r="CA2955" s="39"/>
      <c r="CB2955" s="39"/>
      <c r="CC2955" s="39"/>
      <c r="CD2955" s="39"/>
      <c r="CE2955" s="39"/>
      <c r="CF2955" s="39"/>
      <c r="CG2955" s="39"/>
      <c r="CH2955" s="39"/>
      <c r="CI2955" s="39"/>
      <c r="CJ2955" s="39"/>
      <c r="CK2955" s="39"/>
      <c r="CL2955" s="39"/>
      <c r="CM2955" s="39"/>
      <c r="CN2955" s="39"/>
      <c r="CO2955" s="39"/>
      <c r="CP2955" s="39"/>
      <c r="CQ2955" s="39"/>
      <c r="CR2955" s="39"/>
      <c r="CS2955" s="39"/>
      <c r="CT2955" s="39"/>
      <c r="CU2955" s="39"/>
      <c r="CV2955" s="39"/>
      <c r="CW2955" s="39"/>
      <c r="CX2955" s="39"/>
      <c r="CY2955" s="39"/>
      <c r="CZ2955" s="39"/>
      <c r="DA2955" s="39"/>
      <c r="DB2955" s="39"/>
      <c r="DC2955" s="39"/>
      <c r="DD2955" s="39"/>
      <c r="DE2955" s="39"/>
    </row>
    <row r="2956" spans="1:109" s="38" customFormat="1" ht="12">
      <c r="A2956" s="298"/>
      <c r="B2956" s="298"/>
      <c r="C2956" s="298"/>
      <c r="D2956" s="298"/>
      <c r="E2956" s="298"/>
      <c r="F2956" s="298"/>
      <c r="G2956" s="298"/>
      <c r="H2956" s="298"/>
      <c r="I2956" s="298"/>
      <c r="J2956" s="298"/>
      <c r="K2956" s="298"/>
      <c r="L2956" s="299"/>
      <c r="M2956" s="302"/>
      <c r="N2956" s="298"/>
      <c r="O2956" s="238"/>
      <c r="P2956" s="238"/>
      <c r="Q2956" s="238"/>
      <c r="T2956" s="39"/>
      <c r="U2956" s="39"/>
      <c r="V2956" s="39"/>
      <c r="W2956" s="39"/>
      <c r="X2956" s="39"/>
      <c r="Y2956" s="39"/>
      <c r="Z2956" s="39"/>
      <c r="AA2956" s="39"/>
      <c r="AB2956" s="39"/>
      <c r="AC2956" s="39"/>
      <c r="AD2956" s="39"/>
      <c r="AE2956" s="39"/>
      <c r="AF2956" s="39"/>
      <c r="AG2956" s="39"/>
      <c r="AH2956" s="39"/>
      <c r="AI2956" s="39"/>
      <c r="AJ2956" s="39"/>
      <c r="AK2956" s="39"/>
      <c r="AL2956" s="39"/>
      <c r="AM2956" s="39"/>
      <c r="AN2956" s="39"/>
      <c r="AO2956" s="39"/>
      <c r="AP2956" s="39"/>
      <c r="AQ2956" s="39"/>
      <c r="AR2956" s="39"/>
      <c r="AS2956" s="39"/>
      <c r="AT2956" s="39"/>
      <c r="AU2956" s="39"/>
      <c r="AV2956" s="39"/>
      <c r="AW2956" s="39"/>
      <c r="AX2956" s="39"/>
      <c r="AY2956" s="39"/>
      <c r="AZ2956" s="39"/>
      <c r="BA2956" s="39"/>
      <c r="BB2956" s="39"/>
      <c r="BC2956" s="39"/>
      <c r="BD2956" s="39"/>
      <c r="BE2956" s="39"/>
      <c r="BF2956" s="39"/>
      <c r="BG2956" s="39"/>
      <c r="BH2956" s="39"/>
      <c r="BI2956" s="39"/>
      <c r="BJ2956" s="39"/>
      <c r="BK2956" s="39"/>
      <c r="BL2956" s="39"/>
      <c r="BM2956" s="39"/>
      <c r="BN2956" s="39"/>
      <c r="BO2956" s="39"/>
      <c r="BP2956" s="39"/>
      <c r="BQ2956" s="39"/>
      <c r="BR2956" s="39"/>
      <c r="BS2956" s="39"/>
      <c r="BT2956" s="39"/>
      <c r="BU2956" s="39"/>
      <c r="BV2956" s="39"/>
      <c r="BW2956" s="39"/>
      <c r="BX2956" s="39"/>
      <c r="BY2956" s="39"/>
      <c r="BZ2956" s="39"/>
      <c r="CA2956" s="39"/>
      <c r="CB2956" s="39"/>
      <c r="CC2956" s="39"/>
      <c r="CD2956" s="39"/>
      <c r="CE2956" s="39"/>
      <c r="CF2956" s="39"/>
      <c r="CG2956" s="39"/>
      <c r="CH2956" s="39"/>
      <c r="CI2956" s="39"/>
      <c r="CJ2956" s="39"/>
      <c r="CK2956" s="39"/>
      <c r="CL2956" s="39"/>
      <c r="CM2956" s="39"/>
      <c r="CN2956" s="39"/>
      <c r="CO2956" s="39"/>
      <c r="CP2956" s="39"/>
      <c r="CQ2956" s="39"/>
      <c r="CR2956" s="39"/>
      <c r="CS2956" s="39"/>
      <c r="CT2956" s="39"/>
      <c r="CU2956" s="39"/>
      <c r="CV2956" s="39"/>
      <c r="CW2956" s="39"/>
      <c r="CX2956" s="39"/>
      <c r="CY2956" s="39"/>
      <c r="CZ2956" s="39"/>
      <c r="DA2956" s="39"/>
      <c r="DB2956" s="39"/>
      <c r="DC2956" s="39"/>
      <c r="DD2956" s="39"/>
      <c r="DE2956" s="39"/>
    </row>
    <row r="2957" spans="1:109" s="38" customFormat="1" ht="12">
      <c r="A2957" s="298"/>
      <c r="B2957" s="298"/>
      <c r="C2957" s="298"/>
      <c r="D2957" s="298"/>
      <c r="E2957" s="298"/>
      <c r="F2957" s="298"/>
      <c r="G2957" s="298"/>
      <c r="H2957" s="298"/>
      <c r="I2957" s="298"/>
      <c r="J2957" s="298"/>
      <c r="K2957" s="298"/>
      <c r="L2957" s="299"/>
      <c r="M2957" s="302"/>
      <c r="N2957" s="298"/>
      <c r="O2957" s="238"/>
      <c r="P2957" s="238"/>
      <c r="Q2957" s="238"/>
      <c r="T2957" s="39"/>
      <c r="U2957" s="39"/>
      <c r="V2957" s="39"/>
      <c r="W2957" s="39"/>
      <c r="X2957" s="39"/>
      <c r="Y2957" s="39"/>
      <c r="Z2957" s="39"/>
      <c r="AA2957" s="39"/>
      <c r="AB2957" s="39"/>
      <c r="AC2957" s="39"/>
      <c r="AD2957" s="39"/>
      <c r="AE2957" s="39"/>
      <c r="AF2957" s="39"/>
      <c r="AG2957" s="39"/>
      <c r="AH2957" s="39"/>
      <c r="AI2957" s="39"/>
      <c r="AJ2957" s="39"/>
      <c r="AK2957" s="39"/>
      <c r="AL2957" s="39"/>
      <c r="AM2957" s="39"/>
      <c r="AN2957" s="39"/>
      <c r="AO2957" s="39"/>
      <c r="AP2957" s="39"/>
      <c r="AQ2957" s="39"/>
      <c r="AR2957" s="39"/>
      <c r="AS2957" s="39"/>
      <c r="AT2957" s="39"/>
      <c r="AU2957" s="39"/>
      <c r="AV2957" s="39"/>
      <c r="AW2957" s="39"/>
      <c r="AX2957" s="39"/>
      <c r="AY2957" s="39"/>
      <c r="AZ2957" s="39"/>
      <c r="BA2957" s="39"/>
      <c r="BB2957" s="39"/>
      <c r="BC2957" s="39"/>
      <c r="BD2957" s="39"/>
      <c r="BE2957" s="39"/>
      <c r="BF2957" s="39"/>
      <c r="BG2957" s="39"/>
      <c r="BH2957" s="39"/>
      <c r="BI2957" s="39"/>
      <c r="BJ2957" s="39"/>
      <c r="BK2957" s="39"/>
      <c r="BL2957" s="39"/>
      <c r="BM2957" s="39"/>
      <c r="BN2957" s="39"/>
      <c r="BO2957" s="39"/>
      <c r="BP2957" s="39"/>
      <c r="BQ2957" s="39"/>
      <c r="BR2957" s="39"/>
      <c r="BS2957" s="39"/>
      <c r="BT2957" s="39"/>
      <c r="BU2957" s="39"/>
      <c r="BV2957" s="39"/>
      <c r="BW2957" s="39"/>
      <c r="BX2957" s="39"/>
      <c r="BY2957" s="39"/>
      <c r="BZ2957" s="39"/>
      <c r="CA2957" s="39"/>
      <c r="CB2957" s="39"/>
      <c r="CC2957" s="39"/>
      <c r="CD2957" s="39"/>
      <c r="CE2957" s="39"/>
      <c r="CF2957" s="39"/>
      <c r="CG2957" s="39"/>
      <c r="CH2957" s="39"/>
      <c r="CI2957" s="39"/>
      <c r="CJ2957" s="39"/>
      <c r="CK2957" s="39"/>
      <c r="CL2957" s="39"/>
      <c r="CM2957" s="39"/>
      <c r="CN2957" s="39"/>
      <c r="CO2957" s="39"/>
      <c r="CP2957" s="39"/>
      <c r="CQ2957" s="39"/>
      <c r="CR2957" s="39"/>
      <c r="CS2957" s="39"/>
      <c r="CT2957" s="39"/>
      <c r="CU2957" s="39"/>
      <c r="CV2957" s="39"/>
      <c r="CW2957" s="39"/>
      <c r="CX2957" s="39"/>
      <c r="CY2957" s="39"/>
      <c r="CZ2957" s="39"/>
      <c r="DA2957" s="39"/>
      <c r="DB2957" s="39"/>
      <c r="DC2957" s="39"/>
      <c r="DD2957" s="39"/>
      <c r="DE2957" s="39"/>
    </row>
    <row r="2958" spans="1:109" s="38" customFormat="1" ht="12">
      <c r="A2958" s="298"/>
      <c r="B2958" s="298"/>
      <c r="C2958" s="298"/>
      <c r="D2958" s="298"/>
      <c r="E2958" s="298"/>
      <c r="F2958" s="298"/>
      <c r="G2958" s="298"/>
      <c r="H2958" s="298"/>
      <c r="I2958" s="298"/>
      <c r="J2958" s="298"/>
      <c r="K2958" s="298"/>
      <c r="L2958" s="299"/>
      <c r="M2958" s="302"/>
      <c r="N2958" s="298"/>
      <c r="O2958" s="238"/>
      <c r="P2958" s="238"/>
      <c r="Q2958" s="238"/>
      <c r="T2958" s="39"/>
      <c r="U2958" s="39"/>
      <c r="V2958" s="39"/>
      <c r="W2958" s="39"/>
      <c r="X2958" s="39"/>
      <c r="Y2958" s="39"/>
      <c r="Z2958" s="39"/>
      <c r="AA2958" s="39"/>
      <c r="AB2958" s="39"/>
      <c r="AC2958" s="39"/>
      <c r="AD2958" s="39"/>
      <c r="AE2958" s="39"/>
      <c r="AF2958" s="39"/>
      <c r="AG2958" s="39"/>
      <c r="AH2958" s="39"/>
      <c r="AI2958" s="39"/>
      <c r="AJ2958" s="39"/>
      <c r="AK2958" s="39"/>
      <c r="AL2958" s="39"/>
      <c r="AM2958" s="39"/>
      <c r="AN2958" s="39"/>
      <c r="AO2958" s="39"/>
      <c r="AP2958" s="39"/>
      <c r="AQ2958" s="39"/>
      <c r="AR2958" s="39"/>
      <c r="AS2958" s="39"/>
      <c r="AT2958" s="39"/>
      <c r="AU2958" s="39"/>
      <c r="AV2958" s="39"/>
      <c r="AW2958" s="39"/>
      <c r="AX2958" s="39"/>
      <c r="AY2958" s="39"/>
      <c r="AZ2958" s="39"/>
      <c r="BA2958" s="39"/>
      <c r="BB2958" s="39"/>
      <c r="BC2958" s="39"/>
      <c r="BD2958" s="39"/>
      <c r="BE2958" s="39"/>
      <c r="BF2958" s="39"/>
      <c r="BG2958" s="39"/>
      <c r="BH2958" s="39"/>
      <c r="BI2958" s="39"/>
      <c r="BJ2958" s="39"/>
      <c r="BK2958" s="39"/>
      <c r="BL2958" s="39"/>
      <c r="BM2958" s="39"/>
      <c r="BN2958" s="39"/>
      <c r="BO2958" s="39"/>
      <c r="BP2958" s="39"/>
      <c r="BQ2958" s="39"/>
      <c r="BR2958" s="39"/>
      <c r="BS2958" s="39"/>
      <c r="BT2958" s="39"/>
      <c r="BU2958" s="39"/>
      <c r="BV2958" s="39"/>
      <c r="BW2958" s="39"/>
      <c r="BX2958" s="39"/>
      <c r="BY2958" s="39"/>
      <c r="BZ2958" s="39"/>
      <c r="CA2958" s="39"/>
      <c r="CB2958" s="39"/>
      <c r="CC2958" s="39"/>
      <c r="CD2958" s="39"/>
      <c r="CE2958" s="39"/>
      <c r="CF2958" s="39"/>
      <c r="CG2958" s="39"/>
      <c r="CH2958" s="39"/>
      <c r="CI2958" s="39"/>
      <c r="CJ2958" s="39"/>
      <c r="CK2958" s="39"/>
      <c r="CL2958" s="39"/>
      <c r="CM2958" s="39"/>
      <c r="CN2958" s="39"/>
      <c r="CO2958" s="39"/>
      <c r="CP2958" s="39"/>
      <c r="CQ2958" s="39"/>
      <c r="CR2958" s="39"/>
      <c r="CS2958" s="39"/>
      <c r="CT2958" s="39"/>
      <c r="CU2958" s="39"/>
      <c r="CV2958" s="39"/>
      <c r="CW2958" s="39"/>
      <c r="CX2958" s="39"/>
      <c r="CY2958" s="39"/>
      <c r="CZ2958" s="39"/>
      <c r="DA2958" s="39"/>
      <c r="DB2958" s="39"/>
      <c r="DC2958" s="39"/>
      <c r="DD2958" s="39"/>
      <c r="DE2958" s="39"/>
    </row>
    <row r="2959" spans="1:109" s="38" customFormat="1" ht="12">
      <c r="A2959" s="298"/>
      <c r="B2959" s="298"/>
      <c r="C2959" s="298"/>
      <c r="D2959" s="298"/>
      <c r="E2959" s="298"/>
      <c r="F2959" s="298"/>
      <c r="G2959" s="298"/>
      <c r="H2959" s="298"/>
      <c r="I2959" s="298"/>
      <c r="J2959" s="298"/>
      <c r="K2959" s="298"/>
      <c r="L2959" s="299"/>
      <c r="M2959" s="302"/>
      <c r="N2959" s="298"/>
      <c r="O2959" s="238"/>
      <c r="P2959" s="238"/>
      <c r="Q2959" s="238"/>
      <c r="T2959" s="39"/>
      <c r="U2959" s="39"/>
      <c r="V2959" s="39"/>
      <c r="W2959" s="39"/>
      <c r="X2959" s="39"/>
      <c r="Y2959" s="39"/>
      <c r="Z2959" s="39"/>
      <c r="AA2959" s="39"/>
      <c r="AB2959" s="39"/>
      <c r="AC2959" s="39"/>
      <c r="AD2959" s="39"/>
      <c r="AE2959" s="39"/>
      <c r="AF2959" s="39"/>
      <c r="AG2959" s="39"/>
      <c r="AH2959" s="39"/>
      <c r="AI2959" s="39"/>
      <c r="AJ2959" s="39"/>
      <c r="AK2959" s="39"/>
      <c r="AL2959" s="39"/>
      <c r="AM2959" s="39"/>
      <c r="AN2959" s="39"/>
      <c r="AO2959" s="39"/>
      <c r="AP2959" s="39"/>
      <c r="AQ2959" s="39"/>
      <c r="AR2959" s="39"/>
      <c r="AS2959" s="39"/>
      <c r="AT2959" s="39"/>
      <c r="AU2959" s="39"/>
      <c r="AV2959" s="39"/>
      <c r="AW2959" s="39"/>
      <c r="AX2959" s="39"/>
      <c r="AY2959" s="39"/>
      <c r="AZ2959" s="39"/>
      <c r="BA2959" s="39"/>
      <c r="BB2959" s="39"/>
      <c r="BC2959" s="39"/>
      <c r="BD2959" s="39"/>
      <c r="BE2959" s="39"/>
      <c r="BF2959" s="39"/>
      <c r="BG2959" s="39"/>
      <c r="BH2959" s="39"/>
      <c r="BI2959" s="39"/>
      <c r="BJ2959" s="39"/>
      <c r="BK2959" s="39"/>
      <c r="BL2959" s="39"/>
      <c r="BM2959" s="39"/>
      <c r="BN2959" s="39"/>
      <c r="BO2959" s="39"/>
      <c r="BP2959" s="39"/>
      <c r="BQ2959" s="39"/>
      <c r="BR2959" s="39"/>
      <c r="BS2959" s="39"/>
      <c r="BT2959" s="39"/>
      <c r="BU2959" s="39"/>
      <c r="BV2959" s="39"/>
      <c r="BW2959" s="39"/>
      <c r="BX2959" s="39"/>
      <c r="BY2959" s="39"/>
      <c r="BZ2959" s="39"/>
      <c r="CA2959" s="39"/>
      <c r="CB2959" s="39"/>
      <c r="CC2959" s="39"/>
      <c r="CD2959" s="39"/>
      <c r="CE2959" s="39"/>
      <c r="CF2959" s="39"/>
      <c r="CG2959" s="39"/>
      <c r="CH2959" s="39"/>
      <c r="CI2959" s="39"/>
      <c r="CJ2959" s="39"/>
      <c r="CK2959" s="39"/>
      <c r="CL2959" s="39"/>
      <c r="CM2959" s="39"/>
      <c r="CN2959" s="39"/>
      <c r="CO2959" s="39"/>
      <c r="CP2959" s="39"/>
      <c r="CQ2959" s="39"/>
      <c r="CR2959" s="39"/>
      <c r="CS2959" s="39"/>
      <c r="CT2959" s="39"/>
      <c r="CU2959" s="39"/>
      <c r="CV2959" s="39"/>
      <c r="CW2959" s="39"/>
      <c r="CX2959" s="39"/>
      <c r="CY2959" s="39"/>
      <c r="CZ2959" s="39"/>
      <c r="DA2959" s="39"/>
      <c r="DB2959" s="39"/>
      <c r="DC2959" s="39"/>
      <c r="DD2959" s="39"/>
      <c r="DE2959" s="39"/>
    </row>
    <row r="2960" spans="1:109" s="38" customFormat="1" ht="12">
      <c r="A2960" s="298"/>
      <c r="B2960" s="298"/>
      <c r="C2960" s="298"/>
      <c r="D2960" s="298"/>
      <c r="E2960" s="298"/>
      <c r="F2960" s="298"/>
      <c r="G2960" s="298"/>
      <c r="H2960" s="298"/>
      <c r="I2960" s="298"/>
      <c r="J2960" s="298"/>
      <c r="K2960" s="298"/>
      <c r="L2960" s="299"/>
      <c r="M2960" s="302"/>
      <c r="N2960" s="298"/>
      <c r="O2960" s="238"/>
      <c r="P2960" s="238"/>
      <c r="Q2960" s="238"/>
      <c r="T2960" s="39"/>
      <c r="U2960" s="39"/>
      <c r="V2960" s="39"/>
      <c r="W2960" s="39"/>
      <c r="X2960" s="39"/>
      <c r="Y2960" s="39"/>
      <c r="Z2960" s="39"/>
      <c r="AA2960" s="39"/>
      <c r="AB2960" s="39"/>
      <c r="AC2960" s="39"/>
      <c r="AD2960" s="39"/>
      <c r="AE2960" s="39"/>
      <c r="AF2960" s="39"/>
      <c r="AG2960" s="39"/>
      <c r="AH2960" s="39"/>
      <c r="AI2960" s="39"/>
      <c r="AJ2960" s="39"/>
      <c r="AK2960" s="39"/>
      <c r="AL2960" s="39"/>
      <c r="AM2960" s="39"/>
      <c r="AN2960" s="39"/>
      <c r="AO2960" s="39"/>
      <c r="AP2960" s="39"/>
      <c r="AQ2960" s="39"/>
      <c r="AR2960" s="39"/>
      <c r="AS2960" s="39"/>
      <c r="AT2960" s="39"/>
      <c r="AU2960" s="39"/>
      <c r="AV2960" s="39"/>
      <c r="AW2960" s="39"/>
      <c r="AX2960" s="39"/>
      <c r="AY2960" s="39"/>
      <c r="AZ2960" s="39"/>
      <c r="BA2960" s="39"/>
      <c r="BB2960" s="39"/>
      <c r="BC2960" s="39"/>
      <c r="BD2960" s="39"/>
      <c r="BE2960" s="39"/>
      <c r="BF2960" s="39"/>
      <c r="BG2960" s="39"/>
      <c r="BH2960" s="39"/>
      <c r="BI2960" s="39"/>
      <c r="BJ2960" s="39"/>
      <c r="BK2960" s="39"/>
      <c r="BL2960" s="39"/>
      <c r="BM2960" s="39"/>
      <c r="BN2960" s="39"/>
      <c r="BO2960" s="39"/>
      <c r="BP2960" s="39"/>
      <c r="BQ2960" s="39"/>
      <c r="BR2960" s="39"/>
      <c r="BS2960" s="39"/>
      <c r="BT2960" s="39"/>
      <c r="BU2960" s="39"/>
      <c r="BV2960" s="39"/>
      <c r="BW2960" s="39"/>
      <c r="BX2960" s="39"/>
      <c r="BY2960" s="39"/>
      <c r="BZ2960" s="39"/>
      <c r="CA2960" s="39"/>
      <c r="CB2960" s="39"/>
      <c r="CC2960" s="39"/>
      <c r="CD2960" s="39"/>
      <c r="CE2960" s="39"/>
      <c r="CF2960" s="39"/>
      <c r="CG2960" s="39"/>
      <c r="CH2960" s="39"/>
      <c r="CI2960" s="39"/>
      <c r="CJ2960" s="39"/>
      <c r="CK2960" s="39"/>
      <c r="CL2960" s="39"/>
      <c r="CM2960" s="39"/>
      <c r="CN2960" s="39"/>
      <c r="CO2960" s="39"/>
      <c r="CP2960" s="39"/>
      <c r="CQ2960" s="39"/>
      <c r="CR2960" s="39"/>
      <c r="CS2960" s="39"/>
      <c r="CT2960" s="39"/>
      <c r="CU2960" s="39"/>
      <c r="CV2960" s="39"/>
      <c r="CW2960" s="39"/>
      <c r="CX2960" s="39"/>
      <c r="CY2960" s="39"/>
      <c r="CZ2960" s="39"/>
      <c r="DA2960" s="39"/>
      <c r="DB2960" s="39"/>
      <c r="DC2960" s="39"/>
      <c r="DD2960" s="39"/>
      <c r="DE2960" s="39"/>
    </row>
    <row r="2961" spans="1:109" s="38" customFormat="1" ht="12">
      <c r="A2961" s="298"/>
      <c r="B2961" s="298"/>
      <c r="C2961" s="298"/>
      <c r="D2961" s="298"/>
      <c r="E2961" s="298"/>
      <c r="F2961" s="298"/>
      <c r="G2961" s="298"/>
      <c r="H2961" s="298"/>
      <c r="I2961" s="298"/>
      <c r="J2961" s="298"/>
      <c r="K2961" s="298"/>
      <c r="L2961" s="299"/>
      <c r="M2961" s="302"/>
      <c r="N2961" s="298"/>
      <c r="O2961" s="238"/>
      <c r="P2961" s="238"/>
      <c r="Q2961" s="238"/>
      <c r="T2961" s="39"/>
      <c r="U2961" s="39"/>
      <c r="V2961" s="39"/>
      <c r="W2961" s="39"/>
      <c r="X2961" s="39"/>
      <c r="Y2961" s="39"/>
      <c r="Z2961" s="39"/>
      <c r="AA2961" s="39"/>
      <c r="AB2961" s="39"/>
      <c r="AC2961" s="39"/>
      <c r="AD2961" s="39"/>
      <c r="AE2961" s="39"/>
      <c r="AF2961" s="39"/>
      <c r="AG2961" s="39"/>
      <c r="AH2961" s="39"/>
      <c r="AI2961" s="39"/>
      <c r="AJ2961" s="39"/>
      <c r="AK2961" s="39"/>
      <c r="AL2961" s="39"/>
      <c r="AM2961" s="39"/>
      <c r="AN2961" s="39"/>
      <c r="AO2961" s="39"/>
      <c r="AP2961" s="39"/>
      <c r="AQ2961" s="39"/>
      <c r="AR2961" s="39"/>
      <c r="AS2961" s="39"/>
      <c r="AT2961" s="39"/>
      <c r="AU2961" s="39"/>
      <c r="AV2961" s="39"/>
      <c r="AW2961" s="39"/>
      <c r="AX2961" s="39"/>
      <c r="AY2961" s="39"/>
      <c r="AZ2961" s="39"/>
      <c r="BA2961" s="39"/>
      <c r="BB2961" s="39"/>
      <c r="BC2961" s="39"/>
      <c r="BD2961" s="39"/>
      <c r="BE2961" s="39"/>
      <c r="BF2961" s="39"/>
      <c r="BG2961" s="39"/>
      <c r="BH2961" s="39"/>
      <c r="BI2961" s="39"/>
      <c r="BJ2961" s="39"/>
      <c r="BK2961" s="39"/>
      <c r="BL2961" s="39"/>
      <c r="BM2961" s="39"/>
      <c r="BN2961" s="39"/>
      <c r="BO2961" s="39"/>
      <c r="BP2961" s="39"/>
      <c r="BQ2961" s="39"/>
      <c r="BR2961" s="39"/>
      <c r="BS2961" s="39"/>
      <c r="BT2961" s="39"/>
      <c r="BU2961" s="39"/>
      <c r="BV2961" s="39"/>
      <c r="BW2961" s="39"/>
      <c r="BX2961" s="39"/>
      <c r="BY2961" s="39"/>
      <c r="BZ2961" s="39"/>
      <c r="CA2961" s="39"/>
      <c r="CB2961" s="39"/>
      <c r="CC2961" s="39"/>
      <c r="CD2961" s="39"/>
      <c r="CE2961" s="39"/>
      <c r="CF2961" s="39"/>
      <c r="CG2961" s="39"/>
      <c r="CH2961" s="39"/>
      <c r="CI2961" s="39"/>
      <c r="CJ2961" s="39"/>
      <c r="CK2961" s="39"/>
      <c r="CL2961" s="39"/>
      <c r="CM2961" s="39"/>
      <c r="CN2961" s="39"/>
      <c r="CO2961" s="39"/>
      <c r="CP2961" s="39"/>
      <c r="CQ2961" s="39"/>
      <c r="CR2961" s="39"/>
      <c r="CS2961" s="39"/>
      <c r="CT2961" s="39"/>
      <c r="CU2961" s="39"/>
      <c r="CV2961" s="39"/>
      <c r="CW2961" s="39"/>
      <c r="CX2961" s="39"/>
      <c r="CY2961" s="39"/>
      <c r="CZ2961" s="39"/>
      <c r="DA2961" s="39"/>
      <c r="DB2961" s="39"/>
      <c r="DC2961" s="39"/>
      <c r="DD2961" s="39"/>
      <c r="DE2961" s="39"/>
    </row>
    <row r="2962" spans="1:109" s="38" customFormat="1" ht="12">
      <c r="A2962" s="298"/>
      <c r="B2962" s="298"/>
      <c r="C2962" s="298"/>
      <c r="D2962" s="298"/>
      <c r="E2962" s="298"/>
      <c r="F2962" s="298"/>
      <c r="G2962" s="298"/>
      <c r="H2962" s="298"/>
      <c r="I2962" s="298"/>
      <c r="J2962" s="298"/>
      <c r="K2962" s="298"/>
      <c r="L2962" s="299"/>
      <c r="M2962" s="302"/>
      <c r="N2962" s="298"/>
      <c r="O2962" s="238"/>
      <c r="P2962" s="238"/>
      <c r="Q2962" s="238"/>
      <c r="T2962" s="39"/>
      <c r="U2962" s="39"/>
      <c r="V2962" s="39"/>
      <c r="W2962" s="39"/>
      <c r="X2962" s="39"/>
      <c r="Y2962" s="39"/>
      <c r="Z2962" s="39"/>
      <c r="AA2962" s="39"/>
      <c r="AB2962" s="39"/>
      <c r="AC2962" s="39"/>
      <c r="AD2962" s="39"/>
      <c r="AE2962" s="39"/>
      <c r="AF2962" s="39"/>
      <c r="AG2962" s="39"/>
      <c r="AH2962" s="39"/>
      <c r="AI2962" s="39"/>
      <c r="AJ2962" s="39"/>
      <c r="AK2962" s="39"/>
      <c r="AL2962" s="39"/>
      <c r="AM2962" s="39"/>
      <c r="AN2962" s="39"/>
      <c r="AO2962" s="39"/>
      <c r="AP2962" s="39"/>
      <c r="AQ2962" s="39"/>
      <c r="AR2962" s="39"/>
      <c r="AS2962" s="39"/>
      <c r="AT2962" s="39"/>
      <c r="AU2962" s="39"/>
      <c r="AV2962" s="39"/>
      <c r="AW2962" s="39"/>
      <c r="AX2962" s="39"/>
      <c r="AY2962" s="39"/>
      <c r="AZ2962" s="39"/>
      <c r="BA2962" s="39"/>
      <c r="BB2962" s="39"/>
      <c r="BC2962" s="39"/>
      <c r="BD2962" s="39"/>
      <c r="BE2962" s="39"/>
      <c r="BF2962" s="39"/>
      <c r="BG2962" s="39"/>
      <c r="BH2962" s="39"/>
      <c r="BI2962" s="39"/>
      <c r="BJ2962" s="39"/>
      <c r="BK2962" s="39"/>
      <c r="BL2962" s="39"/>
      <c r="BM2962" s="39"/>
      <c r="BN2962" s="39"/>
      <c r="BO2962" s="39"/>
      <c r="BP2962" s="39"/>
      <c r="BQ2962" s="39"/>
      <c r="BR2962" s="39"/>
      <c r="BS2962" s="39"/>
      <c r="BT2962" s="39"/>
      <c r="BU2962" s="39"/>
      <c r="BV2962" s="39"/>
      <c r="BW2962" s="39"/>
      <c r="BX2962" s="39"/>
      <c r="BY2962" s="39"/>
      <c r="BZ2962" s="39"/>
      <c r="CA2962" s="39"/>
      <c r="CB2962" s="39"/>
      <c r="CC2962" s="39"/>
      <c r="CD2962" s="39"/>
      <c r="CE2962" s="39"/>
      <c r="CF2962" s="39"/>
      <c r="CG2962" s="39"/>
      <c r="CH2962" s="39"/>
      <c r="CI2962" s="39"/>
      <c r="CJ2962" s="39"/>
      <c r="CK2962" s="39"/>
      <c r="CL2962" s="39"/>
      <c r="CM2962" s="39"/>
      <c r="CN2962" s="39"/>
      <c r="CO2962" s="39"/>
      <c r="CP2962" s="39"/>
      <c r="CQ2962" s="39"/>
      <c r="CR2962" s="39"/>
      <c r="CS2962" s="39"/>
      <c r="CT2962" s="39"/>
      <c r="CU2962" s="39"/>
      <c r="CV2962" s="39"/>
      <c r="CW2962" s="39"/>
      <c r="CX2962" s="39"/>
      <c r="CY2962" s="39"/>
      <c r="CZ2962" s="39"/>
      <c r="DA2962" s="39"/>
      <c r="DB2962" s="39"/>
      <c r="DC2962" s="39"/>
      <c r="DD2962" s="39"/>
      <c r="DE2962" s="39"/>
    </row>
    <row r="2963" spans="1:109" s="38" customFormat="1" ht="12">
      <c r="A2963" s="298"/>
      <c r="B2963" s="298"/>
      <c r="C2963" s="298"/>
      <c r="D2963" s="298"/>
      <c r="E2963" s="298"/>
      <c r="F2963" s="298"/>
      <c r="G2963" s="298"/>
      <c r="H2963" s="298"/>
      <c r="I2963" s="298"/>
      <c r="J2963" s="298"/>
      <c r="K2963" s="298"/>
      <c r="L2963" s="299"/>
      <c r="M2963" s="302"/>
      <c r="N2963" s="298"/>
      <c r="O2963" s="238"/>
      <c r="P2963" s="238"/>
      <c r="Q2963" s="238"/>
      <c r="T2963" s="39"/>
      <c r="U2963" s="39"/>
      <c r="V2963" s="39"/>
      <c r="W2963" s="39"/>
      <c r="X2963" s="39"/>
      <c r="Y2963" s="39"/>
      <c r="Z2963" s="39"/>
      <c r="AA2963" s="39"/>
      <c r="AB2963" s="39"/>
      <c r="AC2963" s="39"/>
      <c r="AD2963" s="39"/>
      <c r="AE2963" s="39"/>
      <c r="AF2963" s="39"/>
      <c r="AG2963" s="39"/>
      <c r="AH2963" s="39"/>
      <c r="AI2963" s="39"/>
      <c r="AJ2963" s="39"/>
      <c r="AK2963" s="39"/>
      <c r="AL2963" s="39"/>
      <c r="AM2963" s="39"/>
      <c r="AN2963" s="39"/>
      <c r="AO2963" s="39"/>
      <c r="AP2963" s="39"/>
      <c r="AQ2963" s="39"/>
      <c r="AR2963" s="39"/>
      <c r="AS2963" s="39"/>
      <c r="AT2963" s="39"/>
      <c r="AU2963" s="39"/>
      <c r="AV2963" s="39"/>
      <c r="AW2963" s="39"/>
      <c r="AX2963" s="39"/>
      <c r="AY2963" s="39"/>
      <c r="AZ2963" s="39"/>
      <c r="BA2963" s="39"/>
      <c r="BB2963" s="39"/>
      <c r="BC2963" s="39"/>
      <c r="BD2963" s="39"/>
      <c r="BE2963" s="39"/>
      <c r="BF2963" s="39"/>
      <c r="BG2963" s="39"/>
      <c r="BH2963" s="39"/>
      <c r="BI2963" s="39"/>
      <c r="BJ2963" s="39"/>
      <c r="BK2963" s="39"/>
      <c r="BL2963" s="39"/>
      <c r="BM2963" s="39"/>
      <c r="BN2963" s="39"/>
      <c r="BO2963" s="39"/>
      <c r="BP2963" s="39"/>
      <c r="BQ2963" s="39"/>
      <c r="BR2963" s="39"/>
      <c r="BS2963" s="39"/>
      <c r="BT2963" s="39"/>
      <c r="BU2963" s="39"/>
      <c r="BV2963" s="39"/>
      <c r="BW2963" s="39"/>
      <c r="BX2963" s="39"/>
      <c r="BY2963" s="39"/>
      <c r="BZ2963" s="39"/>
      <c r="CA2963" s="39"/>
      <c r="CB2963" s="39"/>
      <c r="CC2963" s="39"/>
      <c r="CD2963" s="39"/>
      <c r="CE2963" s="39"/>
      <c r="CF2963" s="39"/>
      <c r="CG2963" s="39"/>
      <c r="CH2963" s="39"/>
      <c r="CI2963" s="39"/>
      <c r="CJ2963" s="39"/>
      <c r="CK2963" s="39"/>
      <c r="CL2963" s="39"/>
      <c r="CM2963" s="39"/>
      <c r="CN2963" s="39"/>
      <c r="CO2963" s="39"/>
      <c r="CP2963" s="39"/>
      <c r="CQ2963" s="39"/>
      <c r="CR2963" s="39"/>
      <c r="CS2963" s="39"/>
      <c r="CT2963" s="39"/>
      <c r="CU2963" s="39"/>
      <c r="CV2963" s="39"/>
      <c r="CW2963" s="39"/>
      <c r="CX2963" s="39"/>
      <c r="CY2963" s="39"/>
      <c r="CZ2963" s="39"/>
      <c r="DA2963" s="39"/>
      <c r="DB2963" s="39"/>
      <c r="DC2963" s="39"/>
      <c r="DD2963" s="39"/>
      <c r="DE2963" s="39"/>
    </row>
    <row r="2964" spans="1:109" s="38" customFormat="1" ht="12">
      <c r="A2964" s="298"/>
      <c r="B2964" s="298"/>
      <c r="C2964" s="298"/>
      <c r="D2964" s="298"/>
      <c r="E2964" s="298"/>
      <c r="F2964" s="298"/>
      <c r="G2964" s="298"/>
      <c r="H2964" s="298"/>
      <c r="I2964" s="298"/>
      <c r="J2964" s="298"/>
      <c r="K2964" s="298"/>
      <c r="L2964" s="299"/>
      <c r="M2964" s="302"/>
      <c r="N2964" s="298"/>
      <c r="O2964" s="238"/>
      <c r="P2964" s="238"/>
      <c r="Q2964" s="238"/>
      <c r="T2964" s="39"/>
      <c r="U2964" s="39"/>
      <c r="V2964" s="39"/>
      <c r="W2964" s="39"/>
      <c r="X2964" s="39"/>
      <c r="Y2964" s="39"/>
      <c r="Z2964" s="39"/>
      <c r="AA2964" s="39"/>
      <c r="AB2964" s="39"/>
      <c r="AC2964" s="39"/>
      <c r="AD2964" s="39"/>
      <c r="AE2964" s="39"/>
      <c r="AF2964" s="39"/>
      <c r="AG2964" s="39"/>
      <c r="AH2964" s="39"/>
      <c r="AI2964" s="39"/>
      <c r="AJ2964" s="39"/>
      <c r="AK2964" s="39"/>
      <c r="AL2964" s="39"/>
      <c r="AM2964" s="39"/>
      <c r="AN2964" s="39"/>
      <c r="AO2964" s="39"/>
      <c r="AP2964" s="39"/>
      <c r="AQ2964" s="39"/>
      <c r="AR2964" s="39"/>
      <c r="AS2964" s="39"/>
      <c r="AT2964" s="39"/>
      <c r="AU2964" s="39"/>
      <c r="AV2964" s="39"/>
      <c r="AW2964" s="39"/>
      <c r="AX2964" s="39"/>
      <c r="AY2964" s="39"/>
      <c r="AZ2964" s="39"/>
      <c r="BA2964" s="39"/>
      <c r="BB2964" s="39"/>
      <c r="BC2964" s="39"/>
      <c r="BD2964" s="39"/>
      <c r="BE2964" s="39"/>
      <c r="BF2964" s="39"/>
      <c r="BG2964" s="39"/>
      <c r="BH2964" s="39"/>
      <c r="BI2964" s="39"/>
      <c r="BJ2964" s="39"/>
      <c r="BK2964" s="39"/>
      <c r="BL2964" s="39"/>
      <c r="BM2964" s="39"/>
      <c r="BN2964" s="39"/>
      <c r="BO2964" s="39"/>
      <c r="BP2964" s="39"/>
      <c r="BQ2964" s="39"/>
      <c r="BR2964" s="39"/>
      <c r="BS2964" s="39"/>
      <c r="BT2964" s="39"/>
      <c r="BU2964" s="39"/>
      <c r="BV2964" s="39"/>
      <c r="BW2964" s="39"/>
      <c r="BX2964" s="39"/>
      <c r="BY2964" s="39"/>
      <c r="BZ2964" s="39"/>
      <c r="CA2964" s="39"/>
      <c r="CB2964" s="39"/>
      <c r="CC2964" s="39"/>
      <c r="CD2964" s="39"/>
      <c r="CE2964" s="39"/>
      <c r="CF2964" s="39"/>
      <c r="CG2964" s="39"/>
      <c r="CH2964" s="39"/>
      <c r="CI2964" s="39"/>
      <c r="CJ2964" s="39"/>
      <c r="CK2964" s="39"/>
      <c r="CL2964" s="39"/>
      <c r="CM2964" s="39"/>
      <c r="CN2964" s="39"/>
      <c r="CO2964" s="39"/>
      <c r="CP2964" s="39"/>
      <c r="CQ2964" s="39"/>
      <c r="CR2964" s="39"/>
      <c r="CS2964" s="39"/>
      <c r="CT2964" s="39"/>
      <c r="CU2964" s="39"/>
      <c r="CV2964" s="39"/>
      <c r="CW2964" s="39"/>
      <c r="CX2964" s="39"/>
      <c r="CY2964" s="39"/>
      <c r="CZ2964" s="39"/>
      <c r="DA2964" s="39"/>
      <c r="DB2964" s="39"/>
      <c r="DC2964" s="39"/>
      <c r="DD2964" s="39"/>
      <c r="DE2964" s="39"/>
    </row>
    <row r="2965" spans="1:109" s="38" customFormat="1" ht="12">
      <c r="A2965" s="298"/>
      <c r="B2965" s="298"/>
      <c r="C2965" s="298"/>
      <c r="D2965" s="298"/>
      <c r="E2965" s="298"/>
      <c r="F2965" s="298"/>
      <c r="G2965" s="298"/>
      <c r="H2965" s="298"/>
      <c r="I2965" s="298"/>
      <c r="J2965" s="298"/>
      <c r="K2965" s="298"/>
      <c r="L2965" s="299"/>
      <c r="M2965" s="302"/>
      <c r="N2965" s="298"/>
      <c r="O2965" s="238"/>
      <c r="P2965" s="238"/>
      <c r="Q2965" s="238"/>
      <c r="T2965" s="39"/>
      <c r="U2965" s="39"/>
      <c r="V2965" s="39"/>
      <c r="W2965" s="39"/>
      <c r="X2965" s="39"/>
      <c r="Y2965" s="39"/>
      <c r="Z2965" s="39"/>
      <c r="AA2965" s="39"/>
      <c r="AB2965" s="39"/>
      <c r="AC2965" s="39"/>
      <c r="AD2965" s="39"/>
      <c r="AE2965" s="39"/>
      <c r="AF2965" s="39"/>
      <c r="AG2965" s="39"/>
      <c r="AH2965" s="39"/>
      <c r="AI2965" s="39"/>
      <c r="AJ2965" s="39"/>
      <c r="AK2965" s="39"/>
      <c r="AL2965" s="39"/>
      <c r="AM2965" s="39"/>
      <c r="AN2965" s="39"/>
      <c r="AO2965" s="39"/>
      <c r="AP2965" s="39"/>
      <c r="AQ2965" s="39"/>
      <c r="AR2965" s="39"/>
      <c r="AS2965" s="39"/>
      <c r="AT2965" s="39"/>
      <c r="AU2965" s="39"/>
      <c r="AV2965" s="39"/>
      <c r="AW2965" s="39"/>
      <c r="AX2965" s="39"/>
      <c r="AY2965" s="39"/>
      <c r="AZ2965" s="39"/>
      <c r="BA2965" s="39"/>
      <c r="BB2965" s="39"/>
      <c r="BC2965" s="39"/>
      <c r="BD2965" s="39"/>
      <c r="BE2965" s="39"/>
      <c r="BF2965" s="39"/>
      <c r="BG2965" s="39"/>
      <c r="BH2965" s="39"/>
      <c r="BI2965" s="39"/>
      <c r="BJ2965" s="39"/>
      <c r="BK2965" s="39"/>
      <c r="BL2965" s="39"/>
      <c r="BM2965" s="39"/>
      <c r="BN2965" s="39"/>
      <c r="BO2965" s="39"/>
      <c r="BP2965" s="39"/>
      <c r="BQ2965" s="39"/>
      <c r="BR2965" s="39"/>
      <c r="BS2965" s="39"/>
      <c r="BT2965" s="39"/>
      <c r="BU2965" s="39"/>
      <c r="BV2965" s="39"/>
      <c r="BW2965" s="39"/>
      <c r="BX2965" s="39"/>
      <c r="BY2965" s="39"/>
      <c r="BZ2965" s="39"/>
      <c r="CA2965" s="39"/>
      <c r="CB2965" s="39"/>
      <c r="CC2965" s="39"/>
      <c r="CD2965" s="39"/>
      <c r="CE2965" s="39"/>
      <c r="CF2965" s="39"/>
      <c r="CG2965" s="39"/>
      <c r="CH2965" s="39"/>
      <c r="CI2965" s="39"/>
      <c r="CJ2965" s="39"/>
      <c r="CK2965" s="39"/>
      <c r="CL2965" s="39"/>
      <c r="CM2965" s="39"/>
      <c r="CN2965" s="39"/>
      <c r="CO2965" s="39"/>
      <c r="CP2965" s="39"/>
      <c r="CQ2965" s="39"/>
      <c r="CR2965" s="39"/>
      <c r="CS2965" s="39"/>
      <c r="CT2965" s="39"/>
      <c r="CU2965" s="39"/>
      <c r="CV2965" s="39"/>
      <c r="CW2965" s="39"/>
      <c r="CX2965" s="39"/>
      <c r="CY2965" s="39"/>
      <c r="CZ2965" s="39"/>
      <c r="DA2965" s="39"/>
      <c r="DB2965" s="39"/>
      <c r="DC2965" s="39"/>
      <c r="DD2965" s="39"/>
      <c r="DE2965" s="39"/>
    </row>
    <row r="2966" spans="1:109" s="38" customFormat="1" ht="12">
      <c r="A2966" s="298"/>
      <c r="B2966" s="298"/>
      <c r="C2966" s="298"/>
      <c r="D2966" s="298"/>
      <c r="E2966" s="298"/>
      <c r="F2966" s="298"/>
      <c r="G2966" s="298"/>
      <c r="H2966" s="298"/>
      <c r="I2966" s="298"/>
      <c r="J2966" s="298"/>
      <c r="K2966" s="298"/>
      <c r="L2966" s="299"/>
      <c r="M2966" s="302"/>
      <c r="N2966" s="298"/>
      <c r="O2966" s="238"/>
      <c r="P2966" s="238"/>
      <c r="Q2966" s="238"/>
      <c r="T2966" s="39"/>
      <c r="U2966" s="39"/>
      <c r="V2966" s="39"/>
      <c r="W2966" s="39"/>
      <c r="X2966" s="39"/>
      <c r="Y2966" s="39"/>
      <c r="Z2966" s="39"/>
      <c r="AA2966" s="39"/>
      <c r="AB2966" s="39"/>
      <c r="AC2966" s="39"/>
      <c r="AD2966" s="39"/>
      <c r="AE2966" s="39"/>
      <c r="AF2966" s="39"/>
      <c r="AG2966" s="39"/>
      <c r="AH2966" s="39"/>
      <c r="AI2966" s="39"/>
      <c r="AJ2966" s="39"/>
      <c r="AK2966" s="39"/>
      <c r="AL2966" s="39"/>
      <c r="AM2966" s="39"/>
      <c r="AN2966" s="39"/>
      <c r="AO2966" s="39"/>
      <c r="AP2966" s="39"/>
      <c r="AQ2966" s="39"/>
      <c r="AR2966" s="39"/>
      <c r="AS2966" s="39"/>
      <c r="AT2966" s="39"/>
      <c r="AU2966" s="39"/>
      <c r="AV2966" s="39"/>
      <c r="AW2966" s="39"/>
      <c r="AX2966" s="39"/>
      <c r="AY2966" s="39"/>
      <c r="AZ2966" s="39"/>
      <c r="BA2966" s="39"/>
      <c r="BB2966" s="39"/>
      <c r="BC2966" s="39"/>
      <c r="BD2966" s="39"/>
      <c r="BE2966" s="39"/>
      <c r="BF2966" s="39"/>
      <c r="BG2966" s="39"/>
      <c r="BH2966" s="39"/>
      <c r="BI2966" s="39"/>
      <c r="BJ2966" s="39"/>
      <c r="BK2966" s="39"/>
      <c r="BL2966" s="39"/>
      <c r="BM2966" s="39"/>
      <c r="BN2966" s="39"/>
      <c r="BO2966" s="39"/>
      <c r="BP2966" s="39"/>
      <c r="BQ2966" s="39"/>
      <c r="BR2966" s="39"/>
      <c r="BS2966" s="39"/>
      <c r="BT2966" s="39"/>
      <c r="BU2966" s="39"/>
      <c r="BV2966" s="39"/>
      <c r="BW2966" s="39"/>
      <c r="BX2966" s="39"/>
      <c r="BY2966" s="39"/>
      <c r="BZ2966" s="39"/>
      <c r="CA2966" s="39"/>
      <c r="CB2966" s="39"/>
      <c r="CC2966" s="39"/>
      <c r="CD2966" s="39"/>
      <c r="CE2966" s="39"/>
      <c r="CF2966" s="39"/>
      <c r="CG2966" s="39"/>
      <c r="CH2966" s="39"/>
      <c r="CI2966" s="39"/>
      <c r="CJ2966" s="39"/>
      <c r="CK2966" s="39"/>
      <c r="CL2966" s="39"/>
      <c r="CM2966" s="39"/>
      <c r="CN2966" s="39"/>
      <c r="CO2966" s="39"/>
      <c r="CP2966" s="39"/>
      <c r="CQ2966" s="39"/>
      <c r="CR2966" s="39"/>
      <c r="CS2966" s="39"/>
      <c r="CT2966" s="39"/>
      <c r="CU2966" s="39"/>
      <c r="CV2966" s="39"/>
      <c r="CW2966" s="39"/>
      <c r="CX2966" s="39"/>
      <c r="CY2966" s="39"/>
      <c r="CZ2966" s="39"/>
      <c r="DA2966" s="39"/>
      <c r="DB2966" s="39"/>
      <c r="DC2966" s="39"/>
      <c r="DD2966" s="39"/>
      <c r="DE2966" s="39"/>
    </row>
    <row r="2967" spans="1:109" s="38" customFormat="1" ht="12">
      <c r="A2967" s="298"/>
      <c r="B2967" s="298"/>
      <c r="C2967" s="298"/>
      <c r="D2967" s="298"/>
      <c r="E2967" s="298"/>
      <c r="F2967" s="298"/>
      <c r="G2967" s="298"/>
      <c r="H2967" s="298"/>
      <c r="I2967" s="298"/>
      <c r="J2967" s="298"/>
      <c r="K2967" s="298"/>
      <c r="L2967" s="299"/>
      <c r="M2967" s="302"/>
      <c r="N2967" s="298"/>
      <c r="O2967" s="238"/>
      <c r="P2967" s="238"/>
      <c r="Q2967" s="238"/>
      <c r="T2967" s="39"/>
      <c r="U2967" s="39"/>
      <c r="V2967" s="39"/>
      <c r="W2967" s="39"/>
      <c r="X2967" s="39"/>
      <c r="Y2967" s="39"/>
      <c r="Z2967" s="39"/>
      <c r="AA2967" s="39"/>
      <c r="AB2967" s="39"/>
      <c r="AC2967" s="39"/>
      <c r="AD2967" s="39"/>
      <c r="AE2967" s="39"/>
      <c r="AF2967" s="39"/>
      <c r="AG2967" s="39"/>
      <c r="AH2967" s="39"/>
      <c r="AI2967" s="39"/>
      <c r="AJ2967" s="39"/>
      <c r="AK2967" s="39"/>
      <c r="AL2967" s="39"/>
      <c r="AM2967" s="39"/>
      <c r="AN2967" s="39"/>
      <c r="AO2967" s="39"/>
      <c r="AP2967" s="39"/>
      <c r="AQ2967" s="39"/>
      <c r="AR2967" s="39"/>
      <c r="AS2967" s="39"/>
      <c r="AT2967" s="39"/>
      <c r="AU2967" s="39"/>
      <c r="AV2967" s="39"/>
      <c r="AW2967" s="39"/>
      <c r="AX2967" s="39"/>
      <c r="AY2967" s="39"/>
      <c r="AZ2967" s="39"/>
      <c r="BA2967" s="39"/>
      <c r="BB2967" s="39"/>
      <c r="BC2967" s="39"/>
      <c r="BD2967" s="39"/>
      <c r="BE2967" s="39"/>
      <c r="BF2967" s="39"/>
      <c r="BG2967" s="39"/>
      <c r="BH2967" s="39"/>
      <c r="BI2967" s="39"/>
      <c r="BJ2967" s="39"/>
      <c r="BK2967" s="39"/>
      <c r="BL2967" s="39"/>
      <c r="BM2967" s="39"/>
      <c r="BN2967" s="39"/>
      <c r="BO2967" s="39"/>
      <c r="BP2967" s="39"/>
      <c r="BQ2967" s="39"/>
      <c r="BR2967" s="39"/>
      <c r="BS2967" s="39"/>
      <c r="BT2967" s="39"/>
      <c r="BU2967" s="39"/>
      <c r="BV2967" s="39"/>
      <c r="BW2967" s="39"/>
      <c r="BX2967" s="39"/>
      <c r="BY2967" s="39"/>
      <c r="BZ2967" s="39"/>
      <c r="CA2967" s="39"/>
      <c r="CB2967" s="39"/>
      <c r="CC2967" s="39"/>
      <c r="CD2967" s="39"/>
      <c r="CE2967" s="39"/>
      <c r="CF2967" s="39"/>
      <c r="CG2967" s="39"/>
      <c r="CH2967" s="39"/>
      <c r="CI2967" s="39"/>
      <c r="CJ2967" s="39"/>
      <c r="CK2967" s="39"/>
      <c r="CL2967" s="39"/>
      <c r="CM2967" s="39"/>
      <c r="CN2967" s="39"/>
      <c r="CO2967" s="39"/>
      <c r="CP2967" s="39"/>
      <c r="CQ2967" s="39"/>
      <c r="CR2967" s="39"/>
      <c r="CS2967" s="39"/>
      <c r="CT2967" s="39"/>
      <c r="CU2967" s="39"/>
      <c r="CV2967" s="39"/>
      <c r="CW2967" s="39"/>
      <c r="CX2967" s="39"/>
      <c r="CY2967" s="39"/>
      <c r="CZ2967" s="39"/>
      <c r="DA2967" s="39"/>
      <c r="DB2967" s="39"/>
      <c r="DC2967" s="39"/>
      <c r="DD2967" s="39"/>
      <c r="DE2967" s="39"/>
    </row>
    <row r="2968" spans="1:109" s="38" customFormat="1" ht="12">
      <c r="A2968" s="298"/>
      <c r="B2968" s="298"/>
      <c r="C2968" s="298"/>
      <c r="D2968" s="298"/>
      <c r="E2968" s="298"/>
      <c r="F2968" s="298"/>
      <c r="G2968" s="298"/>
      <c r="H2968" s="298"/>
      <c r="I2968" s="298"/>
      <c r="J2968" s="298"/>
      <c r="K2968" s="298"/>
      <c r="L2968" s="299"/>
      <c r="M2968" s="302"/>
      <c r="N2968" s="298"/>
      <c r="O2968" s="238"/>
      <c r="P2968" s="238"/>
      <c r="Q2968" s="238"/>
      <c r="T2968" s="39"/>
      <c r="U2968" s="39"/>
      <c r="V2968" s="39"/>
      <c r="W2968" s="39"/>
      <c r="X2968" s="39"/>
      <c r="Y2968" s="39"/>
      <c r="Z2968" s="39"/>
      <c r="AA2968" s="39"/>
      <c r="AB2968" s="39"/>
      <c r="AC2968" s="39"/>
      <c r="AD2968" s="39"/>
      <c r="AE2968" s="39"/>
      <c r="AF2968" s="39"/>
      <c r="AG2968" s="39"/>
      <c r="AH2968" s="39"/>
      <c r="AI2968" s="39"/>
      <c r="AJ2968" s="39"/>
      <c r="AK2968" s="39"/>
      <c r="AL2968" s="39"/>
      <c r="AM2968" s="39"/>
      <c r="AN2968" s="39"/>
      <c r="AO2968" s="39"/>
      <c r="AP2968" s="39"/>
      <c r="AQ2968" s="39"/>
      <c r="AR2968" s="39"/>
      <c r="AS2968" s="39"/>
      <c r="AT2968" s="39"/>
      <c r="AU2968" s="39"/>
      <c r="AV2968" s="39"/>
      <c r="AW2968" s="39"/>
      <c r="AX2968" s="39"/>
      <c r="AY2968" s="39"/>
      <c r="AZ2968" s="39"/>
      <c r="BA2968" s="39"/>
      <c r="BB2968" s="39"/>
      <c r="BC2968" s="39"/>
      <c r="BD2968" s="39"/>
      <c r="BE2968" s="39"/>
      <c r="BF2968" s="39"/>
      <c r="BG2968" s="39"/>
      <c r="BH2968" s="39"/>
      <c r="BI2968" s="39"/>
      <c r="BJ2968" s="39"/>
      <c r="BK2968" s="39"/>
      <c r="BL2968" s="39"/>
      <c r="BM2968" s="39"/>
      <c r="BN2968" s="39"/>
      <c r="BO2968" s="39"/>
      <c r="BP2968" s="39"/>
      <c r="BQ2968" s="39"/>
      <c r="BR2968" s="39"/>
      <c r="BS2968" s="39"/>
      <c r="BT2968" s="39"/>
      <c r="BU2968" s="39"/>
      <c r="BV2968" s="39"/>
      <c r="BW2968" s="39"/>
      <c r="BX2968" s="39"/>
      <c r="BY2968" s="39"/>
      <c r="BZ2968" s="39"/>
      <c r="CA2968" s="39"/>
      <c r="CB2968" s="39"/>
      <c r="CC2968" s="39"/>
      <c r="CD2968" s="39"/>
      <c r="CE2968" s="39"/>
      <c r="CF2968" s="39"/>
      <c r="CG2968" s="39"/>
      <c r="CH2968" s="39"/>
      <c r="CI2968" s="39"/>
      <c r="CJ2968" s="39"/>
      <c r="CK2968" s="39"/>
      <c r="CL2968" s="39"/>
      <c r="CM2968" s="39"/>
      <c r="CN2968" s="39"/>
      <c r="CO2968" s="39"/>
      <c r="CP2968" s="39"/>
      <c r="CQ2968" s="39"/>
      <c r="CR2968" s="39"/>
      <c r="CS2968" s="39"/>
      <c r="CT2968" s="39"/>
      <c r="CU2968" s="39"/>
      <c r="CV2968" s="39"/>
      <c r="CW2968" s="39"/>
      <c r="CX2968" s="39"/>
      <c r="CY2968" s="39"/>
      <c r="CZ2968" s="39"/>
      <c r="DA2968" s="39"/>
      <c r="DB2968" s="39"/>
      <c r="DC2968" s="39"/>
      <c r="DD2968" s="39"/>
      <c r="DE2968" s="39"/>
    </row>
    <row r="2969" spans="1:109" s="38" customFormat="1" ht="12">
      <c r="A2969" s="298"/>
      <c r="B2969" s="298"/>
      <c r="C2969" s="298"/>
      <c r="D2969" s="298"/>
      <c r="E2969" s="298"/>
      <c r="F2969" s="298"/>
      <c r="G2969" s="298"/>
      <c r="H2969" s="298"/>
      <c r="I2969" s="298"/>
      <c r="J2969" s="298"/>
      <c r="K2969" s="298"/>
      <c r="L2969" s="299"/>
      <c r="M2969" s="302"/>
      <c r="N2969" s="298"/>
      <c r="O2969" s="238"/>
      <c r="P2969" s="238"/>
      <c r="Q2969" s="238"/>
      <c r="T2969" s="39"/>
      <c r="U2969" s="39"/>
      <c r="V2969" s="39"/>
      <c r="W2969" s="39"/>
      <c r="X2969" s="39"/>
      <c r="Y2969" s="39"/>
      <c r="Z2969" s="39"/>
      <c r="AA2969" s="39"/>
      <c r="AB2969" s="39"/>
      <c r="AC2969" s="39"/>
      <c r="AD2969" s="39"/>
      <c r="AE2969" s="39"/>
      <c r="AF2969" s="39"/>
      <c r="AG2969" s="39"/>
      <c r="AH2969" s="39"/>
      <c r="AI2969" s="39"/>
      <c r="AJ2969" s="39"/>
      <c r="AK2969" s="39"/>
      <c r="AL2969" s="39"/>
      <c r="AM2969" s="39"/>
      <c r="AN2969" s="39"/>
      <c r="AO2969" s="39"/>
      <c r="AP2969" s="39"/>
      <c r="AQ2969" s="39"/>
      <c r="AR2969" s="39"/>
      <c r="AS2969" s="39"/>
      <c r="AT2969" s="39"/>
      <c r="AU2969" s="39"/>
      <c r="AV2969" s="39"/>
      <c r="AW2969" s="39"/>
      <c r="AX2969" s="39"/>
      <c r="AY2969" s="39"/>
      <c r="AZ2969" s="39"/>
      <c r="BA2969" s="39"/>
      <c r="BB2969" s="39"/>
      <c r="BC2969" s="39"/>
      <c r="BD2969" s="39"/>
      <c r="BE2969" s="39"/>
      <c r="BF2969" s="39"/>
      <c r="BG2969" s="39"/>
      <c r="BH2969" s="39"/>
      <c r="BI2969" s="39"/>
      <c r="BJ2969" s="39"/>
      <c r="BK2969" s="39"/>
      <c r="BL2969" s="39"/>
      <c r="BM2969" s="39"/>
      <c r="BN2969" s="39"/>
      <c r="BO2969" s="39"/>
      <c r="BP2969" s="39"/>
      <c r="BQ2969" s="39"/>
      <c r="BR2969" s="39"/>
      <c r="BS2969" s="39"/>
      <c r="BT2969" s="39"/>
      <c r="BU2969" s="39"/>
      <c r="BV2969" s="39"/>
      <c r="BW2969" s="39"/>
      <c r="BX2969" s="39"/>
      <c r="BY2969" s="39"/>
      <c r="BZ2969" s="39"/>
      <c r="CA2969" s="39"/>
      <c r="CB2969" s="39"/>
      <c r="CC2969" s="39"/>
      <c r="CD2969" s="39"/>
      <c r="CE2969" s="39"/>
      <c r="CF2969" s="39"/>
      <c r="CG2969" s="39"/>
      <c r="CH2969" s="39"/>
      <c r="CI2969" s="39"/>
      <c r="CJ2969" s="39"/>
      <c r="CK2969" s="39"/>
      <c r="CL2969" s="39"/>
      <c r="CM2969" s="39"/>
      <c r="CN2969" s="39"/>
      <c r="CO2969" s="39"/>
      <c r="CP2969" s="39"/>
      <c r="CQ2969" s="39"/>
      <c r="CR2969" s="39"/>
      <c r="CS2969" s="39"/>
      <c r="CT2969" s="39"/>
      <c r="CU2969" s="39"/>
      <c r="CV2969" s="39"/>
      <c r="CW2969" s="39"/>
      <c r="CX2969" s="39"/>
      <c r="CY2969" s="39"/>
      <c r="CZ2969" s="39"/>
      <c r="DA2969" s="39"/>
      <c r="DB2969" s="39"/>
      <c r="DC2969" s="39"/>
      <c r="DD2969" s="39"/>
      <c r="DE2969" s="39"/>
    </row>
    <row r="2970" spans="1:109" s="38" customFormat="1" ht="12">
      <c r="A2970" s="298"/>
      <c r="B2970" s="298"/>
      <c r="C2970" s="298"/>
      <c r="D2970" s="298"/>
      <c r="E2970" s="298"/>
      <c r="F2970" s="298"/>
      <c r="G2970" s="298"/>
      <c r="H2970" s="298"/>
      <c r="I2970" s="298"/>
      <c r="J2970" s="298"/>
      <c r="K2970" s="298"/>
      <c r="L2970" s="299"/>
      <c r="M2970" s="302"/>
      <c r="N2970" s="298"/>
      <c r="O2970" s="238"/>
      <c r="P2970" s="238"/>
      <c r="Q2970" s="238"/>
      <c r="T2970" s="39"/>
      <c r="U2970" s="39"/>
      <c r="V2970" s="39"/>
      <c r="W2970" s="39"/>
      <c r="X2970" s="39"/>
      <c r="Y2970" s="39"/>
      <c r="Z2970" s="39"/>
      <c r="AA2970" s="39"/>
      <c r="AB2970" s="39"/>
      <c r="AC2970" s="39"/>
      <c r="AD2970" s="39"/>
      <c r="AE2970" s="39"/>
      <c r="AF2970" s="39"/>
      <c r="AG2970" s="39"/>
      <c r="AH2970" s="39"/>
      <c r="AI2970" s="39"/>
      <c r="AJ2970" s="39"/>
      <c r="AK2970" s="39"/>
      <c r="AL2970" s="39"/>
      <c r="AM2970" s="39"/>
      <c r="AN2970" s="39"/>
      <c r="AO2970" s="39"/>
      <c r="AP2970" s="39"/>
      <c r="AQ2970" s="39"/>
      <c r="AR2970" s="39"/>
      <c r="AS2970" s="39"/>
      <c r="AT2970" s="39"/>
      <c r="AU2970" s="39"/>
      <c r="AV2970" s="39"/>
      <c r="AW2970" s="39"/>
      <c r="AX2970" s="39"/>
      <c r="AY2970" s="39"/>
      <c r="AZ2970" s="39"/>
      <c r="BA2970" s="39"/>
      <c r="BB2970" s="39"/>
      <c r="BC2970" s="39"/>
      <c r="BD2970" s="39"/>
      <c r="BE2970" s="39"/>
      <c r="BF2970" s="39"/>
      <c r="BG2970" s="39"/>
      <c r="BH2970" s="39"/>
      <c r="BI2970" s="39"/>
      <c r="BJ2970" s="39"/>
      <c r="BK2970" s="39"/>
      <c r="BL2970" s="39"/>
      <c r="BM2970" s="39"/>
      <c r="BN2970" s="39"/>
      <c r="BO2970" s="39"/>
      <c r="BP2970" s="39"/>
      <c r="BQ2970" s="39"/>
      <c r="BR2970" s="39"/>
      <c r="BS2970" s="39"/>
      <c r="BT2970" s="39"/>
      <c r="BU2970" s="39"/>
      <c r="BV2970" s="39"/>
      <c r="BW2970" s="39"/>
      <c r="BX2970" s="39"/>
      <c r="BY2970" s="39"/>
      <c r="BZ2970" s="39"/>
      <c r="CA2970" s="39"/>
      <c r="CB2970" s="39"/>
      <c r="CC2970" s="39"/>
      <c r="CD2970" s="39"/>
      <c r="CE2970" s="39"/>
      <c r="CF2970" s="39"/>
      <c r="CG2970" s="39"/>
      <c r="CH2970" s="39"/>
      <c r="CI2970" s="39"/>
      <c r="CJ2970" s="39"/>
      <c r="CK2970" s="39"/>
      <c r="CL2970" s="39"/>
      <c r="CM2970" s="39"/>
      <c r="CN2970" s="39"/>
      <c r="CO2970" s="39"/>
      <c r="CP2970" s="39"/>
      <c r="CQ2970" s="39"/>
      <c r="CR2970" s="39"/>
      <c r="CS2970" s="39"/>
      <c r="CT2970" s="39"/>
      <c r="CU2970" s="39"/>
      <c r="CV2970" s="39"/>
      <c r="CW2970" s="39"/>
      <c r="CX2970" s="39"/>
      <c r="CY2970" s="39"/>
      <c r="CZ2970" s="39"/>
      <c r="DA2970" s="39"/>
      <c r="DB2970" s="39"/>
      <c r="DC2970" s="39"/>
      <c r="DD2970" s="39"/>
      <c r="DE2970" s="39"/>
    </row>
    <row r="2971" spans="1:109" s="38" customFormat="1" ht="12">
      <c r="A2971" s="298"/>
      <c r="B2971" s="298"/>
      <c r="C2971" s="298"/>
      <c r="D2971" s="298"/>
      <c r="E2971" s="298"/>
      <c r="F2971" s="298"/>
      <c r="G2971" s="298"/>
      <c r="H2971" s="298"/>
      <c r="I2971" s="298"/>
      <c r="J2971" s="298"/>
      <c r="K2971" s="298"/>
      <c r="L2971" s="299"/>
      <c r="M2971" s="302"/>
      <c r="N2971" s="298"/>
      <c r="O2971" s="238"/>
      <c r="P2971" s="238"/>
      <c r="Q2971" s="238"/>
      <c r="T2971" s="39"/>
      <c r="U2971" s="39"/>
      <c r="V2971" s="39"/>
      <c r="W2971" s="39"/>
      <c r="X2971" s="39"/>
      <c r="Y2971" s="39"/>
      <c r="Z2971" s="39"/>
      <c r="AA2971" s="39"/>
      <c r="AB2971" s="39"/>
      <c r="AC2971" s="39"/>
      <c r="AD2971" s="39"/>
      <c r="AE2971" s="39"/>
      <c r="AF2971" s="39"/>
      <c r="AG2971" s="39"/>
      <c r="AH2971" s="39"/>
      <c r="AI2971" s="39"/>
      <c r="AJ2971" s="39"/>
      <c r="AK2971" s="39"/>
      <c r="AL2971" s="39"/>
      <c r="AM2971" s="39"/>
      <c r="AN2971" s="39"/>
      <c r="AO2971" s="39"/>
      <c r="AP2971" s="39"/>
      <c r="AQ2971" s="39"/>
      <c r="AR2971" s="39"/>
      <c r="AS2971" s="39"/>
      <c r="AT2971" s="39"/>
      <c r="AU2971" s="39"/>
      <c r="AV2971" s="39"/>
      <c r="AW2971" s="39"/>
      <c r="AX2971" s="39"/>
      <c r="AY2971" s="39"/>
      <c r="AZ2971" s="39"/>
      <c r="BA2971" s="39"/>
      <c r="BB2971" s="39"/>
      <c r="BC2971" s="39"/>
      <c r="BD2971" s="39"/>
      <c r="BE2971" s="39"/>
      <c r="BF2971" s="39"/>
      <c r="BG2971" s="39"/>
      <c r="BH2971" s="39"/>
      <c r="BI2971" s="39"/>
      <c r="BJ2971" s="39"/>
      <c r="BK2971" s="39"/>
      <c r="BL2971" s="39"/>
      <c r="BM2971" s="39"/>
      <c r="BN2971" s="39"/>
      <c r="BO2971" s="39"/>
      <c r="BP2971" s="39"/>
      <c r="BQ2971" s="39"/>
      <c r="BR2971" s="39"/>
      <c r="BS2971" s="39"/>
      <c r="BT2971" s="39"/>
      <c r="BU2971" s="39"/>
      <c r="BV2971" s="39"/>
      <c r="BW2971" s="39"/>
      <c r="BX2971" s="39"/>
      <c r="BY2971" s="39"/>
      <c r="BZ2971" s="39"/>
      <c r="CA2971" s="39"/>
      <c r="CB2971" s="39"/>
      <c r="CC2971" s="39"/>
      <c r="CD2971" s="39"/>
      <c r="CE2971" s="39"/>
      <c r="CF2971" s="39"/>
      <c r="CG2971" s="39"/>
      <c r="CH2971" s="39"/>
      <c r="CI2971" s="39"/>
      <c r="CJ2971" s="39"/>
      <c r="CK2971" s="39"/>
      <c r="CL2971" s="39"/>
      <c r="CM2971" s="39"/>
      <c r="CN2971" s="39"/>
      <c r="CO2971" s="39"/>
      <c r="CP2971" s="39"/>
      <c r="CQ2971" s="39"/>
      <c r="CR2971" s="39"/>
      <c r="CS2971" s="39"/>
      <c r="CT2971" s="39"/>
      <c r="CU2971" s="39"/>
      <c r="CV2971" s="39"/>
      <c r="CW2971" s="39"/>
      <c r="CX2971" s="39"/>
      <c r="CY2971" s="39"/>
      <c r="CZ2971" s="39"/>
      <c r="DA2971" s="39"/>
      <c r="DB2971" s="39"/>
      <c r="DC2971" s="39"/>
      <c r="DD2971" s="39"/>
      <c r="DE2971" s="39"/>
    </row>
    <row r="2972" spans="1:109" s="38" customFormat="1" ht="12">
      <c r="A2972" s="298"/>
      <c r="B2972" s="298"/>
      <c r="C2972" s="298"/>
      <c r="D2972" s="298"/>
      <c r="E2972" s="298"/>
      <c r="F2972" s="298"/>
      <c r="G2972" s="298"/>
      <c r="H2972" s="298"/>
      <c r="I2972" s="298"/>
      <c r="J2972" s="298"/>
      <c r="K2972" s="298"/>
      <c r="L2972" s="299"/>
      <c r="M2972" s="302"/>
      <c r="N2972" s="298"/>
      <c r="O2972" s="238"/>
      <c r="P2972" s="238"/>
      <c r="Q2972" s="238"/>
      <c r="T2972" s="39"/>
      <c r="U2972" s="39"/>
      <c r="V2972" s="39"/>
      <c r="W2972" s="39"/>
      <c r="X2972" s="39"/>
      <c r="Y2972" s="39"/>
      <c r="Z2972" s="39"/>
      <c r="AA2972" s="39"/>
      <c r="AB2972" s="39"/>
      <c r="AC2972" s="39"/>
      <c r="AD2972" s="39"/>
      <c r="AE2972" s="39"/>
      <c r="AF2972" s="39"/>
      <c r="AG2972" s="39"/>
      <c r="AH2972" s="39"/>
      <c r="AI2972" s="39"/>
      <c r="AJ2972" s="39"/>
      <c r="AK2972" s="39"/>
      <c r="AL2972" s="39"/>
      <c r="AM2972" s="39"/>
      <c r="AN2972" s="39"/>
      <c r="AO2972" s="39"/>
      <c r="AP2972" s="39"/>
      <c r="AQ2972" s="39"/>
      <c r="AR2972" s="39"/>
      <c r="AS2972" s="39"/>
      <c r="AT2972" s="39"/>
      <c r="AU2972" s="39"/>
      <c r="AV2972" s="39"/>
      <c r="AW2972" s="39"/>
      <c r="AX2972" s="39"/>
      <c r="AY2972" s="39"/>
      <c r="AZ2972" s="39"/>
      <c r="BA2972" s="39"/>
      <c r="BB2972" s="39"/>
      <c r="BC2972" s="39"/>
      <c r="BD2972" s="39"/>
      <c r="BE2972" s="39"/>
      <c r="BF2972" s="39"/>
      <c r="BG2972" s="39"/>
      <c r="BH2972" s="39"/>
      <c r="BI2972" s="39"/>
      <c r="BJ2972" s="39"/>
      <c r="BK2972" s="39"/>
      <c r="BL2972" s="39"/>
      <c r="BM2972" s="39"/>
      <c r="BN2972" s="39"/>
      <c r="BO2972" s="39"/>
      <c r="BP2972" s="39"/>
      <c r="BQ2972" s="39"/>
      <c r="BR2972" s="39"/>
      <c r="BS2972" s="39"/>
      <c r="BT2972" s="39"/>
      <c r="BU2972" s="39"/>
      <c r="BV2972" s="39"/>
      <c r="BW2972" s="39"/>
      <c r="BX2972" s="39"/>
      <c r="BY2972" s="39"/>
      <c r="BZ2972" s="39"/>
      <c r="CA2972" s="39"/>
      <c r="CB2972" s="39"/>
      <c r="CC2972" s="39"/>
      <c r="CD2972" s="39"/>
      <c r="CE2972" s="39"/>
      <c r="CF2972" s="39"/>
      <c r="CG2972" s="39"/>
      <c r="CH2972" s="39"/>
      <c r="CI2972" s="39"/>
      <c r="CJ2972" s="39"/>
      <c r="CK2972" s="39"/>
      <c r="CL2972" s="39"/>
      <c r="CM2972" s="39"/>
      <c r="CN2972" s="39"/>
      <c r="CO2972" s="39"/>
      <c r="CP2972" s="39"/>
      <c r="CQ2972" s="39"/>
      <c r="CR2972" s="39"/>
      <c r="CS2972" s="39"/>
      <c r="CT2972" s="39"/>
      <c r="CU2972" s="39"/>
      <c r="CV2972" s="39"/>
      <c r="CW2972" s="39"/>
      <c r="CX2972" s="39"/>
      <c r="CY2972" s="39"/>
      <c r="CZ2972" s="39"/>
      <c r="DA2972" s="39"/>
      <c r="DB2972" s="39"/>
      <c r="DC2972" s="39"/>
      <c r="DD2972" s="39"/>
      <c r="DE2972" s="39"/>
    </row>
    <row r="2973" spans="1:109" s="38" customFormat="1" ht="12">
      <c r="A2973" s="298"/>
      <c r="B2973" s="298"/>
      <c r="C2973" s="298"/>
      <c r="D2973" s="298"/>
      <c r="E2973" s="298"/>
      <c r="F2973" s="298"/>
      <c r="G2973" s="298"/>
      <c r="H2973" s="298"/>
      <c r="I2973" s="298"/>
      <c r="J2973" s="298"/>
      <c r="K2973" s="298"/>
      <c r="L2973" s="299"/>
      <c r="M2973" s="302"/>
      <c r="N2973" s="298"/>
      <c r="O2973" s="238"/>
      <c r="P2973" s="238"/>
      <c r="Q2973" s="238"/>
      <c r="T2973" s="39"/>
      <c r="U2973" s="39"/>
      <c r="V2973" s="39"/>
      <c r="W2973" s="39"/>
      <c r="X2973" s="39"/>
      <c r="Y2973" s="39"/>
      <c r="Z2973" s="39"/>
      <c r="AA2973" s="39"/>
      <c r="AB2973" s="39"/>
      <c r="AC2973" s="39"/>
      <c r="AD2973" s="39"/>
      <c r="AE2973" s="39"/>
      <c r="AF2973" s="39"/>
      <c r="AG2973" s="39"/>
      <c r="AH2973" s="39"/>
      <c r="AI2973" s="39"/>
      <c r="AJ2973" s="39"/>
      <c r="AK2973" s="39"/>
      <c r="AL2973" s="39"/>
      <c r="AM2973" s="39"/>
      <c r="AN2973" s="39"/>
      <c r="AO2973" s="39"/>
      <c r="AP2973" s="39"/>
      <c r="AQ2973" s="39"/>
      <c r="AR2973" s="39"/>
      <c r="AS2973" s="39"/>
      <c r="AT2973" s="39"/>
      <c r="AU2973" s="39"/>
      <c r="AV2973" s="39"/>
      <c r="AW2973" s="39"/>
      <c r="AX2973" s="39"/>
      <c r="AY2973" s="39"/>
      <c r="AZ2973" s="39"/>
      <c r="BA2973" s="39"/>
      <c r="BB2973" s="39"/>
      <c r="BC2973" s="39"/>
      <c r="BD2973" s="39"/>
      <c r="BE2973" s="39"/>
      <c r="BF2973" s="39"/>
      <c r="BG2973" s="39"/>
      <c r="BH2973" s="39"/>
      <c r="BI2973" s="39"/>
      <c r="BJ2973" s="39"/>
      <c r="BK2973" s="39"/>
      <c r="BL2973" s="39"/>
      <c r="BM2973" s="39"/>
      <c r="BN2973" s="39"/>
      <c r="BO2973" s="39"/>
      <c r="BP2973" s="39"/>
      <c r="BQ2973" s="39"/>
      <c r="BR2973" s="39"/>
      <c r="BS2973" s="39"/>
      <c r="BT2973" s="39"/>
      <c r="BU2973" s="39"/>
      <c r="BV2973" s="39"/>
      <c r="BW2973" s="39"/>
      <c r="BX2973" s="39"/>
      <c r="BY2973" s="39"/>
      <c r="BZ2973" s="39"/>
      <c r="CA2973" s="39"/>
      <c r="CB2973" s="39"/>
      <c r="CC2973" s="39"/>
      <c r="CD2973" s="39"/>
      <c r="CE2973" s="39"/>
      <c r="CF2973" s="39"/>
      <c r="CG2973" s="39"/>
      <c r="CH2973" s="39"/>
      <c r="CI2973" s="39"/>
      <c r="CJ2973" s="39"/>
      <c r="CK2973" s="39"/>
      <c r="CL2973" s="39"/>
      <c r="CM2973" s="39"/>
      <c r="CN2973" s="39"/>
      <c r="CO2973" s="39"/>
      <c r="CP2973" s="39"/>
      <c r="CQ2973" s="39"/>
      <c r="CR2973" s="39"/>
      <c r="CS2973" s="39"/>
      <c r="CT2973" s="39"/>
      <c r="CU2973" s="39"/>
      <c r="CV2973" s="39"/>
      <c r="CW2973" s="39"/>
      <c r="CX2973" s="39"/>
      <c r="CY2973" s="39"/>
      <c r="CZ2973" s="39"/>
      <c r="DA2973" s="39"/>
      <c r="DB2973" s="39"/>
      <c r="DC2973" s="39"/>
      <c r="DD2973" s="39"/>
      <c r="DE2973" s="39"/>
    </row>
    <row r="2974" spans="1:109" s="38" customFormat="1" ht="12">
      <c r="A2974" s="298"/>
      <c r="B2974" s="298"/>
      <c r="C2974" s="298"/>
      <c r="D2974" s="298"/>
      <c r="E2974" s="298"/>
      <c r="F2974" s="298"/>
      <c r="G2974" s="298"/>
      <c r="H2974" s="298"/>
      <c r="I2974" s="298"/>
      <c r="J2974" s="298"/>
      <c r="K2974" s="298"/>
      <c r="L2974" s="299"/>
      <c r="M2974" s="302"/>
      <c r="N2974" s="298"/>
      <c r="O2974" s="238"/>
      <c r="P2974" s="238"/>
      <c r="Q2974" s="238"/>
      <c r="T2974" s="39"/>
      <c r="U2974" s="39"/>
      <c r="V2974" s="39"/>
      <c r="W2974" s="39"/>
      <c r="X2974" s="39"/>
      <c r="Y2974" s="39"/>
      <c r="Z2974" s="39"/>
      <c r="AA2974" s="39"/>
      <c r="AB2974" s="39"/>
      <c r="AC2974" s="39"/>
      <c r="AD2974" s="39"/>
      <c r="AE2974" s="39"/>
      <c r="AF2974" s="39"/>
      <c r="AG2974" s="39"/>
      <c r="AH2974" s="39"/>
      <c r="AI2974" s="39"/>
      <c r="AJ2974" s="39"/>
      <c r="AK2974" s="39"/>
      <c r="AL2974" s="39"/>
      <c r="AM2974" s="39"/>
      <c r="AN2974" s="39"/>
      <c r="AO2974" s="39"/>
      <c r="AP2974" s="39"/>
      <c r="AQ2974" s="39"/>
      <c r="AR2974" s="39"/>
      <c r="AS2974" s="39"/>
      <c r="AT2974" s="39"/>
      <c r="AU2974" s="39"/>
      <c r="AV2974" s="39"/>
      <c r="AW2974" s="39"/>
      <c r="AX2974" s="39"/>
      <c r="AY2974" s="39"/>
      <c r="AZ2974" s="39"/>
      <c r="BA2974" s="39"/>
      <c r="BB2974" s="39"/>
      <c r="BC2974" s="39"/>
      <c r="BD2974" s="39"/>
      <c r="BE2974" s="39"/>
      <c r="BF2974" s="39"/>
      <c r="BG2974" s="39"/>
      <c r="BH2974" s="39"/>
      <c r="BI2974" s="39"/>
      <c r="BJ2974" s="39"/>
      <c r="BK2974" s="39"/>
      <c r="BL2974" s="39"/>
      <c r="BM2974" s="39"/>
      <c r="BN2974" s="39"/>
      <c r="BO2974" s="39"/>
      <c r="BP2974" s="39"/>
      <c r="BQ2974" s="39"/>
      <c r="BR2974" s="39"/>
      <c r="BS2974" s="39"/>
      <c r="BT2974" s="39"/>
      <c r="BU2974" s="39"/>
      <c r="BV2974" s="39"/>
      <c r="BW2974" s="39"/>
      <c r="BX2974" s="39"/>
      <c r="BY2974" s="39"/>
      <c r="BZ2974" s="39"/>
      <c r="CA2974" s="39"/>
      <c r="CB2974" s="39"/>
      <c r="CC2974" s="39"/>
      <c r="CD2974" s="39"/>
      <c r="CE2974" s="39"/>
      <c r="CF2974" s="39"/>
      <c r="CG2974" s="39"/>
      <c r="CH2974" s="39"/>
      <c r="CI2974" s="39"/>
      <c r="CJ2974" s="39"/>
      <c r="CK2974" s="39"/>
      <c r="CL2974" s="39"/>
      <c r="CM2974" s="39"/>
      <c r="CN2974" s="39"/>
      <c r="CO2974" s="39"/>
      <c r="CP2974" s="39"/>
      <c r="CQ2974" s="39"/>
      <c r="CR2974" s="39"/>
      <c r="CS2974" s="39"/>
      <c r="CT2974" s="39"/>
      <c r="CU2974" s="39"/>
      <c r="CV2974" s="39"/>
      <c r="CW2974" s="39"/>
      <c r="CX2974" s="39"/>
      <c r="CY2974" s="39"/>
      <c r="CZ2974" s="39"/>
      <c r="DA2974" s="39"/>
      <c r="DB2974" s="39"/>
      <c r="DC2974" s="39"/>
      <c r="DD2974" s="39"/>
      <c r="DE2974" s="39"/>
    </row>
    <row r="2975" spans="1:109" s="38" customFormat="1" ht="12">
      <c r="A2975" s="298"/>
      <c r="B2975" s="298"/>
      <c r="C2975" s="298"/>
      <c r="D2975" s="298"/>
      <c r="E2975" s="298"/>
      <c r="F2975" s="298"/>
      <c r="G2975" s="298"/>
      <c r="H2975" s="298"/>
      <c r="I2975" s="298"/>
      <c r="J2975" s="298"/>
      <c r="K2975" s="298"/>
      <c r="L2975" s="299"/>
      <c r="M2975" s="302"/>
      <c r="N2975" s="298"/>
      <c r="O2975" s="238"/>
      <c r="P2975" s="238"/>
      <c r="Q2975" s="238"/>
      <c r="T2975" s="39"/>
      <c r="U2975" s="39"/>
      <c r="V2975" s="39"/>
      <c r="W2975" s="39"/>
      <c r="X2975" s="39"/>
      <c r="Y2975" s="39"/>
      <c r="Z2975" s="39"/>
      <c r="AA2975" s="39"/>
      <c r="AB2975" s="39"/>
      <c r="AC2975" s="39"/>
      <c r="AD2975" s="39"/>
      <c r="AE2975" s="39"/>
      <c r="AF2975" s="39"/>
      <c r="AG2975" s="39"/>
      <c r="AH2975" s="39"/>
      <c r="AI2975" s="39"/>
      <c r="AJ2975" s="39"/>
      <c r="AK2975" s="39"/>
      <c r="AL2975" s="39"/>
      <c r="AM2975" s="39"/>
      <c r="AN2975" s="39"/>
      <c r="AO2975" s="39"/>
      <c r="AP2975" s="39"/>
      <c r="AQ2975" s="39"/>
      <c r="AR2975" s="39"/>
      <c r="AS2975" s="39"/>
      <c r="AT2975" s="39"/>
      <c r="AU2975" s="39"/>
      <c r="AV2975" s="39"/>
      <c r="AW2975" s="39"/>
      <c r="AX2975" s="39"/>
      <c r="AY2975" s="39"/>
      <c r="AZ2975" s="39"/>
      <c r="BA2975" s="39"/>
      <c r="BB2975" s="39"/>
      <c r="BC2975" s="39"/>
      <c r="BD2975" s="39"/>
      <c r="BE2975" s="39"/>
      <c r="BF2975" s="39"/>
      <c r="BG2975" s="39"/>
      <c r="BH2975" s="39"/>
      <c r="BI2975" s="39"/>
      <c r="BJ2975" s="39"/>
      <c r="BK2975" s="39"/>
      <c r="BL2975" s="39"/>
      <c r="BM2975" s="39"/>
      <c r="BN2975" s="39"/>
      <c r="BO2975" s="39"/>
      <c r="BP2975" s="39"/>
      <c r="BQ2975" s="39"/>
      <c r="BR2975" s="39"/>
      <c r="BS2975" s="39"/>
      <c r="BT2975" s="39"/>
      <c r="BU2975" s="39"/>
      <c r="BV2975" s="39"/>
      <c r="BW2975" s="39"/>
      <c r="BX2975" s="39"/>
      <c r="BY2975" s="39"/>
      <c r="BZ2975" s="39"/>
      <c r="CA2975" s="39"/>
      <c r="CB2975" s="39"/>
      <c r="CC2975" s="39"/>
      <c r="CD2975" s="39"/>
      <c r="CE2975" s="39"/>
      <c r="CF2975" s="39"/>
      <c r="CG2975" s="39"/>
      <c r="CH2975" s="39"/>
      <c r="CI2975" s="39"/>
      <c r="CJ2975" s="39"/>
      <c r="CK2975" s="39"/>
      <c r="CL2975" s="39"/>
      <c r="CM2975" s="39"/>
      <c r="CN2975" s="39"/>
      <c r="CO2975" s="39"/>
      <c r="CP2975" s="39"/>
      <c r="CQ2975" s="39"/>
      <c r="CR2975" s="39"/>
      <c r="CS2975" s="39"/>
      <c r="CT2975" s="39"/>
      <c r="CU2975" s="39"/>
      <c r="CV2975" s="39"/>
      <c r="CW2975" s="39"/>
      <c r="CX2975" s="39"/>
      <c r="CY2975" s="39"/>
      <c r="CZ2975" s="39"/>
      <c r="DA2975" s="39"/>
      <c r="DB2975" s="39"/>
      <c r="DC2975" s="39"/>
      <c r="DD2975" s="39"/>
      <c r="DE2975" s="39"/>
    </row>
    <row r="2976" spans="1:109" s="38" customFormat="1" ht="12">
      <c r="A2976" s="298"/>
      <c r="B2976" s="298"/>
      <c r="C2976" s="298"/>
      <c r="D2976" s="298"/>
      <c r="E2976" s="298"/>
      <c r="F2976" s="298"/>
      <c r="G2976" s="298"/>
      <c r="H2976" s="298"/>
      <c r="I2976" s="298"/>
      <c r="J2976" s="298"/>
      <c r="K2976" s="298"/>
      <c r="L2976" s="299"/>
      <c r="M2976" s="302"/>
      <c r="N2976" s="298"/>
      <c r="O2976" s="238"/>
      <c r="P2976" s="238"/>
      <c r="Q2976" s="238"/>
      <c r="T2976" s="39"/>
      <c r="U2976" s="39"/>
      <c r="V2976" s="39"/>
      <c r="W2976" s="39"/>
      <c r="X2976" s="39"/>
      <c r="Y2976" s="39"/>
      <c r="Z2976" s="39"/>
      <c r="AA2976" s="39"/>
      <c r="AB2976" s="39"/>
      <c r="AC2976" s="39"/>
      <c r="AD2976" s="39"/>
      <c r="AE2976" s="39"/>
      <c r="AF2976" s="39"/>
      <c r="AG2976" s="39"/>
      <c r="AH2976" s="39"/>
      <c r="AI2976" s="39"/>
      <c r="AJ2976" s="39"/>
      <c r="AK2976" s="39"/>
      <c r="AL2976" s="39"/>
      <c r="AM2976" s="39"/>
      <c r="AN2976" s="39"/>
      <c r="AO2976" s="39"/>
      <c r="AP2976" s="39"/>
      <c r="AQ2976" s="39"/>
      <c r="AR2976" s="39"/>
      <c r="AS2976" s="39"/>
      <c r="AT2976" s="39"/>
      <c r="AU2976" s="39"/>
      <c r="AV2976" s="39"/>
      <c r="AW2976" s="39"/>
      <c r="AX2976" s="39"/>
      <c r="AY2976" s="39"/>
      <c r="AZ2976" s="39"/>
      <c r="BA2976" s="39"/>
      <c r="BB2976" s="39"/>
      <c r="BC2976" s="39"/>
      <c r="BD2976" s="39"/>
      <c r="BE2976" s="39"/>
      <c r="BF2976" s="39"/>
      <c r="BG2976" s="39"/>
      <c r="BH2976" s="39"/>
      <c r="BI2976" s="39"/>
      <c r="BJ2976" s="39"/>
      <c r="BK2976" s="39"/>
      <c r="BL2976" s="39"/>
      <c r="BM2976" s="39"/>
      <c r="BN2976" s="39"/>
      <c r="BO2976" s="39"/>
      <c r="BP2976" s="39"/>
      <c r="BQ2976" s="39"/>
      <c r="BR2976" s="39"/>
      <c r="BS2976" s="39"/>
      <c r="BT2976" s="39"/>
      <c r="BU2976" s="39"/>
      <c r="BV2976" s="39"/>
      <c r="BW2976" s="39"/>
      <c r="BX2976" s="39"/>
      <c r="BY2976" s="39"/>
      <c r="BZ2976" s="39"/>
      <c r="CA2976" s="39"/>
      <c r="CB2976" s="39"/>
      <c r="CC2976" s="39"/>
      <c r="CD2976" s="39"/>
      <c r="CE2976" s="39"/>
      <c r="CF2976" s="39"/>
      <c r="CG2976" s="39"/>
      <c r="CH2976" s="39"/>
      <c r="CI2976" s="39"/>
      <c r="CJ2976" s="39"/>
      <c r="CK2976" s="39"/>
      <c r="CL2976" s="39"/>
      <c r="CM2976" s="39"/>
      <c r="CN2976" s="39"/>
      <c r="CO2976" s="39"/>
      <c r="CP2976" s="39"/>
      <c r="CQ2976" s="39"/>
      <c r="CR2976" s="39"/>
      <c r="CS2976" s="39"/>
      <c r="CT2976" s="39"/>
      <c r="CU2976" s="39"/>
      <c r="CV2976" s="39"/>
      <c r="CW2976" s="39"/>
      <c r="CX2976" s="39"/>
      <c r="CY2976" s="39"/>
      <c r="CZ2976" s="39"/>
      <c r="DA2976" s="39"/>
      <c r="DB2976" s="39"/>
      <c r="DC2976" s="39"/>
      <c r="DD2976" s="39"/>
      <c r="DE2976" s="39"/>
    </row>
    <row r="2977" spans="1:109" s="38" customFormat="1" ht="12">
      <c r="A2977" s="298"/>
      <c r="B2977" s="298"/>
      <c r="C2977" s="298"/>
      <c r="D2977" s="298"/>
      <c r="E2977" s="298"/>
      <c r="F2977" s="298"/>
      <c r="G2977" s="298"/>
      <c r="H2977" s="298"/>
      <c r="I2977" s="298"/>
      <c r="J2977" s="298"/>
      <c r="K2977" s="298"/>
      <c r="L2977" s="299"/>
      <c r="M2977" s="302"/>
      <c r="N2977" s="298"/>
      <c r="O2977" s="238"/>
      <c r="P2977" s="238"/>
      <c r="Q2977" s="238"/>
      <c r="T2977" s="39"/>
      <c r="U2977" s="39"/>
      <c r="V2977" s="39"/>
      <c r="W2977" s="39"/>
      <c r="X2977" s="39"/>
      <c r="Y2977" s="39"/>
      <c r="Z2977" s="39"/>
      <c r="AA2977" s="39"/>
      <c r="AB2977" s="39"/>
      <c r="AC2977" s="39"/>
      <c r="AD2977" s="39"/>
      <c r="AE2977" s="39"/>
      <c r="AF2977" s="39"/>
      <c r="AG2977" s="39"/>
      <c r="AH2977" s="39"/>
      <c r="AI2977" s="39"/>
      <c r="AJ2977" s="39"/>
      <c r="AK2977" s="39"/>
      <c r="AL2977" s="39"/>
      <c r="AM2977" s="39"/>
      <c r="AN2977" s="39"/>
      <c r="AO2977" s="39"/>
      <c r="AP2977" s="39"/>
      <c r="AQ2977" s="39"/>
      <c r="AR2977" s="39"/>
      <c r="AS2977" s="39"/>
      <c r="AT2977" s="39"/>
      <c r="AU2977" s="39"/>
      <c r="AV2977" s="39"/>
      <c r="AW2977" s="39"/>
      <c r="AX2977" s="39"/>
      <c r="AY2977" s="39"/>
      <c r="AZ2977" s="39"/>
      <c r="BA2977" s="39"/>
      <c r="BB2977" s="39"/>
      <c r="BC2977" s="39"/>
      <c r="BD2977" s="39"/>
      <c r="BE2977" s="39"/>
      <c r="BF2977" s="39"/>
      <c r="BG2977" s="39"/>
      <c r="BH2977" s="39"/>
      <c r="BI2977" s="39"/>
      <c r="BJ2977" s="39"/>
      <c r="BK2977" s="39"/>
      <c r="BL2977" s="39"/>
      <c r="BM2977" s="39"/>
      <c r="BN2977" s="39"/>
      <c r="BO2977" s="39"/>
      <c r="BP2977" s="39"/>
      <c r="BQ2977" s="39"/>
      <c r="BR2977" s="39"/>
      <c r="BS2977" s="39"/>
      <c r="BT2977" s="39"/>
      <c r="BU2977" s="39"/>
      <c r="BV2977" s="39"/>
      <c r="BW2977" s="39"/>
      <c r="BX2977" s="39"/>
      <c r="BY2977" s="39"/>
      <c r="BZ2977" s="39"/>
      <c r="CA2977" s="39"/>
      <c r="CB2977" s="39"/>
      <c r="CC2977" s="39"/>
      <c r="CD2977" s="39"/>
      <c r="CE2977" s="39"/>
      <c r="CF2977" s="39"/>
      <c r="CG2977" s="39"/>
      <c r="CH2977" s="39"/>
      <c r="CI2977" s="39"/>
      <c r="CJ2977" s="39"/>
      <c r="CK2977" s="39"/>
      <c r="CL2977" s="39"/>
      <c r="CM2977" s="39"/>
      <c r="CN2977" s="39"/>
      <c r="CO2977" s="39"/>
      <c r="CP2977" s="39"/>
      <c r="CQ2977" s="39"/>
      <c r="CR2977" s="39"/>
      <c r="CS2977" s="39"/>
      <c r="CT2977" s="39"/>
      <c r="CU2977" s="39"/>
      <c r="CV2977" s="39"/>
      <c r="CW2977" s="39"/>
      <c r="CX2977" s="39"/>
      <c r="CY2977" s="39"/>
      <c r="CZ2977" s="39"/>
      <c r="DA2977" s="39"/>
      <c r="DB2977" s="39"/>
      <c r="DC2977" s="39"/>
      <c r="DD2977" s="39"/>
      <c r="DE2977" s="39"/>
    </row>
    <row r="2978" spans="1:109" s="38" customFormat="1" ht="12">
      <c r="A2978" s="298"/>
      <c r="B2978" s="298"/>
      <c r="C2978" s="298"/>
      <c r="D2978" s="298"/>
      <c r="E2978" s="298"/>
      <c r="F2978" s="298"/>
      <c r="G2978" s="298"/>
      <c r="H2978" s="298"/>
      <c r="I2978" s="298"/>
      <c r="J2978" s="298"/>
      <c r="K2978" s="298"/>
      <c r="L2978" s="299"/>
      <c r="M2978" s="302"/>
      <c r="N2978" s="298"/>
      <c r="O2978" s="238"/>
      <c r="P2978" s="238"/>
      <c r="Q2978" s="238"/>
      <c r="T2978" s="39"/>
      <c r="U2978" s="39"/>
      <c r="V2978" s="39"/>
      <c r="W2978" s="39"/>
      <c r="X2978" s="39"/>
      <c r="Y2978" s="39"/>
      <c r="Z2978" s="39"/>
      <c r="AA2978" s="39"/>
      <c r="AB2978" s="39"/>
      <c r="AC2978" s="39"/>
      <c r="AD2978" s="39"/>
      <c r="AE2978" s="39"/>
      <c r="AF2978" s="39"/>
      <c r="AG2978" s="39"/>
      <c r="AH2978" s="39"/>
      <c r="AI2978" s="39"/>
      <c r="AJ2978" s="39"/>
      <c r="AK2978" s="39"/>
      <c r="AL2978" s="39"/>
      <c r="AM2978" s="39"/>
      <c r="AN2978" s="39"/>
      <c r="AO2978" s="39"/>
      <c r="AP2978" s="39"/>
      <c r="AQ2978" s="39"/>
      <c r="AR2978" s="39"/>
      <c r="AS2978" s="39"/>
      <c r="AT2978" s="39"/>
      <c r="AU2978" s="39"/>
      <c r="AV2978" s="39"/>
      <c r="AW2978" s="39"/>
      <c r="AX2978" s="39"/>
      <c r="AY2978" s="39"/>
      <c r="AZ2978" s="39"/>
      <c r="BA2978" s="39"/>
      <c r="BB2978" s="39"/>
      <c r="BC2978" s="39"/>
      <c r="BD2978" s="39"/>
      <c r="BE2978" s="39"/>
      <c r="BF2978" s="39"/>
      <c r="BG2978" s="39"/>
      <c r="BH2978" s="39"/>
      <c r="BI2978" s="39"/>
      <c r="BJ2978" s="39"/>
      <c r="BK2978" s="39"/>
      <c r="BL2978" s="39"/>
      <c r="BM2978" s="39"/>
      <c r="BN2978" s="39"/>
      <c r="BO2978" s="39"/>
      <c r="BP2978" s="39"/>
      <c r="BQ2978" s="39"/>
      <c r="BR2978" s="39"/>
      <c r="BS2978" s="39"/>
      <c r="BT2978" s="39"/>
      <c r="BU2978" s="39"/>
      <c r="BV2978" s="39"/>
      <c r="BW2978" s="39"/>
      <c r="BX2978" s="39"/>
      <c r="BY2978" s="39"/>
      <c r="BZ2978" s="39"/>
      <c r="CA2978" s="39"/>
      <c r="CB2978" s="39"/>
      <c r="CC2978" s="39"/>
      <c r="CD2978" s="39"/>
      <c r="CE2978" s="39"/>
      <c r="CF2978" s="39"/>
      <c r="CG2978" s="39"/>
      <c r="CH2978" s="39"/>
      <c r="CI2978" s="39"/>
      <c r="CJ2978" s="39"/>
      <c r="CK2978" s="39"/>
      <c r="CL2978" s="39"/>
      <c r="CM2978" s="39"/>
      <c r="CN2978" s="39"/>
      <c r="CO2978" s="39"/>
      <c r="CP2978" s="39"/>
      <c r="CQ2978" s="39"/>
      <c r="CR2978" s="39"/>
      <c r="CS2978" s="39"/>
      <c r="CT2978" s="39"/>
      <c r="CU2978" s="39"/>
      <c r="CV2978" s="39"/>
      <c r="CW2978" s="39"/>
      <c r="CX2978" s="39"/>
      <c r="CY2978" s="39"/>
      <c r="CZ2978" s="39"/>
      <c r="DA2978" s="39"/>
      <c r="DB2978" s="39"/>
      <c r="DC2978" s="39"/>
      <c r="DD2978" s="39"/>
      <c r="DE2978" s="39"/>
    </row>
    <row r="2979" spans="1:109" s="38" customFormat="1" ht="12">
      <c r="A2979" s="298"/>
      <c r="B2979" s="298"/>
      <c r="C2979" s="298"/>
      <c r="D2979" s="298"/>
      <c r="E2979" s="298"/>
      <c r="F2979" s="298"/>
      <c r="G2979" s="298"/>
      <c r="H2979" s="298"/>
      <c r="I2979" s="298"/>
      <c r="J2979" s="298"/>
      <c r="K2979" s="298"/>
      <c r="L2979" s="299"/>
      <c r="M2979" s="302"/>
      <c r="N2979" s="298"/>
      <c r="O2979" s="238"/>
      <c r="P2979" s="238"/>
      <c r="Q2979" s="238"/>
      <c r="T2979" s="39"/>
      <c r="U2979" s="39"/>
      <c r="V2979" s="39"/>
      <c r="W2979" s="39"/>
      <c r="X2979" s="39"/>
      <c r="Y2979" s="39"/>
      <c r="Z2979" s="39"/>
      <c r="AA2979" s="39"/>
      <c r="AB2979" s="39"/>
      <c r="AC2979" s="39"/>
      <c r="AD2979" s="39"/>
      <c r="AE2979" s="39"/>
      <c r="AF2979" s="39"/>
      <c r="AG2979" s="39"/>
      <c r="AH2979" s="39"/>
      <c r="AI2979" s="39"/>
      <c r="AJ2979" s="39"/>
      <c r="AK2979" s="39"/>
      <c r="AL2979" s="39"/>
      <c r="AM2979" s="39"/>
      <c r="AN2979" s="39"/>
      <c r="AO2979" s="39"/>
      <c r="AP2979" s="39"/>
      <c r="AQ2979" s="39"/>
      <c r="AR2979" s="39"/>
      <c r="AS2979" s="39"/>
      <c r="AT2979" s="39"/>
      <c r="AU2979" s="39"/>
      <c r="AV2979" s="39"/>
      <c r="AW2979" s="39"/>
      <c r="AX2979" s="39"/>
      <c r="AY2979" s="39"/>
      <c r="AZ2979" s="39"/>
      <c r="BA2979" s="39"/>
      <c r="BB2979" s="39"/>
      <c r="BC2979" s="39"/>
      <c r="BD2979" s="39"/>
      <c r="BE2979" s="39"/>
      <c r="BF2979" s="39"/>
      <c r="BG2979" s="39"/>
      <c r="BH2979" s="39"/>
      <c r="BI2979" s="39"/>
      <c r="BJ2979" s="39"/>
      <c r="BK2979" s="39"/>
      <c r="BL2979" s="39"/>
      <c r="BM2979" s="39"/>
      <c r="BN2979" s="39"/>
      <c r="BO2979" s="39"/>
      <c r="BP2979" s="39"/>
      <c r="BQ2979" s="39"/>
      <c r="BR2979" s="39"/>
      <c r="BS2979" s="39"/>
      <c r="BT2979" s="39"/>
      <c r="BU2979" s="39"/>
      <c r="BV2979" s="39"/>
      <c r="BW2979" s="39"/>
      <c r="BX2979" s="39"/>
      <c r="BY2979" s="39"/>
      <c r="BZ2979" s="39"/>
      <c r="CA2979" s="39"/>
      <c r="CB2979" s="39"/>
      <c r="CC2979" s="39"/>
      <c r="CD2979" s="39"/>
      <c r="CE2979" s="39"/>
      <c r="CF2979" s="39"/>
      <c r="CG2979" s="39"/>
      <c r="CH2979" s="39"/>
      <c r="CI2979" s="39"/>
      <c r="CJ2979" s="39"/>
      <c r="CK2979" s="39"/>
      <c r="CL2979" s="39"/>
      <c r="CM2979" s="39"/>
      <c r="CN2979" s="39"/>
      <c r="CO2979" s="39"/>
      <c r="CP2979" s="39"/>
      <c r="CQ2979" s="39"/>
      <c r="CR2979" s="39"/>
      <c r="CS2979" s="39"/>
      <c r="CT2979" s="39"/>
      <c r="CU2979" s="39"/>
      <c r="CV2979" s="39"/>
      <c r="CW2979" s="39"/>
      <c r="CX2979" s="39"/>
      <c r="CY2979" s="39"/>
      <c r="CZ2979" s="39"/>
      <c r="DA2979" s="39"/>
      <c r="DB2979" s="39"/>
      <c r="DC2979" s="39"/>
      <c r="DD2979" s="39"/>
      <c r="DE2979" s="39"/>
    </row>
    <row r="2980" spans="1:109" s="38" customFormat="1" ht="12">
      <c r="A2980" s="298"/>
      <c r="B2980" s="298"/>
      <c r="C2980" s="298"/>
      <c r="D2980" s="298"/>
      <c r="E2980" s="298"/>
      <c r="F2980" s="298"/>
      <c r="G2980" s="298"/>
      <c r="H2980" s="298"/>
      <c r="I2980" s="298"/>
      <c r="J2980" s="298"/>
      <c r="K2980" s="298"/>
      <c r="L2980" s="299"/>
      <c r="M2980" s="302"/>
      <c r="N2980" s="298"/>
      <c r="O2980" s="238"/>
      <c r="P2980" s="238"/>
      <c r="Q2980" s="238"/>
      <c r="T2980" s="39"/>
      <c r="U2980" s="39"/>
      <c r="V2980" s="39"/>
      <c r="W2980" s="39"/>
      <c r="X2980" s="39"/>
      <c r="Y2980" s="39"/>
      <c r="Z2980" s="39"/>
      <c r="AA2980" s="39"/>
      <c r="AB2980" s="39"/>
      <c r="AC2980" s="39"/>
      <c r="AD2980" s="39"/>
      <c r="AE2980" s="39"/>
      <c r="AF2980" s="39"/>
      <c r="AG2980" s="39"/>
      <c r="AH2980" s="39"/>
      <c r="AI2980" s="39"/>
      <c r="AJ2980" s="39"/>
      <c r="AK2980" s="39"/>
      <c r="AL2980" s="39"/>
      <c r="AM2980" s="39"/>
      <c r="AN2980" s="39"/>
      <c r="AO2980" s="39"/>
      <c r="AP2980" s="39"/>
      <c r="AQ2980" s="39"/>
      <c r="AR2980" s="39"/>
      <c r="AS2980" s="39"/>
      <c r="AT2980" s="39"/>
      <c r="AU2980" s="39"/>
      <c r="AV2980" s="39"/>
      <c r="AW2980" s="39"/>
      <c r="AX2980" s="39"/>
      <c r="AY2980" s="39"/>
      <c r="AZ2980" s="39"/>
      <c r="BA2980" s="39"/>
      <c r="BB2980" s="39"/>
      <c r="BC2980" s="39"/>
      <c r="BD2980" s="39"/>
      <c r="BE2980" s="39"/>
      <c r="BF2980" s="39"/>
      <c r="BG2980" s="39"/>
      <c r="BH2980" s="39"/>
      <c r="BI2980" s="39"/>
      <c r="BJ2980" s="39"/>
      <c r="BK2980" s="39"/>
      <c r="BL2980" s="39"/>
      <c r="BM2980" s="39"/>
      <c r="BN2980" s="39"/>
      <c r="BO2980" s="39"/>
      <c r="BP2980" s="39"/>
      <c r="BQ2980" s="39"/>
      <c r="BR2980" s="39"/>
      <c r="BS2980" s="39"/>
      <c r="BT2980" s="39"/>
      <c r="BU2980" s="39"/>
      <c r="BV2980" s="39"/>
      <c r="BW2980" s="39"/>
      <c r="BX2980" s="39"/>
      <c r="BY2980" s="39"/>
      <c r="BZ2980" s="39"/>
      <c r="CA2980" s="39"/>
      <c r="CB2980" s="39"/>
      <c r="CC2980" s="39"/>
      <c r="CD2980" s="39"/>
      <c r="CE2980" s="39"/>
      <c r="CF2980" s="39"/>
      <c r="CG2980" s="39"/>
      <c r="CH2980" s="39"/>
      <c r="CI2980" s="39"/>
      <c r="CJ2980" s="39"/>
      <c r="CK2980" s="39"/>
      <c r="CL2980" s="39"/>
      <c r="CM2980" s="39"/>
      <c r="CN2980" s="39"/>
      <c r="CO2980" s="39"/>
      <c r="CP2980" s="39"/>
      <c r="CQ2980" s="39"/>
      <c r="CR2980" s="39"/>
      <c r="CS2980" s="39"/>
      <c r="CT2980" s="39"/>
      <c r="CU2980" s="39"/>
      <c r="CV2980" s="39"/>
      <c r="CW2980" s="39"/>
      <c r="CX2980" s="39"/>
      <c r="CY2980" s="39"/>
      <c r="CZ2980" s="39"/>
      <c r="DA2980" s="39"/>
      <c r="DB2980" s="39"/>
      <c r="DC2980" s="39"/>
      <c r="DD2980" s="39"/>
      <c r="DE2980" s="39"/>
    </row>
    <row r="2981" spans="1:109" s="38" customFormat="1" ht="12">
      <c r="A2981" s="298"/>
      <c r="B2981" s="298"/>
      <c r="C2981" s="298"/>
      <c r="D2981" s="298"/>
      <c r="E2981" s="298"/>
      <c r="F2981" s="298"/>
      <c r="G2981" s="298"/>
      <c r="H2981" s="298"/>
      <c r="I2981" s="298"/>
      <c r="J2981" s="298"/>
      <c r="K2981" s="298"/>
      <c r="L2981" s="299"/>
      <c r="M2981" s="302"/>
      <c r="N2981" s="298"/>
      <c r="O2981" s="238"/>
      <c r="P2981" s="238"/>
      <c r="Q2981" s="238"/>
      <c r="T2981" s="39"/>
      <c r="U2981" s="39"/>
      <c r="V2981" s="39"/>
      <c r="W2981" s="39"/>
      <c r="X2981" s="39"/>
      <c r="Y2981" s="39"/>
      <c r="Z2981" s="39"/>
      <c r="AA2981" s="39"/>
      <c r="AB2981" s="39"/>
      <c r="AC2981" s="39"/>
      <c r="AD2981" s="39"/>
      <c r="AE2981" s="39"/>
      <c r="AF2981" s="39"/>
      <c r="AG2981" s="39"/>
      <c r="AH2981" s="39"/>
      <c r="AI2981" s="39"/>
      <c r="AJ2981" s="39"/>
      <c r="AK2981" s="39"/>
      <c r="AL2981" s="39"/>
      <c r="AM2981" s="39"/>
      <c r="AN2981" s="39"/>
      <c r="AO2981" s="39"/>
      <c r="AP2981" s="39"/>
      <c r="AQ2981" s="39"/>
      <c r="AR2981" s="39"/>
      <c r="AS2981" s="39"/>
      <c r="AT2981" s="39"/>
      <c r="AU2981" s="39"/>
      <c r="AV2981" s="39"/>
      <c r="AW2981" s="39"/>
      <c r="AX2981" s="39"/>
      <c r="AY2981" s="39"/>
      <c r="AZ2981" s="39"/>
      <c r="BA2981" s="39"/>
      <c r="BB2981" s="39"/>
      <c r="BC2981" s="39"/>
      <c r="BD2981" s="39"/>
      <c r="BE2981" s="39"/>
      <c r="BF2981" s="39"/>
      <c r="BG2981" s="39"/>
      <c r="BH2981" s="39"/>
      <c r="BI2981" s="39"/>
      <c r="BJ2981" s="39"/>
      <c r="BK2981" s="39"/>
      <c r="BL2981" s="39"/>
      <c r="BM2981" s="39"/>
      <c r="BN2981" s="39"/>
      <c r="BO2981" s="39"/>
      <c r="BP2981" s="39"/>
      <c r="BQ2981" s="39"/>
      <c r="BR2981" s="39"/>
      <c r="BS2981" s="39"/>
      <c r="BT2981" s="39"/>
      <c r="BU2981" s="39"/>
      <c r="BV2981" s="39"/>
      <c r="BW2981" s="39"/>
      <c r="BX2981" s="39"/>
      <c r="BY2981" s="39"/>
      <c r="BZ2981" s="39"/>
      <c r="CA2981" s="39"/>
      <c r="CB2981" s="39"/>
      <c r="CC2981" s="39"/>
      <c r="CD2981" s="39"/>
      <c r="CE2981" s="39"/>
      <c r="CF2981" s="39"/>
      <c r="CG2981" s="39"/>
      <c r="CH2981" s="39"/>
      <c r="CI2981" s="39"/>
      <c r="CJ2981" s="39"/>
      <c r="CK2981" s="39"/>
      <c r="CL2981" s="39"/>
      <c r="CM2981" s="39"/>
      <c r="CN2981" s="39"/>
      <c r="CO2981" s="39"/>
      <c r="CP2981" s="39"/>
      <c r="CQ2981" s="39"/>
      <c r="CR2981" s="39"/>
      <c r="CS2981" s="39"/>
      <c r="CT2981" s="39"/>
      <c r="CU2981" s="39"/>
      <c r="CV2981" s="39"/>
      <c r="CW2981" s="39"/>
      <c r="CX2981" s="39"/>
      <c r="CY2981" s="39"/>
      <c r="CZ2981" s="39"/>
      <c r="DA2981" s="39"/>
      <c r="DB2981" s="39"/>
      <c r="DC2981" s="39"/>
      <c r="DD2981" s="39"/>
      <c r="DE2981" s="39"/>
    </row>
    <row r="2982" spans="1:109" s="38" customFormat="1" ht="12">
      <c r="A2982" s="298"/>
      <c r="B2982" s="298"/>
      <c r="C2982" s="298"/>
      <c r="D2982" s="298"/>
      <c r="E2982" s="298"/>
      <c r="F2982" s="298"/>
      <c r="G2982" s="298"/>
      <c r="H2982" s="298"/>
      <c r="I2982" s="298"/>
      <c r="J2982" s="298"/>
      <c r="K2982" s="298"/>
      <c r="L2982" s="299"/>
      <c r="M2982" s="302"/>
      <c r="N2982" s="298"/>
      <c r="O2982" s="238"/>
      <c r="P2982" s="238"/>
      <c r="Q2982" s="238"/>
      <c r="T2982" s="39"/>
      <c r="U2982" s="39"/>
      <c r="V2982" s="39"/>
      <c r="W2982" s="39"/>
      <c r="X2982" s="39"/>
      <c r="Y2982" s="39"/>
      <c r="Z2982" s="39"/>
      <c r="AA2982" s="39"/>
      <c r="AB2982" s="39"/>
      <c r="AC2982" s="39"/>
      <c r="AD2982" s="39"/>
      <c r="AE2982" s="39"/>
      <c r="AF2982" s="39"/>
      <c r="AG2982" s="39"/>
      <c r="AH2982" s="39"/>
      <c r="AI2982" s="39"/>
      <c r="AJ2982" s="39"/>
      <c r="AK2982" s="39"/>
      <c r="AL2982" s="39"/>
      <c r="AM2982" s="39"/>
      <c r="AN2982" s="39"/>
      <c r="AO2982" s="39"/>
      <c r="AP2982" s="39"/>
      <c r="AQ2982" s="39"/>
      <c r="AR2982" s="39"/>
      <c r="AS2982" s="39"/>
      <c r="AT2982" s="39"/>
      <c r="AU2982" s="39"/>
      <c r="AV2982" s="39"/>
      <c r="AW2982" s="39"/>
      <c r="AX2982" s="39"/>
      <c r="AY2982" s="39"/>
      <c r="AZ2982" s="39"/>
      <c r="BA2982" s="39"/>
      <c r="BB2982" s="39"/>
      <c r="BC2982" s="39"/>
      <c r="BD2982" s="39"/>
      <c r="BE2982" s="39"/>
      <c r="BF2982" s="39"/>
      <c r="BG2982" s="39"/>
      <c r="BH2982" s="39"/>
      <c r="BI2982" s="39"/>
      <c r="BJ2982" s="39"/>
      <c r="BK2982" s="39"/>
      <c r="BL2982" s="39"/>
      <c r="BM2982" s="39"/>
      <c r="BN2982" s="39"/>
      <c r="BO2982" s="39"/>
      <c r="BP2982" s="39"/>
      <c r="BQ2982" s="39"/>
      <c r="BR2982" s="39"/>
      <c r="BS2982" s="39"/>
      <c r="BT2982" s="39"/>
      <c r="BU2982" s="39"/>
      <c r="BV2982" s="39"/>
      <c r="BW2982" s="39"/>
      <c r="BX2982" s="39"/>
      <c r="BY2982" s="39"/>
      <c r="BZ2982" s="39"/>
      <c r="CA2982" s="39"/>
      <c r="CB2982" s="39"/>
      <c r="CC2982" s="39"/>
      <c r="CD2982" s="39"/>
      <c r="CE2982" s="39"/>
      <c r="CF2982" s="39"/>
      <c r="CG2982" s="39"/>
      <c r="CH2982" s="39"/>
      <c r="CI2982" s="39"/>
      <c r="CJ2982" s="39"/>
      <c r="CK2982" s="39"/>
      <c r="CL2982" s="39"/>
      <c r="CM2982" s="39"/>
      <c r="CN2982" s="39"/>
      <c r="CO2982" s="39"/>
      <c r="CP2982" s="39"/>
      <c r="CQ2982" s="39"/>
      <c r="CR2982" s="39"/>
      <c r="CS2982" s="39"/>
      <c r="CT2982" s="39"/>
      <c r="CU2982" s="39"/>
      <c r="CV2982" s="39"/>
      <c r="CW2982" s="39"/>
      <c r="CX2982" s="39"/>
      <c r="CY2982" s="39"/>
      <c r="CZ2982" s="39"/>
      <c r="DA2982" s="39"/>
      <c r="DB2982" s="39"/>
      <c r="DC2982" s="39"/>
      <c r="DD2982" s="39"/>
      <c r="DE2982" s="39"/>
    </row>
    <row r="2983" spans="1:109" s="38" customFormat="1" ht="12">
      <c r="A2983" s="298"/>
      <c r="B2983" s="298"/>
      <c r="C2983" s="298"/>
      <c r="D2983" s="298"/>
      <c r="E2983" s="298"/>
      <c r="F2983" s="298"/>
      <c r="G2983" s="298"/>
      <c r="H2983" s="298"/>
      <c r="I2983" s="298"/>
      <c r="J2983" s="298"/>
      <c r="K2983" s="298"/>
      <c r="L2983" s="299"/>
      <c r="M2983" s="302"/>
      <c r="N2983" s="298"/>
      <c r="O2983" s="238"/>
      <c r="P2983" s="238"/>
      <c r="Q2983" s="238"/>
      <c r="T2983" s="39"/>
      <c r="U2983" s="39"/>
      <c r="V2983" s="39"/>
      <c r="W2983" s="39"/>
      <c r="X2983" s="39"/>
      <c r="Y2983" s="39"/>
      <c r="Z2983" s="39"/>
      <c r="AA2983" s="39"/>
      <c r="AB2983" s="39"/>
      <c r="AC2983" s="39"/>
      <c r="AD2983" s="39"/>
      <c r="AE2983" s="39"/>
      <c r="AF2983" s="39"/>
      <c r="AG2983" s="39"/>
      <c r="AH2983" s="39"/>
      <c r="AI2983" s="39"/>
      <c r="AJ2983" s="39"/>
      <c r="AK2983" s="39"/>
      <c r="AL2983" s="39"/>
      <c r="AM2983" s="39"/>
      <c r="AN2983" s="39"/>
      <c r="AO2983" s="39"/>
      <c r="AP2983" s="39"/>
      <c r="AQ2983" s="39"/>
      <c r="AR2983" s="39"/>
      <c r="AS2983" s="39"/>
      <c r="AT2983" s="39"/>
      <c r="AU2983" s="39"/>
      <c r="AV2983" s="39"/>
      <c r="AW2983" s="39"/>
      <c r="AX2983" s="39"/>
      <c r="AY2983" s="39"/>
      <c r="AZ2983" s="39"/>
      <c r="BA2983" s="39"/>
      <c r="BB2983" s="39"/>
      <c r="BC2983" s="39"/>
      <c r="BD2983" s="39"/>
      <c r="BE2983" s="39"/>
      <c r="BF2983" s="39"/>
      <c r="BG2983" s="39"/>
      <c r="BH2983" s="39"/>
      <c r="BI2983" s="39"/>
      <c r="BJ2983" s="39"/>
      <c r="BK2983" s="39"/>
      <c r="BL2983" s="39"/>
      <c r="BM2983" s="39"/>
      <c r="BN2983" s="39"/>
      <c r="BO2983" s="39"/>
      <c r="BP2983" s="39"/>
      <c r="BQ2983" s="39"/>
      <c r="BR2983" s="39"/>
      <c r="BS2983" s="39"/>
      <c r="BT2983" s="39"/>
      <c r="BU2983" s="39"/>
      <c r="BV2983" s="39"/>
      <c r="BW2983" s="39"/>
      <c r="BX2983" s="39"/>
      <c r="BY2983" s="39"/>
      <c r="BZ2983" s="39"/>
      <c r="CA2983" s="39"/>
      <c r="CB2983" s="39"/>
      <c r="CC2983" s="39"/>
      <c r="CD2983" s="39"/>
      <c r="CE2983" s="39"/>
      <c r="CF2983" s="39"/>
      <c r="CG2983" s="39"/>
      <c r="CH2983" s="39"/>
      <c r="CI2983" s="39"/>
      <c r="CJ2983" s="39"/>
      <c r="CK2983" s="39"/>
      <c r="CL2983" s="39"/>
      <c r="CM2983" s="39"/>
      <c r="CN2983" s="39"/>
      <c r="CO2983" s="39"/>
      <c r="CP2983" s="39"/>
      <c r="CQ2983" s="39"/>
      <c r="CR2983" s="39"/>
      <c r="CS2983" s="39"/>
      <c r="CT2983" s="39"/>
      <c r="CU2983" s="39"/>
      <c r="CV2983" s="39"/>
      <c r="CW2983" s="39"/>
      <c r="CX2983" s="39"/>
      <c r="CY2983" s="39"/>
      <c r="CZ2983" s="39"/>
      <c r="DA2983" s="39"/>
      <c r="DB2983" s="39"/>
      <c r="DC2983" s="39"/>
      <c r="DD2983" s="39"/>
      <c r="DE2983" s="39"/>
    </row>
    <row r="2984" spans="1:109" s="38" customFormat="1" ht="12">
      <c r="A2984" s="298"/>
      <c r="B2984" s="298"/>
      <c r="C2984" s="298"/>
      <c r="D2984" s="298"/>
      <c r="E2984" s="298"/>
      <c r="F2984" s="298"/>
      <c r="G2984" s="298"/>
      <c r="H2984" s="298"/>
      <c r="I2984" s="298"/>
      <c r="J2984" s="298"/>
      <c r="K2984" s="298"/>
      <c r="L2984" s="299"/>
      <c r="M2984" s="302"/>
      <c r="N2984" s="298"/>
      <c r="O2984" s="238"/>
      <c r="P2984" s="238"/>
      <c r="Q2984" s="238"/>
      <c r="T2984" s="39"/>
      <c r="U2984" s="39"/>
      <c r="V2984" s="39"/>
      <c r="W2984" s="39"/>
      <c r="X2984" s="39"/>
      <c r="Y2984" s="39"/>
      <c r="Z2984" s="39"/>
      <c r="AA2984" s="39"/>
      <c r="AB2984" s="39"/>
      <c r="AC2984" s="39"/>
      <c r="AD2984" s="39"/>
      <c r="AE2984" s="39"/>
      <c r="AF2984" s="39"/>
      <c r="AG2984" s="39"/>
      <c r="AH2984" s="39"/>
      <c r="AI2984" s="39"/>
      <c r="AJ2984" s="39"/>
      <c r="AK2984" s="39"/>
      <c r="AL2984" s="39"/>
      <c r="AM2984" s="39"/>
      <c r="AN2984" s="39"/>
      <c r="AO2984" s="39"/>
      <c r="AP2984" s="39"/>
      <c r="AQ2984" s="39"/>
      <c r="AR2984" s="39"/>
      <c r="AS2984" s="39"/>
      <c r="AT2984" s="39"/>
      <c r="AU2984" s="39"/>
      <c r="AV2984" s="39"/>
      <c r="AW2984" s="39"/>
      <c r="AX2984" s="39"/>
      <c r="AY2984" s="39"/>
      <c r="AZ2984" s="39"/>
      <c r="BA2984" s="39"/>
      <c r="BB2984" s="39"/>
      <c r="BC2984" s="39"/>
      <c r="BD2984" s="39"/>
      <c r="BE2984" s="39"/>
      <c r="BF2984" s="39"/>
      <c r="BG2984" s="39"/>
      <c r="BH2984" s="39"/>
      <c r="BI2984" s="39"/>
      <c r="BJ2984" s="39"/>
      <c r="BK2984" s="39"/>
      <c r="BL2984" s="39"/>
      <c r="BM2984" s="39"/>
      <c r="BN2984" s="39"/>
      <c r="BO2984" s="39"/>
      <c r="BP2984" s="39"/>
      <c r="BQ2984" s="39"/>
      <c r="BR2984" s="39"/>
      <c r="BS2984" s="39"/>
      <c r="BT2984" s="39"/>
      <c r="BU2984" s="39"/>
      <c r="BV2984" s="39"/>
      <c r="BW2984" s="39"/>
      <c r="BX2984" s="39"/>
      <c r="BY2984" s="39"/>
      <c r="BZ2984" s="39"/>
      <c r="CA2984" s="39"/>
      <c r="CB2984" s="39"/>
      <c r="CC2984" s="39"/>
      <c r="CD2984" s="39"/>
      <c r="CE2984" s="39"/>
      <c r="CF2984" s="39"/>
      <c r="CG2984" s="39"/>
      <c r="CH2984" s="39"/>
      <c r="CI2984" s="39"/>
      <c r="CJ2984" s="39"/>
      <c r="CK2984" s="39"/>
      <c r="CL2984" s="39"/>
      <c r="CM2984" s="39"/>
      <c r="CN2984" s="39"/>
      <c r="CO2984" s="39"/>
      <c r="CP2984" s="39"/>
      <c r="CQ2984" s="39"/>
      <c r="CR2984" s="39"/>
      <c r="CS2984" s="39"/>
      <c r="CT2984" s="39"/>
      <c r="CU2984" s="39"/>
      <c r="CV2984" s="39"/>
      <c r="CW2984" s="39"/>
      <c r="CX2984" s="39"/>
      <c r="CY2984" s="39"/>
      <c r="CZ2984" s="39"/>
      <c r="DA2984" s="39"/>
      <c r="DB2984" s="39"/>
      <c r="DC2984" s="39"/>
      <c r="DD2984" s="39"/>
      <c r="DE2984" s="39"/>
    </row>
    <row r="2985" spans="1:109" s="38" customFormat="1" ht="12">
      <c r="A2985" s="298"/>
      <c r="B2985" s="298"/>
      <c r="C2985" s="298"/>
      <c r="D2985" s="298"/>
      <c r="E2985" s="298"/>
      <c r="F2985" s="298"/>
      <c r="G2985" s="298"/>
      <c r="H2985" s="298"/>
      <c r="I2985" s="298"/>
      <c r="J2985" s="298"/>
      <c r="K2985" s="298"/>
      <c r="L2985" s="299"/>
      <c r="M2985" s="302"/>
      <c r="N2985" s="298"/>
      <c r="O2985" s="238"/>
      <c r="P2985" s="238"/>
      <c r="Q2985" s="238"/>
      <c r="T2985" s="39"/>
      <c r="U2985" s="39"/>
      <c r="V2985" s="39"/>
      <c r="W2985" s="39"/>
      <c r="X2985" s="39"/>
      <c r="Y2985" s="39"/>
      <c r="Z2985" s="39"/>
      <c r="AA2985" s="39"/>
      <c r="AB2985" s="39"/>
      <c r="AC2985" s="39"/>
      <c r="AD2985" s="39"/>
      <c r="AE2985" s="39"/>
      <c r="AF2985" s="39"/>
      <c r="AG2985" s="39"/>
      <c r="AH2985" s="39"/>
      <c r="AI2985" s="39"/>
      <c r="AJ2985" s="39"/>
      <c r="AK2985" s="39"/>
      <c r="AL2985" s="39"/>
      <c r="AM2985" s="39"/>
      <c r="AN2985" s="39"/>
      <c r="AO2985" s="39"/>
      <c r="AP2985" s="39"/>
      <c r="AQ2985" s="39"/>
      <c r="AR2985" s="39"/>
      <c r="AS2985" s="39"/>
      <c r="AT2985" s="39"/>
      <c r="AU2985" s="39"/>
      <c r="AV2985" s="39"/>
      <c r="AW2985" s="39"/>
      <c r="AX2985" s="39"/>
      <c r="AY2985" s="39"/>
      <c r="AZ2985" s="39"/>
      <c r="BA2985" s="39"/>
      <c r="BB2985" s="39"/>
      <c r="BC2985" s="39"/>
      <c r="BD2985" s="39"/>
      <c r="BE2985" s="39"/>
      <c r="BF2985" s="39"/>
      <c r="BG2985" s="39"/>
      <c r="BH2985" s="39"/>
      <c r="BI2985" s="39"/>
      <c r="BJ2985" s="39"/>
      <c r="BK2985" s="39"/>
      <c r="BL2985" s="39"/>
      <c r="BM2985" s="39"/>
      <c r="BN2985" s="39"/>
      <c r="BO2985" s="39"/>
      <c r="BP2985" s="39"/>
      <c r="BQ2985" s="39"/>
      <c r="BR2985" s="39"/>
      <c r="BS2985" s="39"/>
      <c r="BT2985" s="39"/>
      <c r="BU2985" s="39"/>
      <c r="BV2985" s="39"/>
      <c r="BW2985" s="39"/>
      <c r="BX2985" s="39"/>
      <c r="BY2985" s="39"/>
      <c r="BZ2985" s="39"/>
      <c r="CA2985" s="39"/>
      <c r="CB2985" s="39"/>
      <c r="CC2985" s="39"/>
      <c r="CD2985" s="39"/>
      <c r="CE2985" s="39"/>
      <c r="CF2985" s="39"/>
      <c r="CG2985" s="39"/>
      <c r="CH2985" s="39"/>
      <c r="CI2985" s="39"/>
      <c r="CJ2985" s="39"/>
      <c r="CK2985" s="39"/>
      <c r="CL2985" s="39"/>
      <c r="CM2985" s="39"/>
      <c r="CN2985" s="39"/>
      <c r="CO2985" s="39"/>
      <c r="CP2985" s="39"/>
      <c r="CQ2985" s="39"/>
      <c r="CR2985" s="39"/>
      <c r="CS2985" s="39"/>
      <c r="CT2985" s="39"/>
      <c r="CU2985" s="39"/>
      <c r="CV2985" s="39"/>
      <c r="CW2985" s="39"/>
      <c r="CX2985" s="39"/>
      <c r="CY2985" s="39"/>
      <c r="CZ2985" s="39"/>
      <c r="DA2985" s="39"/>
      <c r="DB2985" s="39"/>
      <c r="DC2985" s="39"/>
      <c r="DD2985" s="39"/>
      <c r="DE2985" s="39"/>
    </row>
    <row r="2986" spans="1:109" s="38" customFormat="1" ht="12">
      <c r="A2986" s="298"/>
      <c r="B2986" s="298"/>
      <c r="C2986" s="298"/>
      <c r="D2986" s="298"/>
      <c r="E2986" s="298"/>
      <c r="F2986" s="298"/>
      <c r="G2986" s="298"/>
      <c r="H2986" s="298"/>
      <c r="I2986" s="298"/>
      <c r="J2986" s="298"/>
      <c r="K2986" s="298"/>
      <c r="L2986" s="299"/>
      <c r="M2986" s="302"/>
      <c r="N2986" s="298"/>
      <c r="O2986" s="238"/>
      <c r="P2986" s="238"/>
      <c r="Q2986" s="238"/>
      <c r="T2986" s="39"/>
      <c r="U2986" s="39"/>
      <c r="V2986" s="39"/>
      <c r="W2986" s="39"/>
      <c r="X2986" s="39"/>
      <c r="Y2986" s="39"/>
      <c r="Z2986" s="39"/>
      <c r="AA2986" s="39"/>
      <c r="AB2986" s="39"/>
      <c r="AC2986" s="39"/>
      <c r="AD2986" s="39"/>
      <c r="AE2986" s="39"/>
      <c r="AF2986" s="39"/>
      <c r="AG2986" s="39"/>
      <c r="AH2986" s="39"/>
      <c r="AI2986" s="39"/>
      <c r="AJ2986" s="39"/>
      <c r="AK2986" s="39"/>
      <c r="AL2986" s="39"/>
      <c r="AM2986" s="39"/>
      <c r="AN2986" s="39"/>
      <c r="AO2986" s="39"/>
      <c r="AP2986" s="39"/>
      <c r="AQ2986" s="39"/>
      <c r="AR2986" s="39"/>
      <c r="AS2986" s="39"/>
      <c r="AT2986" s="39"/>
      <c r="AU2986" s="39"/>
      <c r="AV2986" s="39"/>
      <c r="AW2986" s="39"/>
      <c r="AX2986" s="39"/>
      <c r="AY2986" s="39"/>
      <c r="AZ2986" s="39"/>
      <c r="BA2986" s="39"/>
      <c r="BB2986" s="39"/>
      <c r="BC2986" s="39"/>
      <c r="BD2986" s="39"/>
      <c r="BE2986" s="39"/>
      <c r="BF2986" s="39"/>
      <c r="BG2986" s="39"/>
      <c r="BH2986" s="39"/>
      <c r="BI2986" s="39"/>
      <c r="BJ2986" s="39"/>
      <c r="BK2986" s="39"/>
      <c r="BL2986" s="39"/>
      <c r="BM2986" s="39"/>
      <c r="BN2986" s="39"/>
      <c r="BO2986" s="39"/>
      <c r="BP2986" s="39"/>
      <c r="BQ2986" s="39"/>
      <c r="BR2986" s="39"/>
      <c r="BS2986" s="39"/>
      <c r="BT2986" s="39"/>
      <c r="BU2986" s="39"/>
      <c r="BV2986" s="39"/>
      <c r="BW2986" s="39"/>
      <c r="BX2986" s="39"/>
      <c r="BY2986" s="39"/>
      <c r="BZ2986" s="39"/>
      <c r="CA2986" s="39"/>
      <c r="CB2986" s="39"/>
      <c r="CC2986" s="39"/>
      <c r="CD2986" s="39"/>
      <c r="CE2986" s="39"/>
      <c r="CF2986" s="39"/>
      <c r="CG2986" s="39"/>
      <c r="CH2986" s="39"/>
      <c r="CI2986" s="39"/>
      <c r="CJ2986" s="39"/>
      <c r="CK2986" s="39"/>
      <c r="CL2986" s="39"/>
      <c r="CM2986" s="39"/>
      <c r="CN2986" s="39"/>
      <c r="CO2986" s="39"/>
      <c r="CP2986" s="39"/>
      <c r="CQ2986" s="39"/>
      <c r="CR2986" s="39"/>
      <c r="CS2986" s="39"/>
      <c r="CT2986" s="39"/>
      <c r="CU2986" s="39"/>
      <c r="CV2986" s="39"/>
      <c r="CW2986" s="39"/>
      <c r="CX2986" s="39"/>
      <c r="CY2986" s="39"/>
      <c r="CZ2986" s="39"/>
      <c r="DA2986" s="39"/>
      <c r="DB2986" s="39"/>
      <c r="DC2986" s="39"/>
      <c r="DD2986" s="39"/>
      <c r="DE2986" s="39"/>
    </row>
    <row r="2987" spans="1:109" s="38" customFormat="1" ht="12">
      <c r="A2987" s="298"/>
      <c r="B2987" s="298"/>
      <c r="C2987" s="298"/>
      <c r="D2987" s="298"/>
      <c r="E2987" s="298"/>
      <c r="F2987" s="298"/>
      <c r="G2987" s="298"/>
      <c r="H2987" s="298"/>
      <c r="I2987" s="298"/>
      <c r="J2987" s="298"/>
      <c r="K2987" s="298"/>
      <c r="L2987" s="299"/>
      <c r="M2987" s="302"/>
      <c r="N2987" s="298"/>
      <c r="O2987" s="238"/>
      <c r="P2987" s="238"/>
      <c r="Q2987" s="238"/>
      <c r="T2987" s="39"/>
      <c r="U2987" s="39"/>
      <c r="V2987" s="39"/>
      <c r="W2987" s="39"/>
      <c r="X2987" s="39"/>
      <c r="Y2987" s="39"/>
      <c r="Z2987" s="39"/>
      <c r="AA2987" s="39"/>
      <c r="AB2987" s="39"/>
      <c r="AC2987" s="39"/>
      <c r="AD2987" s="39"/>
      <c r="AE2987" s="39"/>
      <c r="AF2987" s="39"/>
      <c r="AG2987" s="39"/>
      <c r="AH2987" s="39"/>
      <c r="AI2987" s="39"/>
      <c r="AJ2987" s="39"/>
      <c r="AK2987" s="39"/>
      <c r="AL2987" s="39"/>
      <c r="AM2987" s="39"/>
      <c r="AN2987" s="39"/>
      <c r="AO2987" s="39"/>
      <c r="AP2987" s="39"/>
      <c r="AQ2987" s="39"/>
      <c r="AR2987" s="39"/>
      <c r="AS2987" s="39"/>
      <c r="AT2987" s="39"/>
      <c r="AU2987" s="39"/>
      <c r="AV2987" s="39"/>
      <c r="AW2987" s="39"/>
      <c r="AX2987" s="39"/>
      <c r="AY2987" s="39"/>
      <c r="AZ2987" s="39"/>
      <c r="BA2987" s="39"/>
      <c r="BB2987" s="39"/>
      <c r="BC2987" s="39"/>
      <c r="BD2987" s="39"/>
      <c r="BE2987" s="39"/>
      <c r="BF2987" s="39"/>
      <c r="BG2987" s="39"/>
      <c r="BH2987" s="39"/>
      <c r="BI2987" s="39"/>
      <c r="BJ2987" s="39"/>
      <c r="BK2987" s="39"/>
      <c r="BL2987" s="39"/>
      <c r="BM2987" s="39"/>
      <c r="BN2987" s="39"/>
      <c r="BO2987" s="39"/>
      <c r="BP2987" s="39"/>
      <c r="BQ2987" s="39"/>
      <c r="BR2987" s="39"/>
      <c r="BS2987" s="39"/>
      <c r="BT2987" s="39"/>
      <c r="BU2987" s="39"/>
      <c r="BV2987" s="39"/>
      <c r="BW2987" s="39"/>
      <c r="BX2987" s="39"/>
      <c r="BY2987" s="39"/>
      <c r="BZ2987" s="39"/>
      <c r="CA2987" s="39"/>
      <c r="CB2987" s="39"/>
      <c r="CC2987" s="39"/>
      <c r="CD2987" s="39"/>
      <c r="CE2987" s="39"/>
      <c r="CF2987" s="39"/>
      <c r="CG2987" s="39"/>
      <c r="CH2987" s="39"/>
      <c r="CI2987" s="39"/>
      <c r="CJ2987" s="39"/>
      <c r="CK2987" s="39"/>
      <c r="CL2987" s="39"/>
      <c r="CM2987" s="39"/>
      <c r="CN2987" s="39"/>
      <c r="CO2987" s="39"/>
      <c r="CP2987" s="39"/>
      <c r="CQ2987" s="39"/>
      <c r="CR2987" s="39"/>
      <c r="CS2987" s="39"/>
      <c r="CT2987" s="39"/>
      <c r="CU2987" s="39"/>
      <c r="CV2987" s="39"/>
      <c r="CW2987" s="39"/>
      <c r="CX2987" s="39"/>
      <c r="CY2987" s="39"/>
      <c r="CZ2987" s="39"/>
      <c r="DA2987" s="39"/>
      <c r="DB2987" s="39"/>
      <c r="DC2987" s="39"/>
      <c r="DD2987" s="39"/>
      <c r="DE2987" s="39"/>
    </row>
    <row r="2988" spans="1:109" s="38" customFormat="1" ht="12">
      <c r="A2988" s="298"/>
      <c r="B2988" s="298"/>
      <c r="C2988" s="298"/>
      <c r="D2988" s="298"/>
      <c r="E2988" s="298"/>
      <c r="F2988" s="298"/>
      <c r="G2988" s="298"/>
      <c r="H2988" s="298"/>
      <c r="I2988" s="298"/>
      <c r="J2988" s="298"/>
      <c r="K2988" s="298"/>
      <c r="L2988" s="299"/>
      <c r="M2988" s="302"/>
      <c r="N2988" s="298"/>
      <c r="O2988" s="238"/>
      <c r="P2988" s="238"/>
      <c r="Q2988" s="238"/>
      <c r="T2988" s="39"/>
      <c r="U2988" s="39"/>
      <c r="V2988" s="39"/>
      <c r="W2988" s="39"/>
      <c r="X2988" s="39"/>
      <c r="Y2988" s="39"/>
      <c r="Z2988" s="39"/>
      <c r="AA2988" s="39"/>
      <c r="AB2988" s="39"/>
      <c r="AC2988" s="39"/>
      <c r="AD2988" s="39"/>
      <c r="AE2988" s="39"/>
      <c r="AF2988" s="39"/>
      <c r="AG2988" s="39"/>
      <c r="AH2988" s="39"/>
      <c r="AI2988" s="39"/>
      <c r="AJ2988" s="39"/>
      <c r="AK2988" s="39"/>
      <c r="AL2988" s="39"/>
      <c r="AM2988" s="39"/>
      <c r="AN2988" s="39"/>
      <c r="AO2988" s="39"/>
      <c r="AP2988" s="39"/>
      <c r="AQ2988" s="39"/>
      <c r="AR2988" s="39"/>
      <c r="AS2988" s="39"/>
      <c r="AT2988" s="39"/>
      <c r="AU2988" s="39"/>
      <c r="AV2988" s="39"/>
      <c r="AW2988" s="39"/>
      <c r="AX2988" s="39"/>
      <c r="AY2988" s="39"/>
      <c r="AZ2988" s="39"/>
      <c r="BA2988" s="39"/>
      <c r="BB2988" s="39"/>
      <c r="BC2988" s="39"/>
      <c r="BD2988" s="39"/>
      <c r="BE2988" s="39"/>
      <c r="BF2988" s="39"/>
      <c r="BG2988" s="39"/>
      <c r="BH2988" s="39"/>
      <c r="BI2988" s="39"/>
      <c r="BJ2988" s="39"/>
      <c r="BK2988" s="39"/>
      <c r="BL2988" s="39"/>
      <c r="BM2988" s="39"/>
      <c r="BN2988" s="39"/>
      <c r="BO2988" s="39"/>
      <c r="BP2988" s="39"/>
      <c r="BQ2988" s="39"/>
      <c r="BR2988" s="39"/>
      <c r="BS2988" s="39"/>
      <c r="BT2988" s="39"/>
      <c r="BU2988" s="39"/>
      <c r="BV2988" s="39"/>
      <c r="BW2988" s="39"/>
      <c r="BX2988" s="39"/>
      <c r="BY2988" s="39"/>
      <c r="BZ2988" s="39"/>
      <c r="CA2988" s="39"/>
      <c r="CB2988" s="39"/>
      <c r="CC2988" s="39"/>
      <c r="CD2988" s="39"/>
      <c r="CE2988" s="39"/>
      <c r="CF2988" s="39"/>
      <c r="CG2988" s="39"/>
      <c r="CH2988" s="39"/>
      <c r="CI2988" s="39"/>
      <c r="CJ2988" s="39"/>
      <c r="CK2988" s="39"/>
      <c r="CL2988" s="39"/>
      <c r="CM2988" s="39"/>
      <c r="CN2988" s="39"/>
      <c r="CO2988" s="39"/>
      <c r="CP2988" s="39"/>
      <c r="CQ2988" s="39"/>
      <c r="CR2988" s="39"/>
      <c r="CS2988" s="39"/>
      <c r="CT2988" s="39"/>
      <c r="CU2988" s="39"/>
      <c r="CV2988" s="39"/>
      <c r="CW2988" s="39"/>
      <c r="CX2988" s="39"/>
      <c r="CY2988" s="39"/>
      <c r="CZ2988" s="39"/>
      <c r="DA2988" s="39"/>
      <c r="DB2988" s="39"/>
      <c r="DC2988" s="39"/>
      <c r="DD2988" s="39"/>
      <c r="DE2988" s="39"/>
    </row>
    <row r="2989" spans="1:109" s="38" customFormat="1" ht="12">
      <c r="A2989" s="298"/>
      <c r="B2989" s="298"/>
      <c r="C2989" s="298"/>
      <c r="D2989" s="298"/>
      <c r="E2989" s="298"/>
      <c r="F2989" s="298"/>
      <c r="G2989" s="298"/>
      <c r="H2989" s="298"/>
      <c r="I2989" s="298"/>
      <c r="J2989" s="298"/>
      <c r="K2989" s="298"/>
      <c r="L2989" s="299"/>
      <c r="M2989" s="302"/>
      <c r="N2989" s="298"/>
      <c r="O2989" s="238"/>
      <c r="P2989" s="238"/>
      <c r="Q2989" s="238"/>
      <c r="T2989" s="39"/>
      <c r="U2989" s="39"/>
      <c r="V2989" s="39"/>
      <c r="W2989" s="39"/>
      <c r="X2989" s="39"/>
      <c r="Y2989" s="39"/>
      <c r="Z2989" s="39"/>
      <c r="AA2989" s="39"/>
      <c r="AB2989" s="39"/>
      <c r="AC2989" s="39"/>
      <c r="AD2989" s="39"/>
      <c r="AE2989" s="39"/>
      <c r="AF2989" s="39"/>
      <c r="AG2989" s="39"/>
      <c r="AH2989" s="39"/>
      <c r="AI2989" s="39"/>
      <c r="AJ2989" s="39"/>
      <c r="AK2989" s="39"/>
      <c r="AL2989" s="39"/>
      <c r="AM2989" s="39"/>
      <c r="AN2989" s="39"/>
      <c r="AO2989" s="39"/>
      <c r="AP2989" s="39"/>
      <c r="AQ2989" s="39"/>
      <c r="AR2989" s="39"/>
      <c r="AS2989" s="39"/>
      <c r="AT2989" s="39"/>
      <c r="AU2989" s="39"/>
      <c r="AV2989" s="39"/>
      <c r="AW2989" s="39"/>
      <c r="AX2989" s="39"/>
      <c r="AY2989" s="39"/>
      <c r="AZ2989" s="39"/>
      <c r="BA2989" s="39"/>
      <c r="BB2989" s="39"/>
      <c r="BC2989" s="39"/>
      <c r="BD2989" s="39"/>
      <c r="BE2989" s="39"/>
      <c r="BF2989" s="39"/>
      <c r="BG2989" s="39"/>
      <c r="BH2989" s="39"/>
      <c r="BI2989" s="39"/>
      <c r="BJ2989" s="39"/>
      <c r="BK2989" s="39"/>
      <c r="BL2989" s="39"/>
      <c r="BM2989" s="39"/>
      <c r="BN2989" s="39"/>
      <c r="BO2989" s="39"/>
      <c r="BP2989" s="39"/>
      <c r="BQ2989" s="39"/>
      <c r="BR2989" s="39"/>
      <c r="BS2989" s="39"/>
      <c r="BT2989" s="39"/>
      <c r="BU2989" s="39"/>
      <c r="BV2989" s="39"/>
      <c r="BW2989" s="39"/>
      <c r="BX2989" s="39"/>
      <c r="BY2989" s="39"/>
      <c r="BZ2989" s="39"/>
      <c r="CA2989" s="39"/>
      <c r="CB2989" s="39"/>
      <c r="CC2989" s="39"/>
      <c r="CD2989" s="39"/>
      <c r="CE2989" s="39"/>
      <c r="CF2989" s="39"/>
      <c r="CG2989" s="39"/>
      <c r="CH2989" s="39"/>
      <c r="CI2989" s="39"/>
      <c r="CJ2989" s="39"/>
      <c r="CK2989" s="39"/>
      <c r="CL2989" s="39"/>
      <c r="CM2989" s="39"/>
      <c r="CN2989" s="39"/>
      <c r="CO2989" s="39"/>
      <c r="CP2989" s="39"/>
      <c r="CQ2989" s="39"/>
      <c r="CR2989" s="39"/>
      <c r="CS2989" s="39"/>
      <c r="CT2989" s="39"/>
      <c r="CU2989" s="39"/>
      <c r="CV2989" s="39"/>
      <c r="CW2989" s="39"/>
      <c r="CX2989" s="39"/>
      <c r="CY2989" s="39"/>
      <c r="CZ2989" s="39"/>
      <c r="DA2989" s="39"/>
      <c r="DB2989" s="39"/>
      <c r="DC2989" s="39"/>
      <c r="DD2989" s="39"/>
      <c r="DE2989" s="39"/>
    </row>
    <row r="2990" spans="1:109" s="38" customFormat="1" ht="12">
      <c r="A2990" s="298"/>
      <c r="B2990" s="298"/>
      <c r="C2990" s="298"/>
      <c r="D2990" s="298"/>
      <c r="E2990" s="298"/>
      <c r="F2990" s="298"/>
      <c r="G2990" s="298"/>
      <c r="H2990" s="298"/>
      <c r="I2990" s="298"/>
      <c r="J2990" s="298"/>
      <c r="K2990" s="298"/>
      <c r="L2990" s="299"/>
      <c r="M2990" s="302"/>
      <c r="N2990" s="298"/>
      <c r="O2990" s="238"/>
      <c r="P2990" s="238"/>
      <c r="Q2990" s="238"/>
      <c r="T2990" s="39"/>
      <c r="U2990" s="39"/>
      <c r="V2990" s="39"/>
      <c r="W2990" s="39"/>
      <c r="X2990" s="39"/>
      <c r="Y2990" s="39"/>
      <c r="Z2990" s="39"/>
      <c r="AA2990" s="39"/>
      <c r="AB2990" s="39"/>
      <c r="AC2990" s="39"/>
      <c r="AD2990" s="39"/>
      <c r="AE2990" s="39"/>
      <c r="AF2990" s="39"/>
      <c r="AG2990" s="39"/>
      <c r="AH2990" s="39"/>
      <c r="AI2990" s="39"/>
      <c r="AJ2990" s="39"/>
      <c r="AK2990" s="39"/>
      <c r="AL2990" s="39"/>
      <c r="AM2990" s="39"/>
      <c r="AN2990" s="39"/>
      <c r="AO2990" s="39"/>
      <c r="AP2990" s="39"/>
      <c r="AQ2990" s="39"/>
      <c r="AR2990" s="39"/>
      <c r="AS2990" s="39"/>
      <c r="AT2990" s="39"/>
      <c r="AU2990" s="39"/>
      <c r="AV2990" s="39"/>
      <c r="AW2990" s="39"/>
      <c r="AX2990" s="39"/>
      <c r="AY2990" s="39"/>
      <c r="AZ2990" s="39"/>
      <c r="BA2990" s="39"/>
      <c r="BB2990" s="39"/>
      <c r="BC2990" s="39"/>
      <c r="BD2990" s="39"/>
      <c r="BE2990" s="39"/>
      <c r="BF2990" s="39"/>
      <c r="BG2990" s="39"/>
      <c r="BH2990" s="39"/>
      <c r="BI2990" s="39"/>
      <c r="BJ2990" s="39"/>
      <c r="BK2990" s="39"/>
      <c r="BL2990" s="39"/>
      <c r="BM2990" s="39"/>
      <c r="BN2990" s="39"/>
      <c r="BO2990" s="39"/>
      <c r="BP2990" s="39"/>
      <c r="BQ2990" s="39"/>
      <c r="BR2990" s="39"/>
      <c r="BS2990" s="39"/>
      <c r="BT2990" s="39"/>
      <c r="BU2990" s="39"/>
      <c r="BV2990" s="39"/>
      <c r="BW2990" s="39"/>
      <c r="BX2990" s="39"/>
      <c r="BY2990" s="39"/>
      <c r="BZ2990" s="39"/>
      <c r="CA2990" s="39"/>
      <c r="CB2990" s="39"/>
      <c r="CC2990" s="39"/>
      <c r="CD2990" s="39"/>
      <c r="CE2990" s="39"/>
      <c r="CF2990" s="39"/>
      <c r="CG2990" s="39"/>
      <c r="CH2990" s="39"/>
      <c r="CI2990" s="39"/>
      <c r="CJ2990" s="39"/>
      <c r="CK2990" s="39"/>
      <c r="CL2990" s="39"/>
      <c r="CM2990" s="39"/>
      <c r="CN2990" s="39"/>
      <c r="CO2990" s="39"/>
      <c r="CP2990" s="39"/>
      <c r="CQ2990" s="39"/>
      <c r="CR2990" s="39"/>
      <c r="CS2990" s="39"/>
      <c r="CT2990" s="39"/>
      <c r="CU2990" s="39"/>
      <c r="CV2990" s="39"/>
      <c r="CW2990" s="39"/>
      <c r="CX2990" s="39"/>
      <c r="CY2990" s="39"/>
      <c r="CZ2990" s="39"/>
      <c r="DA2990" s="39"/>
      <c r="DB2990" s="39"/>
      <c r="DC2990" s="39"/>
      <c r="DD2990" s="39"/>
      <c r="DE2990" s="39"/>
    </row>
    <row r="2991" spans="1:109" s="38" customFormat="1" ht="12">
      <c r="A2991" s="298"/>
      <c r="B2991" s="298"/>
      <c r="C2991" s="298"/>
      <c r="D2991" s="298"/>
      <c r="E2991" s="298"/>
      <c r="F2991" s="298"/>
      <c r="G2991" s="298"/>
      <c r="H2991" s="298"/>
      <c r="I2991" s="298"/>
      <c r="J2991" s="298"/>
      <c r="K2991" s="298"/>
      <c r="L2991" s="299"/>
      <c r="M2991" s="302"/>
      <c r="N2991" s="298"/>
      <c r="O2991" s="238"/>
      <c r="P2991" s="238"/>
      <c r="Q2991" s="238"/>
      <c r="T2991" s="39"/>
      <c r="U2991" s="39"/>
      <c r="V2991" s="39"/>
      <c r="W2991" s="39"/>
      <c r="X2991" s="39"/>
      <c r="Y2991" s="39"/>
      <c r="Z2991" s="39"/>
      <c r="AA2991" s="39"/>
      <c r="AB2991" s="39"/>
      <c r="AC2991" s="39"/>
      <c r="AD2991" s="39"/>
      <c r="AE2991" s="39"/>
      <c r="AF2991" s="39"/>
      <c r="AG2991" s="39"/>
      <c r="AH2991" s="39"/>
      <c r="AI2991" s="39"/>
      <c r="AJ2991" s="39"/>
      <c r="AK2991" s="39"/>
      <c r="AL2991" s="39"/>
      <c r="AM2991" s="39"/>
      <c r="AN2991" s="39"/>
      <c r="AO2991" s="39"/>
      <c r="AP2991" s="39"/>
      <c r="AQ2991" s="39"/>
      <c r="AR2991" s="39"/>
      <c r="AS2991" s="39"/>
      <c r="AT2991" s="39"/>
      <c r="AU2991" s="39"/>
      <c r="AV2991" s="39"/>
      <c r="AW2991" s="39"/>
      <c r="AX2991" s="39"/>
      <c r="AY2991" s="39"/>
      <c r="AZ2991" s="39"/>
      <c r="BA2991" s="39"/>
      <c r="BB2991" s="39"/>
      <c r="BC2991" s="39"/>
      <c r="BD2991" s="39"/>
      <c r="BE2991" s="39"/>
      <c r="BF2991" s="39"/>
      <c r="BG2991" s="39"/>
      <c r="BH2991" s="39"/>
      <c r="BI2991" s="39"/>
      <c r="BJ2991" s="39"/>
      <c r="BK2991" s="39"/>
      <c r="BL2991" s="39"/>
      <c r="BM2991" s="39"/>
      <c r="BN2991" s="39"/>
      <c r="BO2991" s="39"/>
      <c r="BP2991" s="39"/>
      <c r="BQ2991" s="39"/>
      <c r="BR2991" s="39"/>
      <c r="BS2991" s="39"/>
      <c r="BT2991" s="39"/>
      <c r="BU2991" s="39"/>
      <c r="BV2991" s="39"/>
      <c r="BW2991" s="39"/>
      <c r="BX2991" s="39"/>
      <c r="BY2991" s="39"/>
      <c r="BZ2991" s="39"/>
      <c r="CA2991" s="39"/>
      <c r="CB2991" s="39"/>
      <c r="CC2991" s="39"/>
      <c r="CD2991" s="39"/>
      <c r="CE2991" s="39"/>
      <c r="CF2991" s="39"/>
      <c r="CG2991" s="39"/>
      <c r="CH2991" s="39"/>
      <c r="CI2991" s="39"/>
      <c r="CJ2991" s="39"/>
      <c r="CK2991" s="39"/>
      <c r="CL2991" s="39"/>
      <c r="CM2991" s="39"/>
      <c r="CN2991" s="39"/>
      <c r="CO2991" s="39"/>
      <c r="CP2991" s="39"/>
      <c r="CQ2991" s="39"/>
      <c r="CR2991" s="39"/>
      <c r="CS2991" s="39"/>
      <c r="CT2991" s="39"/>
      <c r="CU2991" s="39"/>
      <c r="CV2991" s="39"/>
      <c r="CW2991" s="39"/>
      <c r="CX2991" s="39"/>
      <c r="CY2991" s="39"/>
      <c r="CZ2991" s="39"/>
      <c r="DA2991" s="39"/>
      <c r="DB2991" s="39"/>
      <c r="DC2991" s="39"/>
      <c r="DD2991" s="39"/>
      <c r="DE2991" s="39"/>
    </row>
    <row r="2992" spans="1:109" s="38" customFormat="1" ht="12">
      <c r="A2992" s="298"/>
      <c r="B2992" s="298"/>
      <c r="C2992" s="298"/>
      <c r="D2992" s="298"/>
      <c r="E2992" s="298"/>
      <c r="F2992" s="298"/>
      <c r="G2992" s="298"/>
      <c r="H2992" s="298"/>
      <c r="I2992" s="298"/>
      <c r="J2992" s="298"/>
      <c r="K2992" s="298"/>
      <c r="L2992" s="299"/>
      <c r="M2992" s="302"/>
      <c r="N2992" s="298"/>
      <c r="O2992" s="238"/>
      <c r="P2992" s="238"/>
      <c r="Q2992" s="238"/>
      <c r="T2992" s="39"/>
      <c r="U2992" s="39"/>
      <c r="V2992" s="39"/>
      <c r="W2992" s="39"/>
      <c r="X2992" s="39"/>
      <c r="Y2992" s="39"/>
      <c r="Z2992" s="39"/>
      <c r="AA2992" s="39"/>
      <c r="AB2992" s="39"/>
      <c r="AC2992" s="39"/>
      <c r="AD2992" s="39"/>
      <c r="AE2992" s="39"/>
      <c r="AF2992" s="39"/>
      <c r="AG2992" s="39"/>
      <c r="AH2992" s="39"/>
      <c r="AI2992" s="39"/>
      <c r="AJ2992" s="39"/>
      <c r="AK2992" s="39"/>
      <c r="AL2992" s="39"/>
      <c r="AM2992" s="39"/>
      <c r="AN2992" s="39"/>
      <c r="AO2992" s="39"/>
      <c r="AP2992" s="39"/>
      <c r="AQ2992" s="39"/>
      <c r="AR2992" s="39"/>
      <c r="AS2992" s="39"/>
      <c r="AT2992" s="39"/>
      <c r="AU2992" s="39"/>
      <c r="AV2992" s="39"/>
      <c r="AW2992" s="39"/>
      <c r="AX2992" s="39"/>
      <c r="AY2992" s="39"/>
      <c r="AZ2992" s="39"/>
      <c r="BA2992" s="39"/>
      <c r="BB2992" s="39"/>
      <c r="BC2992" s="39"/>
      <c r="BD2992" s="39"/>
      <c r="BE2992" s="39"/>
      <c r="BF2992" s="39"/>
      <c r="BG2992" s="39"/>
      <c r="BH2992" s="39"/>
      <c r="BI2992" s="39"/>
      <c r="BJ2992" s="39"/>
      <c r="BK2992" s="39"/>
      <c r="BL2992" s="39"/>
      <c r="BM2992" s="39"/>
      <c r="BN2992" s="39"/>
      <c r="BO2992" s="39"/>
      <c r="BP2992" s="39"/>
      <c r="BQ2992" s="39"/>
      <c r="BR2992" s="39"/>
      <c r="BS2992" s="39"/>
      <c r="BT2992" s="39"/>
      <c r="BU2992" s="39"/>
      <c r="BV2992" s="39"/>
      <c r="BW2992" s="39"/>
      <c r="BX2992" s="39"/>
      <c r="BY2992" s="39"/>
      <c r="BZ2992" s="39"/>
      <c r="CA2992" s="39"/>
      <c r="CB2992" s="39"/>
      <c r="CC2992" s="39"/>
      <c r="CD2992" s="39"/>
      <c r="CE2992" s="39"/>
      <c r="CF2992" s="39"/>
      <c r="CG2992" s="39"/>
      <c r="CH2992" s="39"/>
      <c r="CI2992" s="39"/>
      <c r="CJ2992" s="39"/>
      <c r="CK2992" s="39"/>
      <c r="CL2992" s="39"/>
      <c r="CM2992" s="39"/>
      <c r="CN2992" s="39"/>
      <c r="CO2992" s="39"/>
      <c r="CP2992" s="39"/>
      <c r="CQ2992" s="39"/>
      <c r="CR2992" s="39"/>
      <c r="CS2992" s="39"/>
      <c r="CT2992" s="39"/>
      <c r="CU2992" s="39"/>
      <c r="CV2992" s="39"/>
      <c r="CW2992" s="39"/>
      <c r="CX2992" s="39"/>
      <c r="CY2992" s="39"/>
      <c r="CZ2992" s="39"/>
      <c r="DA2992" s="39"/>
      <c r="DB2992" s="39"/>
      <c r="DC2992" s="39"/>
      <c r="DD2992" s="39"/>
      <c r="DE2992" s="39"/>
    </row>
    <row r="2993" spans="1:109" s="38" customFormat="1" ht="12">
      <c r="A2993" s="298"/>
      <c r="B2993" s="298"/>
      <c r="C2993" s="298"/>
      <c r="D2993" s="298"/>
      <c r="E2993" s="298"/>
      <c r="F2993" s="298"/>
      <c r="G2993" s="298"/>
      <c r="H2993" s="298"/>
      <c r="I2993" s="298"/>
      <c r="J2993" s="298"/>
      <c r="K2993" s="298"/>
      <c r="L2993" s="299"/>
      <c r="M2993" s="302"/>
      <c r="N2993" s="298"/>
      <c r="O2993" s="238"/>
      <c r="P2993" s="238"/>
      <c r="Q2993" s="238"/>
      <c r="T2993" s="39"/>
      <c r="U2993" s="39"/>
      <c r="V2993" s="39"/>
      <c r="W2993" s="39"/>
      <c r="X2993" s="39"/>
      <c r="Y2993" s="39"/>
      <c r="Z2993" s="39"/>
      <c r="AA2993" s="39"/>
      <c r="AB2993" s="39"/>
      <c r="AC2993" s="39"/>
      <c r="AD2993" s="39"/>
      <c r="AE2993" s="39"/>
      <c r="AF2993" s="39"/>
      <c r="AG2993" s="39"/>
      <c r="AH2993" s="39"/>
      <c r="AI2993" s="39"/>
      <c r="AJ2993" s="39"/>
      <c r="AK2993" s="39"/>
      <c r="AL2993" s="39"/>
      <c r="AM2993" s="39"/>
      <c r="AN2993" s="39"/>
      <c r="AO2993" s="39"/>
      <c r="AP2993" s="39"/>
      <c r="AQ2993" s="39"/>
      <c r="AR2993" s="39"/>
      <c r="AS2993" s="39"/>
      <c r="AT2993" s="39"/>
      <c r="AU2993" s="39"/>
      <c r="AV2993" s="39"/>
      <c r="AW2993" s="39"/>
      <c r="AX2993" s="39"/>
      <c r="AY2993" s="39"/>
      <c r="AZ2993" s="39"/>
      <c r="BA2993" s="39"/>
      <c r="BB2993" s="39"/>
      <c r="BC2993" s="39"/>
      <c r="BD2993" s="39"/>
      <c r="BE2993" s="39"/>
      <c r="BF2993" s="39"/>
      <c r="BG2993" s="39"/>
      <c r="BH2993" s="39"/>
      <c r="BI2993" s="39"/>
      <c r="BJ2993" s="39"/>
      <c r="BK2993" s="39"/>
      <c r="BL2993" s="39"/>
      <c r="BM2993" s="39"/>
      <c r="BN2993" s="39"/>
      <c r="BO2993" s="39"/>
      <c r="BP2993" s="39"/>
      <c r="BQ2993" s="39"/>
      <c r="BR2993" s="39"/>
      <c r="BS2993" s="39"/>
      <c r="BT2993" s="39"/>
      <c r="BU2993" s="39"/>
      <c r="BV2993" s="39"/>
      <c r="BW2993" s="39"/>
      <c r="BX2993" s="39"/>
      <c r="BY2993" s="39"/>
      <c r="BZ2993" s="39"/>
      <c r="CA2993" s="39"/>
      <c r="CB2993" s="39"/>
      <c r="CC2993" s="39"/>
      <c r="CD2993" s="39"/>
      <c r="CE2993" s="39"/>
      <c r="CF2993" s="39"/>
      <c r="CG2993" s="39"/>
      <c r="CH2993" s="39"/>
      <c r="CI2993" s="39"/>
      <c r="CJ2993" s="39"/>
      <c r="CK2993" s="39"/>
      <c r="CL2993" s="39"/>
      <c r="CM2993" s="39"/>
      <c r="CN2993" s="39"/>
      <c r="CO2993" s="39"/>
      <c r="CP2993" s="39"/>
      <c r="CQ2993" s="39"/>
      <c r="CR2993" s="39"/>
      <c r="CS2993" s="39"/>
      <c r="CT2993" s="39"/>
      <c r="CU2993" s="39"/>
      <c r="CV2993" s="39"/>
      <c r="CW2993" s="39"/>
      <c r="CX2993" s="39"/>
      <c r="CY2993" s="39"/>
      <c r="CZ2993" s="39"/>
      <c r="DA2993" s="39"/>
      <c r="DB2993" s="39"/>
      <c r="DC2993" s="39"/>
      <c r="DD2993" s="39"/>
      <c r="DE2993" s="39"/>
    </row>
    <row r="2994" spans="1:109" s="38" customFormat="1" ht="12">
      <c r="A2994" s="298"/>
      <c r="B2994" s="298"/>
      <c r="C2994" s="298"/>
      <c r="D2994" s="298"/>
      <c r="E2994" s="298"/>
      <c r="F2994" s="298"/>
      <c r="G2994" s="298"/>
      <c r="H2994" s="298"/>
      <c r="I2994" s="298"/>
      <c r="J2994" s="298"/>
      <c r="K2994" s="298"/>
      <c r="L2994" s="299"/>
      <c r="M2994" s="302"/>
      <c r="N2994" s="298"/>
      <c r="O2994" s="238"/>
      <c r="P2994" s="238"/>
      <c r="Q2994" s="238"/>
      <c r="T2994" s="39"/>
      <c r="U2994" s="39"/>
      <c r="V2994" s="39"/>
      <c r="W2994" s="39"/>
      <c r="X2994" s="39"/>
      <c r="Y2994" s="39"/>
      <c r="Z2994" s="39"/>
      <c r="AA2994" s="39"/>
      <c r="AB2994" s="39"/>
      <c r="AC2994" s="39"/>
      <c r="AD2994" s="39"/>
      <c r="AE2994" s="39"/>
      <c r="AF2994" s="39"/>
      <c r="AG2994" s="39"/>
      <c r="AH2994" s="39"/>
      <c r="AI2994" s="39"/>
      <c r="AJ2994" s="39"/>
      <c r="AK2994" s="39"/>
      <c r="AL2994" s="39"/>
      <c r="AM2994" s="39"/>
      <c r="AN2994" s="39"/>
      <c r="AO2994" s="39"/>
      <c r="AP2994" s="39"/>
      <c r="AQ2994" s="39"/>
      <c r="AR2994" s="39"/>
      <c r="AS2994" s="39"/>
      <c r="AT2994" s="39"/>
      <c r="AU2994" s="39"/>
      <c r="AV2994" s="39"/>
      <c r="AW2994" s="39"/>
      <c r="AX2994" s="39"/>
      <c r="AY2994" s="39"/>
      <c r="AZ2994" s="39"/>
      <c r="BA2994" s="39"/>
      <c r="BB2994" s="39"/>
      <c r="BC2994" s="39"/>
      <c r="BD2994" s="39"/>
      <c r="BE2994" s="39"/>
      <c r="BF2994" s="39"/>
      <c r="BG2994" s="39"/>
      <c r="BH2994" s="39"/>
      <c r="BI2994" s="39"/>
      <c r="BJ2994" s="39"/>
      <c r="BK2994" s="39"/>
      <c r="BL2994" s="39"/>
      <c r="BM2994" s="39"/>
      <c r="BN2994" s="39"/>
      <c r="BO2994" s="39"/>
      <c r="BP2994" s="39"/>
      <c r="BQ2994" s="39"/>
      <c r="BR2994" s="39"/>
      <c r="BS2994" s="39"/>
      <c r="BT2994" s="39"/>
      <c r="BU2994" s="39"/>
      <c r="BV2994" s="39"/>
      <c r="BW2994" s="39"/>
      <c r="BX2994" s="39"/>
      <c r="BY2994" s="39"/>
      <c r="BZ2994" s="39"/>
      <c r="CA2994" s="39"/>
      <c r="CB2994" s="39"/>
      <c r="CC2994" s="39"/>
      <c r="CD2994" s="39"/>
      <c r="CE2994" s="39"/>
      <c r="CF2994" s="39"/>
      <c r="CG2994" s="39"/>
      <c r="CH2994" s="39"/>
      <c r="CI2994" s="39"/>
      <c r="CJ2994" s="39"/>
      <c r="CK2994" s="39"/>
      <c r="CL2994" s="39"/>
      <c r="CM2994" s="39"/>
      <c r="CN2994" s="39"/>
      <c r="CO2994" s="39"/>
      <c r="CP2994" s="39"/>
      <c r="CQ2994" s="39"/>
      <c r="CR2994" s="39"/>
      <c r="CS2994" s="39"/>
      <c r="CT2994" s="39"/>
      <c r="CU2994" s="39"/>
      <c r="CV2994" s="39"/>
      <c r="CW2994" s="39"/>
      <c r="CX2994" s="39"/>
      <c r="CY2994" s="39"/>
      <c r="CZ2994" s="39"/>
      <c r="DA2994" s="39"/>
      <c r="DB2994" s="39"/>
      <c r="DC2994" s="39"/>
      <c r="DD2994" s="39"/>
      <c r="DE2994" s="39"/>
    </row>
    <row r="2995" spans="1:109" s="38" customFormat="1" ht="12">
      <c r="A2995" s="298"/>
      <c r="B2995" s="298"/>
      <c r="C2995" s="298"/>
      <c r="D2995" s="298"/>
      <c r="E2995" s="298"/>
      <c r="F2995" s="298"/>
      <c r="G2995" s="298"/>
      <c r="H2995" s="298"/>
      <c r="I2995" s="298"/>
      <c r="J2995" s="298"/>
      <c r="K2995" s="298"/>
      <c r="L2995" s="299"/>
      <c r="M2995" s="302"/>
      <c r="N2995" s="298"/>
      <c r="O2995" s="238"/>
      <c r="P2995" s="238"/>
      <c r="Q2995" s="238"/>
      <c r="T2995" s="39"/>
      <c r="U2995" s="39"/>
      <c r="V2995" s="39"/>
      <c r="W2995" s="39"/>
      <c r="X2995" s="39"/>
      <c r="Y2995" s="39"/>
      <c r="Z2995" s="39"/>
      <c r="AA2995" s="39"/>
      <c r="AB2995" s="39"/>
      <c r="AC2995" s="39"/>
      <c r="AD2995" s="39"/>
      <c r="AE2995" s="39"/>
      <c r="AF2995" s="39"/>
      <c r="AG2995" s="39"/>
      <c r="AH2995" s="39"/>
      <c r="AI2995" s="39"/>
      <c r="AJ2995" s="39"/>
      <c r="AK2995" s="39"/>
      <c r="AL2995" s="39"/>
      <c r="AM2995" s="39"/>
      <c r="AN2995" s="39"/>
      <c r="AO2995" s="39"/>
      <c r="AP2995" s="39"/>
      <c r="AQ2995" s="39"/>
      <c r="AR2995" s="39"/>
      <c r="AS2995" s="39"/>
      <c r="AT2995" s="39"/>
      <c r="AU2995" s="39"/>
      <c r="AV2995" s="39"/>
      <c r="AW2995" s="39"/>
      <c r="AX2995" s="39"/>
      <c r="AY2995" s="39"/>
      <c r="AZ2995" s="39"/>
      <c r="BA2995" s="39"/>
      <c r="BB2995" s="39"/>
      <c r="BC2995" s="39"/>
      <c r="BD2995" s="39"/>
      <c r="BE2995" s="39"/>
      <c r="BF2995" s="39"/>
      <c r="BG2995" s="39"/>
      <c r="BH2995" s="39"/>
      <c r="BI2995" s="39"/>
      <c r="BJ2995" s="39"/>
      <c r="BK2995" s="39"/>
      <c r="BL2995" s="39"/>
      <c r="BM2995" s="39"/>
      <c r="BN2995" s="39"/>
      <c r="BO2995" s="39"/>
      <c r="BP2995" s="39"/>
      <c r="BQ2995" s="39"/>
      <c r="BR2995" s="39"/>
      <c r="BS2995" s="39"/>
      <c r="BT2995" s="39"/>
      <c r="BU2995" s="39"/>
      <c r="BV2995" s="39"/>
      <c r="BW2995" s="39"/>
      <c r="BX2995" s="39"/>
      <c r="BY2995" s="39"/>
      <c r="BZ2995" s="39"/>
      <c r="CA2995" s="39"/>
      <c r="CB2995" s="39"/>
      <c r="CC2995" s="39"/>
      <c r="CD2995" s="39"/>
      <c r="CE2995" s="39"/>
      <c r="CF2995" s="39"/>
      <c r="CG2995" s="39"/>
      <c r="CH2995" s="39"/>
      <c r="CI2995" s="39"/>
      <c r="CJ2995" s="39"/>
      <c r="CK2995" s="39"/>
      <c r="CL2995" s="39"/>
      <c r="CM2995" s="39"/>
      <c r="CN2995" s="39"/>
      <c r="CO2995" s="39"/>
      <c r="CP2995" s="39"/>
      <c r="CQ2995" s="39"/>
      <c r="CR2995" s="39"/>
      <c r="CS2995" s="39"/>
      <c r="CT2995" s="39"/>
      <c r="CU2995" s="39"/>
      <c r="CV2995" s="39"/>
      <c r="CW2995" s="39"/>
      <c r="CX2995" s="39"/>
      <c r="CY2995" s="39"/>
      <c r="CZ2995" s="39"/>
      <c r="DA2995" s="39"/>
      <c r="DB2995" s="39"/>
      <c r="DC2995" s="39"/>
      <c r="DD2995" s="39"/>
      <c r="DE2995" s="39"/>
    </row>
    <row r="2996" spans="1:109" s="38" customFormat="1" ht="12">
      <c r="A2996" s="298"/>
      <c r="B2996" s="298"/>
      <c r="C2996" s="298"/>
      <c r="D2996" s="298"/>
      <c r="E2996" s="298"/>
      <c r="F2996" s="298"/>
      <c r="G2996" s="298"/>
      <c r="H2996" s="298"/>
      <c r="I2996" s="298"/>
      <c r="J2996" s="298"/>
      <c r="K2996" s="298"/>
      <c r="L2996" s="299"/>
      <c r="M2996" s="302"/>
      <c r="N2996" s="298"/>
      <c r="O2996" s="238"/>
      <c r="P2996" s="238"/>
      <c r="Q2996" s="238"/>
      <c r="T2996" s="39"/>
      <c r="U2996" s="39"/>
      <c r="V2996" s="39"/>
      <c r="W2996" s="39"/>
      <c r="X2996" s="39"/>
      <c r="Y2996" s="39"/>
      <c r="Z2996" s="39"/>
      <c r="AA2996" s="39"/>
      <c r="AB2996" s="39"/>
      <c r="AC2996" s="39"/>
      <c r="AD2996" s="39"/>
      <c r="AE2996" s="39"/>
      <c r="AF2996" s="39"/>
      <c r="AG2996" s="39"/>
      <c r="AH2996" s="39"/>
      <c r="AI2996" s="39"/>
      <c r="AJ2996" s="39"/>
      <c r="AK2996" s="39"/>
      <c r="AL2996" s="39"/>
      <c r="AM2996" s="39"/>
      <c r="AN2996" s="39"/>
      <c r="AO2996" s="39"/>
      <c r="AP2996" s="39"/>
      <c r="AQ2996" s="39"/>
      <c r="AR2996" s="39"/>
      <c r="AS2996" s="39"/>
      <c r="AT2996" s="39"/>
      <c r="AU2996" s="39"/>
      <c r="AV2996" s="39"/>
      <c r="AW2996" s="39"/>
      <c r="AX2996" s="39"/>
      <c r="AY2996" s="39"/>
      <c r="AZ2996" s="39"/>
      <c r="BA2996" s="39"/>
      <c r="BB2996" s="39"/>
      <c r="BC2996" s="39"/>
      <c r="BD2996" s="39"/>
      <c r="BE2996" s="39"/>
      <c r="BF2996" s="39"/>
      <c r="BG2996" s="39"/>
      <c r="BH2996" s="39"/>
      <c r="BI2996" s="39"/>
      <c r="BJ2996" s="39"/>
      <c r="BK2996" s="39"/>
      <c r="BL2996" s="39"/>
      <c r="BM2996" s="39"/>
      <c r="BN2996" s="39"/>
      <c r="BO2996" s="39"/>
      <c r="BP2996" s="39"/>
      <c r="BQ2996" s="39"/>
      <c r="BR2996" s="39"/>
      <c r="BS2996" s="39"/>
      <c r="BT2996" s="39"/>
      <c r="BU2996" s="39"/>
      <c r="BV2996" s="39"/>
      <c r="BW2996" s="39"/>
      <c r="BX2996" s="39"/>
      <c r="BY2996" s="39"/>
      <c r="BZ2996" s="39"/>
      <c r="CA2996" s="39"/>
      <c r="CB2996" s="39"/>
      <c r="CC2996" s="39"/>
      <c r="CD2996" s="39"/>
      <c r="CE2996" s="39"/>
      <c r="CF2996" s="39"/>
      <c r="CG2996" s="39"/>
      <c r="CH2996" s="39"/>
      <c r="CI2996" s="39"/>
      <c r="CJ2996" s="39"/>
      <c r="CK2996" s="39"/>
      <c r="CL2996" s="39"/>
      <c r="CM2996" s="39"/>
      <c r="CN2996" s="39"/>
      <c r="CO2996" s="39"/>
      <c r="CP2996" s="39"/>
      <c r="CQ2996" s="39"/>
      <c r="CR2996" s="39"/>
      <c r="CS2996" s="39"/>
      <c r="CT2996" s="39"/>
      <c r="CU2996" s="39"/>
      <c r="CV2996" s="39"/>
      <c r="CW2996" s="39"/>
      <c r="CX2996" s="39"/>
      <c r="CY2996" s="39"/>
      <c r="CZ2996" s="39"/>
      <c r="DA2996" s="39"/>
      <c r="DB2996" s="39"/>
      <c r="DC2996" s="39"/>
      <c r="DD2996" s="39"/>
      <c r="DE2996" s="39"/>
    </row>
    <row r="2997" spans="1:109" s="38" customFormat="1" ht="12">
      <c r="A2997" s="298"/>
      <c r="B2997" s="298"/>
      <c r="C2997" s="298"/>
      <c r="D2997" s="298"/>
      <c r="E2997" s="298"/>
      <c r="F2997" s="298"/>
      <c r="G2997" s="298"/>
      <c r="H2997" s="298"/>
      <c r="I2997" s="298"/>
      <c r="J2997" s="298"/>
      <c r="K2997" s="298"/>
      <c r="L2997" s="299"/>
      <c r="M2997" s="302"/>
      <c r="N2997" s="298"/>
      <c r="O2997" s="238"/>
      <c r="P2997" s="238"/>
      <c r="Q2997" s="238"/>
      <c r="T2997" s="39"/>
      <c r="U2997" s="39"/>
      <c r="V2997" s="39"/>
      <c r="W2997" s="39"/>
      <c r="X2997" s="39"/>
      <c r="Y2997" s="39"/>
      <c r="Z2997" s="39"/>
      <c r="AA2997" s="39"/>
      <c r="AB2997" s="39"/>
      <c r="AC2997" s="39"/>
      <c r="AD2997" s="39"/>
      <c r="AE2997" s="39"/>
      <c r="AF2997" s="39"/>
      <c r="AG2997" s="39"/>
      <c r="AH2997" s="39"/>
      <c r="AI2997" s="39"/>
      <c r="AJ2997" s="39"/>
      <c r="AK2997" s="39"/>
      <c r="AL2997" s="39"/>
      <c r="AM2997" s="39"/>
      <c r="AN2997" s="39"/>
      <c r="AO2997" s="39"/>
      <c r="AP2997" s="39"/>
      <c r="AQ2997" s="39"/>
      <c r="AR2997" s="39"/>
      <c r="AS2997" s="39"/>
      <c r="AT2997" s="39"/>
      <c r="AU2997" s="39"/>
      <c r="AV2997" s="39"/>
      <c r="AW2997" s="39"/>
      <c r="AX2997" s="39"/>
      <c r="AY2997" s="39"/>
      <c r="AZ2997" s="39"/>
      <c r="BA2997" s="39"/>
      <c r="BB2997" s="39"/>
      <c r="BC2997" s="39"/>
      <c r="BD2997" s="39"/>
      <c r="BE2997" s="39"/>
      <c r="BF2997" s="39"/>
      <c r="BG2997" s="39"/>
      <c r="BH2997" s="39"/>
      <c r="BI2997" s="39"/>
      <c r="BJ2997" s="39"/>
      <c r="BK2997" s="39"/>
      <c r="BL2997" s="39"/>
      <c r="BM2997" s="39"/>
      <c r="BN2997" s="39"/>
      <c r="BO2997" s="39"/>
      <c r="BP2997" s="39"/>
      <c r="BQ2997" s="39"/>
      <c r="BR2997" s="39"/>
      <c r="BS2997" s="39"/>
      <c r="BT2997" s="39"/>
      <c r="BU2997" s="39"/>
      <c r="BV2997" s="39"/>
      <c r="BW2997" s="39"/>
      <c r="BX2997" s="39"/>
      <c r="BY2997" s="39"/>
      <c r="BZ2997" s="39"/>
      <c r="CA2997" s="39"/>
      <c r="CB2997" s="39"/>
      <c r="CC2997" s="39"/>
      <c r="CD2997" s="39"/>
      <c r="CE2997" s="39"/>
      <c r="CF2997" s="39"/>
      <c r="CG2997" s="39"/>
      <c r="CH2997" s="39"/>
      <c r="CI2997" s="39"/>
      <c r="CJ2997" s="39"/>
      <c r="CK2997" s="39"/>
      <c r="CL2997" s="39"/>
      <c r="CM2997" s="39"/>
      <c r="CN2997" s="39"/>
      <c r="CO2997" s="39"/>
      <c r="CP2997" s="39"/>
      <c r="CQ2997" s="39"/>
      <c r="CR2997" s="39"/>
      <c r="CS2997" s="39"/>
      <c r="CT2997" s="39"/>
      <c r="CU2997" s="39"/>
      <c r="CV2997" s="39"/>
      <c r="CW2997" s="39"/>
      <c r="CX2997" s="39"/>
      <c r="CY2997" s="39"/>
      <c r="CZ2997" s="39"/>
      <c r="DA2997" s="39"/>
      <c r="DB2997" s="39"/>
      <c r="DC2997" s="39"/>
      <c r="DD2997" s="39"/>
      <c r="DE2997" s="39"/>
    </row>
    <row r="2998" spans="1:109" s="38" customFormat="1" ht="12">
      <c r="A2998" s="298"/>
      <c r="B2998" s="298"/>
      <c r="C2998" s="298"/>
      <c r="D2998" s="298"/>
      <c r="E2998" s="298"/>
      <c r="F2998" s="298"/>
      <c r="G2998" s="298"/>
      <c r="H2998" s="298"/>
      <c r="I2998" s="298"/>
      <c r="J2998" s="298"/>
      <c r="K2998" s="298"/>
      <c r="L2998" s="299"/>
      <c r="M2998" s="302"/>
      <c r="N2998" s="298"/>
      <c r="O2998" s="238"/>
      <c r="P2998" s="238"/>
      <c r="Q2998" s="238"/>
      <c r="T2998" s="39"/>
      <c r="U2998" s="39"/>
      <c r="V2998" s="39"/>
      <c r="W2998" s="39"/>
      <c r="X2998" s="39"/>
      <c r="Y2998" s="39"/>
      <c r="Z2998" s="39"/>
      <c r="AA2998" s="39"/>
      <c r="AB2998" s="39"/>
      <c r="AC2998" s="39"/>
      <c r="AD2998" s="39"/>
      <c r="AE2998" s="39"/>
      <c r="AF2998" s="39"/>
      <c r="AG2998" s="39"/>
      <c r="AH2998" s="39"/>
      <c r="AI2998" s="39"/>
      <c r="AJ2998" s="39"/>
      <c r="AK2998" s="39"/>
      <c r="AL2998" s="39"/>
      <c r="AM2998" s="39"/>
      <c r="AN2998" s="39"/>
      <c r="AO2998" s="39"/>
      <c r="AP2998" s="39"/>
      <c r="AQ2998" s="39"/>
      <c r="AR2998" s="39"/>
      <c r="AS2998" s="39"/>
      <c r="AT2998" s="39"/>
      <c r="AU2998" s="39"/>
      <c r="AV2998" s="39"/>
      <c r="AW2998" s="39"/>
      <c r="AX2998" s="39"/>
      <c r="AY2998" s="39"/>
      <c r="AZ2998" s="39"/>
      <c r="BA2998" s="39"/>
      <c r="BB2998" s="39"/>
      <c r="BC2998" s="39"/>
      <c r="BD2998" s="39"/>
      <c r="BE2998" s="39"/>
      <c r="BF2998" s="39"/>
      <c r="BG2998" s="39"/>
      <c r="BH2998" s="39"/>
      <c r="BI2998" s="39"/>
      <c r="BJ2998" s="39"/>
      <c r="BK2998" s="39"/>
      <c r="BL2998" s="39"/>
      <c r="BM2998" s="39"/>
      <c r="BN2998" s="39"/>
      <c r="BO2998" s="39"/>
      <c r="BP2998" s="39"/>
      <c r="BQ2998" s="39"/>
      <c r="BR2998" s="39"/>
      <c r="BS2998" s="39"/>
      <c r="BT2998" s="39"/>
      <c r="BU2998" s="39"/>
      <c r="BV2998" s="39"/>
      <c r="BW2998" s="39"/>
      <c r="BX2998" s="39"/>
      <c r="BY2998" s="39"/>
      <c r="BZ2998" s="39"/>
      <c r="CA2998" s="39"/>
      <c r="CB2998" s="39"/>
      <c r="CC2998" s="39"/>
      <c r="CD2998" s="39"/>
      <c r="CE2998" s="39"/>
      <c r="CF2998" s="39"/>
      <c r="CG2998" s="39"/>
      <c r="CH2998" s="39"/>
      <c r="CI2998" s="39"/>
      <c r="CJ2998" s="39"/>
      <c r="CK2998" s="39"/>
      <c r="CL2998" s="39"/>
      <c r="CM2998" s="39"/>
      <c r="CN2998" s="39"/>
      <c r="CO2998" s="39"/>
      <c r="CP2998" s="39"/>
      <c r="CQ2998" s="39"/>
      <c r="CR2998" s="39"/>
      <c r="CS2998" s="39"/>
      <c r="CT2998" s="39"/>
      <c r="CU2998" s="39"/>
      <c r="CV2998" s="39"/>
      <c r="CW2998" s="39"/>
      <c r="CX2998" s="39"/>
      <c r="CY2998" s="39"/>
      <c r="CZ2998" s="39"/>
      <c r="DA2998" s="39"/>
      <c r="DB2998" s="39"/>
      <c r="DC2998" s="39"/>
      <c r="DD2998" s="39"/>
      <c r="DE2998" s="39"/>
    </row>
    <row r="2999" spans="1:109" s="38" customFormat="1" ht="12">
      <c r="A2999" s="298"/>
      <c r="B2999" s="298"/>
      <c r="C2999" s="298"/>
      <c r="D2999" s="298"/>
      <c r="E2999" s="298"/>
      <c r="F2999" s="298"/>
      <c r="G2999" s="298"/>
      <c r="H2999" s="298"/>
      <c r="I2999" s="298"/>
      <c r="J2999" s="298"/>
      <c r="K2999" s="298"/>
      <c r="L2999" s="299"/>
      <c r="M2999" s="302"/>
      <c r="N2999" s="298"/>
      <c r="O2999" s="238"/>
      <c r="P2999" s="238"/>
      <c r="Q2999" s="238"/>
      <c r="T2999" s="39"/>
      <c r="U2999" s="39"/>
      <c r="V2999" s="39"/>
      <c r="W2999" s="39"/>
      <c r="X2999" s="39"/>
      <c r="Y2999" s="39"/>
      <c r="Z2999" s="39"/>
      <c r="AA2999" s="39"/>
      <c r="AB2999" s="39"/>
      <c r="AC2999" s="39"/>
      <c r="AD2999" s="39"/>
      <c r="AE2999" s="39"/>
      <c r="AF2999" s="39"/>
      <c r="AG2999" s="39"/>
      <c r="AH2999" s="39"/>
      <c r="AI2999" s="39"/>
      <c r="AJ2999" s="39"/>
      <c r="AK2999" s="39"/>
      <c r="AL2999" s="39"/>
      <c r="AM2999" s="39"/>
      <c r="AN2999" s="39"/>
      <c r="AO2999" s="39"/>
      <c r="AP2999" s="39"/>
      <c r="AQ2999" s="39"/>
      <c r="AR2999" s="39"/>
      <c r="AS2999" s="39"/>
      <c r="AT2999" s="39"/>
      <c r="AU2999" s="39"/>
      <c r="AV2999" s="39"/>
      <c r="AW2999" s="39"/>
      <c r="AX2999" s="39"/>
      <c r="AY2999" s="39"/>
      <c r="AZ2999" s="39"/>
      <c r="BA2999" s="39"/>
      <c r="BB2999" s="39"/>
      <c r="BC2999" s="39"/>
      <c r="BD2999" s="39"/>
      <c r="BE2999" s="39"/>
      <c r="BF2999" s="39"/>
      <c r="BG2999" s="39"/>
      <c r="BH2999" s="39"/>
      <c r="BI2999" s="39"/>
      <c r="BJ2999" s="39"/>
      <c r="BK2999" s="39"/>
      <c r="BL2999" s="39"/>
      <c r="BM2999" s="39"/>
      <c r="BN2999" s="39"/>
      <c r="BO2999" s="39"/>
      <c r="BP2999" s="39"/>
      <c r="BQ2999" s="39"/>
      <c r="BR2999" s="39"/>
      <c r="BS2999" s="39"/>
      <c r="BT2999" s="39"/>
      <c r="BU2999" s="39"/>
      <c r="BV2999" s="39"/>
      <c r="BW2999" s="39"/>
      <c r="BX2999" s="39"/>
      <c r="BY2999" s="39"/>
      <c r="BZ2999" s="39"/>
      <c r="CA2999" s="39"/>
      <c r="CB2999" s="39"/>
      <c r="CC2999" s="39"/>
      <c r="CD2999" s="39"/>
      <c r="CE2999" s="39"/>
      <c r="CF2999" s="39"/>
      <c r="CG2999" s="39"/>
      <c r="CH2999" s="39"/>
      <c r="CI2999" s="39"/>
      <c r="CJ2999" s="39"/>
      <c r="CK2999" s="39"/>
      <c r="CL2999" s="39"/>
      <c r="CM2999" s="39"/>
      <c r="CN2999" s="39"/>
      <c r="CO2999" s="39"/>
      <c r="CP2999" s="39"/>
      <c r="CQ2999" s="39"/>
      <c r="CR2999" s="39"/>
      <c r="CS2999" s="39"/>
      <c r="CT2999" s="39"/>
      <c r="CU2999" s="39"/>
      <c r="CV2999" s="39"/>
      <c r="CW2999" s="39"/>
      <c r="CX2999" s="39"/>
      <c r="CY2999" s="39"/>
      <c r="CZ2999" s="39"/>
      <c r="DA2999" s="39"/>
      <c r="DB2999" s="39"/>
      <c r="DC2999" s="39"/>
      <c r="DD2999" s="39"/>
      <c r="DE2999" s="39"/>
    </row>
    <row r="3000" spans="1:109" s="38" customFormat="1" ht="12">
      <c r="A3000" s="298"/>
      <c r="B3000" s="298"/>
      <c r="C3000" s="298"/>
      <c r="D3000" s="298"/>
      <c r="E3000" s="298"/>
      <c r="F3000" s="298"/>
      <c r="G3000" s="298"/>
      <c r="H3000" s="298"/>
      <c r="I3000" s="298"/>
      <c r="J3000" s="298"/>
      <c r="K3000" s="298"/>
      <c r="L3000" s="299"/>
      <c r="M3000" s="302"/>
      <c r="N3000" s="298"/>
      <c r="O3000" s="238"/>
      <c r="P3000" s="238"/>
      <c r="Q3000" s="238"/>
      <c r="T3000" s="39"/>
      <c r="U3000" s="39"/>
      <c r="V3000" s="39"/>
      <c r="W3000" s="39"/>
      <c r="X3000" s="39"/>
      <c r="Y3000" s="39"/>
      <c r="Z3000" s="39"/>
      <c r="AA3000" s="39"/>
      <c r="AB3000" s="39"/>
      <c r="AC3000" s="39"/>
      <c r="AD3000" s="39"/>
      <c r="AE3000" s="39"/>
      <c r="AF3000" s="39"/>
      <c r="AG3000" s="39"/>
      <c r="AH3000" s="39"/>
      <c r="AI3000" s="39"/>
      <c r="AJ3000" s="39"/>
      <c r="AK3000" s="39"/>
      <c r="AL3000" s="39"/>
      <c r="AM3000" s="39"/>
      <c r="AN3000" s="39"/>
      <c r="AO3000" s="39"/>
      <c r="AP3000" s="39"/>
      <c r="AQ3000" s="39"/>
      <c r="AR3000" s="39"/>
      <c r="AS3000" s="39"/>
      <c r="AT3000" s="39"/>
      <c r="AU3000" s="39"/>
      <c r="AV3000" s="39"/>
      <c r="AW3000" s="39"/>
      <c r="AX3000" s="39"/>
      <c r="AY3000" s="39"/>
      <c r="AZ3000" s="39"/>
      <c r="BA3000" s="39"/>
      <c r="BB3000" s="39"/>
      <c r="BC3000" s="39"/>
      <c r="BD3000" s="39"/>
      <c r="BE3000" s="39"/>
      <c r="BF3000" s="39"/>
      <c r="BG3000" s="39"/>
      <c r="BH3000" s="39"/>
      <c r="BI3000" s="39"/>
      <c r="BJ3000" s="39"/>
      <c r="BK3000" s="39"/>
      <c r="BL3000" s="39"/>
      <c r="BM3000" s="39"/>
      <c r="BN3000" s="39"/>
      <c r="BO3000" s="39"/>
      <c r="BP3000" s="39"/>
      <c r="BQ3000" s="39"/>
      <c r="BR3000" s="39"/>
      <c r="BS3000" s="39"/>
      <c r="BT3000" s="39"/>
      <c r="BU3000" s="39"/>
      <c r="BV3000" s="39"/>
      <c r="BW3000" s="39"/>
      <c r="BX3000" s="39"/>
      <c r="BY3000" s="39"/>
      <c r="BZ3000" s="39"/>
      <c r="CA3000" s="39"/>
      <c r="CB3000" s="39"/>
      <c r="CC3000" s="39"/>
      <c r="CD3000" s="39"/>
      <c r="CE3000" s="39"/>
      <c r="CF3000" s="39"/>
      <c r="CG3000" s="39"/>
      <c r="CH3000" s="39"/>
      <c r="CI3000" s="39"/>
      <c r="CJ3000" s="39"/>
      <c r="CK3000" s="39"/>
      <c r="CL3000" s="39"/>
      <c r="CM3000" s="39"/>
      <c r="CN3000" s="39"/>
      <c r="CO3000" s="39"/>
      <c r="CP3000" s="39"/>
      <c r="CQ3000" s="39"/>
      <c r="CR3000" s="39"/>
      <c r="CS3000" s="39"/>
      <c r="CT3000" s="39"/>
      <c r="CU3000" s="39"/>
      <c r="CV3000" s="39"/>
      <c r="CW3000" s="39"/>
      <c r="CX3000" s="39"/>
      <c r="CY3000" s="39"/>
      <c r="CZ3000" s="39"/>
      <c r="DA3000" s="39"/>
      <c r="DB3000" s="39"/>
      <c r="DC3000" s="39"/>
      <c r="DD3000" s="39"/>
      <c r="DE3000" s="39"/>
    </row>
    <row r="3001" spans="1:109" s="38" customFormat="1" ht="12">
      <c r="A3001" s="298"/>
      <c r="B3001" s="298"/>
      <c r="C3001" s="298"/>
      <c r="D3001" s="298"/>
      <c r="E3001" s="298"/>
      <c r="F3001" s="298"/>
      <c r="G3001" s="298"/>
      <c r="H3001" s="298"/>
      <c r="I3001" s="298"/>
      <c r="J3001" s="298"/>
      <c r="K3001" s="298"/>
      <c r="L3001" s="299"/>
      <c r="M3001" s="302"/>
      <c r="N3001" s="298"/>
      <c r="O3001" s="238"/>
      <c r="P3001" s="238"/>
      <c r="Q3001" s="238"/>
      <c r="T3001" s="39"/>
      <c r="U3001" s="39"/>
      <c r="V3001" s="39"/>
      <c r="W3001" s="39"/>
      <c r="X3001" s="39"/>
      <c r="Y3001" s="39"/>
      <c r="Z3001" s="39"/>
      <c r="AA3001" s="39"/>
      <c r="AB3001" s="39"/>
      <c r="AC3001" s="39"/>
      <c r="AD3001" s="39"/>
      <c r="AE3001" s="39"/>
      <c r="AF3001" s="39"/>
      <c r="AG3001" s="39"/>
      <c r="AH3001" s="39"/>
      <c r="AI3001" s="39"/>
      <c r="AJ3001" s="39"/>
      <c r="AK3001" s="39"/>
      <c r="AL3001" s="39"/>
      <c r="AM3001" s="39"/>
      <c r="AN3001" s="39"/>
      <c r="AO3001" s="39"/>
      <c r="AP3001" s="39"/>
      <c r="AQ3001" s="39"/>
      <c r="AR3001" s="39"/>
      <c r="AS3001" s="39"/>
      <c r="AT3001" s="39"/>
      <c r="AU3001" s="39"/>
      <c r="AV3001" s="39"/>
      <c r="AW3001" s="39"/>
      <c r="AX3001" s="39"/>
      <c r="AY3001" s="39"/>
      <c r="AZ3001" s="39"/>
      <c r="BA3001" s="39"/>
      <c r="BB3001" s="39"/>
      <c r="BC3001" s="39"/>
      <c r="BD3001" s="39"/>
      <c r="BE3001" s="39"/>
      <c r="BF3001" s="39"/>
      <c r="BG3001" s="39"/>
      <c r="BH3001" s="39"/>
      <c r="BI3001" s="39"/>
      <c r="BJ3001" s="39"/>
      <c r="BK3001" s="39"/>
      <c r="BL3001" s="39"/>
      <c r="BM3001" s="39"/>
      <c r="BN3001" s="39"/>
      <c r="BO3001" s="39"/>
      <c r="BP3001" s="39"/>
      <c r="BQ3001" s="39"/>
      <c r="BR3001" s="39"/>
      <c r="BS3001" s="39"/>
      <c r="BT3001" s="39"/>
      <c r="BU3001" s="39"/>
      <c r="BV3001" s="39"/>
      <c r="BW3001" s="39"/>
      <c r="BX3001" s="39"/>
      <c r="BY3001" s="39"/>
      <c r="BZ3001" s="39"/>
      <c r="CA3001" s="39"/>
      <c r="CB3001" s="39"/>
      <c r="CC3001" s="39"/>
      <c r="CD3001" s="39"/>
      <c r="CE3001" s="39"/>
      <c r="CF3001" s="39"/>
      <c r="CG3001" s="39"/>
      <c r="CH3001" s="39"/>
      <c r="CI3001" s="39"/>
      <c r="CJ3001" s="39"/>
      <c r="CK3001" s="39"/>
      <c r="CL3001" s="39"/>
      <c r="CM3001" s="39"/>
      <c r="CN3001" s="39"/>
      <c r="CO3001" s="39"/>
      <c r="CP3001" s="39"/>
      <c r="CQ3001" s="39"/>
      <c r="CR3001" s="39"/>
      <c r="CS3001" s="39"/>
      <c r="CT3001" s="39"/>
      <c r="CU3001" s="39"/>
      <c r="CV3001" s="39"/>
      <c r="CW3001" s="39"/>
      <c r="CX3001" s="39"/>
      <c r="CY3001" s="39"/>
      <c r="CZ3001" s="39"/>
      <c r="DA3001" s="39"/>
      <c r="DB3001" s="39"/>
      <c r="DC3001" s="39"/>
      <c r="DD3001" s="39"/>
      <c r="DE3001" s="39"/>
    </row>
    <row r="3002" spans="1:109" s="38" customFormat="1" ht="12">
      <c r="A3002" s="298"/>
      <c r="B3002" s="298"/>
      <c r="C3002" s="298"/>
      <c r="D3002" s="298"/>
      <c r="E3002" s="298"/>
      <c r="F3002" s="298"/>
      <c r="G3002" s="298"/>
      <c r="H3002" s="298"/>
      <c r="I3002" s="298"/>
      <c r="J3002" s="298"/>
      <c r="K3002" s="298"/>
      <c r="L3002" s="299"/>
      <c r="M3002" s="302"/>
      <c r="N3002" s="298"/>
      <c r="O3002" s="238"/>
      <c r="P3002" s="238"/>
      <c r="Q3002" s="238"/>
      <c r="T3002" s="39"/>
      <c r="U3002" s="39"/>
      <c r="V3002" s="39"/>
      <c r="W3002" s="39"/>
      <c r="X3002" s="39"/>
      <c r="Y3002" s="39"/>
      <c r="Z3002" s="39"/>
      <c r="AA3002" s="39"/>
      <c r="AB3002" s="39"/>
      <c r="AC3002" s="39"/>
      <c r="AD3002" s="39"/>
      <c r="AE3002" s="39"/>
      <c r="AF3002" s="39"/>
      <c r="AG3002" s="39"/>
      <c r="AH3002" s="39"/>
      <c r="AI3002" s="39"/>
      <c r="AJ3002" s="39"/>
      <c r="AK3002" s="39"/>
      <c r="AL3002" s="39"/>
      <c r="AM3002" s="39"/>
      <c r="AN3002" s="39"/>
      <c r="AO3002" s="39"/>
      <c r="AP3002" s="39"/>
      <c r="AQ3002" s="39"/>
      <c r="AR3002" s="39"/>
      <c r="AS3002" s="39"/>
      <c r="AT3002" s="39"/>
      <c r="AU3002" s="39"/>
      <c r="AV3002" s="39"/>
      <c r="AW3002" s="39"/>
      <c r="AX3002" s="39"/>
      <c r="AY3002" s="39"/>
      <c r="AZ3002" s="39"/>
      <c r="BA3002" s="39"/>
      <c r="BB3002" s="39"/>
      <c r="BC3002" s="39"/>
      <c r="BD3002" s="39"/>
      <c r="BE3002" s="39"/>
      <c r="BF3002" s="39"/>
      <c r="BG3002" s="39"/>
      <c r="BH3002" s="39"/>
      <c r="BI3002" s="39"/>
      <c r="BJ3002" s="39"/>
      <c r="BK3002" s="39"/>
      <c r="BL3002" s="39"/>
      <c r="BM3002" s="39"/>
      <c r="BN3002" s="39"/>
      <c r="BO3002" s="39"/>
      <c r="BP3002" s="39"/>
      <c r="BQ3002" s="39"/>
      <c r="BR3002" s="39"/>
      <c r="BS3002" s="39"/>
      <c r="BT3002" s="39"/>
      <c r="BU3002" s="39"/>
      <c r="BV3002" s="39"/>
      <c r="BW3002" s="39"/>
      <c r="BX3002" s="39"/>
      <c r="BY3002" s="39"/>
      <c r="BZ3002" s="39"/>
      <c r="CA3002" s="39"/>
      <c r="CB3002" s="39"/>
      <c r="CC3002" s="39"/>
      <c r="CD3002" s="39"/>
      <c r="CE3002" s="39"/>
      <c r="CF3002" s="39"/>
      <c r="CG3002" s="39"/>
      <c r="CH3002" s="39"/>
      <c r="CI3002" s="39"/>
      <c r="CJ3002" s="39"/>
      <c r="CK3002" s="39"/>
      <c r="CL3002" s="39"/>
      <c r="CM3002" s="39"/>
      <c r="CN3002" s="39"/>
      <c r="CO3002" s="39"/>
      <c r="CP3002" s="39"/>
      <c r="CQ3002" s="39"/>
      <c r="CR3002" s="39"/>
      <c r="CS3002" s="39"/>
      <c r="CT3002" s="39"/>
      <c r="CU3002" s="39"/>
      <c r="CV3002" s="39"/>
      <c r="CW3002" s="39"/>
      <c r="CX3002" s="39"/>
      <c r="CY3002" s="39"/>
      <c r="CZ3002" s="39"/>
      <c r="DA3002" s="39"/>
      <c r="DB3002" s="39"/>
      <c r="DC3002" s="39"/>
      <c r="DD3002" s="39"/>
      <c r="DE3002" s="39"/>
    </row>
    <row r="3003" spans="1:109" s="38" customFormat="1" ht="12">
      <c r="A3003" s="298"/>
      <c r="B3003" s="298"/>
      <c r="C3003" s="298"/>
      <c r="D3003" s="298"/>
      <c r="E3003" s="298"/>
      <c r="F3003" s="298"/>
      <c r="G3003" s="298"/>
      <c r="H3003" s="298"/>
      <c r="I3003" s="298"/>
      <c r="J3003" s="298"/>
      <c r="K3003" s="298"/>
      <c r="L3003" s="299"/>
      <c r="M3003" s="302"/>
      <c r="N3003" s="298"/>
      <c r="O3003" s="238"/>
      <c r="P3003" s="238"/>
      <c r="Q3003" s="238"/>
      <c r="T3003" s="39"/>
      <c r="U3003" s="39"/>
      <c r="V3003" s="39"/>
      <c r="W3003" s="39"/>
      <c r="X3003" s="39"/>
      <c r="Y3003" s="39"/>
      <c r="Z3003" s="39"/>
      <c r="AA3003" s="39"/>
      <c r="AB3003" s="39"/>
      <c r="AC3003" s="39"/>
      <c r="AD3003" s="39"/>
      <c r="AE3003" s="39"/>
      <c r="AF3003" s="39"/>
      <c r="AG3003" s="39"/>
      <c r="AH3003" s="39"/>
      <c r="AI3003" s="39"/>
      <c r="AJ3003" s="39"/>
      <c r="AK3003" s="39"/>
      <c r="AL3003" s="39"/>
      <c r="AM3003" s="39"/>
      <c r="AN3003" s="39"/>
      <c r="AO3003" s="39"/>
      <c r="AP3003" s="39"/>
      <c r="AQ3003" s="39"/>
      <c r="AR3003" s="39"/>
      <c r="AS3003" s="39"/>
      <c r="AT3003" s="39"/>
      <c r="AU3003" s="39"/>
      <c r="AV3003" s="39"/>
      <c r="AW3003" s="39"/>
      <c r="AX3003" s="39"/>
      <c r="AY3003" s="39"/>
      <c r="AZ3003" s="39"/>
      <c r="BA3003" s="39"/>
      <c r="BB3003" s="39"/>
      <c r="BC3003" s="39"/>
      <c r="BD3003" s="39"/>
      <c r="BE3003" s="39"/>
      <c r="BF3003" s="39"/>
      <c r="BG3003" s="39"/>
      <c r="BH3003" s="39"/>
      <c r="BI3003" s="39"/>
      <c r="BJ3003" s="39"/>
      <c r="BK3003" s="39"/>
      <c r="BL3003" s="39"/>
      <c r="BM3003" s="39"/>
      <c r="BN3003" s="39"/>
      <c r="BO3003" s="39"/>
      <c r="BP3003" s="39"/>
      <c r="BQ3003" s="39"/>
      <c r="BR3003" s="39"/>
      <c r="BS3003" s="39"/>
      <c r="BT3003" s="39"/>
      <c r="BU3003" s="39"/>
      <c r="BV3003" s="39"/>
      <c r="BW3003" s="39"/>
      <c r="BX3003" s="39"/>
      <c r="BY3003" s="39"/>
      <c r="BZ3003" s="39"/>
      <c r="CA3003" s="39"/>
      <c r="CB3003" s="39"/>
      <c r="CC3003" s="39"/>
      <c r="CD3003" s="39"/>
      <c r="CE3003" s="39"/>
      <c r="CF3003" s="39"/>
      <c r="CG3003" s="39"/>
      <c r="CH3003" s="39"/>
      <c r="CI3003" s="39"/>
      <c r="CJ3003" s="39"/>
      <c r="CK3003" s="39"/>
      <c r="CL3003" s="39"/>
      <c r="CM3003" s="39"/>
      <c r="CN3003" s="39"/>
      <c r="CO3003" s="39"/>
      <c r="CP3003" s="39"/>
      <c r="CQ3003" s="39"/>
      <c r="CR3003" s="39"/>
      <c r="CS3003" s="39"/>
      <c r="CT3003" s="39"/>
      <c r="CU3003" s="39"/>
      <c r="CV3003" s="39"/>
      <c r="CW3003" s="39"/>
      <c r="CX3003" s="39"/>
      <c r="CY3003" s="39"/>
      <c r="CZ3003" s="39"/>
      <c r="DA3003" s="39"/>
      <c r="DB3003" s="39"/>
      <c r="DC3003" s="39"/>
      <c r="DD3003" s="39"/>
      <c r="DE3003" s="39"/>
    </row>
    <row r="3004" spans="1:109" s="38" customFormat="1" ht="12">
      <c r="A3004" s="298"/>
      <c r="B3004" s="298"/>
      <c r="C3004" s="298"/>
      <c r="D3004" s="298"/>
      <c r="E3004" s="298"/>
      <c r="F3004" s="298"/>
      <c r="G3004" s="298"/>
      <c r="H3004" s="298"/>
      <c r="I3004" s="298"/>
      <c r="J3004" s="298"/>
      <c r="K3004" s="298"/>
      <c r="L3004" s="299"/>
      <c r="M3004" s="302"/>
      <c r="N3004" s="298"/>
      <c r="O3004" s="238"/>
      <c r="P3004" s="238"/>
      <c r="Q3004" s="238"/>
      <c r="T3004" s="39"/>
      <c r="U3004" s="39"/>
      <c r="V3004" s="39"/>
      <c r="W3004" s="39"/>
      <c r="X3004" s="39"/>
      <c r="Y3004" s="39"/>
      <c r="Z3004" s="39"/>
      <c r="AA3004" s="39"/>
      <c r="AB3004" s="39"/>
      <c r="AC3004" s="39"/>
      <c r="AD3004" s="39"/>
      <c r="AE3004" s="39"/>
      <c r="AF3004" s="39"/>
      <c r="AG3004" s="39"/>
      <c r="AH3004" s="39"/>
      <c r="AI3004" s="39"/>
      <c r="AJ3004" s="39"/>
      <c r="AK3004" s="39"/>
      <c r="AL3004" s="39"/>
      <c r="AM3004" s="39"/>
      <c r="AN3004" s="39"/>
      <c r="AO3004" s="39"/>
      <c r="AP3004" s="39"/>
      <c r="AQ3004" s="39"/>
      <c r="AR3004" s="39"/>
      <c r="AS3004" s="39"/>
      <c r="AT3004" s="39"/>
      <c r="AU3004" s="39"/>
      <c r="AV3004" s="39"/>
      <c r="AW3004" s="39"/>
      <c r="AX3004" s="39"/>
      <c r="AY3004" s="39"/>
      <c r="AZ3004" s="39"/>
      <c r="BA3004" s="39"/>
      <c r="BB3004" s="39"/>
      <c r="BC3004" s="39"/>
      <c r="BD3004" s="39"/>
      <c r="BE3004" s="39"/>
      <c r="BF3004" s="39"/>
      <c r="BG3004" s="39"/>
      <c r="BH3004" s="39"/>
      <c r="BI3004" s="39"/>
      <c r="BJ3004" s="39"/>
      <c r="BK3004" s="39"/>
      <c r="BL3004" s="39"/>
      <c r="BM3004" s="39"/>
      <c r="BN3004" s="39"/>
      <c r="BO3004" s="39"/>
      <c r="BP3004" s="39"/>
      <c r="BQ3004" s="39"/>
      <c r="BR3004" s="39"/>
      <c r="BS3004" s="39"/>
      <c r="BT3004" s="39"/>
      <c r="BU3004" s="39"/>
      <c r="BV3004" s="39"/>
      <c r="BW3004" s="39"/>
      <c r="BX3004" s="39"/>
      <c r="BY3004" s="39"/>
      <c r="BZ3004" s="39"/>
      <c r="CA3004" s="39"/>
      <c r="CB3004" s="39"/>
      <c r="CC3004" s="39"/>
      <c r="CD3004" s="39"/>
      <c r="CE3004" s="39"/>
      <c r="CF3004" s="39"/>
      <c r="CG3004" s="39"/>
      <c r="CH3004" s="39"/>
      <c r="CI3004" s="39"/>
      <c r="CJ3004" s="39"/>
      <c r="CK3004" s="39"/>
      <c r="CL3004" s="39"/>
      <c r="CM3004" s="39"/>
      <c r="CN3004" s="39"/>
      <c r="CO3004" s="39"/>
      <c r="CP3004" s="39"/>
      <c r="CQ3004" s="39"/>
      <c r="CR3004" s="39"/>
      <c r="CS3004" s="39"/>
      <c r="CT3004" s="39"/>
      <c r="CU3004" s="39"/>
      <c r="CV3004" s="39"/>
      <c r="CW3004" s="39"/>
      <c r="CX3004" s="39"/>
      <c r="CY3004" s="39"/>
      <c r="CZ3004" s="39"/>
      <c r="DA3004" s="39"/>
      <c r="DB3004" s="39"/>
      <c r="DC3004" s="39"/>
      <c r="DD3004" s="39"/>
      <c r="DE3004" s="39"/>
    </row>
    <row r="3005" spans="1:109" s="38" customFormat="1" ht="12">
      <c r="A3005" s="298"/>
      <c r="B3005" s="298"/>
      <c r="C3005" s="298"/>
      <c r="D3005" s="298"/>
      <c r="E3005" s="298"/>
      <c r="F3005" s="298"/>
      <c r="G3005" s="298"/>
      <c r="H3005" s="298"/>
      <c r="I3005" s="298"/>
      <c r="J3005" s="298"/>
      <c r="K3005" s="298"/>
      <c r="L3005" s="299"/>
      <c r="M3005" s="302"/>
      <c r="N3005" s="298"/>
      <c r="O3005" s="238"/>
      <c r="P3005" s="238"/>
      <c r="Q3005" s="238"/>
      <c r="T3005" s="39"/>
      <c r="U3005" s="39"/>
      <c r="V3005" s="39"/>
      <c r="W3005" s="39"/>
      <c r="X3005" s="39"/>
      <c r="Y3005" s="39"/>
      <c r="Z3005" s="39"/>
      <c r="AA3005" s="39"/>
      <c r="AB3005" s="39"/>
      <c r="AC3005" s="39"/>
      <c r="AD3005" s="39"/>
      <c r="AE3005" s="39"/>
      <c r="AF3005" s="39"/>
      <c r="AG3005" s="39"/>
      <c r="AH3005" s="39"/>
      <c r="AI3005" s="39"/>
      <c r="AJ3005" s="39"/>
      <c r="AK3005" s="39"/>
      <c r="AL3005" s="39"/>
      <c r="AM3005" s="39"/>
      <c r="AN3005" s="39"/>
      <c r="AO3005" s="39"/>
      <c r="AP3005" s="39"/>
      <c r="AQ3005" s="39"/>
      <c r="AR3005" s="39"/>
      <c r="AS3005" s="39"/>
      <c r="AT3005" s="39"/>
      <c r="AU3005" s="39"/>
      <c r="AV3005" s="39"/>
      <c r="AW3005" s="39"/>
      <c r="AX3005" s="39"/>
      <c r="AY3005" s="39"/>
      <c r="AZ3005" s="39"/>
      <c r="BA3005" s="39"/>
      <c r="BB3005" s="39"/>
      <c r="BC3005" s="39"/>
      <c r="BD3005" s="39"/>
      <c r="BE3005" s="39"/>
      <c r="BF3005" s="39"/>
      <c r="BG3005" s="39"/>
      <c r="BH3005" s="39"/>
      <c r="BI3005" s="39"/>
      <c r="BJ3005" s="39"/>
      <c r="BK3005" s="39"/>
      <c r="BL3005" s="39"/>
      <c r="BM3005" s="39"/>
      <c r="BN3005" s="39"/>
      <c r="BO3005" s="39"/>
      <c r="BP3005" s="39"/>
      <c r="BQ3005" s="39"/>
      <c r="BR3005" s="39"/>
      <c r="BS3005" s="39"/>
      <c r="BT3005" s="39"/>
      <c r="BU3005" s="39"/>
      <c r="BV3005" s="39"/>
      <c r="BW3005" s="39"/>
      <c r="BX3005" s="39"/>
      <c r="BY3005" s="39"/>
      <c r="BZ3005" s="39"/>
      <c r="CA3005" s="39"/>
      <c r="CB3005" s="39"/>
      <c r="CC3005" s="39"/>
      <c r="CD3005" s="39"/>
      <c r="CE3005" s="39"/>
      <c r="CF3005" s="39"/>
      <c r="CG3005" s="39"/>
      <c r="CH3005" s="39"/>
      <c r="CI3005" s="39"/>
      <c r="CJ3005" s="39"/>
      <c r="CK3005" s="39"/>
      <c r="CL3005" s="39"/>
      <c r="CM3005" s="39"/>
      <c r="CN3005" s="39"/>
      <c r="CO3005" s="39"/>
      <c r="CP3005" s="39"/>
      <c r="CQ3005" s="39"/>
      <c r="CR3005" s="39"/>
      <c r="CS3005" s="39"/>
      <c r="CT3005" s="39"/>
      <c r="CU3005" s="39"/>
      <c r="CV3005" s="39"/>
      <c r="CW3005" s="39"/>
      <c r="CX3005" s="39"/>
      <c r="CY3005" s="39"/>
      <c r="CZ3005" s="39"/>
      <c r="DA3005" s="39"/>
      <c r="DB3005" s="39"/>
      <c r="DC3005" s="39"/>
      <c r="DD3005" s="39"/>
      <c r="DE3005" s="39"/>
    </row>
    <row r="3006" spans="1:109" s="38" customFormat="1" ht="12">
      <c r="A3006" s="298"/>
      <c r="B3006" s="298"/>
      <c r="C3006" s="298"/>
      <c r="D3006" s="298"/>
      <c r="E3006" s="298"/>
      <c r="F3006" s="298"/>
      <c r="G3006" s="298"/>
      <c r="H3006" s="298"/>
      <c r="I3006" s="298"/>
      <c r="J3006" s="298"/>
      <c r="K3006" s="298"/>
      <c r="L3006" s="299"/>
      <c r="M3006" s="302"/>
      <c r="N3006" s="298"/>
      <c r="O3006" s="238"/>
      <c r="P3006" s="238"/>
      <c r="Q3006" s="238"/>
      <c r="T3006" s="39"/>
      <c r="U3006" s="39"/>
      <c r="V3006" s="39"/>
      <c r="W3006" s="39"/>
      <c r="X3006" s="39"/>
      <c r="Y3006" s="39"/>
      <c r="Z3006" s="39"/>
      <c r="AA3006" s="39"/>
      <c r="AB3006" s="39"/>
      <c r="AC3006" s="39"/>
      <c r="AD3006" s="39"/>
      <c r="AE3006" s="39"/>
      <c r="AF3006" s="39"/>
      <c r="AG3006" s="39"/>
      <c r="AH3006" s="39"/>
      <c r="AI3006" s="39"/>
      <c r="AJ3006" s="39"/>
      <c r="AK3006" s="39"/>
      <c r="AL3006" s="39"/>
      <c r="AM3006" s="39"/>
      <c r="AN3006" s="39"/>
      <c r="AO3006" s="39"/>
      <c r="AP3006" s="39"/>
      <c r="AQ3006" s="39"/>
      <c r="AR3006" s="39"/>
      <c r="AS3006" s="39"/>
      <c r="AT3006" s="39"/>
      <c r="AU3006" s="39"/>
      <c r="AV3006" s="39"/>
      <c r="AW3006" s="39"/>
      <c r="AX3006" s="39"/>
      <c r="AY3006" s="39"/>
      <c r="AZ3006" s="39"/>
      <c r="BA3006" s="39"/>
      <c r="BB3006" s="39"/>
      <c r="BC3006" s="39"/>
      <c r="BD3006" s="39"/>
      <c r="BE3006" s="39"/>
      <c r="BF3006" s="39"/>
      <c r="BG3006" s="39"/>
      <c r="BH3006" s="39"/>
      <c r="BI3006" s="39"/>
      <c r="BJ3006" s="39"/>
      <c r="BK3006" s="39"/>
      <c r="BL3006" s="39"/>
      <c r="BM3006" s="39"/>
      <c r="BN3006" s="39"/>
      <c r="BO3006" s="39"/>
      <c r="BP3006" s="39"/>
      <c r="BQ3006" s="39"/>
      <c r="BR3006" s="39"/>
      <c r="BS3006" s="39"/>
      <c r="BT3006" s="39"/>
      <c r="BU3006" s="39"/>
      <c r="BV3006" s="39"/>
      <c r="BW3006" s="39"/>
      <c r="BX3006" s="39"/>
      <c r="BY3006" s="39"/>
      <c r="BZ3006" s="39"/>
      <c r="CA3006" s="39"/>
      <c r="CB3006" s="39"/>
      <c r="CC3006" s="39"/>
      <c r="CD3006" s="39"/>
      <c r="CE3006" s="39"/>
      <c r="CF3006" s="39"/>
      <c r="CG3006" s="39"/>
      <c r="CH3006" s="39"/>
      <c r="CI3006" s="39"/>
      <c r="CJ3006" s="39"/>
      <c r="CK3006" s="39"/>
      <c r="CL3006" s="39"/>
      <c r="CM3006" s="39"/>
      <c r="CN3006" s="39"/>
      <c r="CO3006" s="39"/>
      <c r="CP3006" s="39"/>
      <c r="CQ3006" s="39"/>
      <c r="CR3006" s="39"/>
      <c r="CS3006" s="39"/>
      <c r="CT3006" s="39"/>
      <c r="CU3006" s="39"/>
      <c r="CV3006" s="39"/>
      <c r="CW3006" s="39"/>
      <c r="CX3006" s="39"/>
      <c r="CY3006" s="39"/>
      <c r="CZ3006" s="39"/>
      <c r="DA3006" s="39"/>
      <c r="DB3006" s="39"/>
      <c r="DC3006" s="39"/>
      <c r="DD3006" s="39"/>
      <c r="DE3006" s="39"/>
    </row>
    <row r="3007" spans="1:109" s="38" customFormat="1" ht="12">
      <c r="A3007" s="298"/>
      <c r="B3007" s="298"/>
      <c r="C3007" s="298"/>
      <c r="D3007" s="298"/>
      <c r="E3007" s="298"/>
      <c r="F3007" s="298"/>
      <c r="G3007" s="298"/>
      <c r="H3007" s="298"/>
      <c r="I3007" s="298"/>
      <c r="J3007" s="298"/>
      <c r="K3007" s="298"/>
      <c r="L3007" s="299"/>
      <c r="M3007" s="302"/>
      <c r="N3007" s="298"/>
      <c r="O3007" s="238"/>
      <c r="P3007" s="238"/>
      <c r="Q3007" s="238"/>
      <c r="T3007" s="39"/>
      <c r="U3007" s="39"/>
      <c r="V3007" s="39"/>
      <c r="W3007" s="39"/>
      <c r="X3007" s="39"/>
      <c r="Y3007" s="39"/>
      <c r="Z3007" s="39"/>
      <c r="AA3007" s="39"/>
      <c r="AB3007" s="39"/>
      <c r="AC3007" s="39"/>
      <c r="AD3007" s="39"/>
      <c r="AE3007" s="39"/>
      <c r="AF3007" s="39"/>
      <c r="AG3007" s="39"/>
      <c r="AH3007" s="39"/>
      <c r="AI3007" s="39"/>
      <c r="AJ3007" s="39"/>
      <c r="AK3007" s="39"/>
      <c r="AL3007" s="39"/>
      <c r="AM3007" s="39"/>
      <c r="AN3007" s="39"/>
      <c r="AO3007" s="39"/>
      <c r="AP3007" s="39"/>
      <c r="AQ3007" s="39"/>
      <c r="AR3007" s="39"/>
      <c r="AS3007" s="39"/>
      <c r="AT3007" s="39"/>
      <c r="AU3007" s="39"/>
      <c r="AV3007" s="39"/>
      <c r="AW3007" s="39"/>
      <c r="AX3007" s="39"/>
      <c r="AY3007" s="39"/>
      <c r="AZ3007" s="39"/>
      <c r="BA3007" s="39"/>
      <c r="BB3007" s="39"/>
      <c r="BC3007" s="39"/>
      <c r="BD3007" s="39"/>
      <c r="BE3007" s="39"/>
      <c r="BF3007" s="39"/>
      <c r="BG3007" s="39"/>
      <c r="BH3007" s="39"/>
      <c r="BI3007" s="39"/>
      <c r="BJ3007" s="39"/>
      <c r="BK3007" s="39"/>
      <c r="BL3007" s="39"/>
      <c r="BM3007" s="39"/>
      <c r="BN3007" s="39"/>
      <c r="BO3007" s="39"/>
      <c r="BP3007" s="39"/>
      <c r="BQ3007" s="39"/>
      <c r="BR3007" s="39"/>
      <c r="BS3007" s="39"/>
      <c r="BT3007" s="39"/>
      <c r="BU3007" s="39"/>
      <c r="BV3007" s="39"/>
      <c r="BW3007" s="39"/>
      <c r="BX3007" s="39"/>
      <c r="BY3007" s="39"/>
      <c r="BZ3007" s="39"/>
      <c r="CA3007" s="39"/>
      <c r="CB3007" s="39"/>
      <c r="CC3007" s="39"/>
      <c r="CD3007" s="39"/>
      <c r="CE3007" s="39"/>
      <c r="CF3007" s="39"/>
      <c r="CG3007" s="39"/>
      <c r="CH3007" s="39"/>
      <c r="CI3007" s="39"/>
      <c r="CJ3007" s="39"/>
      <c r="CK3007" s="39"/>
      <c r="CL3007" s="39"/>
      <c r="CM3007" s="39"/>
      <c r="CN3007" s="39"/>
      <c r="CO3007" s="39"/>
      <c r="CP3007" s="39"/>
      <c r="CQ3007" s="39"/>
      <c r="CR3007" s="39"/>
      <c r="CS3007" s="39"/>
      <c r="CT3007" s="39"/>
      <c r="CU3007" s="39"/>
      <c r="CV3007" s="39"/>
      <c r="CW3007" s="39"/>
      <c r="CX3007" s="39"/>
      <c r="CY3007" s="39"/>
      <c r="CZ3007" s="39"/>
      <c r="DA3007" s="39"/>
      <c r="DB3007" s="39"/>
      <c r="DC3007" s="39"/>
      <c r="DD3007" s="39"/>
      <c r="DE3007" s="39"/>
    </row>
    <row r="3008" spans="1:109" s="38" customFormat="1" ht="12">
      <c r="A3008" s="298"/>
      <c r="B3008" s="298"/>
      <c r="C3008" s="298"/>
      <c r="D3008" s="298"/>
      <c r="E3008" s="298"/>
      <c r="F3008" s="298"/>
      <c r="G3008" s="298"/>
      <c r="H3008" s="298"/>
      <c r="I3008" s="298"/>
      <c r="J3008" s="298"/>
      <c r="K3008" s="298"/>
      <c r="L3008" s="299"/>
      <c r="M3008" s="302"/>
      <c r="N3008" s="298"/>
      <c r="O3008" s="238"/>
      <c r="P3008" s="238"/>
      <c r="Q3008" s="238"/>
      <c r="T3008" s="39"/>
      <c r="U3008" s="39"/>
      <c r="V3008" s="39"/>
      <c r="W3008" s="39"/>
      <c r="X3008" s="39"/>
      <c r="Y3008" s="39"/>
      <c r="Z3008" s="39"/>
      <c r="AA3008" s="39"/>
      <c r="AB3008" s="39"/>
      <c r="AC3008" s="39"/>
      <c r="AD3008" s="39"/>
      <c r="AE3008" s="39"/>
      <c r="AF3008" s="39"/>
      <c r="AG3008" s="39"/>
      <c r="AH3008" s="39"/>
      <c r="AI3008" s="39"/>
      <c r="AJ3008" s="39"/>
      <c r="AK3008" s="39"/>
      <c r="AL3008" s="39"/>
      <c r="AM3008" s="39"/>
      <c r="AN3008" s="39"/>
      <c r="AO3008" s="39"/>
      <c r="AP3008" s="39"/>
      <c r="AQ3008" s="39"/>
      <c r="AR3008" s="39"/>
      <c r="AS3008" s="39"/>
      <c r="AT3008" s="39"/>
      <c r="AU3008" s="39"/>
      <c r="AV3008" s="39"/>
      <c r="AW3008" s="39"/>
      <c r="AX3008" s="39"/>
      <c r="AY3008" s="39"/>
      <c r="AZ3008" s="39"/>
      <c r="BA3008" s="39"/>
      <c r="BB3008" s="39"/>
      <c r="BC3008" s="39"/>
      <c r="BD3008" s="39"/>
      <c r="BE3008" s="39"/>
      <c r="BF3008" s="39"/>
      <c r="BG3008" s="39"/>
      <c r="BH3008" s="39"/>
      <c r="BI3008" s="39"/>
      <c r="BJ3008" s="39"/>
      <c r="BK3008" s="39"/>
      <c r="BL3008" s="39"/>
      <c r="BM3008" s="39"/>
      <c r="BN3008" s="39"/>
      <c r="BO3008" s="39"/>
      <c r="BP3008" s="39"/>
      <c r="BQ3008" s="39"/>
      <c r="BR3008" s="39"/>
      <c r="BS3008" s="39"/>
      <c r="BT3008" s="39"/>
      <c r="BU3008" s="39"/>
      <c r="BV3008" s="39"/>
      <c r="BW3008" s="39"/>
      <c r="BX3008" s="39"/>
      <c r="BY3008" s="39"/>
      <c r="BZ3008" s="39"/>
      <c r="CA3008" s="39"/>
      <c r="CB3008" s="39"/>
      <c r="CC3008" s="39"/>
      <c r="CD3008" s="39"/>
      <c r="CE3008" s="39"/>
      <c r="CF3008" s="39"/>
      <c r="CG3008" s="39"/>
      <c r="CH3008" s="39"/>
      <c r="CI3008" s="39"/>
      <c r="CJ3008" s="39"/>
      <c r="CK3008" s="39"/>
      <c r="CL3008" s="39"/>
      <c r="CM3008" s="39"/>
      <c r="CN3008" s="39"/>
      <c r="CO3008" s="39"/>
      <c r="CP3008" s="39"/>
      <c r="CQ3008" s="39"/>
      <c r="CR3008" s="39"/>
      <c r="CS3008" s="39"/>
      <c r="CT3008" s="39"/>
      <c r="CU3008" s="39"/>
      <c r="CV3008" s="39"/>
      <c r="CW3008" s="39"/>
      <c r="CX3008" s="39"/>
      <c r="CY3008" s="39"/>
      <c r="CZ3008" s="39"/>
      <c r="DA3008" s="39"/>
      <c r="DB3008" s="39"/>
      <c r="DC3008" s="39"/>
      <c r="DD3008" s="39"/>
      <c r="DE3008" s="39"/>
    </row>
    <row r="3009" spans="1:109" s="38" customFormat="1" ht="12">
      <c r="A3009" s="298"/>
      <c r="B3009" s="298"/>
      <c r="C3009" s="298"/>
      <c r="D3009" s="298"/>
      <c r="E3009" s="298"/>
      <c r="F3009" s="298"/>
      <c r="G3009" s="298"/>
      <c r="H3009" s="298"/>
      <c r="I3009" s="298"/>
      <c r="J3009" s="298"/>
      <c r="K3009" s="298"/>
      <c r="L3009" s="299"/>
      <c r="M3009" s="302"/>
      <c r="N3009" s="298"/>
      <c r="O3009" s="238"/>
      <c r="P3009" s="238"/>
      <c r="Q3009" s="238"/>
      <c r="T3009" s="39"/>
      <c r="U3009" s="39"/>
      <c r="V3009" s="39"/>
      <c r="W3009" s="39"/>
      <c r="X3009" s="39"/>
      <c r="Y3009" s="39"/>
      <c r="Z3009" s="39"/>
      <c r="AA3009" s="39"/>
      <c r="AB3009" s="39"/>
      <c r="AC3009" s="39"/>
      <c r="AD3009" s="39"/>
      <c r="AE3009" s="39"/>
      <c r="AF3009" s="39"/>
      <c r="AG3009" s="39"/>
      <c r="AH3009" s="39"/>
      <c r="AI3009" s="39"/>
      <c r="AJ3009" s="39"/>
      <c r="AK3009" s="39"/>
      <c r="AL3009" s="39"/>
      <c r="AM3009" s="39"/>
      <c r="AN3009" s="39"/>
      <c r="AO3009" s="39"/>
      <c r="AP3009" s="39"/>
      <c r="AQ3009" s="39"/>
      <c r="AR3009" s="39"/>
      <c r="AS3009" s="39"/>
      <c r="AT3009" s="39"/>
      <c r="AU3009" s="39"/>
      <c r="AV3009" s="39"/>
      <c r="AW3009" s="39"/>
      <c r="AX3009" s="39"/>
      <c r="AY3009" s="39"/>
      <c r="AZ3009" s="39"/>
      <c r="BA3009" s="39"/>
      <c r="BB3009" s="39"/>
      <c r="BC3009" s="39"/>
      <c r="BD3009" s="39"/>
      <c r="BE3009" s="39"/>
      <c r="BF3009" s="39"/>
      <c r="BG3009" s="39"/>
      <c r="BH3009" s="39"/>
      <c r="BI3009" s="39"/>
      <c r="BJ3009" s="39"/>
      <c r="BK3009" s="39"/>
      <c r="BL3009" s="39"/>
      <c r="BM3009" s="39"/>
      <c r="BN3009" s="39"/>
      <c r="BO3009" s="39"/>
      <c r="BP3009" s="39"/>
      <c r="BQ3009" s="39"/>
      <c r="BR3009" s="39"/>
      <c r="BS3009" s="39"/>
      <c r="BT3009" s="39"/>
      <c r="BU3009" s="39"/>
      <c r="BV3009" s="39"/>
      <c r="BW3009" s="39"/>
      <c r="BX3009" s="39"/>
      <c r="BY3009" s="39"/>
      <c r="BZ3009" s="39"/>
      <c r="CA3009" s="39"/>
      <c r="CB3009" s="39"/>
      <c r="CC3009" s="39"/>
      <c r="CD3009" s="39"/>
      <c r="CE3009" s="39"/>
      <c r="CF3009" s="39"/>
      <c r="CG3009" s="39"/>
      <c r="CH3009" s="39"/>
      <c r="CI3009" s="39"/>
      <c r="CJ3009" s="39"/>
      <c r="CK3009" s="39"/>
      <c r="CL3009" s="39"/>
      <c r="CM3009" s="39"/>
      <c r="CN3009" s="39"/>
      <c r="CO3009" s="39"/>
      <c r="CP3009" s="39"/>
      <c r="CQ3009" s="39"/>
      <c r="CR3009" s="39"/>
      <c r="CS3009" s="39"/>
      <c r="CT3009" s="39"/>
      <c r="CU3009" s="39"/>
      <c r="CV3009" s="39"/>
      <c r="CW3009" s="39"/>
      <c r="CX3009" s="39"/>
      <c r="CY3009" s="39"/>
      <c r="CZ3009" s="39"/>
      <c r="DA3009" s="39"/>
      <c r="DB3009" s="39"/>
      <c r="DC3009" s="39"/>
      <c r="DD3009" s="39"/>
      <c r="DE3009" s="39"/>
    </row>
    <row r="3010" spans="1:109" s="38" customFormat="1" ht="12">
      <c r="A3010" s="298"/>
      <c r="B3010" s="298"/>
      <c r="C3010" s="298"/>
      <c r="D3010" s="298"/>
      <c r="E3010" s="298"/>
      <c r="F3010" s="298"/>
      <c r="G3010" s="298"/>
      <c r="H3010" s="298"/>
      <c r="I3010" s="298"/>
      <c r="J3010" s="298"/>
      <c r="K3010" s="298"/>
      <c r="L3010" s="299"/>
      <c r="M3010" s="302"/>
      <c r="N3010" s="298"/>
      <c r="O3010" s="238"/>
      <c r="P3010" s="238"/>
      <c r="Q3010" s="238"/>
      <c r="T3010" s="39"/>
      <c r="U3010" s="39"/>
      <c r="V3010" s="39"/>
      <c r="W3010" s="39"/>
      <c r="X3010" s="39"/>
      <c r="Y3010" s="39"/>
      <c r="Z3010" s="39"/>
      <c r="AA3010" s="39"/>
      <c r="AB3010" s="39"/>
      <c r="AC3010" s="39"/>
      <c r="AD3010" s="39"/>
      <c r="AE3010" s="39"/>
      <c r="AF3010" s="39"/>
      <c r="AG3010" s="39"/>
      <c r="AH3010" s="39"/>
      <c r="AI3010" s="39"/>
      <c r="AJ3010" s="39"/>
      <c r="AK3010" s="39"/>
      <c r="AL3010" s="39"/>
      <c r="AM3010" s="39"/>
      <c r="AN3010" s="39"/>
      <c r="AO3010" s="39"/>
      <c r="AP3010" s="39"/>
      <c r="AQ3010" s="39"/>
      <c r="AR3010" s="39"/>
      <c r="AS3010" s="39"/>
      <c r="AT3010" s="39"/>
      <c r="AU3010" s="39"/>
      <c r="AV3010" s="39"/>
      <c r="AW3010" s="39"/>
      <c r="AX3010" s="39"/>
      <c r="AY3010" s="39"/>
      <c r="AZ3010" s="39"/>
      <c r="BA3010" s="39"/>
      <c r="BB3010" s="39"/>
      <c r="BC3010" s="39"/>
      <c r="BD3010" s="39"/>
      <c r="BE3010" s="39"/>
      <c r="BF3010" s="39"/>
      <c r="BG3010" s="39"/>
      <c r="BH3010" s="39"/>
      <c r="BI3010" s="39"/>
      <c r="BJ3010" s="39"/>
      <c r="BK3010" s="39"/>
      <c r="BL3010" s="39"/>
      <c r="BM3010" s="39"/>
      <c r="BN3010" s="39"/>
      <c r="BO3010" s="39"/>
      <c r="BP3010" s="39"/>
      <c r="BQ3010" s="39"/>
      <c r="BR3010" s="39"/>
      <c r="BS3010" s="39"/>
      <c r="BT3010" s="39"/>
      <c r="BU3010" s="39"/>
      <c r="BV3010" s="39"/>
      <c r="BW3010" s="39"/>
      <c r="BX3010" s="39"/>
      <c r="BY3010" s="39"/>
      <c r="BZ3010" s="39"/>
      <c r="CA3010" s="39"/>
      <c r="CB3010" s="39"/>
      <c r="CC3010" s="39"/>
      <c r="CD3010" s="39"/>
      <c r="CE3010" s="39"/>
      <c r="CF3010" s="39"/>
      <c r="CG3010" s="39"/>
      <c r="CH3010" s="39"/>
      <c r="CI3010" s="39"/>
      <c r="CJ3010" s="39"/>
      <c r="CK3010" s="39"/>
      <c r="CL3010" s="39"/>
      <c r="CM3010" s="39"/>
      <c r="CN3010" s="39"/>
      <c r="CO3010" s="39"/>
      <c r="CP3010" s="39"/>
      <c r="CQ3010" s="39"/>
      <c r="CR3010" s="39"/>
      <c r="CS3010" s="39"/>
      <c r="CT3010" s="39"/>
      <c r="CU3010" s="39"/>
      <c r="CV3010" s="39"/>
      <c r="CW3010" s="39"/>
      <c r="CX3010" s="39"/>
      <c r="CY3010" s="39"/>
      <c r="CZ3010" s="39"/>
      <c r="DA3010" s="39"/>
      <c r="DB3010" s="39"/>
      <c r="DC3010" s="39"/>
      <c r="DD3010" s="39"/>
      <c r="DE3010" s="39"/>
    </row>
    <row r="3011" spans="1:109" s="38" customFormat="1" ht="12">
      <c r="A3011" s="298"/>
      <c r="B3011" s="298"/>
      <c r="C3011" s="298"/>
      <c r="D3011" s="298"/>
      <c r="E3011" s="298"/>
      <c r="F3011" s="298"/>
      <c r="G3011" s="298"/>
      <c r="H3011" s="298"/>
      <c r="I3011" s="298"/>
      <c r="J3011" s="298"/>
      <c r="K3011" s="298"/>
      <c r="L3011" s="299"/>
      <c r="M3011" s="302"/>
      <c r="N3011" s="298"/>
      <c r="O3011" s="238"/>
      <c r="P3011" s="238"/>
      <c r="Q3011" s="238"/>
      <c r="T3011" s="39"/>
      <c r="U3011" s="39"/>
      <c r="V3011" s="39"/>
      <c r="W3011" s="39"/>
      <c r="X3011" s="39"/>
      <c r="Y3011" s="39"/>
      <c r="Z3011" s="39"/>
      <c r="AA3011" s="39"/>
      <c r="AB3011" s="39"/>
      <c r="AC3011" s="39"/>
      <c r="AD3011" s="39"/>
      <c r="AE3011" s="39"/>
      <c r="AF3011" s="39"/>
      <c r="AG3011" s="39"/>
      <c r="AH3011" s="39"/>
      <c r="AI3011" s="39"/>
      <c r="AJ3011" s="39"/>
      <c r="AK3011" s="39"/>
      <c r="AL3011" s="39"/>
      <c r="AM3011" s="39"/>
      <c r="AN3011" s="39"/>
      <c r="AO3011" s="39"/>
      <c r="AP3011" s="39"/>
      <c r="AQ3011" s="39"/>
      <c r="AR3011" s="39"/>
      <c r="AS3011" s="39"/>
      <c r="AT3011" s="39"/>
      <c r="AU3011" s="39"/>
      <c r="AV3011" s="39"/>
      <c r="AW3011" s="39"/>
      <c r="AX3011" s="39"/>
      <c r="AY3011" s="39"/>
      <c r="AZ3011" s="39"/>
      <c r="BA3011" s="39"/>
      <c r="BB3011" s="39"/>
      <c r="BC3011" s="39"/>
      <c r="BD3011" s="39"/>
      <c r="BE3011" s="39"/>
      <c r="BF3011" s="39"/>
      <c r="BG3011" s="39"/>
      <c r="BH3011" s="39"/>
      <c r="BI3011" s="39"/>
      <c r="BJ3011" s="39"/>
      <c r="BK3011" s="39"/>
      <c r="BL3011" s="39"/>
      <c r="BM3011" s="39"/>
      <c r="BN3011" s="39"/>
      <c r="BO3011" s="39"/>
      <c r="BP3011" s="39"/>
      <c r="BQ3011" s="39"/>
      <c r="BR3011" s="39"/>
      <c r="BS3011" s="39"/>
      <c r="BT3011" s="39"/>
      <c r="BU3011" s="39"/>
      <c r="BV3011" s="39"/>
      <c r="BW3011" s="39"/>
      <c r="BX3011" s="39"/>
      <c r="BY3011" s="39"/>
      <c r="BZ3011" s="39"/>
      <c r="CA3011" s="39"/>
      <c r="CB3011" s="39"/>
      <c r="CC3011" s="39"/>
      <c r="CD3011" s="39"/>
      <c r="CE3011" s="39"/>
      <c r="CF3011" s="39"/>
      <c r="CG3011" s="39"/>
      <c r="CH3011" s="39"/>
      <c r="CI3011" s="39"/>
      <c r="CJ3011" s="39"/>
      <c r="CK3011" s="39"/>
      <c r="CL3011" s="39"/>
      <c r="CM3011" s="39"/>
      <c r="CN3011" s="39"/>
      <c r="CO3011" s="39"/>
      <c r="CP3011" s="39"/>
      <c r="CQ3011" s="39"/>
      <c r="CR3011" s="39"/>
      <c r="CS3011" s="39"/>
      <c r="CT3011" s="39"/>
      <c r="CU3011" s="39"/>
      <c r="CV3011" s="39"/>
      <c r="CW3011" s="39"/>
      <c r="CX3011" s="39"/>
      <c r="CY3011" s="39"/>
      <c r="CZ3011" s="39"/>
      <c r="DA3011" s="39"/>
      <c r="DB3011" s="39"/>
      <c r="DC3011" s="39"/>
      <c r="DD3011" s="39"/>
      <c r="DE3011" s="39"/>
    </row>
    <row r="3012" spans="1:109" s="38" customFormat="1" ht="12">
      <c r="A3012" s="298"/>
      <c r="B3012" s="298"/>
      <c r="C3012" s="298"/>
      <c r="D3012" s="298"/>
      <c r="E3012" s="298"/>
      <c r="F3012" s="298"/>
      <c r="G3012" s="298"/>
      <c r="H3012" s="298"/>
      <c r="I3012" s="298"/>
      <c r="J3012" s="298"/>
      <c r="K3012" s="298"/>
      <c r="L3012" s="299"/>
      <c r="M3012" s="302"/>
      <c r="N3012" s="298"/>
      <c r="O3012" s="238"/>
      <c r="P3012" s="238"/>
      <c r="Q3012" s="238"/>
      <c r="T3012" s="39"/>
      <c r="U3012" s="39"/>
      <c r="V3012" s="39"/>
      <c r="W3012" s="39"/>
      <c r="X3012" s="39"/>
      <c r="Y3012" s="39"/>
      <c r="Z3012" s="39"/>
      <c r="AA3012" s="39"/>
      <c r="AB3012" s="39"/>
      <c r="AC3012" s="39"/>
      <c r="AD3012" s="39"/>
      <c r="AE3012" s="39"/>
      <c r="AF3012" s="39"/>
      <c r="AG3012" s="39"/>
      <c r="AH3012" s="39"/>
      <c r="AI3012" s="39"/>
      <c r="AJ3012" s="39"/>
      <c r="AK3012" s="39"/>
      <c r="AL3012" s="39"/>
      <c r="AM3012" s="39"/>
      <c r="AN3012" s="39"/>
      <c r="AO3012" s="39"/>
      <c r="AP3012" s="39"/>
      <c r="AQ3012" s="39"/>
      <c r="AR3012" s="39"/>
      <c r="AS3012" s="39"/>
      <c r="AT3012" s="39"/>
      <c r="AU3012" s="39"/>
      <c r="AV3012" s="39"/>
      <c r="AW3012" s="39"/>
      <c r="AX3012" s="39"/>
      <c r="AY3012" s="39"/>
      <c r="AZ3012" s="39"/>
      <c r="BA3012" s="39"/>
      <c r="BB3012" s="39"/>
      <c r="BC3012" s="39"/>
      <c r="BD3012" s="39"/>
      <c r="BE3012" s="39"/>
      <c r="BF3012" s="39"/>
      <c r="BG3012" s="39"/>
      <c r="BH3012" s="39"/>
      <c r="BI3012" s="39"/>
      <c r="BJ3012" s="39"/>
      <c r="BK3012" s="39"/>
      <c r="BL3012" s="39"/>
      <c r="BM3012" s="39"/>
      <c r="BN3012" s="39"/>
      <c r="BO3012" s="39"/>
      <c r="BP3012" s="39"/>
      <c r="BQ3012" s="39"/>
      <c r="BR3012" s="39"/>
      <c r="BS3012" s="39"/>
      <c r="BT3012" s="39"/>
      <c r="BU3012" s="39"/>
      <c r="BV3012" s="39"/>
      <c r="BW3012" s="39"/>
      <c r="BX3012" s="39"/>
      <c r="BY3012" s="39"/>
      <c r="BZ3012" s="39"/>
      <c r="CA3012" s="39"/>
      <c r="CB3012" s="39"/>
      <c r="CC3012" s="39"/>
      <c r="CD3012" s="39"/>
      <c r="CE3012" s="39"/>
      <c r="CF3012" s="39"/>
      <c r="CG3012" s="39"/>
      <c r="CH3012" s="39"/>
      <c r="CI3012" s="39"/>
      <c r="CJ3012" s="39"/>
      <c r="CK3012" s="39"/>
      <c r="CL3012" s="39"/>
      <c r="CM3012" s="39"/>
      <c r="CN3012" s="39"/>
      <c r="CO3012" s="39"/>
      <c r="CP3012" s="39"/>
      <c r="CQ3012" s="39"/>
      <c r="CR3012" s="39"/>
      <c r="CS3012" s="39"/>
      <c r="CT3012" s="39"/>
      <c r="CU3012" s="39"/>
      <c r="CV3012" s="39"/>
      <c r="CW3012" s="39"/>
      <c r="CX3012" s="39"/>
      <c r="CY3012" s="39"/>
      <c r="CZ3012" s="39"/>
      <c r="DA3012" s="39"/>
      <c r="DB3012" s="39"/>
      <c r="DC3012" s="39"/>
      <c r="DD3012" s="39"/>
      <c r="DE3012" s="39"/>
    </row>
    <row r="3013" spans="1:109" s="38" customFormat="1" ht="12">
      <c r="A3013" s="298"/>
      <c r="B3013" s="298"/>
      <c r="C3013" s="298"/>
      <c r="D3013" s="298"/>
      <c r="E3013" s="298"/>
      <c r="F3013" s="298"/>
      <c r="G3013" s="298"/>
      <c r="H3013" s="298"/>
      <c r="I3013" s="298"/>
      <c r="J3013" s="298"/>
      <c r="K3013" s="298"/>
      <c r="L3013" s="299"/>
      <c r="M3013" s="302"/>
      <c r="N3013" s="298"/>
      <c r="O3013" s="238"/>
      <c r="P3013" s="238"/>
      <c r="Q3013" s="238"/>
      <c r="T3013" s="39"/>
      <c r="U3013" s="39"/>
      <c r="V3013" s="39"/>
      <c r="W3013" s="39"/>
      <c r="X3013" s="39"/>
      <c r="Y3013" s="39"/>
      <c r="Z3013" s="39"/>
      <c r="AA3013" s="39"/>
      <c r="AB3013" s="39"/>
      <c r="AC3013" s="39"/>
      <c r="AD3013" s="39"/>
      <c r="AE3013" s="39"/>
      <c r="AF3013" s="39"/>
      <c r="AG3013" s="39"/>
      <c r="AH3013" s="39"/>
      <c r="AI3013" s="39"/>
      <c r="AJ3013" s="39"/>
      <c r="AK3013" s="39"/>
      <c r="AL3013" s="39"/>
      <c r="AM3013" s="39"/>
      <c r="AN3013" s="39"/>
      <c r="AO3013" s="39"/>
      <c r="AP3013" s="39"/>
      <c r="AQ3013" s="39"/>
      <c r="AR3013" s="39"/>
      <c r="AS3013" s="39"/>
      <c r="AT3013" s="39"/>
      <c r="AU3013" s="39"/>
      <c r="AV3013" s="39"/>
      <c r="AW3013" s="39"/>
      <c r="AX3013" s="39"/>
      <c r="AY3013" s="39"/>
      <c r="AZ3013" s="39"/>
      <c r="BA3013" s="39"/>
      <c r="BB3013" s="39"/>
      <c r="BC3013" s="39"/>
      <c r="BD3013" s="39"/>
      <c r="BE3013" s="39"/>
      <c r="BF3013" s="39"/>
      <c r="BG3013" s="39"/>
      <c r="BH3013" s="39"/>
      <c r="BI3013" s="39"/>
      <c r="BJ3013" s="39"/>
      <c r="BK3013" s="39"/>
      <c r="BL3013" s="39"/>
      <c r="BM3013" s="39"/>
      <c r="BN3013" s="39"/>
      <c r="BO3013" s="39"/>
      <c r="BP3013" s="39"/>
      <c r="BQ3013" s="39"/>
      <c r="BR3013" s="39"/>
      <c r="BS3013" s="39"/>
      <c r="BT3013" s="39"/>
      <c r="BU3013" s="39"/>
      <c r="BV3013" s="39"/>
      <c r="BW3013" s="39"/>
      <c r="BX3013" s="39"/>
      <c r="BY3013" s="39"/>
      <c r="BZ3013" s="39"/>
      <c r="CA3013" s="39"/>
      <c r="CB3013" s="39"/>
      <c r="CC3013" s="39"/>
      <c r="CD3013" s="39"/>
      <c r="CE3013" s="39"/>
      <c r="CF3013" s="39"/>
      <c r="CG3013" s="39"/>
      <c r="CH3013" s="39"/>
      <c r="CI3013" s="39"/>
      <c r="CJ3013" s="39"/>
      <c r="CK3013" s="39"/>
      <c r="CL3013" s="39"/>
      <c r="CM3013" s="39"/>
      <c r="CN3013" s="39"/>
      <c r="CO3013" s="39"/>
      <c r="CP3013" s="39"/>
      <c r="CQ3013" s="39"/>
      <c r="CR3013" s="39"/>
      <c r="CS3013" s="39"/>
      <c r="CT3013" s="39"/>
      <c r="CU3013" s="39"/>
      <c r="CV3013" s="39"/>
      <c r="CW3013" s="39"/>
      <c r="CX3013" s="39"/>
      <c r="CY3013" s="39"/>
      <c r="CZ3013" s="39"/>
      <c r="DA3013" s="39"/>
      <c r="DB3013" s="39"/>
      <c r="DC3013" s="39"/>
      <c r="DD3013" s="39"/>
      <c r="DE3013" s="39"/>
    </row>
    <row r="3014" spans="1:109" s="38" customFormat="1" ht="12">
      <c r="A3014" s="298"/>
      <c r="B3014" s="298"/>
      <c r="C3014" s="298"/>
      <c r="D3014" s="298"/>
      <c r="E3014" s="298"/>
      <c r="F3014" s="298"/>
      <c r="G3014" s="298"/>
      <c r="H3014" s="298"/>
      <c r="I3014" s="298"/>
      <c r="J3014" s="298"/>
      <c r="K3014" s="298"/>
      <c r="L3014" s="299"/>
      <c r="M3014" s="302"/>
      <c r="N3014" s="298"/>
      <c r="O3014" s="238"/>
      <c r="P3014" s="238"/>
      <c r="Q3014" s="238"/>
      <c r="T3014" s="39"/>
      <c r="U3014" s="39"/>
      <c r="V3014" s="39"/>
      <c r="W3014" s="39"/>
      <c r="X3014" s="39"/>
      <c r="Y3014" s="39"/>
      <c r="Z3014" s="39"/>
      <c r="AA3014" s="39"/>
      <c r="AB3014" s="39"/>
      <c r="AC3014" s="39"/>
      <c r="AD3014" s="39"/>
      <c r="AE3014" s="39"/>
      <c r="AF3014" s="39"/>
      <c r="AG3014" s="39"/>
      <c r="AH3014" s="39"/>
      <c r="AI3014" s="39"/>
      <c r="AJ3014" s="39"/>
      <c r="AK3014" s="39"/>
      <c r="AL3014" s="39"/>
      <c r="AM3014" s="39"/>
      <c r="AN3014" s="39"/>
      <c r="AO3014" s="39"/>
      <c r="AP3014" s="39"/>
      <c r="AQ3014" s="39"/>
      <c r="AR3014" s="39"/>
      <c r="AS3014" s="39"/>
      <c r="AT3014" s="39"/>
      <c r="AU3014" s="39"/>
      <c r="AV3014" s="39"/>
      <c r="AW3014" s="39"/>
      <c r="AX3014" s="39"/>
      <c r="AY3014" s="39"/>
      <c r="AZ3014" s="39"/>
      <c r="BA3014" s="39"/>
      <c r="BB3014" s="39"/>
      <c r="BC3014" s="39"/>
      <c r="BD3014" s="39"/>
      <c r="BE3014" s="39"/>
      <c r="BF3014" s="39"/>
      <c r="BG3014" s="39"/>
      <c r="BH3014" s="39"/>
      <c r="BI3014" s="39"/>
      <c r="BJ3014" s="39"/>
      <c r="BK3014" s="39"/>
      <c r="BL3014" s="39"/>
      <c r="BM3014" s="39"/>
      <c r="BN3014" s="39"/>
      <c r="BO3014" s="39"/>
      <c r="BP3014" s="39"/>
      <c r="BQ3014" s="39"/>
      <c r="BR3014" s="39"/>
      <c r="BS3014" s="39"/>
      <c r="BT3014" s="39"/>
      <c r="BU3014" s="39"/>
      <c r="BV3014" s="39"/>
      <c r="BW3014" s="39"/>
      <c r="BX3014" s="39"/>
      <c r="BY3014" s="39"/>
      <c r="BZ3014" s="39"/>
      <c r="CA3014" s="39"/>
      <c r="CB3014" s="39"/>
      <c r="CC3014" s="39"/>
      <c r="CD3014" s="39"/>
      <c r="CE3014" s="39"/>
      <c r="CF3014" s="39"/>
      <c r="CG3014" s="39"/>
      <c r="CH3014" s="39"/>
      <c r="CI3014" s="39"/>
      <c r="CJ3014" s="39"/>
      <c r="CK3014" s="39"/>
      <c r="CL3014" s="39"/>
      <c r="CM3014" s="39"/>
      <c r="CN3014" s="39"/>
      <c r="CO3014" s="39"/>
      <c r="CP3014" s="39"/>
      <c r="CQ3014" s="39"/>
      <c r="CR3014" s="39"/>
      <c r="CS3014" s="39"/>
      <c r="CT3014" s="39"/>
      <c r="CU3014" s="39"/>
      <c r="CV3014" s="39"/>
      <c r="CW3014" s="39"/>
      <c r="CX3014" s="39"/>
      <c r="CY3014" s="39"/>
      <c r="CZ3014" s="39"/>
      <c r="DA3014" s="39"/>
      <c r="DB3014" s="39"/>
      <c r="DC3014" s="39"/>
      <c r="DD3014" s="39"/>
      <c r="DE3014" s="39"/>
    </row>
    <row r="3015" spans="1:109" s="38" customFormat="1" ht="12">
      <c r="A3015" s="298"/>
      <c r="B3015" s="298"/>
      <c r="C3015" s="298"/>
      <c r="D3015" s="298"/>
      <c r="E3015" s="298"/>
      <c r="F3015" s="298"/>
      <c r="G3015" s="298"/>
      <c r="H3015" s="298"/>
      <c r="I3015" s="298"/>
      <c r="J3015" s="298"/>
      <c r="K3015" s="298"/>
      <c r="L3015" s="299"/>
      <c r="M3015" s="302"/>
      <c r="N3015" s="298"/>
      <c r="O3015" s="238"/>
      <c r="P3015" s="238"/>
      <c r="Q3015" s="238"/>
      <c r="T3015" s="39"/>
      <c r="U3015" s="39"/>
      <c r="V3015" s="39"/>
      <c r="W3015" s="39"/>
      <c r="X3015" s="39"/>
      <c r="Y3015" s="39"/>
      <c r="Z3015" s="39"/>
      <c r="AA3015" s="39"/>
      <c r="AB3015" s="39"/>
      <c r="AC3015" s="39"/>
      <c r="AD3015" s="39"/>
      <c r="AE3015" s="39"/>
      <c r="AF3015" s="39"/>
      <c r="AG3015" s="39"/>
      <c r="AH3015" s="39"/>
      <c r="AI3015" s="39"/>
      <c r="AJ3015" s="39"/>
      <c r="AK3015" s="39"/>
      <c r="AL3015" s="39"/>
      <c r="AM3015" s="39"/>
      <c r="AN3015" s="39"/>
      <c r="AO3015" s="39"/>
      <c r="AP3015" s="39"/>
      <c r="AQ3015" s="39"/>
      <c r="AR3015" s="39"/>
      <c r="AS3015" s="39"/>
      <c r="AT3015" s="39"/>
      <c r="AU3015" s="39"/>
      <c r="AV3015" s="39"/>
      <c r="AW3015" s="39"/>
      <c r="AX3015" s="39"/>
      <c r="AY3015" s="39"/>
      <c r="AZ3015" s="39"/>
      <c r="BA3015" s="39"/>
      <c r="BB3015" s="39"/>
      <c r="BC3015" s="39"/>
      <c r="BD3015" s="39"/>
      <c r="BE3015" s="39"/>
      <c r="BF3015" s="39"/>
      <c r="BG3015" s="39"/>
      <c r="BH3015" s="39"/>
      <c r="BI3015" s="39"/>
      <c r="BJ3015" s="39"/>
      <c r="BK3015" s="39"/>
      <c r="BL3015" s="39"/>
      <c r="BM3015" s="39"/>
      <c r="BN3015" s="39"/>
      <c r="BO3015" s="39"/>
      <c r="BP3015" s="39"/>
      <c r="BQ3015" s="39"/>
      <c r="BR3015" s="39"/>
      <c r="BS3015" s="39"/>
      <c r="BT3015" s="39"/>
      <c r="BU3015" s="39"/>
      <c r="BV3015" s="39"/>
      <c r="BW3015" s="39"/>
      <c r="BX3015" s="39"/>
      <c r="BY3015" s="39"/>
      <c r="BZ3015" s="39"/>
      <c r="CA3015" s="39"/>
      <c r="CB3015" s="39"/>
      <c r="CC3015" s="39"/>
      <c r="CD3015" s="39"/>
      <c r="CE3015" s="39"/>
      <c r="CF3015" s="39"/>
      <c r="CG3015" s="39"/>
      <c r="CH3015" s="39"/>
      <c r="CI3015" s="39"/>
      <c r="CJ3015" s="39"/>
      <c r="CK3015" s="39"/>
      <c r="CL3015" s="39"/>
      <c r="CM3015" s="39"/>
      <c r="CN3015" s="39"/>
      <c r="CO3015" s="39"/>
      <c r="CP3015" s="39"/>
      <c r="CQ3015" s="39"/>
      <c r="CR3015" s="39"/>
      <c r="CS3015" s="39"/>
      <c r="CT3015" s="39"/>
      <c r="CU3015" s="39"/>
      <c r="CV3015" s="39"/>
      <c r="CW3015" s="39"/>
      <c r="CX3015" s="39"/>
      <c r="CY3015" s="39"/>
      <c r="CZ3015" s="39"/>
      <c r="DA3015" s="39"/>
      <c r="DB3015" s="39"/>
      <c r="DC3015" s="39"/>
      <c r="DD3015" s="39"/>
      <c r="DE3015" s="39"/>
    </row>
    <row r="3016" spans="1:109" s="38" customFormat="1" ht="12">
      <c r="A3016" s="298"/>
      <c r="B3016" s="298"/>
      <c r="C3016" s="298"/>
      <c r="D3016" s="298"/>
      <c r="E3016" s="298"/>
      <c r="F3016" s="298"/>
      <c r="G3016" s="298"/>
      <c r="H3016" s="298"/>
      <c r="I3016" s="298"/>
      <c r="J3016" s="298"/>
      <c r="K3016" s="298"/>
      <c r="L3016" s="299"/>
      <c r="M3016" s="302"/>
      <c r="N3016" s="298"/>
      <c r="O3016" s="238"/>
      <c r="P3016" s="238"/>
      <c r="Q3016" s="238"/>
      <c r="T3016" s="39"/>
      <c r="U3016" s="39"/>
      <c r="V3016" s="39"/>
      <c r="W3016" s="39"/>
      <c r="X3016" s="39"/>
      <c r="Y3016" s="39"/>
      <c r="Z3016" s="39"/>
      <c r="AA3016" s="39"/>
      <c r="AB3016" s="39"/>
      <c r="AC3016" s="39"/>
      <c r="AD3016" s="39"/>
      <c r="AE3016" s="39"/>
      <c r="AF3016" s="39"/>
      <c r="AG3016" s="39"/>
      <c r="AH3016" s="39"/>
      <c r="AI3016" s="39"/>
      <c r="AJ3016" s="39"/>
      <c r="AK3016" s="39"/>
      <c r="AL3016" s="39"/>
      <c r="AM3016" s="39"/>
      <c r="AN3016" s="39"/>
      <c r="AO3016" s="39"/>
      <c r="AP3016" s="39"/>
      <c r="AQ3016" s="39"/>
      <c r="AR3016" s="39"/>
      <c r="AS3016" s="39"/>
      <c r="AT3016" s="39"/>
      <c r="AU3016" s="39"/>
      <c r="AV3016" s="39"/>
      <c r="AW3016" s="39"/>
      <c r="AX3016" s="39"/>
      <c r="AY3016" s="39"/>
      <c r="AZ3016" s="39"/>
      <c r="BA3016" s="39"/>
      <c r="BB3016" s="39"/>
      <c r="BC3016" s="39"/>
      <c r="BD3016" s="39"/>
      <c r="BE3016" s="39"/>
      <c r="BF3016" s="39"/>
      <c r="BG3016" s="39"/>
      <c r="BH3016" s="39"/>
      <c r="BI3016" s="39"/>
      <c r="BJ3016" s="39"/>
      <c r="BK3016" s="39"/>
      <c r="BL3016" s="39"/>
      <c r="BM3016" s="39"/>
      <c r="BN3016" s="39"/>
      <c r="BO3016" s="39"/>
      <c r="BP3016" s="39"/>
      <c r="BQ3016" s="39"/>
      <c r="BR3016" s="39"/>
      <c r="BS3016" s="39"/>
      <c r="BT3016" s="39"/>
      <c r="BU3016" s="39"/>
      <c r="BV3016" s="39"/>
      <c r="BW3016" s="39"/>
      <c r="BX3016" s="39"/>
      <c r="BY3016" s="39"/>
      <c r="BZ3016" s="39"/>
      <c r="CA3016" s="39"/>
      <c r="CB3016" s="39"/>
      <c r="CC3016" s="39"/>
      <c r="CD3016" s="39"/>
      <c r="CE3016" s="39"/>
      <c r="CF3016" s="39"/>
      <c r="CG3016" s="39"/>
      <c r="CH3016" s="39"/>
      <c r="CI3016" s="39"/>
      <c r="CJ3016" s="39"/>
      <c r="CK3016" s="39"/>
      <c r="CL3016" s="39"/>
      <c r="CM3016" s="39"/>
      <c r="CN3016" s="39"/>
      <c r="CO3016" s="39"/>
      <c r="CP3016" s="39"/>
      <c r="CQ3016" s="39"/>
      <c r="CR3016" s="39"/>
      <c r="CS3016" s="39"/>
      <c r="CT3016" s="39"/>
      <c r="CU3016" s="39"/>
      <c r="CV3016" s="39"/>
      <c r="CW3016" s="39"/>
      <c r="CX3016" s="39"/>
      <c r="CY3016" s="39"/>
      <c r="CZ3016" s="39"/>
      <c r="DA3016" s="39"/>
      <c r="DB3016" s="39"/>
      <c r="DC3016" s="39"/>
      <c r="DD3016" s="39"/>
      <c r="DE3016" s="39"/>
    </row>
    <row r="3017" spans="1:109" s="38" customFormat="1" ht="12">
      <c r="A3017" s="298"/>
      <c r="B3017" s="298"/>
      <c r="C3017" s="298"/>
      <c r="D3017" s="298"/>
      <c r="E3017" s="298"/>
      <c r="F3017" s="298"/>
      <c r="G3017" s="298"/>
      <c r="H3017" s="298"/>
      <c r="I3017" s="298"/>
      <c r="J3017" s="298"/>
      <c r="K3017" s="298"/>
      <c r="L3017" s="299"/>
      <c r="M3017" s="302"/>
      <c r="N3017" s="298"/>
      <c r="O3017" s="238"/>
      <c r="P3017" s="238"/>
      <c r="Q3017" s="238"/>
      <c r="T3017" s="39"/>
      <c r="U3017" s="39"/>
      <c r="V3017" s="39"/>
      <c r="W3017" s="39"/>
      <c r="X3017" s="39"/>
      <c r="Y3017" s="39"/>
      <c r="Z3017" s="39"/>
      <c r="AA3017" s="39"/>
      <c r="AB3017" s="39"/>
      <c r="AC3017" s="39"/>
      <c r="AD3017" s="39"/>
      <c r="AE3017" s="39"/>
      <c r="AF3017" s="39"/>
      <c r="AG3017" s="39"/>
      <c r="AH3017" s="39"/>
      <c r="AI3017" s="39"/>
      <c r="AJ3017" s="39"/>
      <c r="AK3017" s="39"/>
      <c r="AL3017" s="39"/>
      <c r="AM3017" s="39"/>
      <c r="AN3017" s="39"/>
      <c r="AO3017" s="39"/>
      <c r="AP3017" s="39"/>
      <c r="AQ3017" s="39"/>
      <c r="AR3017" s="39"/>
      <c r="AS3017" s="39"/>
      <c r="AT3017" s="39"/>
      <c r="AU3017" s="39"/>
      <c r="AV3017" s="39"/>
      <c r="AW3017" s="39"/>
      <c r="AX3017" s="39"/>
      <c r="AY3017" s="39"/>
      <c r="AZ3017" s="39"/>
      <c r="BA3017" s="39"/>
      <c r="BB3017" s="39"/>
      <c r="BC3017" s="39"/>
      <c r="BD3017" s="39"/>
      <c r="BE3017" s="39"/>
      <c r="BF3017" s="39"/>
      <c r="BG3017" s="39"/>
      <c r="BH3017" s="39"/>
      <c r="BI3017" s="39"/>
      <c r="BJ3017" s="39"/>
      <c r="BK3017" s="39"/>
      <c r="BL3017" s="39"/>
      <c r="BM3017" s="39"/>
      <c r="BN3017" s="39"/>
      <c r="BO3017" s="39"/>
      <c r="BP3017" s="39"/>
      <c r="BQ3017" s="39"/>
      <c r="BR3017" s="39"/>
      <c r="BS3017" s="39"/>
      <c r="BT3017" s="39"/>
      <c r="BU3017" s="39"/>
      <c r="BV3017" s="39"/>
      <c r="BW3017" s="39"/>
      <c r="BX3017" s="39"/>
      <c r="BY3017" s="39"/>
      <c r="BZ3017" s="39"/>
      <c r="CA3017" s="39"/>
      <c r="CB3017" s="39"/>
      <c r="CC3017" s="39"/>
      <c r="CD3017" s="39"/>
      <c r="CE3017" s="39"/>
      <c r="CF3017" s="39"/>
      <c r="CG3017" s="39"/>
      <c r="CH3017" s="39"/>
      <c r="CI3017" s="39"/>
      <c r="CJ3017" s="39"/>
      <c r="CK3017" s="39"/>
      <c r="CL3017" s="39"/>
      <c r="CM3017" s="39"/>
      <c r="CN3017" s="39"/>
      <c r="CO3017" s="39"/>
      <c r="CP3017" s="39"/>
      <c r="CQ3017" s="39"/>
      <c r="CR3017" s="39"/>
      <c r="CS3017" s="39"/>
      <c r="CT3017" s="39"/>
      <c r="CU3017" s="39"/>
      <c r="CV3017" s="39"/>
      <c r="CW3017" s="39"/>
      <c r="CX3017" s="39"/>
      <c r="CY3017" s="39"/>
      <c r="CZ3017" s="39"/>
      <c r="DA3017" s="39"/>
      <c r="DB3017" s="39"/>
      <c r="DC3017" s="39"/>
      <c r="DD3017" s="39"/>
      <c r="DE3017" s="39"/>
    </row>
    <row r="3018" spans="1:109" s="38" customFormat="1" ht="12">
      <c r="A3018" s="298"/>
      <c r="B3018" s="298"/>
      <c r="C3018" s="298"/>
      <c r="D3018" s="298"/>
      <c r="E3018" s="298"/>
      <c r="F3018" s="298"/>
      <c r="G3018" s="298"/>
      <c r="H3018" s="298"/>
      <c r="I3018" s="298"/>
      <c r="J3018" s="298"/>
      <c r="K3018" s="298"/>
      <c r="L3018" s="299"/>
      <c r="M3018" s="302"/>
      <c r="N3018" s="298"/>
      <c r="O3018" s="238"/>
      <c r="P3018" s="238"/>
      <c r="Q3018" s="238"/>
      <c r="T3018" s="39"/>
      <c r="U3018" s="39"/>
      <c r="V3018" s="39"/>
      <c r="W3018" s="39"/>
      <c r="X3018" s="39"/>
      <c r="Y3018" s="39"/>
      <c r="Z3018" s="39"/>
      <c r="AA3018" s="39"/>
      <c r="AB3018" s="39"/>
      <c r="AC3018" s="39"/>
      <c r="AD3018" s="39"/>
      <c r="AE3018" s="39"/>
      <c r="AF3018" s="39"/>
      <c r="AG3018" s="39"/>
      <c r="AH3018" s="39"/>
      <c r="AI3018" s="39"/>
      <c r="AJ3018" s="39"/>
      <c r="AK3018" s="39"/>
      <c r="AL3018" s="39"/>
      <c r="AM3018" s="39"/>
      <c r="AN3018" s="39"/>
      <c r="AO3018" s="39"/>
      <c r="AP3018" s="39"/>
      <c r="AQ3018" s="39"/>
      <c r="AR3018" s="39"/>
      <c r="AS3018" s="39"/>
      <c r="AT3018" s="39"/>
      <c r="AU3018" s="39"/>
      <c r="AV3018" s="39"/>
      <c r="AW3018" s="39"/>
      <c r="AX3018" s="39"/>
      <c r="AY3018" s="39"/>
      <c r="AZ3018" s="39"/>
      <c r="BA3018" s="39"/>
      <c r="BB3018" s="39"/>
      <c r="BC3018" s="39"/>
      <c r="BD3018" s="39"/>
      <c r="BE3018" s="39"/>
      <c r="BF3018" s="39"/>
      <c r="BG3018" s="39"/>
      <c r="BH3018" s="39"/>
      <c r="BI3018" s="39"/>
      <c r="BJ3018" s="39"/>
      <c r="BK3018" s="39"/>
      <c r="BL3018" s="39"/>
      <c r="BM3018" s="39"/>
      <c r="BN3018" s="39"/>
      <c r="BO3018" s="39"/>
      <c r="BP3018" s="39"/>
      <c r="BQ3018" s="39"/>
      <c r="BR3018" s="39"/>
      <c r="BS3018" s="39"/>
      <c r="BT3018" s="39"/>
      <c r="BU3018" s="39"/>
      <c r="BV3018" s="39"/>
      <c r="BW3018" s="39"/>
      <c r="BX3018" s="39"/>
      <c r="BY3018" s="39"/>
      <c r="BZ3018" s="39"/>
      <c r="CA3018" s="39"/>
      <c r="CB3018" s="39"/>
      <c r="CC3018" s="39"/>
      <c r="CD3018" s="39"/>
      <c r="CE3018" s="39"/>
      <c r="CF3018" s="39"/>
      <c r="CG3018" s="39"/>
      <c r="CH3018" s="39"/>
      <c r="CI3018" s="39"/>
      <c r="CJ3018" s="39"/>
      <c r="CK3018" s="39"/>
      <c r="CL3018" s="39"/>
      <c r="CM3018" s="39"/>
      <c r="CN3018" s="39"/>
      <c r="CO3018" s="39"/>
      <c r="CP3018" s="39"/>
      <c r="CQ3018" s="39"/>
      <c r="CR3018" s="39"/>
      <c r="CS3018" s="39"/>
      <c r="CT3018" s="39"/>
      <c r="CU3018" s="39"/>
      <c r="CV3018" s="39"/>
      <c r="CW3018" s="39"/>
      <c r="CX3018" s="39"/>
      <c r="CY3018" s="39"/>
      <c r="CZ3018" s="39"/>
      <c r="DA3018" s="39"/>
      <c r="DB3018" s="39"/>
      <c r="DC3018" s="39"/>
      <c r="DD3018" s="39"/>
      <c r="DE3018" s="39"/>
    </row>
    <row r="3019" spans="1:109" s="38" customFormat="1" ht="12">
      <c r="A3019" s="298"/>
      <c r="B3019" s="298"/>
      <c r="C3019" s="298"/>
      <c r="D3019" s="298"/>
      <c r="E3019" s="298"/>
      <c r="F3019" s="298"/>
      <c r="G3019" s="298"/>
      <c r="H3019" s="298"/>
      <c r="I3019" s="298"/>
      <c r="J3019" s="298"/>
      <c r="K3019" s="298"/>
      <c r="L3019" s="299"/>
      <c r="M3019" s="302"/>
      <c r="N3019" s="298"/>
      <c r="O3019" s="238"/>
      <c r="P3019" s="238"/>
      <c r="Q3019" s="238"/>
      <c r="T3019" s="39"/>
      <c r="U3019" s="39"/>
      <c r="V3019" s="39"/>
      <c r="W3019" s="39"/>
      <c r="X3019" s="39"/>
      <c r="Y3019" s="39"/>
      <c r="Z3019" s="39"/>
      <c r="AA3019" s="39"/>
      <c r="AB3019" s="39"/>
      <c r="AC3019" s="39"/>
      <c r="AD3019" s="39"/>
      <c r="AE3019" s="39"/>
      <c r="AF3019" s="39"/>
      <c r="AG3019" s="39"/>
      <c r="AH3019" s="39"/>
      <c r="AI3019" s="39"/>
      <c r="AJ3019" s="39"/>
      <c r="AK3019" s="39"/>
      <c r="AL3019" s="39"/>
      <c r="AM3019" s="39"/>
      <c r="AN3019" s="39"/>
      <c r="AO3019" s="39"/>
      <c r="AP3019" s="39"/>
      <c r="AQ3019" s="39"/>
      <c r="AR3019" s="39"/>
      <c r="AS3019" s="39"/>
      <c r="AT3019" s="39"/>
      <c r="AU3019" s="39"/>
      <c r="AV3019" s="39"/>
      <c r="AW3019" s="39"/>
      <c r="AX3019" s="39"/>
      <c r="AY3019" s="39"/>
      <c r="AZ3019" s="39"/>
      <c r="BA3019" s="39"/>
      <c r="BB3019" s="39"/>
      <c r="BC3019" s="39"/>
      <c r="BD3019" s="39"/>
      <c r="BE3019" s="39"/>
      <c r="BF3019" s="39"/>
      <c r="BG3019" s="39"/>
      <c r="BH3019" s="39"/>
      <c r="BI3019" s="39"/>
      <c r="BJ3019" s="39"/>
      <c r="BK3019" s="39"/>
      <c r="BL3019" s="39"/>
      <c r="BM3019" s="39"/>
      <c r="BN3019" s="39"/>
      <c r="BO3019" s="39"/>
      <c r="BP3019" s="39"/>
      <c r="BQ3019" s="39"/>
      <c r="BR3019" s="39"/>
      <c r="BS3019" s="39"/>
      <c r="BT3019" s="39"/>
      <c r="BU3019" s="39"/>
      <c r="BV3019" s="39"/>
      <c r="BW3019" s="39"/>
      <c r="BX3019" s="39"/>
      <c r="BY3019" s="39"/>
      <c r="BZ3019" s="39"/>
      <c r="CA3019" s="39"/>
      <c r="CB3019" s="39"/>
      <c r="CC3019" s="39"/>
      <c r="CD3019" s="39"/>
      <c r="CE3019" s="39"/>
      <c r="CF3019" s="39"/>
      <c r="CG3019" s="39"/>
      <c r="CH3019" s="39"/>
      <c r="CI3019" s="39"/>
      <c r="CJ3019" s="39"/>
      <c r="CK3019" s="39"/>
      <c r="CL3019" s="39"/>
      <c r="CM3019" s="39"/>
      <c r="CN3019" s="39"/>
      <c r="CO3019" s="39"/>
      <c r="CP3019" s="39"/>
      <c r="CQ3019" s="39"/>
      <c r="CR3019" s="39"/>
      <c r="CS3019" s="39"/>
      <c r="CT3019" s="39"/>
      <c r="CU3019" s="39"/>
      <c r="CV3019" s="39"/>
      <c r="CW3019" s="39"/>
      <c r="CX3019" s="39"/>
      <c r="CY3019" s="39"/>
      <c r="CZ3019" s="39"/>
      <c r="DA3019" s="39"/>
      <c r="DB3019" s="39"/>
      <c r="DC3019" s="39"/>
      <c r="DD3019" s="39"/>
      <c r="DE3019" s="39"/>
    </row>
    <row r="3020" spans="1:109" s="38" customFormat="1" ht="12">
      <c r="A3020" s="298"/>
      <c r="B3020" s="298"/>
      <c r="C3020" s="298"/>
      <c r="D3020" s="298"/>
      <c r="E3020" s="298"/>
      <c r="F3020" s="298"/>
      <c r="G3020" s="298"/>
      <c r="H3020" s="298"/>
      <c r="I3020" s="298"/>
      <c r="J3020" s="298"/>
      <c r="K3020" s="298"/>
      <c r="L3020" s="299"/>
      <c r="M3020" s="302"/>
      <c r="N3020" s="298"/>
      <c r="O3020" s="238"/>
      <c r="P3020" s="238"/>
      <c r="Q3020" s="238"/>
      <c r="T3020" s="39"/>
      <c r="U3020" s="39"/>
      <c r="V3020" s="39"/>
      <c r="W3020" s="39"/>
      <c r="X3020" s="39"/>
      <c r="Y3020" s="39"/>
      <c r="Z3020" s="39"/>
      <c r="AA3020" s="39"/>
      <c r="AB3020" s="39"/>
      <c r="AC3020" s="39"/>
      <c r="AD3020" s="39"/>
      <c r="AE3020" s="39"/>
      <c r="AF3020" s="39"/>
      <c r="AG3020" s="39"/>
      <c r="AH3020" s="39"/>
      <c r="AI3020" s="39"/>
      <c r="AJ3020" s="39"/>
      <c r="AK3020" s="39"/>
      <c r="AL3020" s="39"/>
      <c r="AM3020" s="39"/>
      <c r="AN3020" s="39"/>
      <c r="AO3020" s="39"/>
      <c r="AP3020" s="39"/>
      <c r="AQ3020" s="39"/>
      <c r="AR3020" s="39"/>
      <c r="AS3020" s="39"/>
      <c r="AT3020" s="39"/>
      <c r="AU3020" s="39"/>
      <c r="AV3020" s="39"/>
      <c r="AW3020" s="39"/>
      <c r="AX3020" s="39"/>
      <c r="AY3020" s="39"/>
      <c r="AZ3020" s="39"/>
      <c r="BA3020" s="39"/>
      <c r="BB3020" s="39"/>
      <c r="BC3020" s="39"/>
      <c r="BD3020" s="39"/>
      <c r="BE3020" s="39"/>
      <c r="BF3020" s="39"/>
      <c r="BG3020" s="39"/>
      <c r="BH3020" s="39"/>
      <c r="BI3020" s="39"/>
      <c r="BJ3020" s="39"/>
      <c r="BK3020" s="39"/>
      <c r="BL3020" s="39"/>
      <c r="BM3020" s="39"/>
      <c r="BN3020" s="39"/>
      <c r="BO3020" s="39"/>
      <c r="BP3020" s="39"/>
      <c r="BQ3020" s="39"/>
      <c r="BR3020" s="39"/>
      <c r="BS3020" s="39"/>
      <c r="BT3020" s="39"/>
      <c r="BU3020" s="39"/>
      <c r="BV3020" s="39"/>
      <c r="BW3020" s="39"/>
      <c r="BX3020" s="39"/>
      <c r="BY3020" s="39"/>
      <c r="BZ3020" s="39"/>
      <c r="CA3020" s="39"/>
      <c r="CB3020" s="39"/>
      <c r="CC3020" s="39"/>
      <c r="CD3020" s="39"/>
      <c r="CE3020" s="39"/>
      <c r="CF3020" s="39"/>
      <c r="CG3020" s="39"/>
      <c r="CH3020" s="39"/>
      <c r="CI3020" s="39"/>
      <c r="CJ3020" s="39"/>
      <c r="CK3020" s="39"/>
      <c r="CL3020" s="39"/>
      <c r="CM3020" s="39"/>
      <c r="CN3020" s="39"/>
      <c r="CO3020" s="39"/>
      <c r="CP3020" s="39"/>
      <c r="CQ3020" s="39"/>
      <c r="CR3020" s="39"/>
      <c r="CS3020" s="39"/>
      <c r="CT3020" s="39"/>
      <c r="CU3020" s="39"/>
      <c r="CV3020" s="39"/>
      <c r="CW3020" s="39"/>
      <c r="CX3020" s="39"/>
      <c r="CY3020" s="39"/>
      <c r="CZ3020" s="39"/>
      <c r="DA3020" s="39"/>
      <c r="DB3020" s="39"/>
      <c r="DC3020" s="39"/>
      <c r="DD3020" s="39"/>
      <c r="DE3020" s="39"/>
    </row>
    <row r="3021" spans="1:109" s="38" customFormat="1" ht="12">
      <c r="A3021" s="298"/>
      <c r="B3021" s="298"/>
      <c r="C3021" s="298"/>
      <c r="D3021" s="298"/>
      <c r="E3021" s="298"/>
      <c r="F3021" s="298"/>
      <c r="G3021" s="298"/>
      <c r="H3021" s="298"/>
      <c r="I3021" s="298"/>
      <c r="J3021" s="298"/>
      <c r="K3021" s="298"/>
      <c r="L3021" s="299"/>
      <c r="M3021" s="302"/>
      <c r="N3021" s="298"/>
      <c r="O3021" s="238"/>
      <c r="P3021" s="238"/>
      <c r="Q3021" s="238"/>
      <c r="T3021" s="39"/>
      <c r="U3021" s="39"/>
      <c r="V3021" s="39"/>
      <c r="W3021" s="39"/>
      <c r="X3021" s="39"/>
      <c r="Y3021" s="39"/>
      <c r="Z3021" s="39"/>
      <c r="AA3021" s="39"/>
      <c r="AB3021" s="39"/>
      <c r="AC3021" s="39"/>
      <c r="AD3021" s="39"/>
      <c r="AE3021" s="39"/>
      <c r="AF3021" s="39"/>
      <c r="AG3021" s="39"/>
      <c r="AH3021" s="39"/>
      <c r="AI3021" s="39"/>
      <c r="AJ3021" s="39"/>
      <c r="AK3021" s="39"/>
      <c r="AL3021" s="39"/>
      <c r="AM3021" s="39"/>
      <c r="AN3021" s="39"/>
      <c r="AO3021" s="39"/>
      <c r="AP3021" s="39"/>
      <c r="AQ3021" s="39"/>
      <c r="AR3021" s="39"/>
      <c r="AS3021" s="39"/>
      <c r="AT3021" s="39"/>
      <c r="AU3021" s="39"/>
      <c r="AV3021" s="39"/>
      <c r="AW3021" s="39"/>
      <c r="AX3021" s="39"/>
      <c r="AY3021" s="39"/>
      <c r="AZ3021" s="39"/>
      <c r="BA3021" s="39"/>
      <c r="BB3021" s="39"/>
      <c r="BC3021" s="39"/>
      <c r="BD3021" s="39"/>
      <c r="BE3021" s="39"/>
      <c r="BF3021" s="39"/>
      <c r="BG3021" s="39"/>
      <c r="BH3021" s="39"/>
      <c r="BI3021" s="39"/>
      <c r="BJ3021" s="39"/>
      <c r="BK3021" s="39"/>
      <c r="BL3021" s="39"/>
      <c r="BM3021" s="39"/>
      <c r="BN3021" s="39"/>
      <c r="BO3021" s="39"/>
      <c r="BP3021" s="39"/>
      <c r="BQ3021" s="39"/>
      <c r="BR3021" s="39"/>
      <c r="BS3021" s="39"/>
      <c r="BT3021" s="39"/>
      <c r="BU3021" s="39"/>
      <c r="BV3021" s="39"/>
      <c r="BW3021" s="39"/>
      <c r="BX3021" s="39"/>
      <c r="BY3021" s="39"/>
      <c r="BZ3021" s="39"/>
      <c r="CA3021" s="39"/>
      <c r="CB3021" s="39"/>
      <c r="CC3021" s="39"/>
      <c r="CD3021" s="39"/>
      <c r="CE3021" s="39"/>
      <c r="CF3021" s="39"/>
      <c r="CG3021" s="39"/>
      <c r="CH3021" s="39"/>
      <c r="CI3021" s="39"/>
      <c r="CJ3021" s="39"/>
      <c r="CK3021" s="39"/>
      <c r="CL3021" s="39"/>
      <c r="CM3021" s="39"/>
      <c r="CN3021" s="39"/>
      <c r="CO3021" s="39"/>
      <c r="CP3021" s="39"/>
      <c r="CQ3021" s="39"/>
      <c r="CR3021" s="39"/>
      <c r="CS3021" s="39"/>
      <c r="CT3021" s="39"/>
      <c r="CU3021" s="39"/>
      <c r="CV3021" s="39"/>
      <c r="CW3021" s="39"/>
      <c r="CX3021" s="39"/>
      <c r="CY3021" s="39"/>
      <c r="CZ3021" s="39"/>
      <c r="DA3021" s="39"/>
      <c r="DB3021" s="39"/>
      <c r="DC3021" s="39"/>
      <c r="DD3021" s="39"/>
      <c r="DE3021" s="39"/>
    </row>
    <row r="3022" spans="1:109" s="38" customFormat="1" ht="12">
      <c r="A3022" s="298"/>
      <c r="B3022" s="298"/>
      <c r="C3022" s="298"/>
      <c r="D3022" s="298"/>
      <c r="E3022" s="298"/>
      <c r="F3022" s="298"/>
      <c r="G3022" s="298"/>
      <c r="H3022" s="298"/>
      <c r="I3022" s="298"/>
      <c r="J3022" s="298"/>
      <c r="K3022" s="298"/>
      <c r="L3022" s="299"/>
      <c r="M3022" s="302"/>
      <c r="N3022" s="298"/>
      <c r="O3022" s="238"/>
      <c r="P3022" s="238"/>
      <c r="Q3022" s="238"/>
      <c r="T3022" s="39"/>
      <c r="U3022" s="39"/>
      <c r="V3022" s="39"/>
      <c r="W3022" s="39"/>
      <c r="X3022" s="39"/>
      <c r="Y3022" s="39"/>
      <c r="Z3022" s="39"/>
      <c r="AA3022" s="39"/>
      <c r="AB3022" s="39"/>
      <c r="AC3022" s="39"/>
      <c r="AD3022" s="39"/>
      <c r="AE3022" s="39"/>
      <c r="AF3022" s="39"/>
      <c r="AG3022" s="39"/>
      <c r="AH3022" s="39"/>
      <c r="AI3022" s="39"/>
      <c r="AJ3022" s="39"/>
      <c r="AK3022" s="39"/>
      <c r="AL3022" s="39"/>
      <c r="AM3022" s="39"/>
      <c r="AN3022" s="39"/>
      <c r="AO3022" s="39"/>
      <c r="AP3022" s="39"/>
      <c r="AQ3022" s="39"/>
      <c r="AR3022" s="39"/>
      <c r="AS3022" s="39"/>
      <c r="AT3022" s="39"/>
      <c r="AU3022" s="39"/>
      <c r="AV3022" s="39"/>
      <c r="AW3022" s="39"/>
      <c r="AX3022" s="39"/>
      <c r="AY3022" s="39"/>
      <c r="AZ3022" s="39"/>
      <c r="BA3022" s="39"/>
      <c r="BB3022" s="39"/>
      <c r="BC3022" s="39"/>
      <c r="BD3022" s="39"/>
      <c r="BE3022" s="39"/>
      <c r="BF3022" s="39"/>
      <c r="BG3022" s="39"/>
      <c r="BH3022" s="39"/>
      <c r="BI3022" s="39"/>
      <c r="BJ3022" s="39"/>
      <c r="BK3022" s="39"/>
      <c r="BL3022" s="39"/>
      <c r="BM3022" s="39"/>
      <c r="BN3022" s="39"/>
      <c r="BO3022" s="39"/>
      <c r="BP3022" s="39"/>
      <c r="BQ3022" s="39"/>
      <c r="BR3022" s="39"/>
      <c r="BS3022" s="39"/>
      <c r="BT3022" s="39"/>
      <c r="BU3022" s="39"/>
      <c r="BV3022" s="39"/>
      <c r="BW3022" s="39"/>
      <c r="BX3022" s="39"/>
      <c r="BY3022" s="39"/>
      <c r="BZ3022" s="39"/>
      <c r="CA3022" s="39"/>
      <c r="CB3022" s="39"/>
      <c r="CC3022" s="39"/>
      <c r="CD3022" s="39"/>
      <c r="CE3022" s="39"/>
      <c r="CF3022" s="39"/>
      <c r="CG3022" s="39"/>
      <c r="CH3022" s="39"/>
      <c r="CI3022" s="39"/>
      <c r="CJ3022" s="39"/>
      <c r="CK3022" s="39"/>
      <c r="CL3022" s="39"/>
      <c r="CM3022" s="39"/>
      <c r="CN3022" s="39"/>
      <c r="CO3022" s="39"/>
      <c r="CP3022" s="39"/>
      <c r="CQ3022" s="39"/>
      <c r="CR3022" s="39"/>
      <c r="CS3022" s="39"/>
      <c r="CT3022" s="39"/>
      <c r="CU3022" s="39"/>
      <c r="CV3022" s="39"/>
      <c r="CW3022" s="39"/>
      <c r="CX3022" s="39"/>
      <c r="CY3022" s="39"/>
      <c r="CZ3022" s="39"/>
      <c r="DA3022" s="39"/>
      <c r="DB3022" s="39"/>
      <c r="DC3022" s="39"/>
      <c r="DD3022" s="39"/>
      <c r="DE3022" s="39"/>
    </row>
    <row r="3023" spans="1:109" s="38" customFormat="1" ht="12">
      <c r="A3023" s="298"/>
      <c r="B3023" s="298"/>
      <c r="C3023" s="298"/>
      <c r="D3023" s="298"/>
      <c r="E3023" s="298"/>
      <c r="F3023" s="298"/>
      <c r="G3023" s="298"/>
      <c r="H3023" s="298"/>
      <c r="I3023" s="298"/>
      <c r="J3023" s="298"/>
      <c r="K3023" s="298"/>
      <c r="L3023" s="299"/>
      <c r="M3023" s="302"/>
      <c r="N3023" s="298"/>
      <c r="O3023" s="238"/>
      <c r="P3023" s="238"/>
      <c r="Q3023" s="238"/>
      <c r="T3023" s="39"/>
      <c r="U3023" s="39"/>
      <c r="V3023" s="39"/>
      <c r="W3023" s="39"/>
      <c r="X3023" s="39"/>
      <c r="Y3023" s="39"/>
      <c r="Z3023" s="39"/>
      <c r="AA3023" s="39"/>
      <c r="AB3023" s="39"/>
      <c r="AC3023" s="39"/>
      <c r="AD3023" s="39"/>
      <c r="AE3023" s="39"/>
      <c r="AF3023" s="39"/>
      <c r="AG3023" s="39"/>
      <c r="AH3023" s="39"/>
      <c r="AI3023" s="39"/>
      <c r="AJ3023" s="39"/>
      <c r="AK3023" s="39"/>
      <c r="AL3023" s="39"/>
      <c r="AM3023" s="39"/>
      <c r="AN3023" s="39"/>
      <c r="AO3023" s="39"/>
      <c r="AP3023" s="39"/>
      <c r="AQ3023" s="39"/>
      <c r="AR3023" s="39"/>
      <c r="AS3023" s="39"/>
      <c r="AT3023" s="39"/>
      <c r="AU3023" s="39"/>
      <c r="AV3023" s="39"/>
      <c r="AW3023" s="39"/>
      <c r="AX3023" s="39"/>
      <c r="AY3023" s="39"/>
      <c r="AZ3023" s="39"/>
      <c r="BA3023" s="39"/>
      <c r="BB3023" s="39"/>
      <c r="BC3023" s="39"/>
      <c r="BD3023" s="39"/>
      <c r="BE3023" s="39"/>
      <c r="BF3023" s="39"/>
      <c r="BG3023" s="39"/>
      <c r="BH3023" s="39"/>
      <c r="BI3023" s="39"/>
      <c r="BJ3023" s="39"/>
      <c r="BK3023" s="39"/>
      <c r="BL3023" s="39"/>
      <c r="BM3023" s="39"/>
      <c r="BN3023" s="39"/>
      <c r="BO3023" s="39"/>
      <c r="BP3023" s="39"/>
      <c r="BQ3023" s="39"/>
      <c r="BR3023" s="39"/>
      <c r="BS3023" s="39"/>
      <c r="BT3023" s="39"/>
      <c r="BU3023" s="39"/>
      <c r="BV3023" s="39"/>
      <c r="BW3023" s="39"/>
      <c r="BX3023" s="39"/>
      <c r="BY3023" s="39"/>
      <c r="BZ3023" s="39"/>
      <c r="CA3023" s="39"/>
      <c r="CB3023" s="39"/>
      <c r="CC3023" s="39"/>
      <c r="CD3023" s="39"/>
      <c r="CE3023" s="39"/>
      <c r="CF3023" s="39"/>
      <c r="CG3023" s="39"/>
      <c r="CH3023" s="39"/>
      <c r="CI3023" s="39"/>
      <c r="CJ3023" s="39"/>
      <c r="CK3023" s="39"/>
      <c r="CL3023" s="39"/>
      <c r="CM3023" s="39"/>
      <c r="CN3023" s="39"/>
      <c r="CO3023" s="39"/>
      <c r="CP3023" s="39"/>
      <c r="CQ3023" s="39"/>
      <c r="CR3023" s="39"/>
      <c r="CS3023" s="39"/>
      <c r="CT3023" s="39"/>
      <c r="CU3023" s="39"/>
      <c r="CV3023" s="39"/>
      <c r="CW3023" s="39"/>
      <c r="CX3023" s="39"/>
      <c r="CY3023" s="39"/>
      <c r="CZ3023" s="39"/>
      <c r="DA3023" s="39"/>
      <c r="DB3023" s="39"/>
      <c r="DC3023" s="39"/>
      <c r="DD3023" s="39"/>
      <c r="DE3023" s="39"/>
    </row>
    <row r="3024" spans="1:109" s="38" customFormat="1" ht="12">
      <c r="A3024" s="298"/>
      <c r="B3024" s="298"/>
      <c r="C3024" s="298"/>
      <c r="D3024" s="298"/>
      <c r="E3024" s="298"/>
      <c r="F3024" s="298"/>
      <c r="G3024" s="298"/>
      <c r="H3024" s="298"/>
      <c r="I3024" s="298"/>
      <c r="J3024" s="298"/>
      <c r="K3024" s="298"/>
      <c r="L3024" s="299"/>
      <c r="M3024" s="302"/>
      <c r="N3024" s="298"/>
      <c r="O3024" s="238"/>
      <c r="P3024" s="238"/>
      <c r="Q3024" s="238"/>
      <c r="T3024" s="39"/>
      <c r="U3024" s="39"/>
      <c r="V3024" s="39"/>
      <c r="W3024" s="39"/>
      <c r="X3024" s="39"/>
      <c r="Y3024" s="39"/>
      <c r="Z3024" s="39"/>
      <c r="AA3024" s="39"/>
      <c r="AB3024" s="39"/>
      <c r="AC3024" s="39"/>
      <c r="AD3024" s="39"/>
      <c r="AE3024" s="39"/>
      <c r="AF3024" s="39"/>
      <c r="AG3024" s="39"/>
      <c r="AH3024" s="39"/>
      <c r="AI3024" s="39"/>
      <c r="AJ3024" s="39"/>
      <c r="AK3024" s="39"/>
      <c r="AL3024" s="39"/>
      <c r="AM3024" s="39"/>
      <c r="AN3024" s="39"/>
      <c r="AO3024" s="39"/>
      <c r="AP3024" s="39"/>
      <c r="AQ3024" s="39"/>
      <c r="AR3024" s="39"/>
      <c r="AS3024" s="39"/>
      <c r="AT3024" s="39"/>
      <c r="AU3024" s="39"/>
      <c r="AV3024" s="39"/>
      <c r="AW3024" s="39"/>
      <c r="AX3024" s="39"/>
      <c r="AY3024" s="39"/>
      <c r="AZ3024" s="39"/>
      <c r="BA3024" s="39"/>
      <c r="BB3024" s="39"/>
      <c r="BC3024" s="39"/>
      <c r="BD3024" s="39"/>
      <c r="BE3024" s="39"/>
      <c r="BF3024" s="39"/>
      <c r="BG3024" s="39"/>
      <c r="BH3024" s="39"/>
      <c r="BI3024" s="39"/>
      <c r="BJ3024" s="39"/>
      <c r="BK3024" s="39"/>
      <c r="BL3024" s="39"/>
      <c r="BM3024" s="39"/>
      <c r="BN3024" s="39"/>
      <c r="BO3024" s="39"/>
      <c r="BP3024" s="39"/>
      <c r="BQ3024" s="39"/>
      <c r="BR3024" s="39"/>
      <c r="BS3024" s="39"/>
      <c r="BT3024" s="39"/>
      <c r="BU3024" s="39"/>
      <c r="BV3024" s="39"/>
      <c r="BW3024" s="39"/>
      <c r="BX3024" s="39"/>
      <c r="BY3024" s="39"/>
      <c r="BZ3024" s="39"/>
      <c r="CA3024" s="39"/>
      <c r="CB3024" s="39"/>
      <c r="CC3024" s="39"/>
      <c r="CD3024" s="39"/>
      <c r="CE3024" s="39"/>
      <c r="CF3024" s="39"/>
      <c r="CG3024" s="39"/>
      <c r="CH3024" s="39"/>
      <c r="CI3024" s="39"/>
      <c r="CJ3024" s="39"/>
      <c r="CK3024" s="39"/>
      <c r="CL3024" s="39"/>
      <c r="CM3024" s="39"/>
      <c r="CN3024" s="39"/>
      <c r="CO3024" s="39"/>
      <c r="CP3024" s="39"/>
      <c r="CQ3024" s="39"/>
      <c r="CR3024" s="39"/>
      <c r="CS3024" s="39"/>
      <c r="CT3024" s="39"/>
      <c r="CU3024" s="39"/>
      <c r="CV3024" s="39"/>
      <c r="CW3024" s="39"/>
      <c r="CX3024" s="39"/>
      <c r="CY3024" s="39"/>
      <c r="CZ3024" s="39"/>
      <c r="DA3024" s="39"/>
      <c r="DB3024" s="39"/>
      <c r="DC3024" s="39"/>
      <c r="DD3024" s="39"/>
      <c r="DE3024" s="39"/>
    </row>
    <row r="3025" spans="1:109" s="38" customFormat="1" ht="12">
      <c r="A3025" s="298"/>
      <c r="B3025" s="298"/>
      <c r="C3025" s="298"/>
      <c r="D3025" s="298"/>
      <c r="E3025" s="298"/>
      <c r="F3025" s="298"/>
      <c r="G3025" s="298"/>
      <c r="H3025" s="298"/>
      <c r="I3025" s="298"/>
      <c r="J3025" s="298"/>
      <c r="K3025" s="298"/>
      <c r="L3025" s="299"/>
      <c r="M3025" s="302"/>
      <c r="N3025" s="298"/>
      <c r="O3025" s="238"/>
      <c r="P3025" s="238"/>
      <c r="Q3025" s="238"/>
      <c r="T3025" s="39"/>
      <c r="U3025" s="39"/>
      <c r="V3025" s="39"/>
      <c r="W3025" s="39"/>
      <c r="X3025" s="39"/>
      <c r="Y3025" s="39"/>
      <c r="Z3025" s="39"/>
      <c r="AA3025" s="39"/>
      <c r="AB3025" s="39"/>
      <c r="AC3025" s="39"/>
      <c r="AD3025" s="39"/>
      <c r="AE3025" s="39"/>
      <c r="AF3025" s="39"/>
      <c r="AG3025" s="39"/>
      <c r="AH3025" s="39"/>
      <c r="AI3025" s="39"/>
      <c r="AJ3025" s="39"/>
      <c r="AK3025" s="39"/>
      <c r="AL3025" s="39"/>
      <c r="AM3025" s="39"/>
      <c r="AN3025" s="39"/>
      <c r="AO3025" s="39"/>
      <c r="AP3025" s="39"/>
      <c r="AQ3025" s="39"/>
      <c r="AR3025" s="39"/>
      <c r="AS3025" s="39"/>
      <c r="AT3025" s="39"/>
      <c r="AU3025" s="39"/>
      <c r="AV3025" s="39"/>
      <c r="AW3025" s="39"/>
      <c r="AX3025" s="39"/>
      <c r="AY3025" s="39"/>
      <c r="AZ3025" s="39"/>
      <c r="BA3025" s="39"/>
      <c r="BB3025" s="39"/>
      <c r="BC3025" s="39"/>
      <c r="BD3025" s="39"/>
      <c r="BE3025" s="39"/>
      <c r="BF3025" s="39"/>
      <c r="BG3025" s="39"/>
      <c r="BH3025" s="39"/>
      <c r="BI3025" s="39"/>
      <c r="BJ3025" s="39"/>
      <c r="BK3025" s="39"/>
      <c r="BL3025" s="39"/>
      <c r="BM3025" s="39"/>
      <c r="BN3025" s="39"/>
      <c r="BO3025" s="39"/>
      <c r="BP3025" s="39"/>
      <c r="BQ3025" s="39"/>
      <c r="BR3025" s="39"/>
      <c r="BS3025" s="39"/>
      <c r="BT3025" s="39"/>
      <c r="BU3025" s="39"/>
      <c r="BV3025" s="39"/>
      <c r="BW3025" s="39"/>
      <c r="BX3025" s="39"/>
      <c r="BY3025" s="39"/>
      <c r="BZ3025" s="39"/>
      <c r="CA3025" s="39"/>
      <c r="CB3025" s="39"/>
      <c r="CC3025" s="39"/>
      <c r="CD3025" s="39"/>
      <c r="CE3025" s="39"/>
      <c r="CF3025" s="39"/>
      <c r="CG3025" s="39"/>
      <c r="CH3025" s="39"/>
      <c r="CI3025" s="39"/>
      <c r="CJ3025" s="39"/>
      <c r="CK3025" s="39"/>
      <c r="CL3025" s="39"/>
      <c r="CM3025" s="39"/>
      <c r="CN3025" s="39"/>
      <c r="CO3025" s="39"/>
      <c r="CP3025" s="39"/>
      <c r="CQ3025" s="39"/>
      <c r="CR3025" s="39"/>
      <c r="CS3025" s="39"/>
      <c r="CT3025" s="39"/>
      <c r="CU3025" s="39"/>
      <c r="CV3025" s="39"/>
      <c r="CW3025" s="39"/>
      <c r="CX3025" s="39"/>
      <c r="CY3025" s="39"/>
      <c r="CZ3025" s="39"/>
      <c r="DA3025" s="39"/>
      <c r="DB3025" s="39"/>
      <c r="DC3025" s="39"/>
      <c r="DD3025" s="39"/>
      <c r="DE3025" s="39"/>
    </row>
    <row r="3026" spans="1:109" s="38" customFormat="1" ht="12">
      <c r="A3026" s="298"/>
      <c r="B3026" s="298"/>
      <c r="C3026" s="298"/>
      <c r="D3026" s="298"/>
      <c r="E3026" s="298"/>
      <c r="F3026" s="298"/>
      <c r="G3026" s="298"/>
      <c r="H3026" s="298"/>
      <c r="I3026" s="298"/>
      <c r="J3026" s="298"/>
      <c r="K3026" s="298"/>
      <c r="L3026" s="299"/>
      <c r="M3026" s="302"/>
      <c r="N3026" s="298"/>
      <c r="O3026" s="238"/>
      <c r="P3026" s="238"/>
      <c r="Q3026" s="238"/>
      <c r="T3026" s="39"/>
      <c r="U3026" s="39"/>
      <c r="V3026" s="39"/>
      <c r="W3026" s="39"/>
      <c r="X3026" s="39"/>
      <c r="Y3026" s="39"/>
      <c r="Z3026" s="39"/>
      <c r="AA3026" s="39"/>
      <c r="AB3026" s="39"/>
      <c r="AC3026" s="39"/>
      <c r="AD3026" s="39"/>
      <c r="AE3026" s="39"/>
      <c r="AF3026" s="39"/>
      <c r="AG3026" s="39"/>
      <c r="AH3026" s="39"/>
      <c r="AI3026" s="39"/>
      <c r="AJ3026" s="39"/>
      <c r="AK3026" s="39"/>
      <c r="AL3026" s="39"/>
      <c r="AM3026" s="39"/>
      <c r="AN3026" s="39"/>
      <c r="AO3026" s="39"/>
      <c r="AP3026" s="39"/>
      <c r="AQ3026" s="39"/>
      <c r="AR3026" s="39"/>
      <c r="AS3026" s="39"/>
      <c r="AT3026" s="39"/>
      <c r="AU3026" s="39"/>
      <c r="AV3026" s="39"/>
      <c r="AW3026" s="39"/>
      <c r="AX3026" s="39"/>
      <c r="AY3026" s="39"/>
      <c r="AZ3026" s="39"/>
      <c r="BA3026" s="39"/>
      <c r="BB3026" s="39"/>
      <c r="BC3026" s="39"/>
      <c r="BD3026" s="39"/>
      <c r="BE3026" s="39"/>
      <c r="BF3026" s="39"/>
      <c r="BG3026" s="39"/>
      <c r="BH3026" s="39"/>
      <c r="BI3026" s="39"/>
      <c r="BJ3026" s="39"/>
      <c r="BK3026" s="39"/>
      <c r="BL3026" s="39"/>
      <c r="BM3026" s="39"/>
      <c r="BN3026" s="39"/>
      <c r="BO3026" s="39"/>
      <c r="BP3026" s="39"/>
      <c r="BQ3026" s="39"/>
      <c r="BR3026" s="39"/>
      <c r="BS3026" s="39"/>
      <c r="BT3026" s="39"/>
      <c r="BU3026" s="39"/>
      <c r="BV3026" s="39"/>
      <c r="BW3026" s="39"/>
      <c r="BX3026" s="39"/>
      <c r="BY3026" s="39"/>
      <c r="BZ3026" s="39"/>
      <c r="CA3026" s="39"/>
      <c r="CB3026" s="39"/>
      <c r="CC3026" s="39"/>
      <c r="CD3026" s="39"/>
      <c r="CE3026" s="39"/>
      <c r="CF3026" s="39"/>
      <c r="CG3026" s="39"/>
      <c r="CH3026" s="39"/>
      <c r="CI3026" s="39"/>
      <c r="CJ3026" s="39"/>
      <c r="CK3026" s="39"/>
      <c r="CL3026" s="39"/>
      <c r="CM3026" s="39"/>
      <c r="CN3026" s="39"/>
      <c r="CO3026" s="39"/>
      <c r="CP3026" s="39"/>
      <c r="CQ3026" s="39"/>
      <c r="CR3026" s="39"/>
      <c r="CS3026" s="39"/>
      <c r="CT3026" s="39"/>
      <c r="CU3026" s="39"/>
      <c r="CV3026" s="39"/>
      <c r="CW3026" s="39"/>
      <c r="CX3026" s="39"/>
      <c r="CY3026" s="39"/>
      <c r="CZ3026" s="39"/>
      <c r="DA3026" s="39"/>
      <c r="DB3026" s="39"/>
      <c r="DC3026" s="39"/>
      <c r="DD3026" s="39"/>
      <c r="DE3026" s="39"/>
    </row>
    <row r="3027" spans="1:109" s="38" customFormat="1" ht="12">
      <c r="A3027" s="298"/>
      <c r="B3027" s="298"/>
      <c r="C3027" s="298"/>
      <c r="D3027" s="298"/>
      <c r="E3027" s="298"/>
      <c r="F3027" s="298"/>
      <c r="G3027" s="298"/>
      <c r="H3027" s="298"/>
      <c r="I3027" s="298"/>
      <c r="J3027" s="298"/>
      <c r="K3027" s="298"/>
      <c r="L3027" s="299"/>
      <c r="M3027" s="302"/>
      <c r="N3027" s="298"/>
      <c r="O3027" s="238"/>
      <c r="P3027" s="238"/>
      <c r="Q3027" s="238"/>
      <c r="T3027" s="39"/>
      <c r="U3027" s="39"/>
      <c r="V3027" s="39"/>
      <c r="W3027" s="39"/>
      <c r="X3027" s="39"/>
      <c r="Y3027" s="39"/>
      <c r="Z3027" s="39"/>
      <c r="AA3027" s="39"/>
      <c r="AB3027" s="39"/>
      <c r="AC3027" s="39"/>
      <c r="AD3027" s="39"/>
      <c r="AE3027" s="39"/>
      <c r="AF3027" s="39"/>
      <c r="AG3027" s="39"/>
      <c r="AH3027" s="39"/>
      <c r="AI3027" s="39"/>
      <c r="AJ3027" s="39"/>
      <c r="AK3027" s="39"/>
      <c r="AL3027" s="39"/>
      <c r="AM3027" s="39"/>
      <c r="AN3027" s="39"/>
      <c r="AO3027" s="39"/>
      <c r="AP3027" s="39"/>
      <c r="AQ3027" s="39"/>
      <c r="AR3027" s="39"/>
      <c r="AS3027" s="39"/>
      <c r="AT3027" s="39"/>
      <c r="AU3027" s="39"/>
      <c r="AV3027" s="39"/>
      <c r="AW3027" s="39"/>
      <c r="AX3027" s="39"/>
      <c r="AY3027" s="39"/>
      <c r="AZ3027" s="39"/>
      <c r="BA3027" s="39"/>
      <c r="BB3027" s="39"/>
      <c r="BC3027" s="39"/>
      <c r="BD3027" s="39"/>
      <c r="BE3027" s="39"/>
      <c r="BF3027" s="39"/>
      <c r="BG3027" s="39"/>
      <c r="BH3027" s="39"/>
      <c r="BI3027" s="39"/>
      <c r="BJ3027" s="39"/>
      <c r="BK3027" s="39"/>
      <c r="BL3027" s="39"/>
      <c r="BM3027" s="39"/>
      <c r="BN3027" s="39"/>
      <c r="BO3027" s="39"/>
      <c r="BP3027" s="39"/>
      <c r="BQ3027" s="39"/>
      <c r="BR3027" s="39"/>
      <c r="BS3027" s="39"/>
      <c r="BT3027" s="39"/>
      <c r="BU3027" s="39"/>
      <c r="BV3027" s="39"/>
      <c r="BW3027" s="39"/>
      <c r="BX3027" s="39"/>
      <c r="BY3027" s="39"/>
      <c r="BZ3027" s="39"/>
      <c r="CA3027" s="39"/>
      <c r="CB3027" s="39"/>
      <c r="CC3027" s="39"/>
      <c r="CD3027" s="39"/>
      <c r="CE3027" s="39"/>
      <c r="CF3027" s="39"/>
      <c r="CG3027" s="39"/>
      <c r="CH3027" s="39"/>
      <c r="CI3027" s="39"/>
      <c r="CJ3027" s="39"/>
      <c r="CK3027" s="39"/>
      <c r="CL3027" s="39"/>
      <c r="CM3027" s="39"/>
      <c r="CN3027" s="39"/>
      <c r="CO3027" s="39"/>
      <c r="CP3027" s="39"/>
      <c r="CQ3027" s="39"/>
      <c r="CR3027" s="39"/>
      <c r="CS3027" s="39"/>
      <c r="CT3027" s="39"/>
      <c r="CU3027" s="39"/>
      <c r="CV3027" s="39"/>
      <c r="CW3027" s="39"/>
      <c r="CX3027" s="39"/>
      <c r="CY3027" s="39"/>
      <c r="CZ3027" s="39"/>
      <c r="DA3027" s="39"/>
      <c r="DB3027" s="39"/>
      <c r="DC3027" s="39"/>
      <c r="DD3027" s="39"/>
      <c r="DE3027" s="39"/>
    </row>
    <row r="3028" spans="1:109" s="38" customFormat="1" ht="12">
      <c r="A3028" s="298"/>
      <c r="B3028" s="298"/>
      <c r="C3028" s="298"/>
      <c r="D3028" s="298"/>
      <c r="E3028" s="298"/>
      <c r="F3028" s="298"/>
      <c r="G3028" s="298"/>
      <c r="H3028" s="298"/>
      <c r="I3028" s="298"/>
      <c r="J3028" s="298"/>
      <c r="K3028" s="298"/>
      <c r="L3028" s="299"/>
      <c r="M3028" s="302"/>
      <c r="N3028" s="298"/>
      <c r="O3028" s="238"/>
      <c r="P3028" s="238"/>
      <c r="Q3028" s="238"/>
      <c r="T3028" s="39"/>
      <c r="U3028" s="39"/>
      <c r="V3028" s="39"/>
      <c r="W3028" s="39"/>
      <c r="X3028" s="39"/>
      <c r="Y3028" s="39"/>
      <c r="Z3028" s="39"/>
      <c r="AA3028" s="39"/>
      <c r="AB3028" s="39"/>
      <c r="AC3028" s="39"/>
      <c r="AD3028" s="39"/>
      <c r="AE3028" s="39"/>
      <c r="AF3028" s="39"/>
      <c r="AG3028" s="39"/>
      <c r="AH3028" s="39"/>
      <c r="AI3028" s="39"/>
      <c r="AJ3028" s="39"/>
      <c r="AK3028" s="39"/>
      <c r="AL3028" s="39"/>
      <c r="AM3028" s="39"/>
      <c r="AN3028" s="39"/>
      <c r="AO3028" s="39"/>
      <c r="AP3028" s="39"/>
      <c r="AQ3028" s="39"/>
      <c r="AR3028" s="39"/>
      <c r="AS3028" s="39"/>
      <c r="AT3028" s="39"/>
      <c r="AU3028" s="39"/>
      <c r="AV3028" s="39"/>
      <c r="AW3028" s="39"/>
      <c r="AX3028" s="39"/>
      <c r="AY3028" s="39"/>
      <c r="AZ3028" s="39"/>
      <c r="BA3028" s="39"/>
      <c r="BB3028" s="39"/>
      <c r="BC3028" s="39"/>
      <c r="BD3028" s="39"/>
      <c r="BE3028" s="39"/>
      <c r="BF3028" s="39"/>
      <c r="BG3028" s="39"/>
      <c r="BH3028" s="39"/>
      <c r="BI3028" s="39"/>
      <c r="BJ3028" s="39"/>
      <c r="BK3028" s="39"/>
      <c r="BL3028" s="39"/>
      <c r="BM3028" s="39"/>
      <c r="BN3028" s="39"/>
      <c r="BO3028" s="39"/>
      <c r="BP3028" s="39"/>
      <c r="BQ3028" s="39"/>
      <c r="BR3028" s="39"/>
      <c r="BS3028" s="39"/>
      <c r="BT3028" s="39"/>
      <c r="BU3028" s="39"/>
      <c r="BV3028" s="39"/>
      <c r="BW3028" s="39"/>
      <c r="BX3028" s="39"/>
      <c r="BY3028" s="39"/>
      <c r="BZ3028" s="39"/>
      <c r="CA3028" s="39"/>
      <c r="CB3028" s="39"/>
      <c r="CC3028" s="39"/>
      <c r="CD3028" s="39"/>
      <c r="CE3028" s="39"/>
      <c r="CF3028" s="39"/>
      <c r="CG3028" s="39"/>
      <c r="CH3028" s="39"/>
      <c r="CI3028" s="39"/>
      <c r="CJ3028" s="39"/>
      <c r="CK3028" s="39"/>
      <c r="CL3028" s="39"/>
      <c r="CM3028" s="39"/>
      <c r="CN3028" s="39"/>
      <c r="CO3028" s="39"/>
      <c r="CP3028" s="39"/>
      <c r="CQ3028" s="39"/>
      <c r="CR3028" s="39"/>
      <c r="CS3028" s="39"/>
      <c r="CT3028" s="39"/>
      <c r="CU3028" s="39"/>
      <c r="CV3028" s="39"/>
      <c r="CW3028" s="39"/>
      <c r="CX3028" s="39"/>
      <c r="CY3028" s="39"/>
      <c r="CZ3028" s="39"/>
      <c r="DA3028" s="39"/>
      <c r="DB3028" s="39"/>
      <c r="DC3028" s="39"/>
      <c r="DD3028" s="39"/>
      <c r="DE3028" s="39"/>
    </row>
    <row r="3029" spans="1:109" s="38" customFormat="1" ht="12">
      <c r="A3029" s="298"/>
      <c r="B3029" s="298"/>
      <c r="C3029" s="298"/>
      <c r="D3029" s="298"/>
      <c r="E3029" s="298"/>
      <c r="F3029" s="298"/>
      <c r="G3029" s="298"/>
      <c r="H3029" s="298"/>
      <c r="I3029" s="298"/>
      <c r="J3029" s="298"/>
      <c r="K3029" s="298"/>
      <c r="L3029" s="299"/>
      <c r="M3029" s="302"/>
      <c r="N3029" s="298"/>
      <c r="O3029" s="238"/>
      <c r="P3029" s="238"/>
      <c r="Q3029" s="238"/>
      <c r="T3029" s="39"/>
      <c r="U3029" s="39"/>
      <c r="V3029" s="39"/>
      <c r="W3029" s="39"/>
      <c r="X3029" s="39"/>
      <c r="Y3029" s="39"/>
      <c r="Z3029" s="39"/>
      <c r="AA3029" s="39"/>
      <c r="AB3029" s="39"/>
      <c r="AC3029" s="39"/>
      <c r="AD3029" s="39"/>
      <c r="AE3029" s="39"/>
      <c r="AF3029" s="39"/>
      <c r="AG3029" s="39"/>
      <c r="AH3029" s="39"/>
      <c r="AI3029" s="39"/>
      <c r="AJ3029" s="39"/>
      <c r="AK3029" s="39"/>
      <c r="AL3029" s="39"/>
      <c r="AM3029" s="39"/>
      <c r="AN3029" s="39"/>
      <c r="AO3029" s="39"/>
      <c r="AP3029" s="39"/>
      <c r="AQ3029" s="39"/>
      <c r="AR3029" s="39"/>
      <c r="AS3029" s="39"/>
      <c r="AT3029" s="39"/>
      <c r="AU3029" s="39"/>
      <c r="AV3029" s="39"/>
      <c r="AW3029" s="39"/>
      <c r="AX3029" s="39"/>
      <c r="AY3029" s="39"/>
      <c r="AZ3029" s="39"/>
      <c r="BA3029" s="39"/>
      <c r="BB3029" s="39"/>
      <c r="BC3029" s="39"/>
      <c r="BD3029" s="39"/>
      <c r="BE3029" s="39"/>
      <c r="BF3029" s="39"/>
      <c r="BG3029" s="39"/>
      <c r="BH3029" s="39"/>
      <c r="BI3029" s="39"/>
      <c r="BJ3029" s="39"/>
      <c r="BK3029" s="39"/>
      <c r="BL3029" s="39"/>
      <c r="BM3029" s="39"/>
      <c r="BN3029" s="39"/>
      <c r="BO3029" s="39"/>
      <c r="BP3029" s="39"/>
      <c r="BQ3029" s="39"/>
      <c r="BR3029" s="39"/>
      <c r="BS3029" s="39"/>
      <c r="BT3029" s="39"/>
      <c r="BU3029" s="39"/>
      <c r="BV3029" s="39"/>
      <c r="BW3029" s="39"/>
      <c r="BX3029" s="39"/>
      <c r="BY3029" s="39"/>
      <c r="BZ3029" s="39"/>
      <c r="CA3029" s="39"/>
      <c r="CB3029" s="39"/>
      <c r="CC3029" s="39"/>
      <c r="CD3029" s="39"/>
      <c r="CE3029" s="39"/>
      <c r="CF3029" s="39"/>
      <c r="CG3029" s="39"/>
      <c r="CH3029" s="39"/>
      <c r="CI3029" s="39"/>
      <c r="CJ3029" s="39"/>
      <c r="CK3029" s="39"/>
      <c r="CL3029" s="39"/>
      <c r="CM3029" s="39"/>
      <c r="CN3029" s="39"/>
      <c r="CO3029" s="39"/>
      <c r="CP3029" s="39"/>
      <c r="CQ3029" s="39"/>
      <c r="CR3029" s="39"/>
      <c r="CS3029" s="39"/>
      <c r="CT3029" s="39"/>
      <c r="CU3029" s="39"/>
      <c r="CV3029" s="39"/>
      <c r="CW3029" s="39"/>
      <c r="CX3029" s="39"/>
      <c r="CY3029" s="39"/>
      <c r="CZ3029" s="39"/>
      <c r="DA3029" s="39"/>
      <c r="DB3029" s="39"/>
      <c r="DC3029" s="39"/>
      <c r="DD3029" s="39"/>
      <c r="DE3029" s="39"/>
    </row>
    <row r="3030" spans="1:109" s="38" customFormat="1" ht="12">
      <c r="A3030" s="298"/>
      <c r="B3030" s="298"/>
      <c r="C3030" s="298"/>
      <c r="D3030" s="298"/>
      <c r="E3030" s="298"/>
      <c r="F3030" s="298"/>
      <c r="G3030" s="298"/>
      <c r="H3030" s="298"/>
      <c r="I3030" s="298"/>
      <c r="J3030" s="298"/>
      <c r="K3030" s="298"/>
      <c r="L3030" s="299"/>
      <c r="M3030" s="302"/>
      <c r="N3030" s="298"/>
      <c r="O3030" s="238"/>
      <c r="P3030" s="238"/>
      <c r="Q3030" s="238"/>
      <c r="T3030" s="39"/>
      <c r="U3030" s="39"/>
      <c r="V3030" s="39"/>
      <c r="W3030" s="39"/>
      <c r="X3030" s="39"/>
      <c r="Y3030" s="39"/>
      <c r="Z3030" s="39"/>
      <c r="AA3030" s="39"/>
      <c r="AB3030" s="39"/>
      <c r="AC3030" s="39"/>
      <c r="AD3030" s="39"/>
      <c r="AE3030" s="39"/>
      <c r="AF3030" s="39"/>
      <c r="AG3030" s="39"/>
      <c r="AH3030" s="39"/>
      <c r="AI3030" s="39"/>
      <c r="AJ3030" s="39"/>
      <c r="AK3030" s="39"/>
      <c r="AL3030" s="39"/>
      <c r="AM3030" s="39"/>
      <c r="AN3030" s="39"/>
      <c r="AO3030" s="39"/>
      <c r="AP3030" s="39"/>
      <c r="AQ3030" s="39"/>
      <c r="AR3030" s="39"/>
      <c r="AS3030" s="39"/>
      <c r="AT3030" s="39"/>
      <c r="AU3030" s="39"/>
      <c r="AV3030" s="39"/>
      <c r="AW3030" s="39"/>
      <c r="AX3030" s="39"/>
      <c r="AY3030" s="39"/>
      <c r="AZ3030" s="39"/>
      <c r="BA3030" s="39"/>
      <c r="BB3030" s="39"/>
      <c r="BC3030" s="39"/>
      <c r="BD3030" s="39"/>
      <c r="BE3030" s="39"/>
      <c r="BF3030" s="39"/>
      <c r="BG3030" s="39"/>
      <c r="BH3030" s="39"/>
      <c r="BI3030" s="39"/>
      <c r="BJ3030" s="39"/>
      <c r="BK3030" s="39"/>
      <c r="BL3030" s="39"/>
      <c r="BM3030" s="39"/>
      <c r="BN3030" s="39"/>
      <c r="BO3030" s="39"/>
      <c r="BP3030" s="39"/>
      <c r="BQ3030" s="39"/>
      <c r="BR3030" s="39"/>
      <c r="BS3030" s="39"/>
      <c r="BT3030" s="39"/>
      <c r="BU3030" s="39"/>
      <c r="BV3030" s="39"/>
      <c r="BW3030" s="39"/>
      <c r="BX3030" s="39"/>
      <c r="BY3030" s="39"/>
      <c r="BZ3030" s="39"/>
      <c r="CA3030" s="39"/>
      <c r="CB3030" s="39"/>
      <c r="CC3030" s="39"/>
      <c r="CD3030" s="39"/>
      <c r="CE3030" s="39"/>
      <c r="CF3030" s="39"/>
      <c r="CG3030" s="39"/>
      <c r="CH3030" s="39"/>
      <c r="CI3030" s="39"/>
      <c r="CJ3030" s="39"/>
      <c r="CK3030" s="39"/>
      <c r="CL3030" s="39"/>
      <c r="CM3030" s="39"/>
      <c r="CN3030" s="39"/>
      <c r="CO3030" s="39"/>
      <c r="CP3030" s="39"/>
      <c r="CQ3030" s="39"/>
      <c r="CR3030" s="39"/>
      <c r="CS3030" s="39"/>
      <c r="CT3030" s="39"/>
      <c r="CU3030" s="39"/>
      <c r="CV3030" s="39"/>
      <c r="CW3030" s="39"/>
      <c r="CX3030" s="39"/>
      <c r="CY3030" s="39"/>
      <c r="CZ3030" s="39"/>
      <c r="DA3030" s="39"/>
      <c r="DB3030" s="39"/>
      <c r="DC3030" s="39"/>
      <c r="DD3030" s="39"/>
      <c r="DE3030" s="39"/>
    </row>
    <row r="3031" spans="1:109" s="38" customFormat="1" ht="12">
      <c r="A3031" s="298"/>
      <c r="B3031" s="298"/>
      <c r="C3031" s="298"/>
      <c r="D3031" s="298"/>
      <c r="E3031" s="298"/>
      <c r="F3031" s="298"/>
      <c r="G3031" s="298"/>
      <c r="H3031" s="298"/>
      <c r="I3031" s="298"/>
      <c r="J3031" s="298"/>
      <c r="K3031" s="298"/>
      <c r="L3031" s="299"/>
      <c r="M3031" s="302"/>
      <c r="N3031" s="298"/>
      <c r="O3031" s="238"/>
      <c r="P3031" s="238"/>
      <c r="Q3031" s="238"/>
      <c r="T3031" s="39"/>
      <c r="U3031" s="39"/>
      <c r="V3031" s="39"/>
      <c r="W3031" s="39"/>
      <c r="X3031" s="39"/>
      <c r="Y3031" s="39"/>
      <c r="Z3031" s="39"/>
      <c r="AA3031" s="39"/>
      <c r="AB3031" s="39"/>
      <c r="AC3031" s="39"/>
      <c r="AD3031" s="39"/>
      <c r="AE3031" s="39"/>
      <c r="AF3031" s="39"/>
      <c r="AG3031" s="39"/>
      <c r="AH3031" s="39"/>
      <c r="AI3031" s="39"/>
      <c r="AJ3031" s="39"/>
      <c r="AK3031" s="39"/>
      <c r="AL3031" s="39"/>
      <c r="AM3031" s="39"/>
      <c r="AN3031" s="39"/>
      <c r="AO3031" s="39"/>
      <c r="AP3031" s="39"/>
      <c r="AQ3031" s="39"/>
      <c r="AR3031" s="39"/>
      <c r="AS3031" s="39"/>
      <c r="AT3031" s="39"/>
      <c r="AU3031" s="39"/>
      <c r="AV3031" s="39"/>
      <c r="AW3031" s="39"/>
      <c r="AX3031" s="39"/>
      <c r="AY3031" s="39"/>
      <c r="AZ3031" s="39"/>
      <c r="BA3031" s="39"/>
      <c r="BB3031" s="39"/>
      <c r="BC3031" s="39"/>
      <c r="BD3031" s="39"/>
      <c r="BE3031" s="39"/>
      <c r="BF3031" s="39"/>
      <c r="BG3031" s="39"/>
      <c r="BH3031" s="39"/>
      <c r="BI3031" s="39"/>
      <c r="BJ3031" s="39"/>
      <c r="BK3031" s="39"/>
      <c r="BL3031" s="39"/>
      <c r="BM3031" s="39"/>
      <c r="BN3031" s="39"/>
      <c r="BO3031" s="39"/>
      <c r="BP3031" s="39"/>
      <c r="BQ3031" s="39"/>
      <c r="BR3031" s="39"/>
      <c r="BS3031" s="39"/>
      <c r="BT3031" s="39"/>
      <c r="BU3031" s="39"/>
      <c r="BV3031" s="39"/>
      <c r="BW3031" s="39"/>
      <c r="BX3031" s="39"/>
      <c r="BY3031" s="39"/>
      <c r="BZ3031" s="39"/>
      <c r="CA3031" s="39"/>
      <c r="CB3031" s="39"/>
      <c r="CC3031" s="39"/>
      <c r="CD3031" s="39"/>
      <c r="CE3031" s="39"/>
      <c r="CF3031" s="39"/>
      <c r="CG3031" s="39"/>
      <c r="CH3031" s="39"/>
      <c r="CI3031" s="39"/>
      <c r="CJ3031" s="39"/>
      <c r="CK3031" s="39"/>
      <c r="CL3031" s="39"/>
      <c r="CM3031" s="39"/>
      <c r="CN3031" s="39"/>
      <c r="CO3031" s="39"/>
      <c r="CP3031" s="39"/>
      <c r="CQ3031" s="39"/>
      <c r="CR3031" s="39"/>
      <c r="CS3031" s="39"/>
      <c r="CT3031" s="39"/>
      <c r="CU3031" s="39"/>
      <c r="CV3031" s="39"/>
      <c r="CW3031" s="39"/>
      <c r="CX3031" s="39"/>
      <c r="CY3031" s="39"/>
      <c r="CZ3031" s="39"/>
      <c r="DA3031" s="39"/>
      <c r="DB3031" s="39"/>
      <c r="DC3031" s="39"/>
      <c r="DD3031" s="39"/>
      <c r="DE3031" s="39"/>
    </row>
    <row r="3032" spans="1:109" s="38" customFormat="1" ht="12">
      <c r="A3032" s="298"/>
      <c r="B3032" s="298"/>
      <c r="C3032" s="298"/>
      <c r="D3032" s="298"/>
      <c r="E3032" s="298"/>
      <c r="F3032" s="298"/>
      <c r="G3032" s="298"/>
      <c r="H3032" s="298"/>
      <c r="I3032" s="298"/>
      <c r="J3032" s="298"/>
      <c r="K3032" s="298"/>
      <c r="L3032" s="299"/>
      <c r="M3032" s="302"/>
      <c r="N3032" s="298"/>
      <c r="O3032" s="238"/>
      <c r="P3032" s="238"/>
      <c r="Q3032" s="238"/>
      <c r="T3032" s="39"/>
      <c r="U3032" s="39"/>
      <c r="V3032" s="39"/>
      <c r="W3032" s="39"/>
      <c r="X3032" s="39"/>
      <c r="Y3032" s="39"/>
      <c r="Z3032" s="39"/>
      <c r="AA3032" s="39"/>
      <c r="AB3032" s="39"/>
      <c r="AC3032" s="39"/>
      <c r="AD3032" s="39"/>
      <c r="AE3032" s="39"/>
      <c r="AF3032" s="39"/>
      <c r="AG3032" s="39"/>
      <c r="AH3032" s="39"/>
      <c r="AI3032" s="39"/>
      <c r="AJ3032" s="39"/>
      <c r="AK3032" s="39"/>
      <c r="AL3032" s="39"/>
      <c r="AM3032" s="39"/>
      <c r="AN3032" s="39"/>
      <c r="AO3032" s="39"/>
      <c r="AP3032" s="39"/>
      <c r="AQ3032" s="39"/>
      <c r="AR3032" s="39"/>
      <c r="AS3032" s="39"/>
      <c r="AT3032" s="39"/>
      <c r="AU3032" s="39"/>
      <c r="AV3032" s="39"/>
      <c r="AW3032" s="39"/>
      <c r="AX3032" s="39"/>
      <c r="AY3032" s="39"/>
      <c r="AZ3032" s="39"/>
      <c r="BA3032" s="39"/>
      <c r="BB3032" s="39"/>
      <c r="BC3032" s="39"/>
      <c r="BD3032" s="39"/>
      <c r="BE3032" s="39"/>
      <c r="BF3032" s="39"/>
      <c r="BG3032" s="39"/>
      <c r="BH3032" s="39"/>
      <c r="BI3032" s="39"/>
      <c r="BJ3032" s="39"/>
      <c r="BK3032" s="39"/>
      <c r="BL3032" s="39"/>
      <c r="BM3032" s="39"/>
      <c r="BN3032" s="39"/>
      <c r="BO3032" s="39"/>
      <c r="BP3032" s="39"/>
      <c r="BQ3032" s="39"/>
      <c r="BR3032" s="39"/>
      <c r="BS3032" s="39"/>
      <c r="BT3032" s="39"/>
      <c r="BU3032" s="39"/>
      <c r="BV3032" s="39"/>
      <c r="BW3032" s="39"/>
      <c r="BX3032" s="39"/>
      <c r="BY3032" s="39"/>
      <c r="BZ3032" s="39"/>
      <c r="CA3032" s="39"/>
      <c r="CB3032" s="39"/>
      <c r="CC3032" s="39"/>
      <c r="CD3032" s="39"/>
      <c r="CE3032" s="39"/>
      <c r="CF3032" s="39"/>
      <c r="CG3032" s="39"/>
      <c r="CH3032" s="39"/>
      <c r="CI3032" s="39"/>
      <c r="CJ3032" s="39"/>
      <c r="CK3032" s="39"/>
      <c r="CL3032" s="39"/>
      <c r="CM3032" s="39"/>
      <c r="CN3032" s="39"/>
      <c r="CO3032" s="39"/>
      <c r="CP3032" s="39"/>
      <c r="CQ3032" s="39"/>
      <c r="CR3032" s="39"/>
      <c r="CS3032" s="39"/>
      <c r="CT3032" s="39"/>
      <c r="CU3032" s="39"/>
      <c r="CV3032" s="39"/>
      <c r="CW3032" s="39"/>
      <c r="CX3032" s="39"/>
      <c r="CY3032" s="39"/>
      <c r="CZ3032" s="39"/>
      <c r="DA3032" s="39"/>
      <c r="DB3032" s="39"/>
      <c r="DC3032" s="39"/>
      <c r="DD3032" s="39"/>
      <c r="DE3032" s="39"/>
    </row>
    <row r="3033" spans="1:109" s="38" customFormat="1" ht="12">
      <c r="A3033" s="298"/>
      <c r="B3033" s="298"/>
      <c r="C3033" s="298"/>
      <c r="D3033" s="298"/>
      <c r="E3033" s="298"/>
      <c r="F3033" s="298"/>
      <c r="G3033" s="298"/>
      <c r="H3033" s="298"/>
      <c r="I3033" s="298"/>
      <c r="J3033" s="298"/>
      <c r="K3033" s="298"/>
      <c r="L3033" s="299"/>
      <c r="M3033" s="302"/>
      <c r="N3033" s="298"/>
      <c r="O3033" s="238"/>
      <c r="P3033" s="238"/>
      <c r="Q3033" s="238"/>
      <c r="T3033" s="39"/>
      <c r="U3033" s="39"/>
      <c r="V3033" s="39"/>
      <c r="W3033" s="39"/>
      <c r="X3033" s="39"/>
      <c r="Y3033" s="39"/>
      <c r="Z3033" s="39"/>
      <c r="AA3033" s="39"/>
      <c r="AB3033" s="39"/>
      <c r="AC3033" s="39"/>
      <c r="AD3033" s="39"/>
      <c r="AE3033" s="39"/>
      <c r="AF3033" s="39"/>
      <c r="AG3033" s="39"/>
      <c r="AH3033" s="39"/>
      <c r="AI3033" s="39"/>
      <c r="AJ3033" s="39"/>
      <c r="AK3033" s="39"/>
      <c r="AL3033" s="39"/>
      <c r="AM3033" s="39"/>
      <c r="AN3033" s="39"/>
      <c r="AO3033" s="39"/>
      <c r="AP3033" s="39"/>
      <c r="AQ3033" s="39"/>
      <c r="AR3033" s="39"/>
      <c r="AS3033" s="39"/>
      <c r="AT3033" s="39"/>
      <c r="AU3033" s="39"/>
      <c r="AV3033" s="39"/>
      <c r="AW3033" s="39"/>
      <c r="AX3033" s="39"/>
      <c r="AY3033" s="39"/>
      <c r="AZ3033" s="39"/>
      <c r="BA3033" s="39"/>
      <c r="BB3033" s="39"/>
      <c r="BC3033" s="39"/>
      <c r="BD3033" s="39"/>
      <c r="BE3033" s="39"/>
      <c r="BF3033" s="39"/>
      <c r="BG3033" s="39"/>
      <c r="BH3033" s="39"/>
      <c r="BI3033" s="39"/>
      <c r="BJ3033" s="39"/>
      <c r="BK3033" s="39"/>
      <c r="BL3033" s="39"/>
      <c r="BM3033" s="39"/>
      <c r="BN3033" s="39"/>
      <c r="BO3033" s="39"/>
      <c r="BP3033" s="39"/>
      <c r="BQ3033" s="39"/>
      <c r="BR3033" s="39"/>
      <c r="BS3033" s="39"/>
      <c r="BT3033" s="39"/>
      <c r="BU3033" s="39"/>
      <c r="BV3033" s="39"/>
      <c r="BW3033" s="39"/>
      <c r="BX3033" s="39"/>
      <c r="BY3033" s="39"/>
      <c r="BZ3033" s="39"/>
      <c r="CA3033" s="39"/>
      <c r="CB3033" s="39"/>
      <c r="CC3033" s="39"/>
      <c r="CD3033" s="39"/>
      <c r="CE3033" s="39"/>
      <c r="CF3033" s="39"/>
      <c r="CG3033" s="39"/>
      <c r="CH3033" s="39"/>
      <c r="CI3033" s="39"/>
      <c r="CJ3033" s="39"/>
      <c r="CK3033" s="39"/>
      <c r="CL3033" s="39"/>
      <c r="CM3033" s="39"/>
      <c r="CN3033" s="39"/>
      <c r="CO3033" s="39"/>
      <c r="CP3033" s="39"/>
      <c r="CQ3033" s="39"/>
      <c r="CR3033" s="39"/>
      <c r="CS3033" s="39"/>
      <c r="CT3033" s="39"/>
      <c r="CU3033" s="39"/>
      <c r="CV3033" s="39"/>
      <c r="CW3033" s="39"/>
      <c r="CX3033" s="39"/>
      <c r="CY3033" s="39"/>
      <c r="CZ3033" s="39"/>
      <c r="DA3033" s="39"/>
      <c r="DB3033" s="39"/>
      <c r="DC3033" s="39"/>
      <c r="DD3033" s="39"/>
      <c r="DE3033" s="39"/>
    </row>
    <row r="3034" spans="1:109" s="38" customFormat="1" ht="12">
      <c r="A3034" s="298"/>
      <c r="B3034" s="298"/>
      <c r="C3034" s="298"/>
      <c r="D3034" s="298"/>
      <c r="E3034" s="298"/>
      <c r="F3034" s="298"/>
      <c r="G3034" s="298"/>
      <c r="H3034" s="298"/>
      <c r="I3034" s="298"/>
      <c r="J3034" s="298"/>
      <c r="K3034" s="298"/>
      <c r="L3034" s="299"/>
      <c r="M3034" s="302"/>
      <c r="N3034" s="298"/>
      <c r="O3034" s="238"/>
      <c r="P3034" s="238"/>
      <c r="Q3034" s="238"/>
      <c r="T3034" s="39"/>
      <c r="U3034" s="39"/>
      <c r="V3034" s="39"/>
      <c r="W3034" s="39"/>
      <c r="X3034" s="39"/>
      <c r="Y3034" s="39"/>
      <c r="Z3034" s="39"/>
      <c r="AA3034" s="39"/>
      <c r="AB3034" s="39"/>
      <c r="AC3034" s="39"/>
      <c r="AD3034" s="39"/>
      <c r="AE3034" s="39"/>
      <c r="AF3034" s="39"/>
      <c r="AG3034" s="39"/>
      <c r="AH3034" s="39"/>
      <c r="AI3034" s="39"/>
      <c r="AJ3034" s="39"/>
      <c r="AK3034" s="39"/>
      <c r="AL3034" s="39"/>
      <c r="AM3034" s="39"/>
      <c r="AN3034" s="39"/>
      <c r="AO3034" s="39"/>
      <c r="AP3034" s="39"/>
      <c r="AQ3034" s="39"/>
      <c r="AR3034" s="39"/>
      <c r="AS3034" s="39"/>
      <c r="AT3034" s="39"/>
      <c r="AU3034" s="39"/>
      <c r="AV3034" s="39"/>
      <c r="AW3034" s="39"/>
      <c r="AX3034" s="39"/>
      <c r="AY3034" s="39"/>
      <c r="AZ3034" s="39"/>
      <c r="BA3034" s="39"/>
      <c r="BB3034" s="39"/>
      <c r="BC3034" s="39"/>
      <c r="BD3034" s="39"/>
      <c r="BE3034" s="39"/>
      <c r="BF3034" s="39"/>
      <c r="BG3034" s="39"/>
      <c r="BH3034" s="39"/>
      <c r="BI3034" s="39"/>
      <c r="BJ3034" s="39"/>
      <c r="BK3034" s="39"/>
      <c r="BL3034" s="39"/>
      <c r="BM3034" s="39"/>
      <c r="BN3034" s="39"/>
      <c r="BO3034" s="39"/>
      <c r="BP3034" s="39"/>
      <c r="BQ3034" s="39"/>
      <c r="BR3034" s="39"/>
      <c r="BS3034" s="39"/>
      <c r="BT3034" s="39"/>
      <c r="BU3034" s="39"/>
      <c r="BV3034" s="39"/>
      <c r="BW3034" s="39"/>
      <c r="BX3034" s="39"/>
      <c r="BY3034" s="39"/>
      <c r="BZ3034" s="39"/>
      <c r="CA3034" s="39"/>
      <c r="CB3034" s="39"/>
      <c r="CC3034" s="39"/>
      <c r="CD3034" s="39"/>
      <c r="CE3034" s="39"/>
      <c r="CF3034" s="39"/>
      <c r="CG3034" s="39"/>
      <c r="CH3034" s="39"/>
      <c r="CI3034" s="39"/>
      <c r="CJ3034" s="39"/>
      <c r="CK3034" s="39"/>
      <c r="CL3034" s="39"/>
      <c r="CM3034" s="39"/>
      <c r="CN3034" s="39"/>
      <c r="CO3034" s="39"/>
      <c r="CP3034" s="39"/>
      <c r="CQ3034" s="39"/>
      <c r="CR3034" s="39"/>
      <c r="CS3034" s="39"/>
      <c r="CT3034" s="39"/>
      <c r="CU3034" s="39"/>
      <c r="CV3034" s="39"/>
      <c r="CW3034" s="39"/>
      <c r="CX3034" s="39"/>
      <c r="CY3034" s="39"/>
      <c r="CZ3034" s="39"/>
      <c r="DA3034" s="39"/>
      <c r="DB3034" s="39"/>
      <c r="DC3034" s="39"/>
      <c r="DD3034" s="39"/>
      <c r="DE3034" s="39"/>
    </row>
    <row r="3035" spans="1:109" s="38" customFormat="1" ht="12">
      <c r="A3035" s="298"/>
      <c r="B3035" s="298"/>
      <c r="C3035" s="298"/>
      <c r="D3035" s="298"/>
      <c r="E3035" s="298"/>
      <c r="F3035" s="298"/>
      <c r="G3035" s="298"/>
      <c r="H3035" s="298"/>
      <c r="I3035" s="298"/>
      <c r="J3035" s="298"/>
      <c r="K3035" s="298"/>
      <c r="L3035" s="299"/>
      <c r="M3035" s="302"/>
      <c r="N3035" s="298"/>
      <c r="O3035" s="238"/>
      <c r="P3035" s="238"/>
      <c r="Q3035" s="238"/>
      <c r="T3035" s="39"/>
      <c r="U3035" s="39"/>
      <c r="V3035" s="39"/>
      <c r="W3035" s="39"/>
      <c r="X3035" s="39"/>
      <c r="Y3035" s="39"/>
      <c r="Z3035" s="39"/>
      <c r="AA3035" s="39"/>
      <c r="AB3035" s="39"/>
      <c r="AC3035" s="39"/>
      <c r="AD3035" s="39"/>
      <c r="AE3035" s="39"/>
      <c r="AF3035" s="39"/>
      <c r="AG3035" s="39"/>
      <c r="AH3035" s="39"/>
      <c r="AI3035" s="39"/>
      <c r="AJ3035" s="39"/>
      <c r="AK3035" s="39"/>
      <c r="AL3035" s="39"/>
      <c r="AM3035" s="39"/>
      <c r="AN3035" s="39"/>
      <c r="AO3035" s="39"/>
      <c r="AP3035" s="39"/>
      <c r="AQ3035" s="39"/>
      <c r="AR3035" s="39"/>
      <c r="AS3035" s="39"/>
      <c r="AT3035" s="39"/>
      <c r="AU3035" s="39"/>
      <c r="AV3035" s="39"/>
      <c r="AW3035" s="39"/>
      <c r="AX3035" s="39"/>
      <c r="AY3035" s="39"/>
      <c r="AZ3035" s="39"/>
      <c r="BA3035" s="39"/>
      <c r="BB3035" s="39"/>
      <c r="BC3035" s="39"/>
      <c r="BD3035" s="39"/>
      <c r="BE3035" s="39"/>
      <c r="BF3035" s="39"/>
      <c r="BG3035" s="39"/>
      <c r="BH3035" s="39"/>
      <c r="BI3035" s="39"/>
      <c r="BJ3035" s="39"/>
      <c r="BK3035" s="39"/>
      <c r="BL3035" s="39"/>
      <c r="BM3035" s="39"/>
      <c r="BN3035" s="39"/>
      <c r="BO3035" s="39"/>
      <c r="BP3035" s="39"/>
      <c r="BQ3035" s="39"/>
      <c r="BR3035" s="39"/>
      <c r="BS3035" s="39"/>
      <c r="BT3035" s="39"/>
      <c r="BU3035" s="39"/>
      <c r="BV3035" s="39"/>
      <c r="BW3035" s="39"/>
      <c r="BX3035" s="39"/>
      <c r="BY3035" s="39"/>
      <c r="BZ3035" s="39"/>
      <c r="CA3035" s="39"/>
      <c r="CB3035" s="39"/>
      <c r="CC3035" s="39"/>
      <c r="CD3035" s="39"/>
      <c r="CE3035" s="39"/>
      <c r="CF3035" s="39"/>
      <c r="CG3035" s="39"/>
      <c r="CH3035" s="39"/>
      <c r="CI3035" s="39"/>
      <c r="CJ3035" s="39"/>
      <c r="CK3035" s="39"/>
      <c r="CL3035" s="39"/>
      <c r="CM3035" s="39"/>
      <c r="CN3035" s="39"/>
      <c r="CO3035" s="39"/>
      <c r="CP3035" s="39"/>
      <c r="CQ3035" s="39"/>
      <c r="CR3035" s="39"/>
      <c r="CS3035" s="39"/>
      <c r="CT3035" s="39"/>
      <c r="CU3035" s="39"/>
      <c r="CV3035" s="39"/>
      <c r="CW3035" s="39"/>
      <c r="CX3035" s="39"/>
      <c r="CY3035" s="39"/>
      <c r="CZ3035" s="39"/>
      <c r="DA3035" s="39"/>
      <c r="DB3035" s="39"/>
      <c r="DC3035" s="39"/>
      <c r="DD3035" s="39"/>
      <c r="DE3035" s="39"/>
    </row>
    <row r="3036" spans="1:109" s="38" customFormat="1" ht="12">
      <c r="A3036" s="298"/>
      <c r="B3036" s="298"/>
      <c r="C3036" s="298"/>
      <c r="D3036" s="298"/>
      <c r="E3036" s="298"/>
      <c r="F3036" s="298"/>
      <c r="G3036" s="298"/>
      <c r="H3036" s="298"/>
      <c r="I3036" s="298"/>
      <c r="J3036" s="298"/>
      <c r="K3036" s="298"/>
      <c r="L3036" s="299"/>
      <c r="M3036" s="302"/>
      <c r="N3036" s="298"/>
      <c r="O3036" s="238"/>
      <c r="P3036" s="238"/>
      <c r="Q3036" s="238"/>
      <c r="T3036" s="39"/>
      <c r="U3036" s="39"/>
      <c r="V3036" s="39"/>
      <c r="W3036" s="39"/>
      <c r="X3036" s="39"/>
      <c r="Y3036" s="39"/>
      <c r="Z3036" s="39"/>
      <c r="AA3036" s="39"/>
      <c r="AB3036" s="39"/>
      <c r="AC3036" s="39"/>
      <c r="AD3036" s="39"/>
      <c r="AE3036" s="39"/>
      <c r="AF3036" s="39"/>
      <c r="AG3036" s="39"/>
      <c r="AH3036" s="39"/>
      <c r="AI3036" s="39"/>
      <c r="AJ3036" s="39"/>
      <c r="AK3036" s="39"/>
      <c r="AL3036" s="39"/>
      <c r="AM3036" s="39"/>
      <c r="AN3036" s="39"/>
      <c r="AO3036" s="39"/>
      <c r="AP3036" s="39"/>
      <c r="AQ3036" s="39"/>
      <c r="AR3036" s="39"/>
      <c r="AS3036" s="39"/>
      <c r="AT3036" s="39"/>
      <c r="AU3036" s="39"/>
      <c r="AV3036" s="39"/>
      <c r="AW3036" s="39"/>
      <c r="AX3036" s="39"/>
      <c r="AY3036" s="39"/>
      <c r="AZ3036" s="39"/>
      <c r="BA3036" s="39"/>
      <c r="BB3036" s="39"/>
      <c r="BC3036" s="39"/>
      <c r="BD3036" s="39"/>
      <c r="BE3036" s="39"/>
      <c r="BF3036" s="39"/>
      <c r="BG3036" s="39"/>
      <c r="BH3036" s="39"/>
      <c r="BI3036" s="39"/>
      <c r="BJ3036" s="39"/>
      <c r="BK3036" s="39"/>
      <c r="BL3036" s="39"/>
      <c r="BM3036" s="39"/>
      <c r="BN3036" s="39"/>
      <c r="BO3036" s="39"/>
      <c r="BP3036" s="39"/>
      <c r="BQ3036" s="39"/>
      <c r="BR3036" s="39"/>
      <c r="BS3036" s="39"/>
      <c r="BT3036" s="39"/>
      <c r="BU3036" s="39"/>
      <c r="BV3036" s="39"/>
      <c r="BW3036" s="39"/>
      <c r="BX3036" s="39"/>
      <c r="BY3036" s="39"/>
      <c r="BZ3036" s="39"/>
      <c r="CA3036" s="39"/>
      <c r="CB3036" s="39"/>
      <c r="CC3036" s="39"/>
      <c r="CD3036" s="39"/>
      <c r="CE3036" s="39"/>
      <c r="CF3036" s="39"/>
      <c r="CG3036" s="39"/>
      <c r="CH3036" s="39"/>
      <c r="CI3036" s="39"/>
      <c r="CJ3036" s="39"/>
      <c r="CK3036" s="39"/>
      <c r="CL3036" s="39"/>
      <c r="CM3036" s="39"/>
      <c r="CN3036" s="39"/>
      <c r="CO3036" s="39"/>
      <c r="CP3036" s="39"/>
      <c r="CQ3036" s="39"/>
      <c r="CR3036" s="39"/>
      <c r="CS3036" s="39"/>
      <c r="CT3036" s="39"/>
      <c r="CU3036" s="39"/>
      <c r="CV3036" s="39"/>
      <c r="CW3036" s="39"/>
      <c r="CX3036" s="39"/>
      <c r="CY3036" s="39"/>
      <c r="CZ3036" s="39"/>
      <c r="DA3036" s="39"/>
      <c r="DB3036" s="39"/>
      <c r="DC3036" s="39"/>
      <c r="DD3036" s="39"/>
      <c r="DE3036" s="39"/>
    </row>
    <row r="3037" spans="1:109" s="38" customFormat="1" ht="12">
      <c r="A3037" s="298"/>
      <c r="B3037" s="298"/>
      <c r="C3037" s="298"/>
      <c r="D3037" s="298"/>
      <c r="E3037" s="298"/>
      <c r="F3037" s="298"/>
      <c r="G3037" s="298"/>
      <c r="H3037" s="298"/>
      <c r="I3037" s="298"/>
      <c r="J3037" s="298"/>
      <c r="K3037" s="298"/>
      <c r="L3037" s="299"/>
      <c r="M3037" s="302"/>
      <c r="N3037" s="298"/>
      <c r="O3037" s="238"/>
      <c r="P3037" s="238"/>
      <c r="Q3037" s="238"/>
      <c r="T3037" s="39"/>
      <c r="U3037" s="39"/>
      <c r="V3037" s="39"/>
      <c r="W3037" s="39"/>
      <c r="X3037" s="39"/>
      <c r="Y3037" s="39"/>
      <c r="Z3037" s="39"/>
      <c r="AA3037" s="39"/>
      <c r="AB3037" s="39"/>
      <c r="AC3037" s="39"/>
      <c r="AD3037" s="39"/>
      <c r="AE3037" s="39"/>
      <c r="AF3037" s="39"/>
      <c r="AG3037" s="39"/>
      <c r="AH3037" s="39"/>
      <c r="AI3037" s="39"/>
      <c r="AJ3037" s="39"/>
      <c r="AK3037" s="39"/>
      <c r="AL3037" s="39"/>
      <c r="AM3037" s="39"/>
      <c r="AN3037" s="39"/>
      <c r="AO3037" s="39"/>
      <c r="AP3037" s="39"/>
      <c r="AQ3037" s="39"/>
      <c r="AR3037" s="39"/>
      <c r="AS3037" s="39"/>
      <c r="AT3037" s="39"/>
      <c r="AU3037" s="39"/>
      <c r="AV3037" s="39"/>
      <c r="AW3037" s="39"/>
      <c r="AX3037" s="39"/>
      <c r="AY3037" s="39"/>
      <c r="AZ3037" s="39"/>
      <c r="BA3037" s="39"/>
      <c r="BB3037" s="39"/>
      <c r="BC3037" s="39"/>
      <c r="BD3037" s="39"/>
      <c r="BE3037" s="39"/>
      <c r="BF3037" s="39"/>
      <c r="BG3037" s="39"/>
      <c r="BH3037" s="39"/>
      <c r="BI3037" s="39"/>
      <c r="BJ3037" s="39"/>
      <c r="BK3037" s="39"/>
      <c r="BL3037" s="39"/>
      <c r="BM3037" s="39"/>
      <c r="BN3037" s="39"/>
      <c r="BO3037" s="39"/>
      <c r="BP3037" s="39"/>
      <c r="BQ3037" s="39"/>
      <c r="BR3037" s="39"/>
      <c r="BS3037" s="39"/>
      <c r="BT3037" s="39"/>
      <c r="BU3037" s="39"/>
      <c r="BV3037" s="39"/>
      <c r="BW3037" s="39"/>
      <c r="BX3037" s="39"/>
      <c r="BY3037" s="39"/>
      <c r="BZ3037" s="39"/>
      <c r="CA3037" s="39"/>
      <c r="CB3037" s="39"/>
      <c r="CC3037" s="39"/>
      <c r="CD3037" s="39"/>
      <c r="CE3037" s="39"/>
      <c r="CF3037" s="39"/>
      <c r="CG3037" s="39"/>
      <c r="CH3037" s="39"/>
      <c r="CI3037" s="39"/>
      <c r="CJ3037" s="39"/>
      <c r="CK3037" s="39"/>
      <c r="CL3037" s="39"/>
      <c r="CM3037" s="39"/>
      <c r="CN3037" s="39"/>
      <c r="CO3037" s="39"/>
      <c r="CP3037" s="39"/>
      <c r="CQ3037" s="39"/>
      <c r="CR3037" s="39"/>
      <c r="CS3037" s="39"/>
      <c r="CT3037" s="39"/>
      <c r="CU3037" s="39"/>
      <c r="CV3037" s="39"/>
      <c r="CW3037" s="39"/>
      <c r="CX3037" s="39"/>
      <c r="CY3037" s="39"/>
      <c r="CZ3037" s="39"/>
      <c r="DA3037" s="39"/>
      <c r="DB3037" s="39"/>
      <c r="DC3037" s="39"/>
      <c r="DD3037" s="39"/>
      <c r="DE3037" s="39"/>
    </row>
    <row r="3038" spans="1:109" s="38" customFormat="1" ht="12">
      <c r="A3038" s="298"/>
      <c r="B3038" s="298"/>
      <c r="C3038" s="298"/>
      <c r="D3038" s="298"/>
      <c r="E3038" s="298"/>
      <c r="F3038" s="298"/>
      <c r="G3038" s="298"/>
      <c r="H3038" s="298"/>
      <c r="I3038" s="298"/>
      <c r="J3038" s="298"/>
      <c r="K3038" s="298"/>
      <c r="L3038" s="299"/>
      <c r="M3038" s="302"/>
      <c r="N3038" s="298"/>
      <c r="O3038" s="238"/>
      <c r="P3038" s="238"/>
      <c r="Q3038" s="238"/>
      <c r="T3038" s="39"/>
      <c r="U3038" s="39"/>
      <c r="V3038" s="39"/>
      <c r="W3038" s="39"/>
      <c r="X3038" s="39"/>
      <c r="Y3038" s="39"/>
      <c r="Z3038" s="39"/>
      <c r="AA3038" s="39"/>
      <c r="AB3038" s="39"/>
      <c r="AC3038" s="39"/>
      <c r="AD3038" s="39"/>
      <c r="AE3038" s="39"/>
      <c r="AF3038" s="39"/>
      <c r="AG3038" s="39"/>
      <c r="AH3038" s="39"/>
      <c r="AI3038" s="39"/>
      <c r="AJ3038" s="39"/>
      <c r="AK3038" s="39"/>
      <c r="AL3038" s="39"/>
      <c r="AM3038" s="39"/>
      <c r="AN3038" s="39"/>
      <c r="AO3038" s="39"/>
      <c r="AP3038" s="39"/>
      <c r="AQ3038" s="39"/>
      <c r="AR3038" s="39"/>
      <c r="AS3038" s="39"/>
      <c r="AT3038" s="39"/>
      <c r="AU3038" s="39"/>
      <c r="AV3038" s="39"/>
      <c r="AW3038" s="39"/>
      <c r="AX3038" s="39"/>
      <c r="AY3038" s="39"/>
      <c r="AZ3038" s="39"/>
      <c r="BA3038" s="39"/>
      <c r="BB3038" s="39"/>
      <c r="BC3038" s="39"/>
      <c r="BD3038" s="39"/>
      <c r="BE3038" s="39"/>
      <c r="BF3038" s="39"/>
      <c r="BG3038" s="39"/>
      <c r="BH3038" s="39"/>
      <c r="BI3038" s="39"/>
      <c r="BJ3038" s="39"/>
      <c r="BK3038" s="39"/>
      <c r="BL3038" s="39"/>
      <c r="BM3038" s="39"/>
      <c r="BN3038" s="39"/>
      <c r="BO3038" s="39"/>
      <c r="BP3038" s="39"/>
      <c r="BQ3038" s="39"/>
      <c r="BR3038" s="39"/>
      <c r="BS3038" s="39"/>
      <c r="BT3038" s="39"/>
      <c r="BU3038" s="39"/>
      <c r="BV3038" s="39"/>
      <c r="BW3038" s="39"/>
      <c r="BX3038" s="39"/>
      <c r="BY3038" s="39"/>
      <c r="BZ3038" s="39"/>
      <c r="CA3038" s="39"/>
      <c r="CB3038" s="39"/>
      <c r="CC3038" s="39"/>
      <c r="CD3038" s="39"/>
      <c r="CE3038" s="39"/>
      <c r="CF3038" s="39"/>
      <c r="CG3038" s="39"/>
      <c r="CH3038" s="39"/>
      <c r="CI3038" s="39"/>
      <c r="CJ3038" s="39"/>
      <c r="CK3038" s="39"/>
      <c r="CL3038" s="39"/>
      <c r="CM3038" s="39"/>
      <c r="CN3038" s="39"/>
      <c r="CO3038" s="39"/>
      <c r="CP3038" s="39"/>
      <c r="CQ3038" s="39"/>
      <c r="CR3038" s="39"/>
      <c r="CS3038" s="39"/>
      <c r="CT3038" s="39"/>
      <c r="CU3038" s="39"/>
      <c r="CV3038" s="39"/>
      <c r="CW3038" s="39"/>
      <c r="CX3038" s="39"/>
      <c r="CY3038" s="39"/>
      <c r="CZ3038" s="39"/>
      <c r="DA3038" s="39"/>
      <c r="DB3038" s="39"/>
      <c r="DC3038" s="39"/>
      <c r="DD3038" s="39"/>
      <c r="DE3038" s="39"/>
    </row>
    <row r="3039" spans="1:109" s="38" customFormat="1" ht="12">
      <c r="A3039" s="298"/>
      <c r="B3039" s="298"/>
      <c r="C3039" s="298"/>
      <c r="D3039" s="298"/>
      <c r="E3039" s="298"/>
      <c r="F3039" s="298"/>
      <c r="G3039" s="298"/>
      <c r="H3039" s="298"/>
      <c r="I3039" s="298"/>
      <c r="J3039" s="298"/>
      <c r="K3039" s="298"/>
      <c r="L3039" s="299"/>
      <c r="M3039" s="302"/>
      <c r="N3039" s="298"/>
      <c r="O3039" s="238"/>
      <c r="P3039" s="238"/>
      <c r="Q3039" s="238"/>
      <c r="T3039" s="39"/>
      <c r="U3039" s="39"/>
      <c r="V3039" s="39"/>
      <c r="W3039" s="39"/>
      <c r="X3039" s="39"/>
      <c r="Y3039" s="39"/>
      <c r="Z3039" s="39"/>
      <c r="AA3039" s="39"/>
      <c r="AB3039" s="39"/>
      <c r="AC3039" s="39"/>
      <c r="AD3039" s="39"/>
      <c r="AE3039" s="39"/>
      <c r="AF3039" s="39"/>
      <c r="AG3039" s="39"/>
      <c r="AH3039" s="39"/>
      <c r="AI3039" s="39"/>
      <c r="AJ3039" s="39"/>
      <c r="AK3039" s="39"/>
      <c r="AL3039" s="39"/>
      <c r="AM3039" s="39"/>
      <c r="AN3039" s="39"/>
      <c r="AO3039" s="39"/>
      <c r="AP3039" s="39"/>
      <c r="AQ3039" s="39"/>
      <c r="AR3039" s="39"/>
      <c r="AS3039" s="39"/>
      <c r="AT3039" s="39"/>
      <c r="AU3039" s="39"/>
      <c r="AV3039" s="39"/>
      <c r="AW3039" s="39"/>
      <c r="AX3039" s="39"/>
      <c r="AY3039" s="39"/>
      <c r="AZ3039" s="39"/>
      <c r="BA3039" s="39"/>
      <c r="BB3039" s="39"/>
      <c r="BC3039" s="39"/>
      <c r="BD3039" s="39"/>
      <c r="BE3039" s="39"/>
      <c r="BF3039" s="39"/>
      <c r="BG3039" s="39"/>
      <c r="BH3039" s="39"/>
      <c r="BI3039" s="39"/>
      <c r="BJ3039" s="39"/>
      <c r="BK3039" s="39"/>
      <c r="BL3039" s="39"/>
      <c r="BM3039" s="39"/>
      <c r="BN3039" s="39"/>
      <c r="BO3039" s="39"/>
      <c r="BP3039" s="39"/>
      <c r="BQ3039" s="39"/>
      <c r="BR3039" s="39"/>
      <c r="BS3039" s="39"/>
      <c r="BT3039" s="39"/>
      <c r="BU3039" s="39"/>
      <c r="BV3039" s="39"/>
      <c r="BW3039" s="39"/>
      <c r="BX3039" s="39"/>
      <c r="BY3039" s="39"/>
      <c r="BZ3039" s="39"/>
      <c r="CA3039" s="39"/>
      <c r="CB3039" s="39"/>
      <c r="CC3039" s="39"/>
      <c r="CD3039" s="39"/>
      <c r="CE3039" s="39"/>
      <c r="CF3039" s="39"/>
      <c r="CG3039" s="39"/>
      <c r="CH3039" s="39"/>
      <c r="CI3039" s="39"/>
      <c r="CJ3039" s="39"/>
      <c r="CK3039" s="39"/>
      <c r="CL3039" s="39"/>
      <c r="CM3039" s="39"/>
      <c r="CN3039" s="39"/>
      <c r="CO3039" s="39"/>
      <c r="CP3039" s="39"/>
      <c r="CQ3039" s="39"/>
      <c r="CR3039" s="39"/>
      <c r="CS3039" s="39"/>
      <c r="CT3039" s="39"/>
      <c r="CU3039" s="39"/>
      <c r="CV3039" s="39"/>
      <c r="CW3039" s="39"/>
      <c r="CX3039" s="39"/>
      <c r="CY3039" s="39"/>
      <c r="CZ3039" s="39"/>
      <c r="DA3039" s="39"/>
      <c r="DB3039" s="39"/>
      <c r="DC3039" s="39"/>
      <c r="DD3039" s="39"/>
      <c r="DE3039" s="39"/>
    </row>
    <row r="3040" spans="1:109" s="38" customFormat="1" ht="12">
      <c r="A3040" s="298"/>
      <c r="B3040" s="298"/>
      <c r="C3040" s="298"/>
      <c r="D3040" s="298"/>
      <c r="E3040" s="298"/>
      <c r="F3040" s="298"/>
      <c r="G3040" s="298"/>
      <c r="H3040" s="298"/>
      <c r="I3040" s="298"/>
      <c r="J3040" s="298"/>
      <c r="K3040" s="298"/>
      <c r="L3040" s="299"/>
      <c r="M3040" s="302"/>
      <c r="N3040" s="298"/>
      <c r="O3040" s="238"/>
      <c r="P3040" s="238"/>
      <c r="Q3040" s="238"/>
      <c r="T3040" s="39"/>
      <c r="U3040" s="39"/>
      <c r="V3040" s="39"/>
      <c r="W3040" s="39"/>
      <c r="X3040" s="39"/>
      <c r="Y3040" s="39"/>
      <c r="Z3040" s="39"/>
      <c r="AA3040" s="39"/>
      <c r="AB3040" s="39"/>
      <c r="AC3040" s="39"/>
      <c r="AD3040" s="39"/>
      <c r="AE3040" s="39"/>
      <c r="AF3040" s="39"/>
      <c r="AG3040" s="39"/>
      <c r="AH3040" s="39"/>
      <c r="AI3040" s="39"/>
      <c r="AJ3040" s="39"/>
      <c r="AK3040" s="39"/>
      <c r="AL3040" s="39"/>
      <c r="AM3040" s="39"/>
      <c r="AN3040" s="39"/>
      <c r="AO3040" s="39"/>
      <c r="AP3040" s="39"/>
      <c r="AQ3040" s="39"/>
      <c r="AR3040" s="39"/>
      <c r="AS3040" s="39"/>
      <c r="AT3040" s="39"/>
      <c r="AU3040" s="39"/>
      <c r="AV3040" s="39"/>
      <c r="AW3040" s="39"/>
      <c r="AX3040" s="39"/>
      <c r="AY3040" s="39"/>
      <c r="AZ3040" s="39"/>
      <c r="BA3040" s="39"/>
      <c r="BB3040" s="39"/>
      <c r="BC3040" s="39"/>
      <c r="BD3040" s="39"/>
      <c r="BE3040" s="39"/>
      <c r="BF3040" s="39"/>
      <c r="BG3040" s="39"/>
      <c r="BH3040" s="39"/>
      <c r="BI3040" s="39"/>
      <c r="BJ3040" s="39"/>
      <c r="BK3040" s="39"/>
      <c r="BL3040" s="39"/>
      <c r="BM3040" s="39"/>
      <c r="BN3040" s="39"/>
      <c r="BO3040" s="39"/>
      <c r="BP3040" s="39"/>
      <c r="BQ3040" s="39"/>
      <c r="BR3040" s="39"/>
      <c r="BS3040" s="39"/>
      <c r="BT3040" s="39"/>
      <c r="BU3040" s="39"/>
      <c r="BV3040" s="39"/>
      <c r="BW3040" s="39"/>
      <c r="BX3040" s="39"/>
      <c r="BY3040" s="39"/>
      <c r="BZ3040" s="39"/>
      <c r="CA3040" s="39"/>
      <c r="CB3040" s="39"/>
      <c r="CC3040" s="39"/>
      <c r="CD3040" s="39"/>
      <c r="CE3040" s="39"/>
      <c r="CF3040" s="39"/>
      <c r="CG3040" s="39"/>
      <c r="CH3040" s="39"/>
      <c r="CI3040" s="39"/>
      <c r="CJ3040" s="39"/>
      <c r="CK3040" s="39"/>
      <c r="CL3040" s="39"/>
      <c r="CM3040" s="39"/>
      <c r="CN3040" s="39"/>
      <c r="CO3040" s="39"/>
      <c r="CP3040" s="39"/>
      <c r="CQ3040" s="39"/>
      <c r="CR3040" s="39"/>
      <c r="CS3040" s="39"/>
      <c r="CT3040" s="39"/>
      <c r="CU3040" s="39"/>
      <c r="CV3040" s="39"/>
      <c r="CW3040" s="39"/>
      <c r="CX3040" s="39"/>
      <c r="CY3040" s="39"/>
      <c r="CZ3040" s="39"/>
      <c r="DA3040" s="39"/>
      <c r="DB3040" s="39"/>
      <c r="DC3040" s="39"/>
      <c r="DD3040" s="39"/>
      <c r="DE3040" s="39"/>
    </row>
    <row r="3041" spans="1:109" s="38" customFormat="1" ht="12">
      <c r="A3041" s="298"/>
      <c r="B3041" s="298"/>
      <c r="C3041" s="298"/>
      <c r="D3041" s="298"/>
      <c r="E3041" s="298"/>
      <c r="F3041" s="298"/>
      <c r="G3041" s="298"/>
      <c r="H3041" s="298"/>
      <c r="I3041" s="298"/>
      <c r="J3041" s="298"/>
      <c r="K3041" s="298"/>
      <c r="L3041" s="299"/>
      <c r="M3041" s="302"/>
      <c r="N3041" s="298"/>
      <c r="O3041" s="238"/>
      <c r="P3041" s="238"/>
      <c r="Q3041" s="238"/>
      <c r="T3041" s="39"/>
      <c r="U3041" s="39"/>
      <c r="V3041" s="39"/>
      <c r="W3041" s="39"/>
      <c r="X3041" s="39"/>
      <c r="Y3041" s="39"/>
      <c r="Z3041" s="39"/>
      <c r="AA3041" s="39"/>
      <c r="AB3041" s="39"/>
      <c r="AC3041" s="39"/>
      <c r="AD3041" s="39"/>
      <c r="AE3041" s="39"/>
      <c r="AF3041" s="39"/>
      <c r="AG3041" s="39"/>
      <c r="AH3041" s="39"/>
      <c r="AI3041" s="39"/>
      <c r="AJ3041" s="39"/>
      <c r="AK3041" s="39"/>
      <c r="AL3041" s="39"/>
      <c r="AM3041" s="39"/>
      <c r="AN3041" s="39"/>
      <c r="AO3041" s="39"/>
      <c r="AP3041" s="39"/>
      <c r="AQ3041" s="39"/>
      <c r="AR3041" s="39"/>
      <c r="AS3041" s="39"/>
      <c r="AT3041" s="39"/>
      <c r="AU3041" s="39"/>
      <c r="AV3041" s="39"/>
      <c r="AW3041" s="39"/>
      <c r="AX3041" s="39"/>
      <c r="AY3041" s="39"/>
      <c r="AZ3041" s="39"/>
      <c r="BA3041" s="39"/>
      <c r="BB3041" s="39"/>
      <c r="BC3041" s="39"/>
      <c r="BD3041" s="39"/>
      <c r="BE3041" s="39"/>
      <c r="BF3041" s="39"/>
      <c r="BG3041" s="39"/>
      <c r="BH3041" s="39"/>
      <c r="BI3041" s="39"/>
      <c r="BJ3041" s="39"/>
      <c r="BK3041" s="39"/>
      <c r="BL3041" s="39"/>
      <c r="BM3041" s="39"/>
      <c r="BN3041" s="39"/>
      <c r="BO3041" s="39"/>
      <c r="BP3041" s="39"/>
      <c r="BQ3041" s="39"/>
      <c r="BR3041" s="39"/>
      <c r="BS3041" s="39"/>
      <c r="BT3041" s="39"/>
      <c r="BU3041" s="39"/>
      <c r="BV3041" s="39"/>
      <c r="BW3041" s="39"/>
      <c r="BX3041" s="39"/>
      <c r="BY3041" s="39"/>
      <c r="BZ3041" s="39"/>
      <c r="CA3041" s="39"/>
      <c r="CB3041" s="39"/>
      <c r="CC3041" s="39"/>
      <c r="CD3041" s="39"/>
      <c r="CE3041" s="39"/>
      <c r="CF3041" s="39"/>
      <c r="CG3041" s="39"/>
      <c r="CH3041" s="39"/>
      <c r="CI3041" s="39"/>
      <c r="CJ3041" s="39"/>
      <c r="CK3041" s="39"/>
      <c r="CL3041" s="39"/>
      <c r="CM3041" s="39"/>
      <c r="CN3041" s="39"/>
      <c r="CO3041" s="39"/>
      <c r="CP3041" s="39"/>
      <c r="CQ3041" s="39"/>
      <c r="CR3041" s="39"/>
      <c r="CS3041" s="39"/>
      <c r="CT3041" s="39"/>
      <c r="CU3041" s="39"/>
      <c r="CV3041" s="39"/>
      <c r="CW3041" s="39"/>
      <c r="CX3041" s="39"/>
      <c r="CY3041" s="39"/>
      <c r="CZ3041" s="39"/>
      <c r="DA3041" s="39"/>
      <c r="DB3041" s="39"/>
      <c r="DC3041" s="39"/>
      <c r="DD3041" s="39"/>
      <c r="DE3041" s="39"/>
    </row>
    <row r="3042" spans="1:109" s="38" customFormat="1" ht="12">
      <c r="A3042" s="298"/>
      <c r="B3042" s="298"/>
      <c r="C3042" s="298"/>
      <c r="D3042" s="298"/>
      <c r="E3042" s="298"/>
      <c r="F3042" s="298"/>
      <c r="G3042" s="298"/>
      <c r="H3042" s="298"/>
      <c r="I3042" s="298"/>
      <c r="J3042" s="298"/>
      <c r="K3042" s="298"/>
      <c r="L3042" s="299"/>
      <c r="M3042" s="302"/>
      <c r="N3042" s="298"/>
      <c r="O3042" s="238"/>
      <c r="P3042" s="238"/>
      <c r="Q3042" s="238"/>
      <c r="T3042" s="39"/>
      <c r="U3042" s="39"/>
      <c r="V3042" s="39"/>
      <c r="W3042" s="39"/>
      <c r="X3042" s="39"/>
      <c r="Y3042" s="39"/>
      <c r="Z3042" s="39"/>
      <c r="AA3042" s="39"/>
      <c r="AB3042" s="39"/>
      <c r="AC3042" s="39"/>
      <c r="AD3042" s="39"/>
      <c r="AE3042" s="39"/>
      <c r="AF3042" s="39"/>
      <c r="AG3042" s="39"/>
      <c r="AH3042" s="39"/>
      <c r="AI3042" s="39"/>
      <c r="AJ3042" s="39"/>
      <c r="AK3042" s="39"/>
      <c r="AL3042" s="39"/>
      <c r="AM3042" s="39"/>
      <c r="AN3042" s="39"/>
      <c r="AO3042" s="39"/>
      <c r="AP3042" s="39"/>
      <c r="AQ3042" s="39"/>
      <c r="AR3042" s="39"/>
      <c r="AS3042" s="39"/>
      <c r="AT3042" s="39"/>
      <c r="AU3042" s="39"/>
      <c r="AV3042" s="39"/>
      <c r="AW3042" s="39"/>
      <c r="AX3042" s="39"/>
      <c r="AY3042" s="39"/>
      <c r="AZ3042" s="39"/>
      <c r="BA3042" s="39"/>
      <c r="BB3042" s="39"/>
      <c r="BC3042" s="39"/>
      <c r="BD3042" s="39"/>
      <c r="BE3042" s="39"/>
      <c r="BF3042" s="39"/>
      <c r="BG3042" s="39"/>
      <c r="BH3042" s="39"/>
      <c r="BI3042" s="39"/>
      <c r="BJ3042" s="39"/>
      <c r="BK3042" s="39"/>
      <c r="BL3042" s="39"/>
      <c r="BM3042" s="39"/>
      <c r="BN3042" s="39"/>
      <c r="BO3042" s="39"/>
      <c r="BP3042" s="39"/>
      <c r="BQ3042" s="39"/>
      <c r="BR3042" s="39"/>
      <c r="BS3042" s="39"/>
      <c r="BT3042" s="39"/>
      <c r="BU3042" s="39"/>
      <c r="BV3042" s="39"/>
      <c r="BW3042" s="39"/>
      <c r="BX3042" s="39"/>
      <c r="BY3042" s="39"/>
      <c r="BZ3042" s="39"/>
      <c r="CA3042" s="39"/>
      <c r="CB3042" s="39"/>
      <c r="CC3042" s="39"/>
      <c r="CD3042" s="39"/>
      <c r="CE3042" s="39"/>
      <c r="CF3042" s="39"/>
      <c r="CG3042" s="39"/>
      <c r="CH3042" s="39"/>
      <c r="CI3042" s="39"/>
      <c r="CJ3042" s="39"/>
      <c r="CK3042" s="39"/>
      <c r="CL3042" s="39"/>
      <c r="CM3042" s="39"/>
      <c r="CN3042" s="39"/>
      <c r="CO3042" s="39"/>
      <c r="CP3042" s="39"/>
      <c r="CQ3042" s="39"/>
      <c r="CR3042" s="39"/>
      <c r="CS3042" s="39"/>
      <c r="CT3042" s="39"/>
      <c r="CU3042" s="39"/>
      <c r="CV3042" s="39"/>
      <c r="CW3042" s="39"/>
      <c r="CX3042" s="39"/>
      <c r="CY3042" s="39"/>
      <c r="CZ3042" s="39"/>
      <c r="DA3042" s="39"/>
      <c r="DB3042" s="39"/>
      <c r="DC3042" s="39"/>
      <c r="DD3042" s="39"/>
      <c r="DE3042" s="39"/>
    </row>
    <row r="3043" spans="1:109" s="38" customFormat="1" ht="12">
      <c r="A3043" s="298"/>
      <c r="B3043" s="298"/>
      <c r="C3043" s="298"/>
      <c r="D3043" s="298"/>
      <c r="E3043" s="298"/>
      <c r="F3043" s="298"/>
      <c r="G3043" s="298"/>
      <c r="H3043" s="298"/>
      <c r="I3043" s="298"/>
      <c r="J3043" s="298"/>
      <c r="K3043" s="298"/>
      <c r="L3043" s="299"/>
      <c r="M3043" s="302"/>
      <c r="N3043" s="298"/>
      <c r="O3043" s="238"/>
      <c r="P3043" s="238"/>
      <c r="Q3043" s="238"/>
      <c r="T3043" s="39"/>
      <c r="U3043" s="39"/>
      <c r="V3043" s="39"/>
      <c r="W3043" s="39"/>
      <c r="X3043" s="39"/>
      <c r="Y3043" s="39"/>
      <c r="Z3043" s="39"/>
      <c r="AA3043" s="39"/>
      <c r="AB3043" s="39"/>
      <c r="AC3043" s="39"/>
      <c r="AD3043" s="39"/>
      <c r="AE3043" s="39"/>
      <c r="AF3043" s="39"/>
      <c r="AG3043" s="39"/>
      <c r="AH3043" s="39"/>
      <c r="AI3043" s="39"/>
      <c r="AJ3043" s="39"/>
      <c r="AK3043" s="39"/>
      <c r="AL3043" s="39"/>
      <c r="AM3043" s="39"/>
      <c r="AN3043" s="39"/>
      <c r="AO3043" s="39"/>
      <c r="AP3043" s="39"/>
      <c r="AQ3043" s="39"/>
      <c r="AR3043" s="39"/>
      <c r="AS3043" s="39"/>
      <c r="AT3043" s="39"/>
      <c r="AU3043" s="39"/>
      <c r="AV3043" s="39"/>
      <c r="AW3043" s="39"/>
      <c r="AX3043" s="39"/>
      <c r="AY3043" s="39"/>
      <c r="AZ3043" s="39"/>
      <c r="BA3043" s="39"/>
      <c r="BB3043" s="39"/>
      <c r="BC3043" s="39"/>
      <c r="BD3043" s="39"/>
      <c r="BE3043" s="39"/>
      <c r="BF3043" s="39"/>
      <c r="BG3043" s="39"/>
      <c r="BH3043" s="39"/>
      <c r="BI3043" s="39"/>
      <c r="BJ3043" s="39"/>
      <c r="BK3043" s="39"/>
      <c r="BL3043" s="39"/>
      <c r="BM3043" s="39"/>
      <c r="BN3043" s="39"/>
      <c r="BO3043" s="39"/>
      <c r="BP3043" s="39"/>
      <c r="BQ3043" s="39"/>
      <c r="BR3043" s="39"/>
      <c r="BS3043" s="39"/>
      <c r="BT3043" s="39"/>
      <c r="BU3043" s="39"/>
      <c r="BV3043" s="39"/>
      <c r="BW3043" s="39"/>
      <c r="BX3043" s="39"/>
      <c r="BY3043" s="39"/>
      <c r="BZ3043" s="39"/>
      <c r="CA3043" s="39"/>
      <c r="CB3043" s="39"/>
      <c r="CC3043" s="39"/>
      <c r="CD3043" s="39"/>
      <c r="CE3043" s="39"/>
      <c r="CF3043" s="39"/>
      <c r="CG3043" s="39"/>
      <c r="CH3043" s="39"/>
      <c r="CI3043" s="39"/>
      <c r="CJ3043" s="39"/>
      <c r="CK3043" s="39"/>
      <c r="CL3043" s="39"/>
      <c r="CM3043" s="39"/>
      <c r="CN3043" s="39"/>
      <c r="CO3043" s="39"/>
      <c r="CP3043" s="39"/>
      <c r="CQ3043" s="39"/>
      <c r="CR3043" s="39"/>
      <c r="CS3043" s="39"/>
      <c r="CT3043" s="39"/>
      <c r="CU3043" s="39"/>
      <c r="CV3043" s="39"/>
      <c r="CW3043" s="39"/>
      <c r="CX3043" s="39"/>
      <c r="CY3043" s="39"/>
      <c r="CZ3043" s="39"/>
      <c r="DA3043" s="39"/>
      <c r="DB3043" s="39"/>
      <c r="DC3043" s="39"/>
      <c r="DD3043" s="39"/>
      <c r="DE3043" s="39"/>
    </row>
    <row r="3044" spans="1:109" s="38" customFormat="1" ht="12">
      <c r="A3044" s="298"/>
      <c r="B3044" s="298"/>
      <c r="C3044" s="298"/>
      <c r="D3044" s="298"/>
      <c r="E3044" s="298"/>
      <c r="F3044" s="298"/>
      <c r="G3044" s="298"/>
      <c r="H3044" s="298"/>
      <c r="I3044" s="298"/>
      <c r="J3044" s="298"/>
      <c r="K3044" s="298"/>
      <c r="L3044" s="299"/>
      <c r="M3044" s="302"/>
      <c r="N3044" s="298"/>
      <c r="O3044" s="238"/>
      <c r="P3044" s="238"/>
      <c r="Q3044" s="238"/>
      <c r="T3044" s="39"/>
      <c r="U3044" s="39"/>
      <c r="V3044" s="39"/>
      <c r="W3044" s="39"/>
      <c r="X3044" s="39"/>
      <c r="Y3044" s="39"/>
      <c r="Z3044" s="39"/>
      <c r="AA3044" s="39"/>
      <c r="AB3044" s="39"/>
      <c r="AC3044" s="39"/>
      <c r="AD3044" s="39"/>
      <c r="AE3044" s="39"/>
      <c r="AF3044" s="39"/>
      <c r="AG3044" s="39"/>
      <c r="AH3044" s="39"/>
      <c r="AI3044" s="39"/>
      <c r="AJ3044" s="39"/>
      <c r="AK3044" s="39"/>
      <c r="AL3044" s="39"/>
      <c r="AM3044" s="39"/>
      <c r="AN3044" s="39"/>
      <c r="AO3044" s="39"/>
      <c r="AP3044" s="39"/>
      <c r="AQ3044" s="39"/>
      <c r="AR3044" s="39"/>
      <c r="AS3044" s="39"/>
      <c r="AT3044" s="39"/>
      <c r="AU3044" s="39"/>
      <c r="AV3044" s="39"/>
      <c r="AW3044" s="39"/>
      <c r="AX3044" s="39"/>
      <c r="AY3044" s="39"/>
      <c r="AZ3044" s="39"/>
      <c r="BA3044" s="39"/>
      <c r="BB3044" s="39"/>
      <c r="BC3044" s="39"/>
      <c r="BD3044" s="39"/>
      <c r="BE3044" s="39"/>
      <c r="BF3044" s="39"/>
      <c r="BG3044" s="39"/>
      <c r="BH3044" s="39"/>
      <c r="BI3044" s="39"/>
      <c r="BJ3044" s="39"/>
      <c r="BK3044" s="39"/>
      <c r="BL3044" s="39"/>
      <c r="BM3044" s="39"/>
      <c r="BN3044" s="39"/>
      <c r="BO3044" s="39"/>
      <c r="BP3044" s="39"/>
      <c r="BQ3044" s="39"/>
      <c r="BR3044" s="39"/>
      <c r="BS3044" s="39"/>
      <c r="BT3044" s="39"/>
      <c r="BU3044" s="39"/>
      <c r="BV3044" s="39"/>
      <c r="BW3044" s="39"/>
      <c r="BX3044" s="39"/>
      <c r="BY3044" s="39"/>
      <c r="BZ3044" s="39"/>
      <c r="CA3044" s="39"/>
      <c r="CB3044" s="39"/>
      <c r="CC3044" s="39"/>
      <c r="CD3044" s="39"/>
      <c r="CE3044" s="39"/>
      <c r="CF3044" s="39"/>
      <c r="CG3044" s="39"/>
      <c r="CH3044" s="39"/>
      <c r="CI3044" s="39"/>
      <c r="CJ3044" s="39"/>
      <c r="CK3044" s="39"/>
      <c r="CL3044" s="39"/>
      <c r="CM3044" s="39"/>
      <c r="CN3044" s="39"/>
      <c r="CO3044" s="39"/>
      <c r="CP3044" s="39"/>
      <c r="CQ3044" s="39"/>
      <c r="CR3044" s="39"/>
      <c r="CS3044" s="39"/>
      <c r="CT3044" s="39"/>
      <c r="CU3044" s="39"/>
      <c r="CV3044" s="39"/>
      <c r="CW3044" s="39"/>
      <c r="CX3044" s="39"/>
      <c r="CY3044" s="39"/>
      <c r="CZ3044" s="39"/>
      <c r="DA3044" s="39"/>
      <c r="DB3044" s="39"/>
      <c r="DC3044" s="39"/>
      <c r="DD3044" s="39"/>
      <c r="DE3044" s="39"/>
    </row>
    <row r="3045" spans="1:109" s="38" customFormat="1" ht="12">
      <c r="A3045" s="298"/>
      <c r="B3045" s="298"/>
      <c r="C3045" s="298"/>
      <c r="D3045" s="298"/>
      <c r="E3045" s="298"/>
      <c r="F3045" s="298"/>
      <c r="G3045" s="298"/>
      <c r="H3045" s="298"/>
      <c r="I3045" s="298"/>
      <c r="J3045" s="298"/>
      <c r="K3045" s="298"/>
      <c r="L3045" s="299"/>
      <c r="M3045" s="302"/>
      <c r="N3045" s="298"/>
      <c r="O3045" s="238"/>
      <c r="P3045" s="238"/>
      <c r="Q3045" s="238"/>
      <c r="T3045" s="39"/>
      <c r="U3045" s="39"/>
      <c r="V3045" s="39"/>
      <c r="W3045" s="39"/>
      <c r="X3045" s="39"/>
      <c r="Y3045" s="39"/>
      <c r="Z3045" s="39"/>
      <c r="AA3045" s="39"/>
      <c r="AB3045" s="39"/>
      <c r="AC3045" s="39"/>
      <c r="AD3045" s="39"/>
      <c r="AE3045" s="39"/>
      <c r="AF3045" s="39"/>
      <c r="AG3045" s="39"/>
      <c r="AH3045" s="39"/>
      <c r="AI3045" s="39"/>
      <c r="AJ3045" s="39"/>
      <c r="AK3045" s="39"/>
      <c r="AL3045" s="39"/>
      <c r="AM3045" s="39"/>
      <c r="AN3045" s="39"/>
      <c r="AO3045" s="39"/>
      <c r="AP3045" s="39"/>
      <c r="AQ3045" s="39"/>
      <c r="AR3045" s="39"/>
      <c r="AS3045" s="39"/>
      <c r="AT3045" s="39"/>
      <c r="AU3045" s="39"/>
      <c r="AV3045" s="39"/>
      <c r="AW3045" s="39"/>
      <c r="AX3045" s="39"/>
      <c r="AY3045" s="39"/>
      <c r="AZ3045" s="39"/>
      <c r="BA3045" s="39"/>
      <c r="BB3045" s="39"/>
      <c r="BC3045" s="39"/>
      <c r="BD3045" s="39"/>
      <c r="BE3045" s="39"/>
      <c r="BF3045" s="39"/>
      <c r="BG3045" s="39"/>
      <c r="BH3045" s="39"/>
      <c r="BI3045" s="39"/>
      <c r="BJ3045" s="39"/>
      <c r="BK3045" s="39"/>
      <c r="BL3045" s="39"/>
      <c r="BM3045" s="39"/>
      <c r="BN3045" s="39"/>
      <c r="BO3045" s="39"/>
      <c r="BP3045" s="39"/>
      <c r="BQ3045" s="39"/>
      <c r="BR3045" s="39"/>
      <c r="BS3045" s="39"/>
      <c r="BT3045" s="39"/>
      <c r="BU3045" s="39"/>
      <c r="BV3045" s="39"/>
      <c r="BW3045" s="39"/>
      <c r="BX3045" s="39"/>
      <c r="BY3045" s="39"/>
      <c r="BZ3045" s="39"/>
      <c r="CA3045" s="39"/>
      <c r="CB3045" s="39"/>
      <c r="CC3045" s="39"/>
      <c r="CD3045" s="39"/>
      <c r="CE3045" s="39"/>
      <c r="CF3045" s="39"/>
      <c r="CG3045" s="39"/>
      <c r="CH3045" s="39"/>
      <c r="CI3045" s="39"/>
      <c r="CJ3045" s="39"/>
      <c r="CK3045" s="39"/>
      <c r="CL3045" s="39"/>
      <c r="CM3045" s="39"/>
      <c r="CN3045" s="39"/>
      <c r="CO3045" s="39"/>
      <c r="CP3045" s="39"/>
      <c r="CQ3045" s="39"/>
      <c r="CR3045" s="39"/>
      <c r="CS3045" s="39"/>
      <c r="CT3045" s="39"/>
      <c r="CU3045" s="39"/>
      <c r="CV3045" s="39"/>
      <c r="CW3045" s="39"/>
      <c r="CX3045" s="39"/>
      <c r="CY3045" s="39"/>
      <c r="CZ3045" s="39"/>
      <c r="DA3045" s="39"/>
      <c r="DB3045" s="39"/>
      <c r="DC3045" s="39"/>
      <c r="DD3045" s="39"/>
      <c r="DE3045" s="39"/>
    </row>
    <row r="3046" spans="1:109" s="38" customFormat="1" ht="12">
      <c r="A3046" s="298"/>
      <c r="B3046" s="298"/>
      <c r="C3046" s="298"/>
      <c r="D3046" s="298"/>
      <c r="E3046" s="298"/>
      <c r="F3046" s="298"/>
      <c r="G3046" s="298"/>
      <c r="H3046" s="298"/>
      <c r="I3046" s="298"/>
      <c r="J3046" s="298"/>
      <c r="K3046" s="298"/>
      <c r="L3046" s="299"/>
      <c r="M3046" s="302"/>
      <c r="N3046" s="298"/>
      <c r="O3046" s="238"/>
      <c r="P3046" s="238"/>
      <c r="Q3046" s="238"/>
      <c r="T3046" s="39"/>
      <c r="U3046" s="39"/>
      <c r="V3046" s="39"/>
      <c r="W3046" s="39"/>
      <c r="X3046" s="39"/>
      <c r="Y3046" s="39"/>
      <c r="Z3046" s="39"/>
      <c r="AA3046" s="39"/>
      <c r="AB3046" s="39"/>
      <c r="AC3046" s="39"/>
      <c r="AD3046" s="39"/>
      <c r="AE3046" s="39"/>
      <c r="AF3046" s="39"/>
      <c r="AG3046" s="39"/>
      <c r="AH3046" s="39"/>
      <c r="AI3046" s="39"/>
      <c r="AJ3046" s="39"/>
      <c r="AK3046" s="39"/>
      <c r="AL3046" s="39"/>
      <c r="AM3046" s="39"/>
      <c r="AN3046" s="39"/>
      <c r="AO3046" s="39"/>
      <c r="AP3046" s="39"/>
      <c r="AQ3046" s="39"/>
      <c r="AR3046" s="39"/>
      <c r="AS3046" s="39"/>
      <c r="AT3046" s="39"/>
      <c r="AU3046" s="39"/>
      <c r="AV3046" s="39"/>
      <c r="AW3046" s="39"/>
      <c r="AX3046" s="39"/>
      <c r="AY3046" s="39"/>
      <c r="AZ3046" s="39"/>
      <c r="BA3046" s="39"/>
      <c r="BB3046" s="39"/>
      <c r="BC3046" s="39"/>
      <c r="BD3046" s="39"/>
      <c r="BE3046" s="39"/>
      <c r="BF3046" s="39"/>
      <c r="BG3046" s="39"/>
      <c r="BH3046" s="39"/>
      <c r="BI3046" s="39"/>
      <c r="BJ3046" s="39"/>
      <c r="BK3046" s="39"/>
      <c r="BL3046" s="39"/>
      <c r="BM3046" s="39"/>
      <c r="BN3046" s="39"/>
      <c r="BO3046" s="39"/>
      <c r="BP3046" s="39"/>
      <c r="BQ3046" s="39"/>
      <c r="BR3046" s="39"/>
      <c r="BS3046" s="39"/>
      <c r="BT3046" s="39"/>
      <c r="BU3046" s="39"/>
      <c r="BV3046" s="39"/>
      <c r="BW3046" s="39"/>
      <c r="BX3046" s="39"/>
      <c r="BY3046" s="39"/>
      <c r="BZ3046" s="39"/>
      <c r="CA3046" s="39"/>
      <c r="CB3046" s="39"/>
      <c r="CC3046" s="39"/>
      <c r="CD3046" s="39"/>
      <c r="CE3046" s="39"/>
      <c r="CF3046" s="39"/>
      <c r="CG3046" s="39"/>
      <c r="CH3046" s="39"/>
      <c r="CI3046" s="39"/>
      <c r="CJ3046" s="39"/>
      <c r="CK3046" s="39"/>
      <c r="CL3046" s="39"/>
      <c r="CM3046" s="39"/>
      <c r="CN3046" s="39"/>
      <c r="CO3046" s="39"/>
      <c r="CP3046" s="39"/>
      <c r="CQ3046" s="39"/>
      <c r="CR3046" s="39"/>
      <c r="CS3046" s="39"/>
      <c r="CT3046" s="39"/>
      <c r="CU3046" s="39"/>
      <c r="CV3046" s="39"/>
      <c r="CW3046" s="39"/>
      <c r="CX3046" s="39"/>
      <c r="CY3046" s="39"/>
      <c r="CZ3046" s="39"/>
      <c r="DA3046" s="39"/>
      <c r="DB3046" s="39"/>
      <c r="DC3046" s="39"/>
      <c r="DD3046" s="39"/>
      <c r="DE3046" s="39"/>
    </row>
    <row r="3047" spans="1:109" s="38" customFormat="1" ht="12">
      <c r="A3047" s="298"/>
      <c r="B3047" s="298"/>
      <c r="C3047" s="298"/>
      <c r="D3047" s="298"/>
      <c r="E3047" s="298"/>
      <c r="F3047" s="298"/>
      <c r="G3047" s="298"/>
      <c r="H3047" s="298"/>
      <c r="I3047" s="298"/>
      <c r="J3047" s="298"/>
      <c r="K3047" s="298"/>
      <c r="L3047" s="299"/>
      <c r="M3047" s="302"/>
      <c r="N3047" s="298"/>
      <c r="O3047" s="238"/>
      <c r="P3047" s="238"/>
      <c r="Q3047" s="238"/>
      <c r="T3047" s="39"/>
      <c r="U3047" s="39"/>
      <c r="V3047" s="39"/>
      <c r="W3047" s="39"/>
      <c r="X3047" s="39"/>
      <c r="Y3047" s="39"/>
      <c r="Z3047" s="39"/>
      <c r="AA3047" s="39"/>
      <c r="AB3047" s="39"/>
      <c r="AC3047" s="39"/>
      <c r="AD3047" s="39"/>
      <c r="AE3047" s="39"/>
      <c r="AF3047" s="39"/>
      <c r="AG3047" s="39"/>
      <c r="AH3047" s="39"/>
      <c r="AI3047" s="39"/>
      <c r="AJ3047" s="39"/>
      <c r="AK3047" s="39"/>
      <c r="AL3047" s="39"/>
      <c r="AM3047" s="39"/>
      <c r="AN3047" s="39"/>
      <c r="AO3047" s="39"/>
      <c r="AP3047" s="39"/>
      <c r="AQ3047" s="39"/>
      <c r="AR3047" s="39"/>
      <c r="AS3047" s="39"/>
      <c r="AT3047" s="39"/>
      <c r="AU3047" s="39"/>
      <c r="AV3047" s="39"/>
      <c r="AW3047" s="39"/>
      <c r="AX3047" s="39"/>
      <c r="AY3047" s="39"/>
      <c r="AZ3047" s="39"/>
      <c r="BA3047" s="39"/>
      <c r="BB3047" s="39"/>
      <c r="BC3047" s="39"/>
      <c r="BD3047" s="39"/>
      <c r="BE3047" s="39"/>
      <c r="BF3047" s="39"/>
      <c r="BG3047" s="39"/>
      <c r="BH3047" s="39"/>
      <c r="BI3047" s="39"/>
      <c r="BJ3047" s="39"/>
      <c r="BK3047" s="39"/>
      <c r="BL3047" s="39"/>
      <c r="BM3047" s="39"/>
      <c r="BN3047" s="39"/>
      <c r="BO3047" s="39"/>
      <c r="BP3047" s="39"/>
      <c r="BQ3047" s="39"/>
      <c r="BR3047" s="39"/>
      <c r="BS3047" s="39"/>
      <c r="BT3047" s="39"/>
      <c r="BU3047" s="39"/>
      <c r="BV3047" s="39"/>
      <c r="BW3047" s="39"/>
      <c r="BX3047" s="39"/>
      <c r="BY3047" s="39"/>
      <c r="BZ3047" s="39"/>
      <c r="CA3047" s="39"/>
      <c r="CB3047" s="39"/>
      <c r="CC3047" s="39"/>
      <c r="CD3047" s="39"/>
      <c r="CE3047" s="39"/>
      <c r="CF3047" s="39"/>
      <c r="CG3047" s="39"/>
      <c r="CH3047" s="39"/>
      <c r="CI3047" s="39"/>
      <c r="CJ3047" s="39"/>
      <c r="CK3047" s="39"/>
      <c r="CL3047" s="39"/>
      <c r="CM3047" s="39"/>
      <c r="CN3047" s="39"/>
      <c r="CO3047" s="39"/>
      <c r="CP3047" s="39"/>
      <c r="CQ3047" s="39"/>
      <c r="CR3047" s="39"/>
      <c r="CS3047" s="39"/>
      <c r="CT3047" s="39"/>
      <c r="CU3047" s="39"/>
      <c r="CV3047" s="39"/>
      <c r="CW3047" s="39"/>
      <c r="CX3047" s="39"/>
      <c r="CY3047" s="39"/>
      <c r="CZ3047" s="39"/>
      <c r="DA3047" s="39"/>
      <c r="DB3047" s="39"/>
      <c r="DC3047" s="39"/>
      <c r="DD3047" s="39"/>
      <c r="DE3047" s="39"/>
    </row>
    <row r="3048" spans="1:109" s="38" customFormat="1" ht="12">
      <c r="A3048" s="298"/>
      <c r="B3048" s="298"/>
      <c r="C3048" s="298"/>
      <c r="D3048" s="298"/>
      <c r="E3048" s="298"/>
      <c r="F3048" s="298"/>
      <c r="G3048" s="298"/>
      <c r="H3048" s="298"/>
      <c r="I3048" s="298"/>
      <c r="J3048" s="298"/>
      <c r="K3048" s="298"/>
      <c r="L3048" s="299"/>
      <c r="M3048" s="302"/>
      <c r="N3048" s="298"/>
      <c r="O3048" s="238"/>
      <c r="P3048" s="238"/>
      <c r="Q3048" s="238"/>
      <c r="T3048" s="39"/>
      <c r="U3048" s="39"/>
      <c r="V3048" s="39"/>
      <c r="W3048" s="39"/>
      <c r="X3048" s="39"/>
      <c r="Y3048" s="39"/>
      <c r="Z3048" s="39"/>
      <c r="AA3048" s="39"/>
      <c r="AB3048" s="39"/>
      <c r="AC3048" s="39"/>
      <c r="AD3048" s="39"/>
      <c r="AE3048" s="39"/>
      <c r="AF3048" s="39"/>
      <c r="AG3048" s="39"/>
      <c r="AH3048" s="39"/>
      <c r="AI3048" s="39"/>
      <c r="AJ3048" s="39"/>
      <c r="AK3048" s="39"/>
      <c r="AL3048" s="39"/>
      <c r="AM3048" s="39"/>
      <c r="AN3048" s="39"/>
      <c r="AO3048" s="39"/>
      <c r="AP3048" s="39"/>
      <c r="AQ3048" s="39"/>
      <c r="AR3048" s="39"/>
      <c r="AS3048" s="39"/>
      <c r="AT3048" s="39"/>
      <c r="AU3048" s="39"/>
      <c r="AV3048" s="39"/>
      <c r="AW3048" s="39"/>
      <c r="AX3048" s="39"/>
      <c r="AY3048" s="39"/>
      <c r="AZ3048" s="39"/>
      <c r="BA3048" s="39"/>
      <c r="BB3048" s="39"/>
      <c r="BC3048" s="39"/>
      <c r="BD3048" s="39"/>
      <c r="BE3048" s="39"/>
      <c r="BF3048" s="39"/>
      <c r="BG3048" s="39"/>
      <c r="BH3048" s="39"/>
      <c r="BI3048" s="39"/>
      <c r="BJ3048" s="39"/>
      <c r="BK3048" s="39"/>
      <c r="BL3048" s="39"/>
      <c r="BM3048" s="39"/>
      <c r="BN3048" s="39"/>
      <c r="BO3048" s="39"/>
      <c r="BP3048" s="39"/>
      <c r="BQ3048" s="39"/>
      <c r="BR3048" s="39"/>
      <c r="BS3048" s="39"/>
      <c r="BT3048" s="39"/>
      <c r="BU3048" s="39"/>
      <c r="BV3048" s="39"/>
      <c r="BW3048" s="39"/>
      <c r="BX3048" s="39"/>
      <c r="BY3048" s="39"/>
      <c r="BZ3048" s="39"/>
      <c r="CA3048" s="39"/>
      <c r="CB3048" s="39"/>
      <c r="CC3048" s="39"/>
      <c r="CD3048" s="39"/>
      <c r="CE3048" s="39"/>
      <c r="CF3048" s="39"/>
      <c r="CG3048" s="39"/>
      <c r="CH3048" s="39"/>
      <c r="CI3048" s="39"/>
      <c r="CJ3048" s="39"/>
      <c r="CK3048" s="39"/>
      <c r="CL3048" s="39"/>
      <c r="CM3048" s="39"/>
      <c r="CN3048" s="39"/>
      <c r="CO3048" s="39"/>
      <c r="CP3048" s="39"/>
      <c r="CQ3048" s="39"/>
      <c r="CR3048" s="39"/>
      <c r="CS3048" s="39"/>
      <c r="CT3048" s="39"/>
      <c r="CU3048" s="39"/>
      <c r="CV3048" s="39"/>
      <c r="CW3048" s="39"/>
      <c r="CX3048" s="39"/>
      <c r="CY3048" s="39"/>
      <c r="CZ3048" s="39"/>
      <c r="DA3048" s="39"/>
      <c r="DB3048" s="39"/>
      <c r="DC3048" s="39"/>
      <c r="DD3048" s="39"/>
      <c r="DE3048" s="39"/>
    </row>
    <row r="3049" spans="1:109" s="38" customFormat="1" ht="12">
      <c r="A3049" s="298"/>
      <c r="B3049" s="298"/>
      <c r="C3049" s="298"/>
      <c r="D3049" s="298"/>
      <c r="E3049" s="298"/>
      <c r="F3049" s="298"/>
      <c r="G3049" s="298"/>
      <c r="H3049" s="298"/>
      <c r="I3049" s="298"/>
      <c r="J3049" s="298"/>
      <c r="K3049" s="298"/>
      <c r="L3049" s="299"/>
      <c r="M3049" s="302"/>
      <c r="N3049" s="298"/>
      <c r="O3049" s="238"/>
      <c r="P3049" s="238"/>
      <c r="Q3049" s="238"/>
      <c r="T3049" s="39"/>
      <c r="U3049" s="39"/>
      <c r="V3049" s="39"/>
      <c r="W3049" s="39"/>
      <c r="X3049" s="39"/>
      <c r="Y3049" s="39"/>
      <c r="Z3049" s="39"/>
      <c r="AA3049" s="39"/>
      <c r="AB3049" s="39"/>
      <c r="AC3049" s="39"/>
      <c r="AD3049" s="39"/>
      <c r="AE3049" s="39"/>
      <c r="AF3049" s="39"/>
      <c r="AG3049" s="39"/>
      <c r="AH3049" s="39"/>
      <c r="AI3049" s="39"/>
      <c r="AJ3049" s="39"/>
      <c r="AK3049" s="39"/>
      <c r="AL3049" s="39"/>
      <c r="AM3049" s="39"/>
      <c r="AN3049" s="39"/>
      <c r="AO3049" s="39"/>
      <c r="AP3049" s="39"/>
      <c r="AQ3049" s="39"/>
      <c r="AR3049" s="39"/>
      <c r="AS3049" s="39"/>
      <c r="AT3049" s="39"/>
      <c r="AU3049" s="39"/>
      <c r="AV3049" s="39"/>
      <c r="AW3049" s="39"/>
      <c r="AX3049" s="39"/>
      <c r="AY3049" s="39"/>
      <c r="AZ3049" s="39"/>
      <c r="BA3049" s="39"/>
      <c r="BB3049" s="39"/>
      <c r="BC3049" s="39"/>
      <c r="BD3049" s="39"/>
      <c r="BE3049" s="39"/>
      <c r="BF3049" s="39"/>
      <c r="BG3049" s="39"/>
      <c r="BH3049" s="39"/>
      <c r="BI3049" s="39"/>
      <c r="BJ3049" s="39"/>
      <c r="BK3049" s="39"/>
      <c r="BL3049" s="39"/>
      <c r="BM3049" s="39"/>
      <c r="BN3049" s="39"/>
      <c r="BO3049" s="39"/>
      <c r="BP3049" s="39"/>
      <c r="BQ3049" s="39"/>
      <c r="BR3049" s="39"/>
      <c r="BS3049" s="39"/>
      <c r="BT3049" s="39"/>
      <c r="BU3049" s="39"/>
      <c r="BV3049" s="39"/>
      <c r="BW3049" s="39"/>
      <c r="BX3049" s="39"/>
      <c r="BY3049" s="39"/>
      <c r="BZ3049" s="39"/>
      <c r="CA3049" s="39"/>
      <c r="CB3049" s="39"/>
      <c r="CC3049" s="39"/>
      <c r="CD3049" s="39"/>
      <c r="CE3049" s="39"/>
      <c r="CF3049" s="39"/>
      <c r="CG3049" s="39"/>
      <c r="CH3049" s="39"/>
      <c r="CI3049" s="39"/>
      <c r="CJ3049" s="39"/>
      <c r="CK3049" s="39"/>
      <c r="CL3049" s="39"/>
      <c r="CM3049" s="39"/>
      <c r="CN3049" s="39"/>
      <c r="CO3049" s="39"/>
      <c r="CP3049" s="39"/>
      <c r="CQ3049" s="39"/>
      <c r="CR3049" s="39"/>
      <c r="CS3049" s="39"/>
      <c r="CT3049" s="39"/>
      <c r="CU3049" s="39"/>
      <c r="CV3049" s="39"/>
      <c r="CW3049" s="39"/>
      <c r="CX3049" s="39"/>
      <c r="CY3049" s="39"/>
      <c r="CZ3049" s="39"/>
      <c r="DA3049" s="39"/>
      <c r="DB3049" s="39"/>
      <c r="DC3049" s="39"/>
      <c r="DD3049" s="39"/>
      <c r="DE3049" s="39"/>
    </row>
    <row r="3050" spans="1:109" s="38" customFormat="1" ht="12">
      <c r="A3050" s="298"/>
      <c r="B3050" s="298"/>
      <c r="C3050" s="298"/>
      <c r="D3050" s="298"/>
      <c r="E3050" s="298"/>
      <c r="F3050" s="298"/>
      <c r="G3050" s="298"/>
      <c r="H3050" s="298"/>
      <c r="I3050" s="298"/>
      <c r="J3050" s="298"/>
      <c r="K3050" s="298"/>
      <c r="L3050" s="299"/>
      <c r="M3050" s="302"/>
      <c r="N3050" s="298"/>
      <c r="O3050" s="238"/>
      <c r="P3050" s="238"/>
      <c r="Q3050" s="238"/>
      <c r="T3050" s="39"/>
      <c r="U3050" s="39"/>
      <c r="V3050" s="39"/>
      <c r="W3050" s="39"/>
      <c r="X3050" s="39"/>
      <c r="Y3050" s="39"/>
      <c r="Z3050" s="39"/>
      <c r="AA3050" s="39"/>
      <c r="AB3050" s="39"/>
      <c r="AC3050" s="39"/>
      <c r="AD3050" s="39"/>
      <c r="AE3050" s="39"/>
      <c r="AF3050" s="39"/>
      <c r="AG3050" s="39"/>
      <c r="AH3050" s="39"/>
      <c r="AI3050" s="39"/>
      <c r="AJ3050" s="39"/>
      <c r="AK3050" s="39"/>
      <c r="AL3050" s="39"/>
      <c r="AM3050" s="39"/>
      <c r="AN3050" s="39"/>
      <c r="AO3050" s="39"/>
      <c r="AP3050" s="39"/>
      <c r="AQ3050" s="39"/>
      <c r="AR3050" s="39"/>
      <c r="AS3050" s="39"/>
      <c r="AT3050" s="39"/>
      <c r="AU3050" s="39"/>
      <c r="AV3050" s="39"/>
      <c r="AW3050" s="39"/>
      <c r="AX3050" s="39"/>
      <c r="AY3050" s="39"/>
      <c r="AZ3050" s="39"/>
      <c r="BA3050" s="39"/>
      <c r="BB3050" s="39"/>
      <c r="BC3050" s="39"/>
      <c r="BD3050" s="39"/>
      <c r="BE3050" s="39"/>
      <c r="BF3050" s="39"/>
      <c r="BG3050" s="39"/>
      <c r="BH3050" s="39"/>
      <c r="BI3050" s="39"/>
      <c r="BJ3050" s="39"/>
      <c r="BK3050" s="39"/>
      <c r="BL3050" s="39"/>
      <c r="BM3050" s="39"/>
      <c r="BN3050" s="39"/>
      <c r="BO3050" s="39"/>
      <c r="BP3050" s="39"/>
      <c r="BQ3050" s="39"/>
      <c r="BR3050" s="39"/>
      <c r="BS3050" s="39"/>
      <c r="BT3050" s="39"/>
      <c r="BU3050" s="39"/>
      <c r="BV3050" s="39"/>
      <c r="BW3050" s="39"/>
      <c r="BX3050" s="39"/>
      <c r="BY3050" s="39"/>
      <c r="BZ3050" s="39"/>
      <c r="CA3050" s="39"/>
      <c r="CB3050" s="39"/>
      <c r="CC3050" s="39"/>
      <c r="CD3050" s="39"/>
      <c r="CE3050" s="39"/>
      <c r="CF3050" s="39"/>
      <c r="CG3050" s="39"/>
      <c r="CH3050" s="39"/>
      <c r="CI3050" s="39"/>
      <c r="CJ3050" s="39"/>
      <c r="CK3050" s="39"/>
      <c r="CL3050" s="39"/>
      <c r="CM3050" s="39"/>
      <c r="CN3050" s="39"/>
      <c r="CO3050" s="39"/>
      <c r="CP3050" s="39"/>
      <c r="CQ3050" s="39"/>
      <c r="CR3050" s="39"/>
      <c r="CS3050" s="39"/>
      <c r="CT3050" s="39"/>
      <c r="CU3050" s="39"/>
      <c r="CV3050" s="39"/>
      <c r="CW3050" s="39"/>
      <c r="CX3050" s="39"/>
      <c r="CY3050" s="39"/>
      <c r="CZ3050" s="39"/>
      <c r="DA3050" s="39"/>
      <c r="DB3050" s="39"/>
      <c r="DC3050" s="39"/>
      <c r="DD3050" s="39"/>
      <c r="DE3050" s="39"/>
    </row>
    <row r="3051" spans="1:109" s="38" customFormat="1" ht="12">
      <c r="A3051" s="298"/>
      <c r="B3051" s="298"/>
      <c r="C3051" s="298"/>
      <c r="D3051" s="298"/>
      <c r="E3051" s="298"/>
      <c r="F3051" s="298"/>
      <c r="G3051" s="298"/>
      <c r="H3051" s="298"/>
      <c r="I3051" s="298"/>
      <c r="J3051" s="298"/>
      <c r="K3051" s="298"/>
      <c r="L3051" s="299"/>
      <c r="M3051" s="302"/>
      <c r="N3051" s="298"/>
      <c r="O3051" s="238"/>
      <c r="P3051" s="238"/>
      <c r="Q3051" s="238"/>
      <c r="T3051" s="39"/>
      <c r="U3051" s="39"/>
      <c r="V3051" s="39"/>
      <c r="W3051" s="39"/>
      <c r="X3051" s="39"/>
      <c r="Y3051" s="39"/>
      <c r="Z3051" s="39"/>
      <c r="AA3051" s="39"/>
      <c r="AB3051" s="39"/>
      <c r="AC3051" s="39"/>
      <c r="AD3051" s="39"/>
      <c r="AE3051" s="39"/>
      <c r="AF3051" s="39"/>
      <c r="AG3051" s="39"/>
      <c r="AH3051" s="39"/>
      <c r="AI3051" s="39"/>
      <c r="AJ3051" s="39"/>
      <c r="AK3051" s="39"/>
      <c r="AL3051" s="39"/>
      <c r="AM3051" s="39"/>
      <c r="AN3051" s="39"/>
      <c r="AO3051" s="39"/>
      <c r="AP3051" s="39"/>
      <c r="AQ3051" s="39"/>
      <c r="AR3051" s="39"/>
      <c r="AS3051" s="39"/>
      <c r="AT3051" s="39"/>
      <c r="AU3051" s="39"/>
      <c r="AV3051" s="39"/>
      <c r="AW3051" s="39"/>
      <c r="AX3051" s="39"/>
      <c r="AY3051" s="39"/>
      <c r="AZ3051" s="39"/>
      <c r="BA3051" s="39"/>
      <c r="BB3051" s="39"/>
      <c r="BC3051" s="39"/>
      <c r="BD3051" s="39"/>
      <c r="BE3051" s="39"/>
      <c r="BF3051" s="39"/>
      <c r="BG3051" s="39"/>
      <c r="BH3051" s="39"/>
      <c r="BI3051" s="39"/>
      <c r="BJ3051" s="39"/>
      <c r="BK3051" s="39"/>
      <c r="BL3051" s="39"/>
      <c r="BM3051" s="39"/>
      <c r="BN3051" s="39"/>
      <c r="BO3051" s="39"/>
      <c r="BP3051" s="39"/>
      <c r="BQ3051" s="39"/>
      <c r="BR3051" s="39"/>
      <c r="BS3051" s="39"/>
      <c r="BT3051" s="39"/>
      <c r="BU3051" s="39"/>
      <c r="BV3051" s="39"/>
      <c r="BW3051" s="39"/>
      <c r="BX3051" s="39"/>
      <c r="BY3051" s="39"/>
      <c r="BZ3051" s="39"/>
      <c r="CA3051" s="39"/>
      <c r="CB3051" s="39"/>
      <c r="CC3051" s="39"/>
      <c r="CD3051" s="39"/>
      <c r="CE3051" s="39"/>
      <c r="CF3051" s="39"/>
      <c r="CG3051" s="39"/>
      <c r="CH3051" s="39"/>
      <c r="CI3051" s="39"/>
      <c r="CJ3051" s="39"/>
      <c r="CK3051" s="39"/>
      <c r="CL3051" s="39"/>
      <c r="CM3051" s="39"/>
      <c r="CN3051" s="39"/>
      <c r="CO3051" s="39"/>
      <c r="CP3051" s="39"/>
      <c r="CQ3051" s="39"/>
      <c r="CR3051" s="39"/>
      <c r="CS3051" s="39"/>
      <c r="CT3051" s="39"/>
      <c r="CU3051" s="39"/>
      <c r="CV3051" s="39"/>
      <c r="CW3051" s="39"/>
      <c r="CX3051" s="39"/>
      <c r="CY3051" s="39"/>
      <c r="CZ3051" s="39"/>
      <c r="DA3051" s="39"/>
      <c r="DB3051" s="39"/>
      <c r="DC3051" s="39"/>
      <c r="DD3051" s="39"/>
      <c r="DE3051" s="39"/>
    </row>
    <row r="3052" spans="1:109" s="38" customFormat="1" ht="12">
      <c r="A3052" s="298"/>
      <c r="B3052" s="298"/>
      <c r="C3052" s="298"/>
      <c r="D3052" s="298"/>
      <c r="E3052" s="298"/>
      <c r="F3052" s="298"/>
      <c r="G3052" s="298"/>
      <c r="H3052" s="298"/>
      <c r="I3052" s="298"/>
      <c r="J3052" s="298"/>
      <c r="K3052" s="298"/>
      <c r="L3052" s="299"/>
      <c r="M3052" s="302"/>
      <c r="N3052" s="298"/>
      <c r="O3052" s="238"/>
      <c r="P3052" s="238"/>
      <c r="Q3052" s="238"/>
      <c r="T3052" s="39"/>
      <c r="U3052" s="39"/>
      <c r="V3052" s="39"/>
      <c r="W3052" s="39"/>
      <c r="X3052" s="39"/>
      <c r="Y3052" s="39"/>
      <c r="Z3052" s="39"/>
      <c r="AA3052" s="39"/>
      <c r="AB3052" s="39"/>
      <c r="AC3052" s="39"/>
      <c r="AD3052" s="39"/>
      <c r="AE3052" s="39"/>
      <c r="AF3052" s="39"/>
      <c r="AG3052" s="39"/>
      <c r="AH3052" s="39"/>
      <c r="AI3052" s="39"/>
      <c r="AJ3052" s="39"/>
      <c r="AK3052" s="39"/>
      <c r="AL3052" s="39"/>
      <c r="AM3052" s="39"/>
      <c r="AN3052" s="39"/>
      <c r="AO3052" s="39"/>
      <c r="AP3052" s="39"/>
      <c r="AQ3052" s="39"/>
      <c r="AR3052" s="39"/>
      <c r="AS3052" s="39"/>
      <c r="AT3052" s="39"/>
      <c r="AU3052" s="39"/>
      <c r="AV3052" s="39"/>
      <c r="AW3052" s="39"/>
      <c r="AX3052" s="39"/>
      <c r="AY3052" s="39"/>
      <c r="AZ3052" s="39"/>
      <c r="BA3052" s="39"/>
      <c r="BB3052" s="39"/>
      <c r="BC3052" s="39"/>
      <c r="BD3052" s="39"/>
      <c r="BE3052" s="39"/>
      <c r="BF3052" s="39"/>
      <c r="BG3052" s="39"/>
      <c r="BH3052" s="39"/>
      <c r="BI3052" s="39"/>
      <c r="BJ3052" s="39"/>
      <c r="BK3052" s="39"/>
      <c r="BL3052" s="39"/>
      <c r="BM3052" s="39"/>
      <c r="BN3052" s="39"/>
      <c r="BO3052" s="39"/>
      <c r="BP3052" s="39"/>
      <c r="BQ3052" s="39"/>
      <c r="BR3052" s="39"/>
      <c r="BS3052" s="39"/>
      <c r="BT3052" s="39"/>
      <c r="BU3052" s="39"/>
      <c r="BV3052" s="39"/>
      <c r="BW3052" s="39"/>
      <c r="BX3052" s="39"/>
      <c r="BY3052" s="39"/>
      <c r="BZ3052" s="39"/>
      <c r="CA3052" s="39"/>
      <c r="CB3052" s="39"/>
      <c r="CC3052" s="39"/>
      <c r="CD3052" s="39"/>
      <c r="CE3052" s="39"/>
      <c r="CF3052" s="39"/>
      <c r="CG3052" s="39"/>
      <c r="CH3052" s="39"/>
      <c r="CI3052" s="39"/>
      <c r="CJ3052" s="39"/>
      <c r="CK3052" s="39"/>
      <c r="CL3052" s="39"/>
      <c r="CM3052" s="39"/>
      <c r="CN3052" s="39"/>
      <c r="CO3052" s="39"/>
      <c r="CP3052" s="39"/>
      <c r="CQ3052" s="39"/>
      <c r="CR3052" s="39"/>
      <c r="CS3052" s="39"/>
      <c r="CT3052" s="39"/>
      <c r="CU3052" s="39"/>
      <c r="CV3052" s="39"/>
      <c r="CW3052" s="39"/>
      <c r="CX3052" s="39"/>
      <c r="CY3052" s="39"/>
      <c r="CZ3052" s="39"/>
      <c r="DA3052" s="39"/>
      <c r="DB3052" s="39"/>
      <c r="DC3052" s="39"/>
      <c r="DD3052" s="39"/>
      <c r="DE3052" s="39"/>
    </row>
    <row r="3053" spans="1:109" s="38" customFormat="1" ht="12">
      <c r="A3053" s="298"/>
      <c r="B3053" s="298"/>
      <c r="C3053" s="298"/>
      <c r="D3053" s="298"/>
      <c r="E3053" s="298"/>
      <c r="F3053" s="298"/>
      <c r="G3053" s="298"/>
      <c r="H3053" s="298"/>
      <c r="I3053" s="298"/>
      <c r="J3053" s="298"/>
      <c r="K3053" s="298"/>
      <c r="L3053" s="299"/>
      <c r="M3053" s="302"/>
      <c r="N3053" s="298"/>
      <c r="O3053" s="238"/>
      <c r="P3053" s="238"/>
      <c r="Q3053" s="238"/>
      <c r="T3053" s="39"/>
      <c r="U3053" s="39"/>
      <c r="V3053" s="39"/>
      <c r="W3053" s="39"/>
      <c r="X3053" s="39"/>
      <c r="Y3053" s="39"/>
      <c r="Z3053" s="39"/>
      <c r="AA3053" s="39"/>
      <c r="AB3053" s="39"/>
      <c r="AC3053" s="39"/>
      <c r="AD3053" s="39"/>
      <c r="AE3053" s="39"/>
      <c r="AF3053" s="39"/>
      <c r="AG3053" s="39"/>
      <c r="AH3053" s="39"/>
      <c r="AI3053" s="39"/>
      <c r="AJ3053" s="39"/>
      <c r="AK3053" s="39"/>
      <c r="AL3053" s="39"/>
      <c r="AM3053" s="39"/>
      <c r="AN3053" s="39"/>
      <c r="AO3053" s="39"/>
      <c r="AP3053" s="39"/>
      <c r="AQ3053" s="39"/>
      <c r="AR3053" s="39"/>
      <c r="AS3053" s="39"/>
      <c r="AT3053" s="39"/>
      <c r="AU3053" s="39"/>
      <c r="AV3053" s="39"/>
      <c r="AW3053" s="39"/>
      <c r="AX3053" s="39"/>
      <c r="AY3053" s="39"/>
      <c r="AZ3053" s="39"/>
      <c r="BA3053" s="39"/>
      <c r="BB3053" s="39"/>
      <c r="BC3053" s="39"/>
      <c r="BD3053" s="39"/>
      <c r="BE3053" s="39"/>
      <c r="BF3053" s="39"/>
      <c r="BG3053" s="39"/>
      <c r="BH3053" s="39"/>
      <c r="BI3053" s="39"/>
      <c r="BJ3053" s="39"/>
      <c r="BK3053" s="39"/>
      <c r="BL3053" s="39"/>
      <c r="BM3053" s="39"/>
      <c r="BN3053" s="39"/>
      <c r="BO3053" s="39"/>
      <c r="BP3053" s="39"/>
      <c r="BQ3053" s="39"/>
      <c r="BR3053" s="39"/>
      <c r="BS3053" s="39"/>
      <c r="BT3053" s="39"/>
      <c r="BU3053" s="39"/>
      <c r="BV3053" s="39"/>
      <c r="BW3053" s="39"/>
      <c r="BX3053" s="39"/>
      <c r="BY3053" s="39"/>
      <c r="BZ3053" s="39"/>
      <c r="CA3053" s="39"/>
      <c r="CB3053" s="39"/>
      <c r="CC3053" s="39"/>
      <c r="CD3053" s="39"/>
      <c r="CE3053" s="39"/>
      <c r="CF3053" s="39"/>
      <c r="CG3053" s="39"/>
      <c r="CH3053" s="39"/>
      <c r="CI3053" s="39"/>
      <c r="CJ3053" s="39"/>
      <c r="CK3053" s="39"/>
      <c r="CL3053" s="39"/>
      <c r="CM3053" s="39"/>
      <c r="CN3053" s="39"/>
      <c r="CO3053" s="39"/>
      <c r="CP3053" s="39"/>
      <c r="CQ3053" s="39"/>
      <c r="CR3053" s="39"/>
      <c r="CS3053" s="39"/>
      <c r="CT3053" s="39"/>
      <c r="CU3053" s="39"/>
      <c r="CV3053" s="39"/>
      <c r="CW3053" s="39"/>
      <c r="CX3053" s="39"/>
      <c r="CY3053" s="39"/>
      <c r="CZ3053" s="39"/>
      <c r="DA3053" s="39"/>
      <c r="DB3053" s="39"/>
      <c r="DC3053" s="39"/>
      <c r="DD3053" s="39"/>
      <c r="DE3053" s="39"/>
    </row>
    <row r="3054" spans="1:109" s="38" customFormat="1" ht="12">
      <c r="A3054" s="298"/>
      <c r="B3054" s="298"/>
      <c r="C3054" s="298"/>
      <c r="D3054" s="298"/>
      <c r="E3054" s="298"/>
      <c r="F3054" s="298"/>
      <c r="G3054" s="298"/>
      <c r="H3054" s="298"/>
      <c r="I3054" s="298"/>
      <c r="J3054" s="298"/>
      <c r="K3054" s="298"/>
      <c r="L3054" s="299"/>
      <c r="M3054" s="302"/>
      <c r="N3054" s="298"/>
      <c r="O3054" s="238"/>
      <c r="P3054" s="238"/>
      <c r="Q3054" s="238"/>
      <c r="T3054" s="39"/>
      <c r="U3054" s="39"/>
      <c r="V3054" s="39"/>
      <c r="W3054" s="39"/>
      <c r="X3054" s="39"/>
      <c r="Y3054" s="39"/>
      <c r="Z3054" s="39"/>
      <c r="AA3054" s="39"/>
      <c r="AB3054" s="39"/>
      <c r="AC3054" s="39"/>
      <c r="AD3054" s="39"/>
      <c r="AE3054" s="39"/>
      <c r="AF3054" s="39"/>
      <c r="AG3054" s="39"/>
      <c r="AH3054" s="39"/>
      <c r="AI3054" s="39"/>
      <c r="AJ3054" s="39"/>
      <c r="AK3054" s="39"/>
      <c r="AL3054" s="39"/>
      <c r="AM3054" s="39"/>
      <c r="AN3054" s="39"/>
      <c r="AO3054" s="39"/>
      <c r="AP3054" s="39"/>
      <c r="AQ3054" s="39"/>
      <c r="AR3054" s="39"/>
      <c r="AS3054" s="39"/>
      <c r="AT3054" s="39"/>
      <c r="AU3054" s="39"/>
      <c r="AV3054" s="39"/>
      <c r="AW3054" s="39"/>
      <c r="AX3054" s="39"/>
      <c r="AY3054" s="39"/>
      <c r="AZ3054" s="39"/>
      <c r="BA3054" s="39"/>
      <c r="BB3054" s="39"/>
      <c r="BC3054" s="39"/>
      <c r="BD3054" s="39"/>
      <c r="BE3054" s="39"/>
      <c r="BF3054" s="39"/>
      <c r="BG3054" s="39"/>
      <c r="BH3054" s="39"/>
      <c r="BI3054" s="39"/>
      <c r="BJ3054" s="39"/>
      <c r="BK3054" s="39"/>
      <c r="BL3054" s="39"/>
      <c r="BM3054" s="39"/>
      <c r="BN3054" s="39"/>
      <c r="BO3054" s="39"/>
      <c r="BP3054" s="39"/>
      <c r="BQ3054" s="39"/>
      <c r="BR3054" s="39"/>
      <c r="BS3054" s="39"/>
      <c r="BT3054" s="39"/>
      <c r="BU3054" s="39"/>
      <c r="BV3054" s="39"/>
      <c r="BW3054" s="39"/>
      <c r="BX3054" s="39"/>
      <c r="BY3054" s="39"/>
      <c r="BZ3054" s="39"/>
      <c r="CA3054" s="39"/>
      <c r="CB3054" s="39"/>
      <c r="CC3054" s="39"/>
      <c r="CD3054" s="39"/>
      <c r="CE3054" s="39"/>
      <c r="CF3054" s="39"/>
      <c r="CG3054" s="39"/>
      <c r="CH3054" s="39"/>
      <c r="CI3054" s="39"/>
      <c r="CJ3054" s="39"/>
      <c r="CK3054" s="39"/>
      <c r="CL3054" s="39"/>
      <c r="CM3054" s="39"/>
      <c r="CN3054" s="39"/>
      <c r="CO3054" s="39"/>
      <c r="CP3054" s="39"/>
      <c r="CQ3054" s="39"/>
      <c r="CR3054" s="39"/>
      <c r="CS3054" s="39"/>
      <c r="CT3054" s="39"/>
      <c r="CU3054" s="39"/>
      <c r="CV3054" s="39"/>
      <c r="CW3054" s="39"/>
      <c r="CX3054" s="39"/>
      <c r="CY3054" s="39"/>
      <c r="CZ3054" s="39"/>
      <c r="DA3054" s="39"/>
      <c r="DB3054" s="39"/>
      <c r="DC3054" s="39"/>
      <c r="DD3054" s="39"/>
      <c r="DE3054" s="39"/>
    </row>
    <row r="3055" spans="1:109" s="38" customFormat="1" ht="12">
      <c r="A3055" s="298"/>
      <c r="B3055" s="298"/>
      <c r="C3055" s="298"/>
      <c r="D3055" s="298"/>
      <c r="E3055" s="298"/>
      <c r="F3055" s="298"/>
      <c r="G3055" s="298"/>
      <c r="H3055" s="298"/>
      <c r="I3055" s="298"/>
      <c r="J3055" s="298"/>
      <c r="K3055" s="298"/>
      <c r="L3055" s="299"/>
      <c r="M3055" s="302"/>
      <c r="N3055" s="298"/>
      <c r="O3055" s="238"/>
      <c r="P3055" s="238"/>
      <c r="Q3055" s="238"/>
      <c r="T3055" s="39"/>
      <c r="U3055" s="39"/>
      <c r="V3055" s="39"/>
      <c r="W3055" s="39"/>
      <c r="X3055" s="39"/>
      <c r="Y3055" s="39"/>
      <c r="Z3055" s="39"/>
      <c r="AA3055" s="39"/>
      <c r="AB3055" s="39"/>
      <c r="AC3055" s="39"/>
      <c r="AD3055" s="39"/>
      <c r="AE3055" s="39"/>
      <c r="AF3055" s="39"/>
      <c r="AG3055" s="39"/>
      <c r="AH3055" s="39"/>
      <c r="AI3055" s="39"/>
      <c r="AJ3055" s="39"/>
      <c r="AK3055" s="39"/>
      <c r="AL3055" s="39"/>
      <c r="AM3055" s="39"/>
      <c r="AN3055" s="39"/>
      <c r="AO3055" s="39"/>
      <c r="AP3055" s="39"/>
      <c r="AQ3055" s="39"/>
      <c r="AR3055" s="39"/>
      <c r="AS3055" s="39"/>
      <c r="AT3055" s="39"/>
      <c r="AU3055" s="39"/>
      <c r="AV3055" s="39"/>
      <c r="AW3055" s="39"/>
      <c r="AX3055" s="39"/>
      <c r="AY3055" s="39"/>
      <c r="AZ3055" s="39"/>
      <c r="BA3055" s="39"/>
      <c r="BB3055" s="39"/>
      <c r="BC3055" s="39"/>
      <c r="BD3055" s="39"/>
      <c r="BE3055" s="39"/>
      <c r="BF3055" s="39"/>
      <c r="BG3055" s="39"/>
      <c r="BH3055" s="39"/>
      <c r="BI3055" s="39"/>
      <c r="BJ3055" s="39"/>
      <c r="BK3055" s="39"/>
      <c r="BL3055" s="39"/>
      <c r="BM3055" s="39"/>
      <c r="BN3055" s="39"/>
      <c r="BO3055" s="39"/>
      <c r="BP3055" s="39"/>
      <c r="BQ3055" s="39"/>
      <c r="BR3055" s="39"/>
      <c r="BS3055" s="39"/>
      <c r="BT3055" s="39"/>
      <c r="BU3055" s="39"/>
      <c r="BV3055" s="39"/>
      <c r="BW3055" s="39"/>
      <c r="BX3055" s="39"/>
      <c r="BY3055" s="39"/>
      <c r="BZ3055" s="39"/>
      <c r="CA3055" s="39"/>
      <c r="CB3055" s="39"/>
      <c r="CC3055" s="39"/>
      <c r="CD3055" s="39"/>
      <c r="CE3055" s="39"/>
      <c r="CF3055" s="39"/>
      <c r="CG3055" s="39"/>
      <c r="CH3055" s="39"/>
      <c r="CI3055" s="39"/>
      <c r="CJ3055" s="39"/>
      <c r="CK3055" s="39"/>
      <c r="CL3055" s="39"/>
      <c r="CM3055" s="39"/>
      <c r="CN3055" s="39"/>
      <c r="CO3055" s="39"/>
      <c r="CP3055" s="39"/>
      <c r="CQ3055" s="39"/>
      <c r="CR3055" s="39"/>
      <c r="CS3055" s="39"/>
      <c r="CT3055" s="39"/>
      <c r="CU3055" s="39"/>
      <c r="CV3055" s="39"/>
      <c r="CW3055" s="39"/>
      <c r="CX3055" s="39"/>
      <c r="CY3055" s="39"/>
      <c r="CZ3055" s="39"/>
      <c r="DA3055" s="39"/>
      <c r="DB3055" s="39"/>
      <c r="DC3055" s="39"/>
      <c r="DD3055" s="39"/>
      <c r="DE3055" s="39"/>
    </row>
    <row r="3056" spans="1:109" s="38" customFormat="1" ht="12">
      <c r="A3056" s="298"/>
      <c r="B3056" s="298"/>
      <c r="C3056" s="298"/>
      <c r="D3056" s="298"/>
      <c r="E3056" s="298"/>
      <c r="F3056" s="298"/>
      <c r="G3056" s="298"/>
      <c r="H3056" s="298"/>
      <c r="I3056" s="298"/>
      <c r="J3056" s="298"/>
      <c r="K3056" s="298"/>
      <c r="L3056" s="299"/>
      <c r="M3056" s="302"/>
      <c r="N3056" s="298"/>
      <c r="O3056" s="238"/>
      <c r="P3056" s="238"/>
      <c r="Q3056" s="238"/>
      <c r="T3056" s="39"/>
      <c r="U3056" s="39"/>
      <c r="V3056" s="39"/>
      <c r="W3056" s="39"/>
      <c r="X3056" s="39"/>
      <c r="Y3056" s="39"/>
      <c r="Z3056" s="39"/>
      <c r="AA3056" s="39"/>
      <c r="AB3056" s="39"/>
      <c r="AC3056" s="39"/>
      <c r="AD3056" s="39"/>
      <c r="AE3056" s="39"/>
      <c r="AF3056" s="39"/>
      <c r="AG3056" s="39"/>
      <c r="AH3056" s="39"/>
      <c r="AI3056" s="39"/>
      <c r="AJ3056" s="39"/>
      <c r="AK3056" s="39"/>
      <c r="AL3056" s="39"/>
      <c r="AM3056" s="39"/>
      <c r="AN3056" s="39"/>
      <c r="AO3056" s="39"/>
      <c r="AP3056" s="39"/>
      <c r="AQ3056" s="39"/>
      <c r="AR3056" s="39"/>
      <c r="AS3056" s="39"/>
      <c r="AT3056" s="39"/>
      <c r="AU3056" s="39"/>
      <c r="AV3056" s="39"/>
      <c r="AW3056" s="39"/>
      <c r="AX3056" s="39"/>
      <c r="AY3056" s="39"/>
      <c r="AZ3056" s="39"/>
      <c r="BA3056" s="39"/>
      <c r="BB3056" s="39"/>
      <c r="BC3056" s="39"/>
      <c r="BD3056" s="39"/>
      <c r="BE3056" s="39"/>
      <c r="BF3056" s="39"/>
      <c r="BG3056" s="39"/>
      <c r="BH3056" s="39"/>
      <c r="BI3056" s="39"/>
      <c r="BJ3056" s="39"/>
      <c r="BK3056" s="39"/>
      <c r="BL3056" s="39"/>
      <c r="BM3056" s="39"/>
      <c r="BN3056" s="39"/>
      <c r="BO3056" s="39"/>
      <c r="BP3056" s="39"/>
      <c r="BQ3056" s="39"/>
      <c r="BR3056" s="39"/>
      <c r="BS3056" s="39"/>
      <c r="BT3056" s="39"/>
      <c r="BU3056" s="39"/>
      <c r="BV3056" s="39"/>
      <c r="BW3056" s="39"/>
      <c r="BX3056" s="39"/>
      <c r="BY3056" s="39"/>
      <c r="BZ3056" s="39"/>
      <c r="CA3056" s="39"/>
      <c r="CB3056" s="39"/>
      <c r="CC3056" s="39"/>
      <c r="CD3056" s="39"/>
      <c r="CE3056" s="39"/>
      <c r="CF3056" s="39"/>
      <c r="CG3056" s="39"/>
      <c r="CH3056" s="39"/>
      <c r="CI3056" s="39"/>
      <c r="CJ3056" s="39"/>
      <c r="CK3056" s="39"/>
      <c r="CL3056" s="39"/>
      <c r="CM3056" s="39"/>
      <c r="CN3056" s="39"/>
      <c r="CO3056" s="39"/>
      <c r="CP3056" s="39"/>
      <c r="CQ3056" s="39"/>
      <c r="CR3056" s="39"/>
      <c r="CS3056" s="39"/>
      <c r="CT3056" s="39"/>
      <c r="CU3056" s="39"/>
      <c r="CV3056" s="39"/>
      <c r="CW3056" s="39"/>
      <c r="CX3056" s="39"/>
      <c r="CY3056" s="39"/>
      <c r="CZ3056" s="39"/>
      <c r="DA3056" s="39"/>
      <c r="DB3056" s="39"/>
      <c r="DC3056" s="39"/>
      <c r="DD3056" s="39"/>
      <c r="DE3056" s="39"/>
    </row>
    <row r="3057" spans="1:109" s="38" customFormat="1" ht="12">
      <c r="A3057" s="298"/>
      <c r="B3057" s="298"/>
      <c r="C3057" s="298"/>
      <c r="D3057" s="298"/>
      <c r="E3057" s="298"/>
      <c r="F3057" s="298"/>
      <c r="G3057" s="298"/>
      <c r="H3057" s="298"/>
      <c r="I3057" s="298"/>
      <c r="J3057" s="298"/>
      <c r="K3057" s="298"/>
      <c r="L3057" s="299"/>
      <c r="M3057" s="302"/>
      <c r="N3057" s="298"/>
      <c r="O3057" s="238"/>
      <c r="P3057" s="238"/>
      <c r="Q3057" s="238"/>
      <c r="T3057" s="39"/>
      <c r="U3057" s="39"/>
      <c r="V3057" s="39"/>
      <c r="W3057" s="39"/>
      <c r="X3057" s="39"/>
      <c r="Y3057" s="39"/>
      <c r="Z3057" s="39"/>
      <c r="AA3057" s="39"/>
      <c r="AB3057" s="39"/>
      <c r="AC3057" s="39"/>
      <c r="AD3057" s="39"/>
      <c r="AE3057" s="39"/>
      <c r="AF3057" s="39"/>
      <c r="AG3057" s="39"/>
      <c r="AH3057" s="39"/>
      <c r="AI3057" s="39"/>
      <c r="AJ3057" s="39"/>
      <c r="AK3057" s="39"/>
      <c r="AL3057" s="39"/>
      <c r="AM3057" s="39"/>
      <c r="AN3057" s="39"/>
      <c r="AO3057" s="39"/>
      <c r="AP3057" s="39"/>
      <c r="AQ3057" s="39"/>
      <c r="AR3057" s="39"/>
      <c r="AS3057" s="39"/>
      <c r="AT3057" s="39"/>
      <c r="AU3057" s="39"/>
      <c r="AV3057" s="39"/>
      <c r="AW3057" s="39"/>
      <c r="AX3057" s="39"/>
      <c r="AY3057" s="39"/>
      <c r="AZ3057" s="39"/>
      <c r="BA3057" s="39"/>
      <c r="BB3057" s="39"/>
      <c r="BC3057" s="39"/>
      <c r="BD3057" s="39"/>
      <c r="BE3057" s="39"/>
      <c r="BF3057" s="39"/>
      <c r="BG3057" s="39"/>
      <c r="BH3057" s="39"/>
      <c r="BI3057" s="39"/>
      <c r="BJ3057" s="39"/>
      <c r="BK3057" s="39"/>
      <c r="BL3057" s="39"/>
      <c r="BM3057" s="39"/>
      <c r="BN3057" s="39"/>
      <c r="BO3057" s="39"/>
      <c r="BP3057" s="39"/>
      <c r="BQ3057" s="39"/>
      <c r="BR3057" s="39"/>
      <c r="BS3057" s="39"/>
      <c r="BT3057" s="39"/>
      <c r="BU3057" s="39"/>
      <c r="BV3057" s="39"/>
      <c r="BW3057" s="39"/>
      <c r="BX3057" s="39"/>
      <c r="BY3057" s="39"/>
      <c r="BZ3057" s="39"/>
      <c r="CA3057" s="39"/>
      <c r="CB3057" s="39"/>
      <c r="CC3057" s="39"/>
      <c r="CD3057" s="39"/>
      <c r="CE3057" s="39"/>
      <c r="CF3057" s="39"/>
      <c r="CG3057" s="39"/>
      <c r="CH3057" s="39"/>
      <c r="CI3057" s="39"/>
      <c r="CJ3057" s="39"/>
      <c r="CK3057" s="39"/>
      <c r="CL3057" s="39"/>
      <c r="CM3057" s="39"/>
      <c r="CN3057" s="39"/>
      <c r="CO3057" s="39"/>
      <c r="CP3057" s="39"/>
      <c r="CQ3057" s="39"/>
      <c r="CR3057" s="39"/>
      <c r="CS3057" s="39"/>
      <c r="CT3057" s="39"/>
      <c r="CU3057" s="39"/>
      <c r="CV3057" s="39"/>
      <c r="CW3057" s="39"/>
      <c r="CX3057" s="39"/>
      <c r="CY3057" s="39"/>
      <c r="CZ3057" s="39"/>
      <c r="DA3057" s="39"/>
      <c r="DB3057" s="39"/>
      <c r="DC3057" s="39"/>
      <c r="DD3057" s="39"/>
      <c r="DE3057" s="39"/>
    </row>
    <row r="3058" spans="1:109" s="38" customFormat="1" ht="12">
      <c r="A3058" s="298"/>
      <c r="B3058" s="298"/>
      <c r="C3058" s="298"/>
      <c r="D3058" s="298"/>
      <c r="E3058" s="298"/>
      <c r="F3058" s="298"/>
      <c r="G3058" s="298"/>
      <c r="H3058" s="298"/>
      <c r="I3058" s="298"/>
      <c r="J3058" s="298"/>
      <c r="K3058" s="298"/>
      <c r="L3058" s="299"/>
      <c r="M3058" s="302"/>
      <c r="N3058" s="298"/>
      <c r="O3058" s="238"/>
      <c r="P3058" s="238"/>
      <c r="Q3058" s="238"/>
      <c r="T3058" s="39"/>
      <c r="U3058" s="39"/>
      <c r="V3058" s="39"/>
      <c r="W3058" s="39"/>
      <c r="X3058" s="39"/>
      <c r="Y3058" s="39"/>
      <c r="Z3058" s="39"/>
      <c r="AA3058" s="39"/>
      <c r="AB3058" s="39"/>
      <c r="AC3058" s="39"/>
      <c r="AD3058" s="39"/>
      <c r="AE3058" s="39"/>
      <c r="AF3058" s="39"/>
      <c r="AG3058" s="39"/>
      <c r="AH3058" s="39"/>
      <c r="AI3058" s="39"/>
      <c r="AJ3058" s="39"/>
      <c r="AK3058" s="39"/>
      <c r="AL3058" s="39"/>
      <c r="AM3058" s="39"/>
      <c r="AN3058" s="39"/>
      <c r="AO3058" s="39"/>
      <c r="AP3058" s="39"/>
      <c r="AQ3058" s="39"/>
      <c r="AR3058" s="39"/>
      <c r="AS3058" s="39"/>
      <c r="AT3058" s="39"/>
      <c r="AU3058" s="39"/>
      <c r="AV3058" s="39"/>
      <c r="AW3058" s="39"/>
      <c r="AX3058" s="39"/>
      <c r="AY3058" s="39"/>
      <c r="AZ3058" s="39"/>
      <c r="BA3058" s="39"/>
      <c r="BB3058" s="39"/>
      <c r="BC3058" s="39"/>
      <c r="BD3058" s="39"/>
      <c r="BE3058" s="39"/>
      <c r="BF3058" s="39"/>
      <c r="BG3058" s="39"/>
      <c r="BH3058" s="39"/>
      <c r="BI3058" s="39"/>
      <c r="BJ3058" s="39"/>
      <c r="BK3058" s="39"/>
      <c r="BL3058" s="39"/>
      <c r="BM3058" s="39"/>
      <c r="BN3058" s="39"/>
      <c r="BO3058" s="39"/>
      <c r="BP3058" s="39"/>
      <c r="BQ3058" s="39"/>
      <c r="BR3058" s="39"/>
      <c r="BS3058" s="39"/>
      <c r="BT3058" s="39"/>
      <c r="BU3058" s="39"/>
      <c r="BV3058" s="39"/>
      <c r="BW3058" s="39"/>
      <c r="BX3058" s="39"/>
      <c r="BY3058" s="39"/>
      <c r="BZ3058" s="39"/>
      <c r="CA3058" s="39"/>
      <c r="CB3058" s="39"/>
      <c r="CC3058" s="39"/>
      <c r="CD3058" s="39"/>
      <c r="CE3058" s="39"/>
      <c r="CF3058" s="39"/>
      <c r="CG3058" s="39"/>
      <c r="CH3058" s="39"/>
      <c r="CI3058" s="39"/>
      <c r="CJ3058" s="39"/>
      <c r="CK3058" s="39"/>
      <c r="CL3058" s="39"/>
      <c r="CM3058" s="39"/>
      <c r="CN3058" s="39"/>
      <c r="CO3058" s="39"/>
      <c r="CP3058" s="39"/>
      <c r="CQ3058" s="39"/>
      <c r="CR3058" s="39"/>
      <c r="CS3058" s="39"/>
      <c r="CT3058" s="39"/>
      <c r="CU3058" s="39"/>
      <c r="CV3058" s="39"/>
      <c r="CW3058" s="39"/>
      <c r="CX3058" s="39"/>
      <c r="CY3058" s="39"/>
      <c r="CZ3058" s="39"/>
      <c r="DA3058" s="39"/>
      <c r="DB3058" s="39"/>
      <c r="DC3058" s="39"/>
      <c r="DD3058" s="39"/>
      <c r="DE3058" s="39"/>
    </row>
    <row r="3059" spans="1:109" s="38" customFormat="1" ht="12">
      <c r="A3059" s="298"/>
      <c r="B3059" s="298"/>
      <c r="C3059" s="298"/>
      <c r="D3059" s="298"/>
      <c r="E3059" s="298"/>
      <c r="F3059" s="298"/>
      <c r="G3059" s="298"/>
      <c r="H3059" s="298"/>
      <c r="I3059" s="298"/>
      <c r="J3059" s="298"/>
      <c r="K3059" s="298"/>
      <c r="L3059" s="299"/>
      <c r="M3059" s="302"/>
      <c r="N3059" s="298"/>
      <c r="O3059" s="238"/>
      <c r="P3059" s="238"/>
      <c r="Q3059" s="238"/>
      <c r="T3059" s="39"/>
      <c r="U3059" s="39"/>
      <c r="V3059" s="39"/>
      <c r="W3059" s="39"/>
      <c r="X3059" s="39"/>
      <c r="Y3059" s="39"/>
      <c r="Z3059" s="39"/>
      <c r="AA3059" s="39"/>
      <c r="AB3059" s="39"/>
      <c r="AC3059" s="39"/>
      <c r="AD3059" s="39"/>
      <c r="AE3059" s="39"/>
      <c r="AF3059" s="39"/>
      <c r="AG3059" s="39"/>
      <c r="AH3059" s="39"/>
      <c r="AI3059" s="39"/>
      <c r="AJ3059" s="39"/>
      <c r="AK3059" s="39"/>
      <c r="AL3059" s="39"/>
      <c r="AM3059" s="39"/>
      <c r="AN3059" s="39"/>
      <c r="AO3059" s="39"/>
      <c r="AP3059" s="39"/>
      <c r="AQ3059" s="39"/>
      <c r="AR3059" s="39"/>
      <c r="AS3059" s="39"/>
      <c r="AT3059" s="39"/>
      <c r="AU3059" s="39"/>
      <c r="AV3059" s="39"/>
      <c r="AW3059" s="39"/>
      <c r="AX3059" s="39"/>
      <c r="AY3059" s="39"/>
      <c r="AZ3059" s="39"/>
      <c r="BA3059" s="39"/>
      <c r="BB3059" s="39"/>
      <c r="BC3059" s="39"/>
      <c r="BD3059" s="39"/>
      <c r="BE3059" s="39"/>
      <c r="BF3059" s="39"/>
      <c r="BG3059" s="39"/>
      <c r="BH3059" s="39"/>
      <c r="BI3059" s="39"/>
      <c r="BJ3059" s="39"/>
      <c r="BK3059" s="39"/>
      <c r="BL3059" s="39"/>
      <c r="BM3059" s="39"/>
      <c r="BN3059" s="39"/>
      <c r="BO3059" s="39"/>
      <c r="BP3059" s="39"/>
      <c r="BQ3059" s="39"/>
      <c r="BR3059" s="39"/>
      <c r="BS3059" s="39"/>
      <c r="BT3059" s="39"/>
      <c r="BU3059" s="39"/>
      <c r="BV3059" s="39"/>
      <c r="BW3059" s="39"/>
      <c r="BX3059" s="39"/>
      <c r="BY3059" s="39"/>
      <c r="BZ3059" s="39"/>
      <c r="CA3059" s="39"/>
      <c r="CB3059" s="39"/>
      <c r="CC3059" s="39"/>
      <c r="CD3059" s="39"/>
      <c r="CE3059" s="39"/>
      <c r="CF3059" s="39"/>
      <c r="CG3059" s="39"/>
      <c r="CH3059" s="39"/>
      <c r="CI3059" s="39"/>
      <c r="CJ3059" s="39"/>
      <c r="CK3059" s="39"/>
      <c r="CL3059" s="39"/>
      <c r="CM3059" s="39"/>
      <c r="CN3059" s="39"/>
      <c r="CO3059" s="39"/>
      <c r="CP3059" s="39"/>
      <c r="CQ3059" s="39"/>
      <c r="CR3059" s="39"/>
      <c r="CS3059" s="39"/>
      <c r="CT3059" s="39"/>
      <c r="CU3059" s="39"/>
      <c r="CV3059" s="39"/>
      <c r="CW3059" s="39"/>
      <c r="CX3059" s="39"/>
      <c r="CY3059" s="39"/>
      <c r="CZ3059" s="39"/>
      <c r="DA3059" s="39"/>
      <c r="DB3059" s="39"/>
      <c r="DC3059" s="39"/>
      <c r="DD3059" s="39"/>
      <c r="DE3059" s="39"/>
    </row>
    <row r="3060" spans="1:109" s="38" customFormat="1" ht="12">
      <c r="A3060" s="298"/>
      <c r="B3060" s="298"/>
      <c r="C3060" s="298"/>
      <c r="D3060" s="298"/>
      <c r="E3060" s="298"/>
      <c r="F3060" s="298"/>
      <c r="G3060" s="298"/>
      <c r="H3060" s="298"/>
      <c r="I3060" s="298"/>
      <c r="J3060" s="298"/>
      <c r="K3060" s="298"/>
      <c r="L3060" s="299"/>
      <c r="M3060" s="302"/>
      <c r="N3060" s="298"/>
      <c r="O3060" s="238"/>
      <c r="P3060" s="238"/>
      <c r="Q3060" s="238"/>
      <c r="T3060" s="39"/>
      <c r="U3060" s="39"/>
      <c r="V3060" s="39"/>
      <c r="W3060" s="39"/>
      <c r="X3060" s="39"/>
      <c r="Y3060" s="39"/>
      <c r="Z3060" s="39"/>
      <c r="AA3060" s="39"/>
      <c r="AB3060" s="39"/>
      <c r="AC3060" s="39"/>
      <c r="AD3060" s="39"/>
      <c r="AE3060" s="39"/>
      <c r="AF3060" s="39"/>
      <c r="AG3060" s="39"/>
      <c r="AH3060" s="39"/>
      <c r="AI3060" s="39"/>
      <c r="AJ3060" s="39"/>
      <c r="AK3060" s="39"/>
      <c r="AL3060" s="39"/>
      <c r="AM3060" s="39"/>
      <c r="AN3060" s="39"/>
      <c r="AO3060" s="39"/>
      <c r="AP3060" s="39"/>
      <c r="AQ3060" s="39"/>
      <c r="AR3060" s="39"/>
      <c r="AS3060" s="39"/>
      <c r="AT3060" s="39"/>
      <c r="AU3060" s="39"/>
      <c r="AV3060" s="39"/>
      <c r="AW3060" s="39"/>
      <c r="AX3060" s="39"/>
      <c r="AY3060" s="39"/>
      <c r="AZ3060" s="39"/>
      <c r="BA3060" s="39"/>
      <c r="BB3060" s="39"/>
      <c r="BC3060" s="39"/>
      <c r="BD3060" s="39"/>
      <c r="BE3060" s="39"/>
      <c r="BF3060" s="39"/>
      <c r="BG3060" s="39"/>
      <c r="BH3060" s="39"/>
      <c r="BI3060" s="39"/>
      <c r="BJ3060" s="39"/>
      <c r="BK3060" s="39"/>
      <c r="BL3060" s="39"/>
      <c r="BM3060" s="39"/>
      <c r="BN3060" s="39"/>
      <c r="BO3060" s="39"/>
      <c r="BP3060" s="39"/>
      <c r="BQ3060" s="39"/>
      <c r="BR3060" s="39"/>
      <c r="BS3060" s="39"/>
      <c r="BT3060" s="39"/>
      <c r="BU3060" s="39"/>
      <c r="BV3060" s="39"/>
      <c r="BW3060" s="39"/>
      <c r="BX3060" s="39"/>
      <c r="BY3060" s="39"/>
      <c r="BZ3060" s="39"/>
      <c r="CA3060" s="39"/>
      <c r="CB3060" s="39"/>
      <c r="CC3060" s="39"/>
      <c r="CD3060" s="39"/>
      <c r="CE3060" s="39"/>
      <c r="CF3060" s="39"/>
      <c r="CG3060" s="39"/>
      <c r="CH3060" s="39"/>
      <c r="CI3060" s="39"/>
      <c r="CJ3060" s="39"/>
      <c r="CK3060" s="39"/>
      <c r="CL3060" s="39"/>
      <c r="CM3060" s="39"/>
      <c r="CN3060" s="39"/>
      <c r="CO3060" s="39"/>
      <c r="CP3060" s="39"/>
      <c r="CQ3060" s="39"/>
      <c r="CR3060" s="39"/>
      <c r="CS3060" s="39"/>
      <c r="CT3060" s="39"/>
      <c r="CU3060" s="39"/>
      <c r="CV3060" s="39"/>
      <c r="CW3060" s="39"/>
      <c r="CX3060" s="39"/>
      <c r="CY3060" s="39"/>
      <c r="CZ3060" s="39"/>
      <c r="DA3060" s="39"/>
      <c r="DB3060" s="39"/>
      <c r="DC3060" s="39"/>
      <c r="DD3060" s="39"/>
      <c r="DE3060" s="39"/>
    </row>
    <row r="3061" spans="1:109" s="38" customFormat="1" ht="12">
      <c r="A3061" s="298"/>
      <c r="B3061" s="298"/>
      <c r="C3061" s="298"/>
      <c r="D3061" s="298"/>
      <c r="E3061" s="298"/>
      <c r="F3061" s="298"/>
      <c r="G3061" s="298"/>
      <c r="H3061" s="298"/>
      <c r="I3061" s="298"/>
      <c r="J3061" s="298"/>
      <c r="K3061" s="298"/>
      <c r="L3061" s="299"/>
      <c r="M3061" s="302"/>
      <c r="N3061" s="298"/>
      <c r="O3061" s="238"/>
      <c r="P3061" s="238"/>
      <c r="Q3061" s="238"/>
      <c r="T3061" s="39"/>
      <c r="U3061" s="39"/>
      <c r="V3061" s="39"/>
      <c r="W3061" s="39"/>
      <c r="X3061" s="39"/>
      <c r="Y3061" s="39"/>
      <c r="Z3061" s="39"/>
      <c r="AA3061" s="39"/>
      <c r="AB3061" s="39"/>
      <c r="AC3061" s="39"/>
      <c r="AD3061" s="39"/>
      <c r="AE3061" s="39"/>
      <c r="AF3061" s="39"/>
      <c r="AG3061" s="39"/>
      <c r="AH3061" s="39"/>
      <c r="AI3061" s="39"/>
      <c r="AJ3061" s="39"/>
      <c r="AK3061" s="39"/>
      <c r="AL3061" s="39"/>
      <c r="AM3061" s="39"/>
      <c r="AN3061" s="39"/>
      <c r="AO3061" s="39"/>
      <c r="AP3061" s="39"/>
      <c r="AQ3061" s="39"/>
      <c r="AR3061" s="39"/>
      <c r="AS3061" s="39"/>
      <c r="AT3061" s="39"/>
      <c r="AU3061" s="39"/>
      <c r="AV3061" s="39"/>
      <c r="AW3061" s="39"/>
      <c r="AX3061" s="39"/>
      <c r="AY3061" s="39"/>
      <c r="AZ3061" s="39"/>
      <c r="BA3061" s="39"/>
      <c r="BB3061" s="39"/>
      <c r="BC3061" s="39"/>
      <c r="BD3061" s="39"/>
      <c r="BE3061" s="39"/>
      <c r="BF3061" s="39"/>
      <c r="BG3061" s="39"/>
      <c r="BH3061" s="39"/>
      <c r="BI3061" s="39"/>
      <c r="BJ3061" s="39"/>
      <c r="BK3061" s="39"/>
      <c r="BL3061" s="39"/>
      <c r="BM3061" s="39"/>
      <c r="BN3061" s="39"/>
      <c r="BO3061" s="39"/>
      <c r="BP3061" s="39"/>
      <c r="BQ3061" s="39"/>
      <c r="BR3061" s="39"/>
      <c r="BS3061" s="39"/>
      <c r="BT3061" s="39"/>
      <c r="BU3061" s="39"/>
      <c r="BV3061" s="39"/>
      <c r="BW3061" s="39"/>
      <c r="BX3061" s="39"/>
      <c r="BY3061" s="39"/>
      <c r="BZ3061" s="39"/>
      <c r="CA3061" s="39"/>
      <c r="CB3061" s="39"/>
      <c r="CC3061" s="39"/>
      <c r="CD3061" s="39"/>
      <c r="CE3061" s="39"/>
      <c r="CF3061" s="39"/>
      <c r="CG3061" s="39"/>
      <c r="CH3061" s="39"/>
      <c r="CI3061" s="39"/>
      <c r="CJ3061" s="39"/>
      <c r="CK3061" s="39"/>
      <c r="CL3061" s="39"/>
      <c r="CM3061" s="39"/>
      <c r="CN3061" s="39"/>
      <c r="CO3061" s="39"/>
      <c r="CP3061" s="39"/>
      <c r="CQ3061" s="39"/>
      <c r="CR3061" s="39"/>
      <c r="CS3061" s="39"/>
      <c r="CT3061" s="39"/>
      <c r="CU3061" s="39"/>
      <c r="CV3061" s="39"/>
      <c r="CW3061" s="39"/>
      <c r="CX3061" s="39"/>
      <c r="CY3061" s="39"/>
      <c r="CZ3061" s="39"/>
      <c r="DA3061" s="39"/>
      <c r="DB3061" s="39"/>
      <c r="DC3061" s="39"/>
      <c r="DD3061" s="39"/>
      <c r="DE3061" s="39"/>
    </row>
    <row r="3062" spans="1:109" s="38" customFormat="1" ht="12">
      <c r="A3062" s="298"/>
      <c r="B3062" s="298"/>
      <c r="C3062" s="298"/>
      <c r="D3062" s="298"/>
      <c r="E3062" s="298"/>
      <c r="F3062" s="298"/>
      <c r="G3062" s="298"/>
      <c r="H3062" s="298"/>
      <c r="I3062" s="298"/>
      <c r="J3062" s="298"/>
      <c r="K3062" s="298"/>
      <c r="L3062" s="299"/>
      <c r="M3062" s="302"/>
      <c r="N3062" s="298"/>
      <c r="O3062" s="238"/>
      <c r="P3062" s="238"/>
      <c r="Q3062" s="238"/>
      <c r="T3062" s="39"/>
      <c r="U3062" s="39"/>
      <c r="V3062" s="39"/>
      <c r="W3062" s="39"/>
      <c r="X3062" s="39"/>
      <c r="Y3062" s="39"/>
      <c r="Z3062" s="39"/>
      <c r="AA3062" s="39"/>
      <c r="AB3062" s="39"/>
      <c r="AC3062" s="39"/>
      <c r="AD3062" s="39"/>
      <c r="AE3062" s="39"/>
      <c r="AF3062" s="39"/>
      <c r="AG3062" s="39"/>
      <c r="AH3062" s="39"/>
      <c r="AI3062" s="39"/>
      <c r="AJ3062" s="39"/>
      <c r="AK3062" s="39"/>
      <c r="AL3062" s="39"/>
      <c r="AM3062" s="39"/>
      <c r="AN3062" s="39"/>
      <c r="AO3062" s="39"/>
      <c r="AP3062" s="39"/>
      <c r="AQ3062" s="39"/>
      <c r="AR3062" s="39"/>
      <c r="AS3062" s="39"/>
      <c r="AT3062" s="39"/>
      <c r="AU3062" s="39"/>
      <c r="AV3062" s="39"/>
      <c r="AW3062" s="39"/>
      <c r="AX3062" s="39"/>
      <c r="AY3062" s="39"/>
      <c r="AZ3062" s="39"/>
      <c r="BA3062" s="39"/>
      <c r="BB3062" s="39"/>
      <c r="BC3062" s="39"/>
      <c r="BD3062" s="39"/>
      <c r="BE3062" s="39"/>
      <c r="BF3062" s="39"/>
      <c r="BG3062" s="39"/>
      <c r="BH3062" s="39"/>
      <c r="BI3062" s="39"/>
      <c r="BJ3062" s="39"/>
      <c r="BK3062" s="39"/>
      <c r="BL3062" s="39"/>
      <c r="BM3062" s="39"/>
      <c r="BN3062" s="39"/>
      <c r="BO3062" s="39"/>
      <c r="BP3062" s="39"/>
      <c r="BQ3062" s="39"/>
      <c r="BR3062" s="39"/>
      <c r="BS3062" s="39"/>
      <c r="BT3062" s="39"/>
      <c r="BU3062" s="39"/>
      <c r="BV3062" s="39"/>
      <c r="BW3062" s="39"/>
      <c r="BX3062" s="39"/>
      <c r="BY3062" s="39"/>
      <c r="BZ3062" s="39"/>
      <c r="CA3062" s="39"/>
      <c r="CB3062" s="39"/>
      <c r="CC3062" s="39"/>
      <c r="CD3062" s="39"/>
      <c r="CE3062" s="39"/>
      <c r="CF3062" s="39"/>
      <c r="CG3062" s="39"/>
      <c r="CH3062" s="39"/>
      <c r="CI3062" s="39"/>
      <c r="CJ3062" s="39"/>
      <c r="CK3062" s="39"/>
      <c r="CL3062" s="39"/>
      <c r="CM3062" s="39"/>
      <c r="CN3062" s="39"/>
      <c r="CO3062" s="39"/>
      <c r="CP3062" s="39"/>
      <c r="CQ3062" s="39"/>
      <c r="CR3062" s="39"/>
      <c r="CS3062" s="39"/>
      <c r="CT3062" s="39"/>
      <c r="CU3062" s="39"/>
      <c r="CV3062" s="39"/>
      <c r="CW3062" s="39"/>
      <c r="CX3062" s="39"/>
      <c r="CY3062" s="39"/>
      <c r="CZ3062" s="39"/>
      <c r="DA3062" s="39"/>
      <c r="DB3062" s="39"/>
      <c r="DC3062" s="39"/>
      <c r="DD3062" s="39"/>
      <c r="DE3062" s="39"/>
    </row>
    <row r="3063" spans="1:109" s="38" customFormat="1" ht="12">
      <c r="A3063" s="298"/>
      <c r="B3063" s="298"/>
      <c r="C3063" s="298"/>
      <c r="D3063" s="298"/>
      <c r="E3063" s="298"/>
      <c r="F3063" s="298"/>
      <c r="G3063" s="298"/>
      <c r="H3063" s="298"/>
      <c r="I3063" s="298"/>
      <c r="J3063" s="298"/>
      <c r="K3063" s="298"/>
      <c r="L3063" s="299"/>
      <c r="M3063" s="302"/>
      <c r="N3063" s="298"/>
      <c r="O3063" s="238"/>
      <c r="P3063" s="238"/>
      <c r="Q3063" s="238"/>
      <c r="T3063" s="39"/>
      <c r="U3063" s="39"/>
      <c r="V3063" s="39"/>
      <c r="W3063" s="39"/>
      <c r="X3063" s="39"/>
      <c r="Y3063" s="39"/>
      <c r="Z3063" s="39"/>
      <c r="AA3063" s="39"/>
      <c r="AB3063" s="39"/>
      <c r="AC3063" s="39"/>
      <c r="AD3063" s="39"/>
      <c r="AE3063" s="39"/>
      <c r="AF3063" s="39"/>
      <c r="AG3063" s="39"/>
      <c r="AH3063" s="39"/>
      <c r="AI3063" s="39"/>
      <c r="AJ3063" s="39"/>
      <c r="AK3063" s="39"/>
      <c r="AL3063" s="39"/>
      <c r="AM3063" s="39"/>
      <c r="AN3063" s="39"/>
      <c r="AO3063" s="39"/>
      <c r="AP3063" s="39"/>
      <c r="AQ3063" s="39"/>
      <c r="AR3063" s="39"/>
      <c r="AS3063" s="39"/>
      <c r="AT3063" s="39"/>
      <c r="AU3063" s="39"/>
      <c r="AV3063" s="39"/>
      <c r="AW3063" s="39"/>
      <c r="AX3063" s="39"/>
      <c r="AY3063" s="39"/>
      <c r="AZ3063" s="39"/>
      <c r="BA3063" s="39"/>
      <c r="BB3063" s="39"/>
      <c r="BC3063" s="39"/>
      <c r="BD3063" s="39"/>
      <c r="BE3063" s="39"/>
      <c r="BF3063" s="39"/>
      <c r="BG3063" s="39"/>
      <c r="BH3063" s="39"/>
      <c r="BI3063" s="39"/>
      <c r="BJ3063" s="39"/>
      <c r="BK3063" s="39"/>
      <c r="BL3063" s="39"/>
      <c r="BM3063" s="39"/>
      <c r="BN3063" s="39"/>
      <c r="BO3063" s="39"/>
      <c r="BP3063" s="39"/>
      <c r="BQ3063" s="39"/>
      <c r="BR3063" s="39"/>
      <c r="BS3063" s="39"/>
      <c r="BT3063" s="39"/>
      <c r="BU3063" s="39"/>
      <c r="BV3063" s="39"/>
      <c r="BW3063" s="39"/>
      <c r="BX3063" s="39"/>
      <c r="BY3063" s="39"/>
      <c r="BZ3063" s="39"/>
      <c r="CA3063" s="39"/>
      <c r="CB3063" s="39"/>
      <c r="CC3063" s="39"/>
      <c r="CD3063" s="39"/>
      <c r="CE3063" s="39"/>
      <c r="CF3063" s="39"/>
      <c r="CG3063" s="39"/>
      <c r="CH3063" s="39"/>
      <c r="CI3063" s="39"/>
      <c r="CJ3063" s="39"/>
      <c r="CK3063" s="39"/>
      <c r="CL3063" s="39"/>
      <c r="CM3063" s="39"/>
      <c r="CN3063" s="39"/>
      <c r="CO3063" s="39"/>
      <c r="CP3063" s="39"/>
      <c r="CQ3063" s="39"/>
      <c r="CR3063" s="39"/>
      <c r="CS3063" s="39"/>
      <c r="CT3063" s="39"/>
      <c r="CU3063" s="39"/>
      <c r="CV3063" s="39"/>
      <c r="CW3063" s="39"/>
      <c r="CX3063" s="39"/>
      <c r="CY3063" s="39"/>
      <c r="CZ3063" s="39"/>
      <c r="DA3063" s="39"/>
      <c r="DB3063" s="39"/>
      <c r="DC3063" s="39"/>
      <c r="DD3063" s="39"/>
      <c r="DE3063" s="39"/>
    </row>
    <row r="3064" spans="1:109" s="38" customFormat="1" ht="12">
      <c r="A3064" s="298"/>
      <c r="B3064" s="298"/>
      <c r="C3064" s="298"/>
      <c r="D3064" s="298"/>
      <c r="E3064" s="298"/>
      <c r="F3064" s="298"/>
      <c r="G3064" s="298"/>
      <c r="H3064" s="298"/>
      <c r="I3064" s="298"/>
      <c r="J3064" s="298"/>
      <c r="K3064" s="298"/>
      <c r="L3064" s="299"/>
      <c r="M3064" s="302"/>
      <c r="N3064" s="298"/>
      <c r="O3064" s="238"/>
      <c r="P3064" s="238"/>
      <c r="Q3064" s="238"/>
      <c r="T3064" s="39"/>
      <c r="U3064" s="39"/>
      <c r="V3064" s="39"/>
      <c r="W3064" s="39"/>
      <c r="X3064" s="39"/>
      <c r="Y3064" s="39"/>
      <c r="Z3064" s="39"/>
      <c r="AA3064" s="39"/>
      <c r="AB3064" s="39"/>
      <c r="AC3064" s="39"/>
      <c r="AD3064" s="39"/>
      <c r="AE3064" s="39"/>
      <c r="AF3064" s="39"/>
      <c r="AG3064" s="39"/>
      <c r="AH3064" s="39"/>
      <c r="AI3064" s="39"/>
      <c r="AJ3064" s="39"/>
      <c r="AK3064" s="39"/>
      <c r="AL3064" s="39"/>
      <c r="AM3064" s="39"/>
      <c r="AN3064" s="39"/>
      <c r="AO3064" s="39"/>
      <c r="AP3064" s="39"/>
      <c r="AQ3064" s="39"/>
      <c r="AR3064" s="39"/>
      <c r="AS3064" s="39"/>
      <c r="AT3064" s="39"/>
      <c r="AU3064" s="39"/>
      <c r="AV3064" s="39"/>
      <c r="AW3064" s="39"/>
      <c r="AX3064" s="39"/>
      <c r="AY3064" s="39"/>
      <c r="AZ3064" s="39"/>
      <c r="BA3064" s="39"/>
      <c r="BB3064" s="39"/>
      <c r="BC3064" s="39"/>
      <c r="BD3064" s="39"/>
      <c r="BE3064" s="39"/>
      <c r="BF3064" s="39"/>
      <c r="BG3064" s="39"/>
      <c r="BH3064" s="39"/>
      <c r="BI3064" s="39"/>
      <c r="BJ3064" s="39"/>
      <c r="BK3064" s="39"/>
      <c r="BL3064" s="39"/>
      <c r="BM3064" s="39"/>
      <c r="BN3064" s="39"/>
      <c r="BO3064" s="39"/>
      <c r="BP3064" s="39"/>
      <c r="BQ3064" s="39"/>
      <c r="BR3064" s="39"/>
      <c r="BS3064" s="39"/>
      <c r="BT3064" s="39"/>
      <c r="BU3064" s="39"/>
      <c r="BV3064" s="39"/>
      <c r="BW3064" s="39"/>
      <c r="BX3064" s="39"/>
      <c r="BY3064" s="39"/>
      <c r="BZ3064" s="39"/>
      <c r="CA3064" s="39"/>
      <c r="CB3064" s="39"/>
      <c r="CC3064" s="39"/>
      <c r="CD3064" s="39"/>
      <c r="CE3064" s="39"/>
      <c r="CF3064" s="39"/>
      <c r="CG3064" s="39"/>
      <c r="CH3064" s="39"/>
      <c r="CI3064" s="39"/>
      <c r="CJ3064" s="39"/>
      <c r="CK3064" s="39"/>
      <c r="CL3064" s="39"/>
      <c r="CM3064" s="39"/>
      <c r="CN3064" s="39"/>
      <c r="CO3064" s="39"/>
      <c r="CP3064" s="39"/>
      <c r="CQ3064" s="39"/>
      <c r="CR3064" s="39"/>
      <c r="CS3064" s="39"/>
      <c r="CT3064" s="39"/>
      <c r="CU3064" s="39"/>
      <c r="CV3064" s="39"/>
      <c r="CW3064" s="39"/>
      <c r="CX3064" s="39"/>
      <c r="CY3064" s="39"/>
      <c r="CZ3064" s="39"/>
      <c r="DA3064" s="39"/>
      <c r="DB3064" s="39"/>
      <c r="DC3064" s="39"/>
      <c r="DD3064" s="39"/>
      <c r="DE3064" s="39"/>
    </row>
    <row r="3065" spans="1:109" s="38" customFormat="1" ht="12">
      <c r="A3065" s="298"/>
      <c r="B3065" s="298"/>
      <c r="C3065" s="298"/>
      <c r="D3065" s="298"/>
      <c r="E3065" s="298"/>
      <c r="F3065" s="298"/>
      <c r="G3065" s="298"/>
      <c r="H3065" s="298"/>
      <c r="I3065" s="298"/>
      <c r="J3065" s="298"/>
      <c r="K3065" s="298"/>
      <c r="L3065" s="299"/>
      <c r="M3065" s="302"/>
      <c r="N3065" s="298"/>
      <c r="O3065" s="238"/>
      <c r="P3065" s="238"/>
      <c r="Q3065" s="238"/>
      <c r="T3065" s="39"/>
      <c r="U3065" s="39"/>
      <c r="V3065" s="39"/>
      <c r="W3065" s="39"/>
      <c r="X3065" s="39"/>
      <c r="Y3065" s="39"/>
      <c r="Z3065" s="39"/>
      <c r="AA3065" s="39"/>
      <c r="AB3065" s="39"/>
      <c r="AC3065" s="39"/>
      <c r="AD3065" s="39"/>
      <c r="AE3065" s="39"/>
      <c r="AF3065" s="39"/>
      <c r="AG3065" s="39"/>
      <c r="AH3065" s="39"/>
      <c r="AI3065" s="39"/>
      <c r="AJ3065" s="39"/>
      <c r="AK3065" s="39"/>
      <c r="AL3065" s="39"/>
      <c r="AM3065" s="39"/>
      <c r="AN3065" s="39"/>
      <c r="AO3065" s="39"/>
      <c r="AP3065" s="39"/>
      <c r="AQ3065" s="39"/>
      <c r="AR3065" s="39"/>
      <c r="AS3065" s="39"/>
      <c r="AT3065" s="39"/>
      <c r="AU3065" s="39"/>
      <c r="AV3065" s="39"/>
      <c r="AW3065" s="39"/>
      <c r="AX3065" s="39"/>
      <c r="AY3065" s="39"/>
      <c r="AZ3065" s="39"/>
      <c r="BA3065" s="39"/>
      <c r="BB3065" s="39"/>
      <c r="BC3065" s="39"/>
      <c r="BD3065" s="39"/>
      <c r="BE3065" s="39"/>
      <c r="BF3065" s="39"/>
      <c r="BG3065" s="39"/>
      <c r="BH3065" s="39"/>
      <c r="BI3065" s="39"/>
      <c r="BJ3065" s="39"/>
      <c r="BK3065" s="39"/>
      <c r="BL3065" s="39"/>
      <c r="BM3065" s="39"/>
      <c r="BN3065" s="39"/>
      <c r="BO3065" s="39"/>
      <c r="BP3065" s="39"/>
      <c r="BQ3065" s="39"/>
      <c r="BR3065" s="39"/>
      <c r="BS3065" s="39"/>
      <c r="BT3065" s="39"/>
      <c r="BU3065" s="39"/>
      <c r="BV3065" s="39"/>
      <c r="BW3065" s="39"/>
      <c r="BX3065" s="39"/>
      <c r="BY3065" s="39"/>
      <c r="BZ3065" s="39"/>
      <c r="CA3065" s="39"/>
      <c r="CB3065" s="39"/>
      <c r="CC3065" s="39"/>
      <c r="CD3065" s="39"/>
      <c r="CE3065" s="39"/>
      <c r="CF3065" s="39"/>
      <c r="CG3065" s="39"/>
      <c r="CH3065" s="39"/>
      <c r="CI3065" s="39"/>
      <c r="CJ3065" s="39"/>
      <c r="CK3065" s="39"/>
      <c r="CL3065" s="39"/>
      <c r="CM3065" s="39"/>
      <c r="CN3065" s="39"/>
      <c r="CO3065" s="39"/>
      <c r="CP3065" s="39"/>
      <c r="CQ3065" s="39"/>
      <c r="CR3065" s="39"/>
      <c r="CS3065" s="39"/>
      <c r="CT3065" s="39"/>
      <c r="CU3065" s="39"/>
      <c r="CV3065" s="39"/>
      <c r="CW3065" s="39"/>
      <c r="CX3065" s="39"/>
      <c r="CY3065" s="39"/>
      <c r="CZ3065" s="39"/>
      <c r="DA3065" s="39"/>
      <c r="DB3065" s="39"/>
      <c r="DC3065" s="39"/>
      <c r="DD3065" s="39"/>
      <c r="DE3065" s="39"/>
    </row>
    <row r="3066" spans="1:109" s="38" customFormat="1" ht="12">
      <c r="A3066" s="298"/>
      <c r="B3066" s="298"/>
      <c r="C3066" s="298"/>
      <c r="D3066" s="298"/>
      <c r="E3066" s="298"/>
      <c r="F3066" s="298"/>
      <c r="G3066" s="298"/>
      <c r="H3066" s="298"/>
      <c r="I3066" s="298"/>
      <c r="J3066" s="298"/>
      <c r="K3066" s="298"/>
      <c r="L3066" s="299"/>
      <c r="M3066" s="302"/>
      <c r="N3066" s="298"/>
      <c r="O3066" s="238"/>
      <c r="P3066" s="238"/>
      <c r="Q3066" s="238"/>
      <c r="T3066" s="39"/>
      <c r="U3066" s="39"/>
      <c r="V3066" s="39"/>
      <c r="W3066" s="39"/>
      <c r="X3066" s="39"/>
      <c r="Y3066" s="39"/>
      <c r="Z3066" s="39"/>
      <c r="AA3066" s="39"/>
      <c r="AB3066" s="39"/>
      <c r="AC3066" s="39"/>
      <c r="AD3066" s="39"/>
      <c r="AE3066" s="39"/>
      <c r="AF3066" s="39"/>
      <c r="AG3066" s="39"/>
      <c r="AH3066" s="39"/>
      <c r="AI3066" s="39"/>
      <c r="AJ3066" s="39"/>
      <c r="AK3066" s="39"/>
      <c r="AL3066" s="39"/>
      <c r="AM3066" s="39"/>
      <c r="AN3066" s="39"/>
      <c r="AO3066" s="39"/>
      <c r="AP3066" s="39"/>
      <c r="AQ3066" s="39"/>
      <c r="AR3066" s="39"/>
      <c r="AS3066" s="39"/>
      <c r="AT3066" s="39"/>
      <c r="AU3066" s="39"/>
      <c r="AV3066" s="39"/>
      <c r="AW3066" s="39"/>
      <c r="AX3066" s="39"/>
      <c r="AY3066" s="39"/>
      <c r="AZ3066" s="39"/>
      <c r="BA3066" s="39"/>
      <c r="BB3066" s="39"/>
      <c r="BC3066" s="39"/>
      <c r="BD3066" s="39"/>
      <c r="BE3066" s="39"/>
      <c r="BF3066" s="39"/>
      <c r="BG3066" s="39"/>
      <c r="BH3066" s="39"/>
      <c r="BI3066" s="39"/>
      <c r="BJ3066" s="39"/>
      <c r="BK3066" s="39"/>
      <c r="BL3066" s="39"/>
      <c r="BM3066" s="39"/>
      <c r="BN3066" s="39"/>
      <c r="BO3066" s="39"/>
      <c r="BP3066" s="39"/>
      <c r="BQ3066" s="39"/>
      <c r="BR3066" s="39"/>
      <c r="BS3066" s="39"/>
      <c r="BT3066" s="39"/>
      <c r="BU3066" s="39"/>
      <c r="BV3066" s="39"/>
      <c r="BW3066" s="39"/>
      <c r="BX3066" s="39"/>
      <c r="BY3066" s="39"/>
      <c r="BZ3066" s="39"/>
      <c r="CA3066" s="39"/>
      <c r="CB3066" s="39"/>
      <c r="CC3066" s="39"/>
      <c r="CD3066" s="39"/>
      <c r="CE3066" s="39"/>
      <c r="CF3066" s="39"/>
      <c r="CG3066" s="39"/>
      <c r="CH3066" s="39"/>
      <c r="CI3066" s="39"/>
      <c r="CJ3066" s="39"/>
      <c r="CK3066" s="39"/>
      <c r="CL3066" s="39"/>
      <c r="CM3066" s="39"/>
      <c r="CN3066" s="39"/>
      <c r="CO3066" s="39"/>
      <c r="CP3066" s="39"/>
      <c r="CQ3066" s="39"/>
      <c r="CR3066" s="39"/>
      <c r="CS3066" s="39"/>
      <c r="CT3066" s="39"/>
      <c r="CU3066" s="39"/>
      <c r="CV3066" s="39"/>
      <c r="CW3066" s="39"/>
      <c r="CX3066" s="39"/>
      <c r="CY3066" s="39"/>
      <c r="CZ3066" s="39"/>
      <c r="DA3066" s="39"/>
      <c r="DB3066" s="39"/>
      <c r="DC3066" s="39"/>
      <c r="DD3066" s="39"/>
      <c r="DE3066" s="39"/>
    </row>
    <row r="3067" spans="1:109" s="38" customFormat="1" ht="12">
      <c r="A3067" s="298"/>
      <c r="B3067" s="298"/>
      <c r="C3067" s="298"/>
      <c r="D3067" s="298"/>
      <c r="E3067" s="298"/>
      <c r="F3067" s="298"/>
      <c r="G3067" s="298"/>
      <c r="H3067" s="298"/>
      <c r="I3067" s="298"/>
      <c r="J3067" s="298"/>
      <c r="K3067" s="298"/>
      <c r="L3067" s="299"/>
      <c r="M3067" s="302"/>
      <c r="N3067" s="298"/>
      <c r="O3067" s="238"/>
      <c r="P3067" s="238"/>
      <c r="Q3067" s="238"/>
      <c r="T3067" s="39"/>
      <c r="U3067" s="39"/>
      <c r="V3067" s="39"/>
      <c r="W3067" s="39"/>
      <c r="X3067" s="39"/>
      <c r="Y3067" s="39"/>
      <c r="Z3067" s="39"/>
      <c r="AA3067" s="39"/>
      <c r="AB3067" s="39"/>
      <c r="AC3067" s="39"/>
      <c r="AD3067" s="39"/>
      <c r="AE3067" s="39"/>
      <c r="AF3067" s="39"/>
      <c r="AG3067" s="39"/>
      <c r="AH3067" s="39"/>
      <c r="AI3067" s="39"/>
      <c r="AJ3067" s="39"/>
      <c r="AK3067" s="39"/>
      <c r="AL3067" s="39"/>
      <c r="AM3067" s="39"/>
      <c r="AN3067" s="39"/>
      <c r="AO3067" s="39"/>
      <c r="AP3067" s="39"/>
      <c r="AQ3067" s="39"/>
      <c r="AR3067" s="39"/>
      <c r="AS3067" s="39"/>
      <c r="AT3067" s="39"/>
      <c r="AU3067" s="39"/>
      <c r="AV3067" s="39"/>
      <c r="AW3067" s="39"/>
      <c r="AX3067" s="39"/>
      <c r="AY3067" s="39"/>
      <c r="AZ3067" s="39"/>
      <c r="BA3067" s="39"/>
      <c r="BB3067" s="39"/>
      <c r="BC3067" s="39"/>
      <c r="BD3067" s="39"/>
      <c r="BE3067" s="39"/>
      <c r="BF3067" s="39"/>
      <c r="BG3067" s="39"/>
      <c r="BH3067" s="39"/>
      <c r="BI3067" s="39"/>
      <c r="BJ3067" s="39"/>
      <c r="BK3067" s="39"/>
      <c r="BL3067" s="39"/>
      <c r="BM3067" s="39"/>
      <c r="BN3067" s="39"/>
      <c r="BO3067" s="39"/>
      <c r="BP3067" s="39"/>
      <c r="BQ3067" s="39"/>
      <c r="BR3067" s="39"/>
      <c r="BS3067" s="39"/>
      <c r="BT3067" s="39"/>
      <c r="BU3067" s="39"/>
      <c r="BV3067" s="39"/>
      <c r="BW3067" s="39"/>
      <c r="BX3067" s="39"/>
      <c r="BY3067" s="39"/>
      <c r="BZ3067" s="39"/>
      <c r="CA3067" s="39"/>
      <c r="CB3067" s="39"/>
      <c r="CC3067" s="39"/>
      <c r="CD3067" s="39"/>
      <c r="CE3067" s="39"/>
      <c r="CF3067" s="39"/>
      <c r="CG3067" s="39"/>
      <c r="CH3067" s="39"/>
      <c r="CI3067" s="39"/>
      <c r="CJ3067" s="39"/>
      <c r="CK3067" s="39"/>
      <c r="CL3067" s="39"/>
      <c r="CM3067" s="39"/>
      <c r="CN3067" s="39"/>
      <c r="CO3067" s="39"/>
      <c r="CP3067" s="39"/>
      <c r="CQ3067" s="39"/>
      <c r="CR3067" s="39"/>
      <c r="CS3067" s="39"/>
      <c r="CT3067" s="39"/>
      <c r="CU3067" s="39"/>
      <c r="CV3067" s="39"/>
      <c r="CW3067" s="39"/>
      <c r="CX3067" s="39"/>
      <c r="CY3067" s="39"/>
      <c r="CZ3067" s="39"/>
      <c r="DA3067" s="39"/>
      <c r="DB3067" s="39"/>
      <c r="DC3067" s="39"/>
      <c r="DD3067" s="39"/>
      <c r="DE3067" s="39"/>
    </row>
    <row r="3068" spans="1:109" s="38" customFormat="1" ht="12">
      <c r="A3068" s="298"/>
      <c r="B3068" s="298"/>
      <c r="C3068" s="298"/>
      <c r="D3068" s="298"/>
      <c r="E3068" s="298"/>
      <c r="F3068" s="298"/>
      <c r="G3068" s="298"/>
      <c r="H3068" s="298"/>
      <c r="I3068" s="298"/>
      <c r="J3068" s="298"/>
      <c r="K3068" s="298"/>
      <c r="L3068" s="299"/>
      <c r="M3068" s="302"/>
      <c r="N3068" s="298"/>
      <c r="O3068" s="238"/>
      <c r="P3068" s="238"/>
      <c r="Q3068" s="238"/>
      <c r="T3068" s="39"/>
      <c r="U3068" s="39"/>
      <c r="V3068" s="39"/>
      <c r="W3068" s="39"/>
      <c r="X3068" s="39"/>
      <c r="Y3068" s="39"/>
      <c r="Z3068" s="39"/>
      <c r="AA3068" s="39"/>
      <c r="AB3068" s="39"/>
      <c r="AC3068" s="39"/>
      <c r="AD3068" s="39"/>
      <c r="AE3068" s="39"/>
      <c r="AF3068" s="39"/>
      <c r="AG3068" s="39"/>
      <c r="AH3068" s="39"/>
      <c r="AI3068" s="39"/>
      <c r="AJ3068" s="39"/>
      <c r="AK3068" s="39"/>
      <c r="AL3068" s="39"/>
      <c r="AM3068" s="39"/>
      <c r="AN3068" s="39"/>
      <c r="AO3068" s="39"/>
      <c r="AP3068" s="39"/>
      <c r="AQ3068" s="39"/>
      <c r="AR3068" s="39"/>
      <c r="AS3068" s="39"/>
      <c r="AT3068" s="39"/>
      <c r="AU3068" s="39"/>
      <c r="AV3068" s="39"/>
      <c r="AW3068" s="39"/>
      <c r="AX3068" s="39"/>
      <c r="AY3068" s="39"/>
      <c r="AZ3068" s="39"/>
      <c r="BA3068" s="39"/>
      <c r="BB3068" s="39"/>
      <c r="BC3068" s="39"/>
      <c r="BD3068" s="39"/>
      <c r="BE3068" s="39"/>
      <c r="BF3068" s="39"/>
      <c r="BG3068" s="39"/>
      <c r="BH3068" s="39"/>
      <c r="BI3068" s="39"/>
      <c r="BJ3068" s="39"/>
      <c r="BK3068" s="39"/>
      <c r="BL3068" s="39"/>
      <c r="BM3068" s="39"/>
      <c r="BN3068" s="39"/>
      <c r="BO3068" s="39"/>
      <c r="BP3068" s="39"/>
      <c r="BQ3068" s="39"/>
      <c r="BR3068" s="39"/>
      <c r="BS3068" s="39"/>
      <c r="BT3068" s="39"/>
      <c r="BU3068" s="39"/>
      <c r="BV3068" s="39"/>
      <c r="BW3068" s="39"/>
      <c r="BX3068" s="39"/>
      <c r="BY3068" s="39"/>
      <c r="BZ3068" s="39"/>
      <c r="CA3068" s="39"/>
      <c r="CB3068" s="39"/>
      <c r="CC3068" s="39"/>
      <c r="CD3068" s="39"/>
      <c r="CE3068" s="39"/>
      <c r="CF3068" s="39"/>
      <c r="CG3068" s="39"/>
      <c r="CH3068" s="39"/>
      <c r="CI3068" s="39"/>
      <c r="CJ3068" s="39"/>
      <c r="CK3068" s="39"/>
      <c r="CL3068" s="39"/>
      <c r="CM3068" s="39"/>
      <c r="CN3068" s="39"/>
      <c r="CO3068" s="39"/>
      <c r="CP3068" s="39"/>
      <c r="CQ3068" s="39"/>
      <c r="CR3068" s="39"/>
      <c r="CS3068" s="39"/>
      <c r="CT3068" s="39"/>
      <c r="CU3068" s="39"/>
      <c r="CV3068" s="39"/>
      <c r="CW3068" s="39"/>
      <c r="CX3068" s="39"/>
      <c r="CY3068" s="39"/>
      <c r="CZ3068" s="39"/>
      <c r="DA3068" s="39"/>
      <c r="DB3068" s="39"/>
      <c r="DC3068" s="39"/>
      <c r="DD3068" s="39"/>
      <c r="DE3068" s="39"/>
    </row>
    <row r="3069" spans="1:109" s="38" customFormat="1" ht="12">
      <c r="A3069" s="298"/>
      <c r="B3069" s="298"/>
      <c r="C3069" s="298"/>
      <c r="D3069" s="298"/>
      <c r="E3069" s="298"/>
      <c r="F3069" s="298"/>
      <c r="G3069" s="298"/>
      <c r="H3069" s="298"/>
      <c r="I3069" s="298"/>
      <c r="J3069" s="298"/>
      <c r="K3069" s="298"/>
      <c r="L3069" s="299"/>
      <c r="M3069" s="302"/>
      <c r="N3069" s="298"/>
      <c r="O3069" s="238"/>
      <c r="P3069" s="238"/>
      <c r="Q3069" s="238"/>
      <c r="T3069" s="39"/>
      <c r="U3069" s="39"/>
      <c r="V3069" s="39"/>
      <c r="W3069" s="39"/>
      <c r="X3069" s="39"/>
      <c r="Y3069" s="39"/>
      <c r="Z3069" s="39"/>
      <c r="AA3069" s="39"/>
      <c r="AB3069" s="39"/>
      <c r="AC3069" s="39"/>
      <c r="AD3069" s="39"/>
      <c r="AE3069" s="39"/>
      <c r="AF3069" s="39"/>
      <c r="AG3069" s="39"/>
      <c r="AH3069" s="39"/>
      <c r="AI3069" s="39"/>
      <c r="AJ3069" s="39"/>
      <c r="AK3069" s="39"/>
      <c r="AL3069" s="39"/>
      <c r="AM3069" s="39"/>
      <c r="AN3069" s="39"/>
      <c r="AO3069" s="39"/>
      <c r="AP3069" s="39"/>
      <c r="AQ3069" s="39"/>
      <c r="AR3069" s="39"/>
      <c r="AS3069" s="39"/>
      <c r="AT3069" s="39"/>
      <c r="AU3069" s="39"/>
      <c r="AV3069" s="39"/>
      <c r="AW3069" s="39"/>
      <c r="AX3069" s="39"/>
      <c r="AY3069" s="39"/>
      <c r="AZ3069" s="39"/>
      <c r="BA3069" s="39"/>
      <c r="BB3069" s="39"/>
      <c r="BC3069" s="39"/>
      <c r="BD3069" s="39"/>
      <c r="BE3069" s="39"/>
      <c r="BF3069" s="39"/>
      <c r="BG3069" s="39"/>
      <c r="BH3069" s="39"/>
      <c r="BI3069" s="39"/>
      <c r="BJ3069" s="39"/>
      <c r="BK3069" s="39"/>
      <c r="BL3069" s="39"/>
      <c r="BM3069" s="39"/>
      <c r="BN3069" s="39"/>
      <c r="BO3069" s="39"/>
      <c r="BP3069" s="39"/>
      <c r="BQ3069" s="39"/>
      <c r="BR3069" s="39"/>
      <c r="BS3069" s="39"/>
      <c r="BT3069" s="39"/>
      <c r="BU3069" s="39"/>
      <c r="BV3069" s="39"/>
      <c r="BW3069" s="39"/>
      <c r="BX3069" s="39"/>
      <c r="BY3069" s="39"/>
      <c r="BZ3069" s="39"/>
      <c r="CA3069" s="39"/>
      <c r="CB3069" s="39"/>
      <c r="CC3069" s="39"/>
      <c r="CD3069" s="39"/>
      <c r="CE3069" s="39"/>
      <c r="CF3069" s="39"/>
      <c r="CG3069" s="39"/>
      <c r="CH3069" s="39"/>
      <c r="CI3069" s="39"/>
      <c r="CJ3069" s="39"/>
      <c r="CK3069" s="39"/>
      <c r="CL3069" s="39"/>
      <c r="CM3069" s="39"/>
      <c r="CN3069" s="39"/>
      <c r="CO3069" s="39"/>
      <c r="CP3069" s="39"/>
      <c r="CQ3069" s="39"/>
      <c r="CR3069" s="39"/>
      <c r="CS3069" s="39"/>
      <c r="CT3069" s="39"/>
      <c r="CU3069" s="39"/>
      <c r="CV3069" s="39"/>
      <c r="CW3069" s="39"/>
      <c r="CX3069" s="39"/>
      <c r="CY3069" s="39"/>
      <c r="CZ3069" s="39"/>
      <c r="DA3069" s="39"/>
      <c r="DB3069" s="39"/>
      <c r="DC3069" s="39"/>
      <c r="DD3069" s="39"/>
      <c r="DE3069" s="39"/>
    </row>
    <row r="3070" spans="1:109" s="38" customFormat="1" ht="12">
      <c r="A3070" s="298"/>
      <c r="B3070" s="298"/>
      <c r="C3070" s="298"/>
      <c r="D3070" s="298"/>
      <c r="E3070" s="298"/>
      <c r="F3070" s="298"/>
      <c r="G3070" s="298"/>
      <c r="H3070" s="298"/>
      <c r="I3070" s="298"/>
      <c r="J3070" s="298"/>
      <c r="K3070" s="298"/>
      <c r="L3070" s="299"/>
      <c r="M3070" s="302"/>
      <c r="N3070" s="298"/>
      <c r="O3070" s="238"/>
      <c r="P3070" s="238"/>
      <c r="Q3070" s="238"/>
      <c r="T3070" s="39"/>
      <c r="U3070" s="39"/>
      <c r="V3070" s="39"/>
      <c r="W3070" s="39"/>
      <c r="X3070" s="39"/>
      <c r="Y3070" s="39"/>
      <c r="Z3070" s="39"/>
      <c r="AA3070" s="39"/>
      <c r="AB3070" s="39"/>
      <c r="AC3070" s="39"/>
      <c r="AD3070" s="39"/>
      <c r="AE3070" s="39"/>
      <c r="AF3070" s="39"/>
      <c r="AG3070" s="39"/>
      <c r="AH3070" s="39"/>
      <c r="AI3070" s="39"/>
      <c r="AJ3070" s="39"/>
      <c r="AK3070" s="39"/>
      <c r="AL3070" s="39"/>
      <c r="AM3070" s="39"/>
      <c r="AN3070" s="39"/>
      <c r="AO3070" s="39"/>
      <c r="AP3070" s="39"/>
      <c r="AQ3070" s="39"/>
      <c r="AR3070" s="39"/>
      <c r="AS3070" s="39"/>
      <c r="AT3070" s="39"/>
      <c r="AU3070" s="39"/>
      <c r="AV3070" s="39"/>
      <c r="AW3070" s="39"/>
      <c r="AX3070" s="39"/>
      <c r="AY3070" s="39"/>
      <c r="AZ3070" s="39"/>
      <c r="BA3070" s="39"/>
      <c r="BB3070" s="39"/>
      <c r="BC3070" s="39"/>
      <c r="BD3070" s="39"/>
      <c r="BE3070" s="39"/>
      <c r="BF3070" s="39"/>
      <c r="BG3070" s="39"/>
      <c r="BH3070" s="39"/>
      <c r="BI3070" s="39"/>
      <c r="BJ3070" s="39"/>
      <c r="BK3070" s="39"/>
      <c r="BL3070" s="39"/>
      <c r="BM3070" s="39"/>
      <c r="BN3070" s="39"/>
      <c r="BO3070" s="39"/>
      <c r="BP3070" s="39"/>
      <c r="BQ3070" s="39"/>
      <c r="BR3070" s="39"/>
      <c r="BS3070" s="39"/>
      <c r="BT3070" s="39"/>
      <c r="BU3070" s="39"/>
      <c r="BV3070" s="39"/>
      <c r="BW3070" s="39"/>
      <c r="BX3070" s="39"/>
      <c r="BY3070" s="39"/>
      <c r="BZ3070" s="39"/>
      <c r="CA3070" s="39"/>
      <c r="CB3070" s="39"/>
      <c r="CC3070" s="39"/>
      <c r="CD3070" s="39"/>
      <c r="CE3070" s="39"/>
      <c r="CF3070" s="39"/>
      <c r="CG3070" s="39"/>
      <c r="CH3070" s="39"/>
      <c r="CI3070" s="39"/>
      <c r="CJ3070" s="39"/>
      <c r="CK3070" s="39"/>
      <c r="CL3070" s="39"/>
      <c r="CM3070" s="39"/>
      <c r="CN3070" s="39"/>
      <c r="CO3070" s="39"/>
      <c r="CP3070" s="39"/>
      <c r="CQ3070" s="39"/>
      <c r="CR3070" s="39"/>
      <c r="CS3070" s="39"/>
      <c r="CT3070" s="39"/>
      <c r="CU3070" s="39"/>
      <c r="CV3070" s="39"/>
      <c r="CW3070" s="39"/>
      <c r="CX3070" s="39"/>
      <c r="CY3070" s="39"/>
      <c r="CZ3070" s="39"/>
      <c r="DA3070" s="39"/>
      <c r="DB3070" s="39"/>
      <c r="DC3070" s="39"/>
      <c r="DD3070" s="39"/>
      <c r="DE3070" s="39"/>
    </row>
    <row r="3071" spans="1:109" s="38" customFormat="1" ht="12">
      <c r="A3071" s="298"/>
      <c r="B3071" s="298"/>
      <c r="C3071" s="298"/>
      <c r="D3071" s="298"/>
      <c r="E3071" s="298"/>
      <c r="F3071" s="298"/>
      <c r="G3071" s="298"/>
      <c r="H3071" s="298"/>
      <c r="I3071" s="298"/>
      <c r="J3071" s="298"/>
      <c r="K3071" s="298"/>
      <c r="L3071" s="299"/>
      <c r="M3071" s="302"/>
      <c r="N3071" s="298"/>
      <c r="O3071" s="238"/>
      <c r="P3071" s="238"/>
      <c r="Q3071" s="238"/>
      <c r="T3071" s="39"/>
      <c r="U3071" s="39"/>
      <c r="V3071" s="39"/>
      <c r="W3071" s="39"/>
      <c r="X3071" s="39"/>
      <c r="Y3071" s="39"/>
      <c r="Z3071" s="39"/>
      <c r="AA3071" s="39"/>
      <c r="AB3071" s="39"/>
      <c r="AC3071" s="39"/>
      <c r="AD3071" s="39"/>
      <c r="AE3071" s="39"/>
      <c r="AF3071" s="39"/>
      <c r="AG3071" s="39"/>
      <c r="AH3071" s="39"/>
      <c r="AI3071" s="39"/>
      <c r="AJ3071" s="39"/>
      <c r="AK3071" s="39"/>
      <c r="AL3071" s="39"/>
      <c r="AM3071" s="39"/>
      <c r="AN3071" s="39"/>
      <c r="AO3071" s="39"/>
      <c r="AP3071" s="39"/>
      <c r="AQ3071" s="39"/>
      <c r="AR3071" s="39"/>
      <c r="AS3071" s="39"/>
      <c r="AT3071" s="39"/>
      <c r="AU3071" s="39"/>
      <c r="AV3071" s="39"/>
      <c r="AW3071" s="39"/>
      <c r="AX3071" s="39"/>
      <c r="AY3071" s="39"/>
      <c r="AZ3071" s="39"/>
      <c r="BA3071" s="39"/>
      <c r="BB3071" s="39"/>
      <c r="BC3071" s="39"/>
      <c r="BD3071" s="39"/>
      <c r="BE3071" s="39"/>
      <c r="BF3071" s="39"/>
      <c r="BG3071" s="39"/>
      <c r="BH3071" s="39"/>
      <c r="BI3071" s="39"/>
      <c r="BJ3071" s="39"/>
      <c r="BK3071" s="39"/>
      <c r="BL3071" s="39"/>
      <c r="BM3071" s="39"/>
      <c r="BN3071" s="39"/>
      <c r="BO3071" s="39"/>
      <c r="BP3071" s="39"/>
      <c r="BQ3071" s="39"/>
      <c r="BR3071" s="39"/>
      <c r="BS3071" s="39"/>
      <c r="BT3071" s="39"/>
      <c r="BU3071" s="39"/>
      <c r="BV3071" s="39"/>
      <c r="BW3071" s="39"/>
      <c r="BX3071" s="39"/>
      <c r="BY3071" s="39"/>
      <c r="BZ3071" s="39"/>
      <c r="CA3071" s="39"/>
      <c r="CB3071" s="39"/>
      <c r="CC3071" s="39"/>
      <c r="CD3071" s="39"/>
      <c r="CE3071" s="39"/>
      <c r="CF3071" s="39"/>
      <c r="CG3071" s="39"/>
      <c r="CH3071" s="39"/>
      <c r="CI3071" s="39"/>
      <c r="CJ3071" s="39"/>
      <c r="CK3071" s="39"/>
      <c r="CL3071" s="39"/>
      <c r="CM3071" s="39"/>
      <c r="CN3071" s="39"/>
      <c r="CO3071" s="39"/>
      <c r="CP3071" s="39"/>
      <c r="CQ3071" s="39"/>
      <c r="CR3071" s="39"/>
      <c r="CS3071" s="39"/>
      <c r="CT3071" s="39"/>
      <c r="CU3071" s="39"/>
      <c r="CV3071" s="39"/>
      <c r="CW3071" s="39"/>
      <c r="CX3071" s="39"/>
      <c r="CY3071" s="39"/>
      <c r="CZ3071" s="39"/>
      <c r="DA3071" s="39"/>
      <c r="DB3071" s="39"/>
      <c r="DC3071" s="39"/>
      <c r="DD3071" s="39"/>
      <c r="DE3071" s="39"/>
    </row>
    <row r="3072" spans="1:109" s="38" customFormat="1" ht="12">
      <c r="A3072" s="298"/>
      <c r="B3072" s="298"/>
      <c r="C3072" s="298"/>
      <c r="D3072" s="298"/>
      <c r="E3072" s="298"/>
      <c r="F3072" s="298"/>
      <c r="G3072" s="298"/>
      <c r="H3072" s="298"/>
      <c r="I3072" s="298"/>
      <c r="J3072" s="298"/>
      <c r="K3072" s="298"/>
      <c r="L3072" s="299"/>
      <c r="M3072" s="302"/>
      <c r="N3072" s="298"/>
      <c r="O3072" s="238"/>
      <c r="P3072" s="238"/>
      <c r="Q3072" s="238"/>
      <c r="T3072" s="39"/>
      <c r="U3072" s="39"/>
      <c r="V3072" s="39"/>
      <c r="W3072" s="39"/>
      <c r="X3072" s="39"/>
      <c r="Y3072" s="39"/>
      <c r="Z3072" s="39"/>
      <c r="AA3072" s="39"/>
      <c r="AB3072" s="39"/>
      <c r="AC3072" s="39"/>
      <c r="AD3072" s="39"/>
      <c r="AE3072" s="39"/>
      <c r="AF3072" s="39"/>
      <c r="AG3072" s="39"/>
      <c r="AH3072" s="39"/>
      <c r="AI3072" s="39"/>
      <c r="AJ3072" s="39"/>
      <c r="AK3072" s="39"/>
      <c r="AL3072" s="39"/>
      <c r="AM3072" s="39"/>
      <c r="AN3072" s="39"/>
      <c r="AO3072" s="39"/>
      <c r="AP3072" s="39"/>
      <c r="AQ3072" s="39"/>
      <c r="AR3072" s="39"/>
      <c r="AS3072" s="39"/>
      <c r="AT3072" s="39"/>
      <c r="AU3072" s="39"/>
      <c r="AV3072" s="39"/>
      <c r="AW3072" s="39"/>
      <c r="AX3072" s="39"/>
      <c r="AY3072" s="39"/>
      <c r="AZ3072" s="39"/>
      <c r="BA3072" s="39"/>
      <c r="BB3072" s="39"/>
      <c r="BC3072" s="39"/>
      <c r="BD3072" s="39"/>
      <c r="BE3072" s="39"/>
      <c r="BF3072" s="39"/>
      <c r="BG3072" s="39"/>
      <c r="BH3072" s="39"/>
      <c r="BI3072" s="39"/>
      <c r="BJ3072" s="39"/>
      <c r="BK3072" s="39"/>
      <c r="BL3072" s="39"/>
      <c r="BM3072" s="39"/>
      <c r="BN3072" s="39"/>
      <c r="BO3072" s="39"/>
      <c r="BP3072" s="39"/>
      <c r="BQ3072" s="39"/>
      <c r="BR3072" s="39"/>
      <c r="BS3072" s="39"/>
      <c r="BT3072" s="39"/>
      <c r="BU3072" s="39"/>
      <c r="BV3072" s="39"/>
      <c r="BW3072" s="39"/>
      <c r="BX3072" s="39"/>
      <c r="BY3072" s="39"/>
      <c r="BZ3072" s="39"/>
      <c r="CA3072" s="39"/>
      <c r="CB3072" s="39"/>
      <c r="CC3072" s="39"/>
      <c r="CD3072" s="39"/>
      <c r="CE3072" s="39"/>
      <c r="CF3072" s="39"/>
      <c r="CG3072" s="39"/>
      <c r="CH3072" s="39"/>
      <c r="CI3072" s="39"/>
      <c r="CJ3072" s="39"/>
      <c r="CK3072" s="39"/>
      <c r="CL3072" s="39"/>
      <c r="CM3072" s="39"/>
      <c r="CN3072" s="39"/>
      <c r="CO3072" s="39"/>
      <c r="CP3072" s="39"/>
      <c r="CQ3072" s="39"/>
      <c r="CR3072" s="39"/>
      <c r="CS3072" s="39"/>
      <c r="CT3072" s="39"/>
      <c r="CU3072" s="39"/>
      <c r="CV3072" s="39"/>
      <c r="CW3072" s="39"/>
      <c r="CX3072" s="39"/>
      <c r="CY3072" s="39"/>
      <c r="CZ3072" s="39"/>
      <c r="DA3072" s="39"/>
      <c r="DB3072" s="39"/>
      <c r="DC3072" s="39"/>
      <c r="DD3072" s="39"/>
      <c r="DE3072" s="39"/>
    </row>
    <row r="3073" spans="1:109" s="38" customFormat="1" ht="12">
      <c r="A3073" s="298"/>
      <c r="B3073" s="298"/>
      <c r="C3073" s="298"/>
      <c r="D3073" s="298"/>
      <c r="E3073" s="298"/>
      <c r="F3073" s="298"/>
      <c r="G3073" s="298"/>
      <c r="H3073" s="298"/>
      <c r="I3073" s="298"/>
      <c r="J3073" s="298"/>
      <c r="K3073" s="298"/>
      <c r="L3073" s="299"/>
      <c r="M3073" s="302"/>
      <c r="N3073" s="298"/>
      <c r="O3073" s="238"/>
      <c r="P3073" s="238"/>
      <c r="Q3073" s="238"/>
      <c r="T3073" s="39"/>
      <c r="U3073" s="39"/>
      <c r="V3073" s="39"/>
      <c r="W3073" s="39"/>
      <c r="X3073" s="39"/>
      <c r="Y3073" s="39"/>
      <c r="Z3073" s="39"/>
      <c r="AA3073" s="39"/>
      <c r="AB3073" s="39"/>
      <c r="AC3073" s="39"/>
      <c r="AD3073" s="39"/>
      <c r="AE3073" s="39"/>
      <c r="AF3073" s="39"/>
      <c r="AG3073" s="39"/>
      <c r="AH3073" s="39"/>
      <c r="AI3073" s="39"/>
      <c r="AJ3073" s="39"/>
      <c r="AK3073" s="39"/>
      <c r="AL3073" s="39"/>
      <c r="AM3073" s="39"/>
      <c r="AN3073" s="39"/>
      <c r="AO3073" s="39"/>
      <c r="AP3073" s="39"/>
      <c r="AQ3073" s="39"/>
      <c r="AR3073" s="39"/>
      <c r="AS3073" s="39"/>
      <c r="AT3073" s="39"/>
      <c r="AU3073" s="39"/>
      <c r="AV3073" s="39"/>
      <c r="AW3073" s="39"/>
      <c r="AX3073" s="39"/>
      <c r="AY3073" s="39"/>
      <c r="AZ3073" s="39"/>
      <c r="BA3073" s="39"/>
      <c r="BB3073" s="39"/>
      <c r="BC3073" s="39"/>
      <c r="BD3073" s="39"/>
      <c r="BE3073" s="39"/>
      <c r="BF3073" s="39"/>
      <c r="BG3073" s="39"/>
      <c r="BH3073" s="39"/>
      <c r="BI3073" s="39"/>
      <c r="BJ3073" s="39"/>
      <c r="BK3073" s="39"/>
      <c r="BL3073" s="39"/>
      <c r="BM3073" s="39"/>
      <c r="BN3073" s="39"/>
      <c r="BO3073" s="39"/>
      <c r="BP3073" s="39"/>
      <c r="BQ3073" s="39"/>
      <c r="BR3073" s="39"/>
      <c r="BS3073" s="39"/>
      <c r="BT3073" s="39"/>
      <c r="BU3073" s="39"/>
      <c r="BV3073" s="39"/>
      <c r="BW3073" s="39"/>
      <c r="BX3073" s="39"/>
      <c r="BY3073" s="39"/>
      <c r="BZ3073" s="39"/>
      <c r="CA3073" s="39"/>
      <c r="CB3073" s="39"/>
      <c r="CC3073" s="39"/>
      <c r="CD3073" s="39"/>
      <c r="CE3073" s="39"/>
      <c r="CF3073" s="39"/>
      <c r="CG3073" s="39"/>
      <c r="CH3073" s="39"/>
      <c r="CI3073" s="39"/>
      <c r="CJ3073" s="39"/>
      <c r="CK3073" s="39"/>
      <c r="CL3073" s="39"/>
      <c r="CM3073" s="39"/>
      <c r="CN3073" s="39"/>
      <c r="CO3073" s="39"/>
      <c r="CP3073" s="39"/>
      <c r="CQ3073" s="39"/>
      <c r="CR3073" s="39"/>
      <c r="CS3073" s="39"/>
      <c r="CT3073" s="39"/>
      <c r="CU3073" s="39"/>
      <c r="CV3073" s="39"/>
      <c r="CW3073" s="39"/>
      <c r="CX3073" s="39"/>
      <c r="CY3073" s="39"/>
      <c r="CZ3073" s="39"/>
      <c r="DA3073" s="39"/>
      <c r="DB3073" s="39"/>
      <c r="DC3073" s="39"/>
      <c r="DD3073" s="39"/>
      <c r="DE3073" s="39"/>
    </row>
    <row r="3074" spans="1:109" s="38" customFormat="1" ht="12">
      <c r="A3074" s="298"/>
      <c r="B3074" s="298"/>
      <c r="C3074" s="298"/>
      <c r="D3074" s="298"/>
      <c r="E3074" s="298"/>
      <c r="F3074" s="298"/>
      <c r="G3074" s="298"/>
      <c r="H3074" s="298"/>
      <c r="I3074" s="298"/>
      <c r="J3074" s="298"/>
      <c r="K3074" s="298"/>
      <c r="L3074" s="299"/>
      <c r="M3074" s="302"/>
      <c r="N3074" s="298"/>
      <c r="O3074" s="238"/>
      <c r="P3074" s="238"/>
      <c r="Q3074" s="238"/>
      <c r="T3074" s="39"/>
      <c r="U3074" s="39"/>
      <c r="V3074" s="39"/>
      <c r="W3074" s="39"/>
      <c r="X3074" s="39"/>
      <c r="Y3074" s="39"/>
      <c r="Z3074" s="39"/>
      <c r="AA3074" s="39"/>
      <c r="AB3074" s="39"/>
      <c r="AC3074" s="39"/>
      <c r="AD3074" s="39"/>
      <c r="AE3074" s="39"/>
      <c r="AF3074" s="39"/>
      <c r="AG3074" s="39"/>
      <c r="AH3074" s="39"/>
      <c r="AI3074" s="39"/>
      <c r="AJ3074" s="39"/>
      <c r="AK3074" s="39"/>
      <c r="AL3074" s="39"/>
      <c r="AM3074" s="39"/>
      <c r="AN3074" s="39"/>
      <c r="AO3074" s="39"/>
      <c r="AP3074" s="39"/>
      <c r="AQ3074" s="39"/>
      <c r="AR3074" s="39"/>
      <c r="AS3074" s="39"/>
      <c r="AT3074" s="39"/>
      <c r="AU3074" s="39"/>
      <c r="AV3074" s="39"/>
      <c r="AW3074" s="39"/>
      <c r="AX3074" s="39"/>
      <c r="AY3074" s="39"/>
      <c r="AZ3074" s="39"/>
      <c r="BA3074" s="39"/>
      <c r="BB3074" s="39"/>
      <c r="BC3074" s="39"/>
      <c r="BD3074" s="39"/>
      <c r="BE3074" s="39"/>
      <c r="BF3074" s="39"/>
      <c r="BG3074" s="39"/>
      <c r="BH3074" s="39"/>
      <c r="BI3074" s="39"/>
      <c r="BJ3074" s="39"/>
      <c r="BK3074" s="39"/>
      <c r="BL3074" s="39"/>
      <c r="BM3074" s="39"/>
      <c r="BN3074" s="39"/>
      <c r="BO3074" s="39"/>
      <c r="BP3074" s="39"/>
      <c r="BQ3074" s="39"/>
      <c r="BR3074" s="39"/>
      <c r="BS3074" s="39"/>
      <c r="BT3074" s="39"/>
      <c r="BU3074" s="39"/>
      <c r="BV3074" s="39"/>
      <c r="BW3074" s="39"/>
      <c r="BX3074" s="39"/>
      <c r="BY3074" s="39"/>
      <c r="BZ3074" s="39"/>
      <c r="CA3074" s="39"/>
      <c r="CB3074" s="39"/>
      <c r="CC3074" s="39"/>
      <c r="CD3074" s="39"/>
      <c r="CE3074" s="39"/>
      <c r="CF3074" s="39"/>
      <c r="CG3074" s="39"/>
      <c r="CH3074" s="39"/>
      <c r="CI3074" s="39"/>
      <c r="CJ3074" s="39"/>
      <c r="CK3074" s="39"/>
      <c r="CL3074" s="39"/>
      <c r="CM3074" s="39"/>
      <c r="CN3074" s="39"/>
      <c r="CO3074" s="39"/>
      <c r="CP3074" s="39"/>
      <c r="CQ3074" s="39"/>
      <c r="CR3074" s="39"/>
      <c r="CS3074" s="39"/>
      <c r="CT3074" s="39"/>
      <c r="CU3074" s="39"/>
      <c r="CV3074" s="39"/>
      <c r="CW3074" s="39"/>
      <c r="CX3074" s="39"/>
      <c r="CY3074" s="39"/>
      <c r="CZ3074" s="39"/>
      <c r="DA3074" s="39"/>
      <c r="DB3074" s="39"/>
      <c r="DC3074" s="39"/>
      <c r="DD3074" s="39"/>
      <c r="DE3074" s="39"/>
    </row>
    <row r="3075" spans="1:109" s="38" customFormat="1" ht="12">
      <c r="A3075" s="298"/>
      <c r="B3075" s="298"/>
      <c r="C3075" s="298"/>
      <c r="D3075" s="298"/>
      <c r="E3075" s="298"/>
      <c r="F3075" s="298"/>
      <c r="G3075" s="298"/>
      <c r="H3075" s="298"/>
      <c r="I3075" s="298"/>
      <c r="J3075" s="298"/>
      <c r="K3075" s="298"/>
      <c r="L3075" s="299"/>
      <c r="M3075" s="302"/>
      <c r="N3075" s="298"/>
      <c r="O3075" s="238"/>
      <c r="P3075" s="238"/>
      <c r="Q3075" s="238"/>
      <c r="T3075" s="39"/>
      <c r="U3075" s="39"/>
      <c r="V3075" s="39"/>
      <c r="W3075" s="39"/>
      <c r="X3075" s="39"/>
      <c r="Y3075" s="39"/>
      <c r="Z3075" s="39"/>
      <c r="AA3075" s="39"/>
      <c r="AB3075" s="39"/>
      <c r="AC3075" s="39"/>
      <c r="AD3075" s="39"/>
      <c r="AE3075" s="39"/>
      <c r="AF3075" s="39"/>
      <c r="AG3075" s="39"/>
      <c r="AH3075" s="39"/>
      <c r="AI3075" s="39"/>
      <c r="AJ3075" s="39"/>
      <c r="AK3075" s="39"/>
      <c r="AL3075" s="39"/>
      <c r="AM3075" s="39"/>
      <c r="AN3075" s="39"/>
      <c r="AO3075" s="39"/>
      <c r="AP3075" s="39"/>
      <c r="AQ3075" s="39"/>
      <c r="AR3075" s="39"/>
      <c r="AS3075" s="39"/>
      <c r="AT3075" s="39"/>
      <c r="AU3075" s="39"/>
      <c r="AV3075" s="39"/>
      <c r="AW3075" s="39"/>
      <c r="AX3075" s="39"/>
      <c r="AY3075" s="39"/>
      <c r="AZ3075" s="39"/>
      <c r="BA3075" s="39"/>
      <c r="BB3075" s="39"/>
      <c r="BC3075" s="39"/>
      <c r="BD3075" s="39"/>
      <c r="BE3075" s="39"/>
      <c r="BF3075" s="39"/>
      <c r="BG3075" s="39"/>
      <c r="BH3075" s="39"/>
      <c r="BI3075" s="39"/>
      <c r="BJ3075" s="39"/>
      <c r="BK3075" s="39"/>
      <c r="BL3075" s="39"/>
      <c r="BM3075" s="39"/>
      <c r="BN3075" s="39"/>
      <c r="BO3075" s="39"/>
      <c r="BP3075" s="39"/>
      <c r="BQ3075" s="39"/>
      <c r="BR3075" s="39"/>
      <c r="BS3075" s="39"/>
      <c r="BT3075" s="39"/>
      <c r="BU3075" s="39"/>
      <c r="BV3075" s="39"/>
      <c r="BW3075" s="39"/>
      <c r="BX3075" s="39"/>
      <c r="BY3075" s="39"/>
      <c r="BZ3075" s="39"/>
      <c r="CA3075" s="39"/>
      <c r="CB3075" s="39"/>
      <c r="CC3075" s="39"/>
      <c r="CD3075" s="39"/>
      <c r="CE3075" s="39"/>
      <c r="CF3075" s="39"/>
      <c r="CG3075" s="39"/>
      <c r="CH3075" s="39"/>
      <c r="CI3075" s="39"/>
      <c r="CJ3075" s="39"/>
      <c r="CK3075" s="39"/>
      <c r="CL3075" s="39"/>
      <c r="CM3075" s="39"/>
      <c r="CN3075" s="39"/>
      <c r="CO3075" s="39"/>
      <c r="CP3075" s="39"/>
      <c r="CQ3075" s="39"/>
      <c r="CR3075" s="39"/>
      <c r="CS3075" s="39"/>
      <c r="CT3075" s="39"/>
      <c r="CU3075" s="39"/>
      <c r="CV3075" s="39"/>
      <c r="CW3075" s="39"/>
      <c r="CX3075" s="39"/>
      <c r="CY3075" s="39"/>
      <c r="CZ3075" s="39"/>
      <c r="DA3075" s="39"/>
      <c r="DB3075" s="39"/>
      <c r="DC3075" s="39"/>
      <c r="DD3075" s="39"/>
      <c r="DE3075" s="39"/>
    </row>
    <row r="3076" spans="1:109" s="38" customFormat="1" ht="12">
      <c r="A3076" s="298"/>
      <c r="B3076" s="298"/>
      <c r="C3076" s="298"/>
      <c r="D3076" s="298"/>
      <c r="E3076" s="298"/>
      <c r="F3076" s="298"/>
      <c r="G3076" s="298"/>
      <c r="H3076" s="298"/>
      <c r="I3076" s="298"/>
      <c r="J3076" s="298"/>
      <c r="K3076" s="298"/>
      <c r="L3076" s="299"/>
      <c r="M3076" s="302"/>
      <c r="N3076" s="298"/>
      <c r="O3076" s="238"/>
      <c r="P3076" s="238"/>
      <c r="Q3076" s="238"/>
      <c r="T3076" s="39"/>
      <c r="U3076" s="39"/>
      <c r="V3076" s="39"/>
      <c r="W3076" s="39"/>
      <c r="X3076" s="39"/>
      <c r="Y3076" s="39"/>
      <c r="Z3076" s="39"/>
      <c r="AA3076" s="39"/>
      <c r="AB3076" s="39"/>
      <c r="AC3076" s="39"/>
      <c r="AD3076" s="39"/>
      <c r="AE3076" s="39"/>
      <c r="AF3076" s="39"/>
      <c r="AG3076" s="39"/>
      <c r="AH3076" s="39"/>
      <c r="AI3076" s="39"/>
      <c r="AJ3076" s="39"/>
      <c r="AK3076" s="39"/>
      <c r="AL3076" s="39"/>
      <c r="AM3076" s="39"/>
      <c r="AN3076" s="39"/>
      <c r="AO3076" s="39"/>
      <c r="AP3076" s="39"/>
      <c r="AQ3076" s="39"/>
      <c r="AR3076" s="39"/>
      <c r="AS3076" s="39"/>
      <c r="AT3076" s="39"/>
      <c r="AU3076" s="39"/>
      <c r="AV3076" s="39"/>
      <c r="AW3076" s="39"/>
      <c r="AX3076" s="39"/>
      <c r="AY3076" s="39"/>
      <c r="AZ3076" s="39"/>
      <c r="BA3076" s="39"/>
      <c r="BB3076" s="39"/>
      <c r="BC3076" s="39"/>
      <c r="BD3076" s="39"/>
      <c r="BE3076" s="39"/>
      <c r="BF3076" s="39"/>
      <c r="BG3076" s="39"/>
      <c r="BH3076" s="39"/>
      <c r="BI3076" s="39"/>
      <c r="BJ3076" s="39"/>
      <c r="BK3076" s="39"/>
      <c r="BL3076" s="39"/>
      <c r="BM3076" s="39"/>
      <c r="BN3076" s="39"/>
      <c r="BO3076" s="39"/>
      <c r="BP3076" s="39"/>
      <c r="BQ3076" s="39"/>
      <c r="BR3076" s="39"/>
      <c r="BS3076" s="39"/>
      <c r="BT3076" s="39"/>
      <c r="BU3076" s="39"/>
      <c r="BV3076" s="39"/>
      <c r="BW3076" s="39"/>
      <c r="BX3076" s="39"/>
      <c r="BY3076" s="39"/>
      <c r="BZ3076" s="39"/>
      <c r="CA3076" s="39"/>
      <c r="CB3076" s="39"/>
      <c r="CC3076" s="39"/>
      <c r="CD3076" s="39"/>
      <c r="CE3076" s="39"/>
      <c r="CF3076" s="39"/>
      <c r="CG3076" s="39"/>
      <c r="CH3076" s="39"/>
      <c r="CI3076" s="39"/>
      <c r="CJ3076" s="39"/>
      <c r="CK3076" s="39"/>
      <c r="CL3076" s="39"/>
      <c r="CM3076" s="39"/>
      <c r="CN3076" s="39"/>
      <c r="CO3076" s="39"/>
      <c r="CP3076" s="39"/>
      <c r="CQ3076" s="39"/>
      <c r="CR3076" s="39"/>
      <c r="CS3076" s="39"/>
      <c r="CT3076" s="39"/>
      <c r="CU3076" s="39"/>
      <c r="CV3076" s="39"/>
      <c r="CW3076" s="39"/>
      <c r="CX3076" s="39"/>
      <c r="CY3076" s="39"/>
      <c r="CZ3076" s="39"/>
      <c r="DA3076" s="39"/>
      <c r="DB3076" s="39"/>
      <c r="DC3076" s="39"/>
      <c r="DD3076" s="39"/>
      <c r="DE3076" s="39"/>
    </row>
    <row r="3077" spans="1:109" s="38" customFormat="1" ht="12">
      <c r="A3077" s="298"/>
      <c r="B3077" s="298"/>
      <c r="C3077" s="298"/>
      <c r="D3077" s="298"/>
      <c r="E3077" s="298"/>
      <c r="F3077" s="298"/>
      <c r="G3077" s="298"/>
      <c r="H3077" s="298"/>
      <c r="I3077" s="298"/>
      <c r="J3077" s="298"/>
      <c r="K3077" s="298"/>
      <c r="L3077" s="299"/>
      <c r="M3077" s="302"/>
      <c r="N3077" s="298"/>
      <c r="O3077" s="238"/>
      <c r="P3077" s="238"/>
      <c r="Q3077" s="238"/>
      <c r="T3077" s="39"/>
      <c r="U3077" s="39"/>
      <c r="V3077" s="39"/>
      <c r="W3077" s="39"/>
      <c r="X3077" s="39"/>
      <c r="Y3077" s="39"/>
      <c r="Z3077" s="39"/>
      <c r="AA3077" s="39"/>
      <c r="AB3077" s="39"/>
      <c r="AC3077" s="39"/>
      <c r="AD3077" s="39"/>
      <c r="AE3077" s="39"/>
      <c r="AF3077" s="39"/>
      <c r="AG3077" s="39"/>
      <c r="AH3077" s="39"/>
      <c r="AI3077" s="39"/>
      <c r="AJ3077" s="39"/>
      <c r="AK3077" s="39"/>
      <c r="AL3077" s="39"/>
      <c r="AM3077" s="39"/>
      <c r="AN3077" s="39"/>
      <c r="AO3077" s="39"/>
      <c r="AP3077" s="39"/>
      <c r="AQ3077" s="39"/>
      <c r="AR3077" s="39"/>
      <c r="AS3077" s="39"/>
      <c r="AT3077" s="39"/>
      <c r="AU3077" s="39"/>
      <c r="AV3077" s="39"/>
      <c r="AW3077" s="39"/>
      <c r="AX3077" s="39"/>
      <c r="AY3077" s="39"/>
      <c r="AZ3077" s="39"/>
      <c r="BA3077" s="39"/>
      <c r="BB3077" s="39"/>
      <c r="BC3077" s="39"/>
      <c r="BD3077" s="39"/>
      <c r="BE3077" s="39"/>
      <c r="BF3077" s="39"/>
      <c r="BG3077" s="39"/>
      <c r="BH3077" s="39"/>
      <c r="BI3077" s="39"/>
      <c r="BJ3077" s="39"/>
      <c r="BK3077" s="39"/>
      <c r="BL3077" s="39"/>
      <c r="BM3077" s="39"/>
      <c r="BN3077" s="39"/>
      <c r="BO3077" s="39"/>
      <c r="BP3077" s="39"/>
      <c r="BQ3077" s="39"/>
      <c r="BR3077" s="39"/>
      <c r="BS3077" s="39"/>
      <c r="BT3077" s="39"/>
      <c r="BU3077" s="39"/>
      <c r="BV3077" s="39"/>
      <c r="BW3077" s="39"/>
      <c r="BX3077" s="39"/>
      <c r="BY3077" s="39"/>
      <c r="BZ3077" s="39"/>
      <c r="CA3077" s="39"/>
      <c r="CB3077" s="39"/>
      <c r="CC3077" s="39"/>
      <c r="CD3077" s="39"/>
      <c r="CE3077" s="39"/>
      <c r="CF3077" s="39"/>
      <c r="CG3077" s="39"/>
      <c r="CH3077" s="39"/>
      <c r="CI3077" s="39"/>
      <c r="CJ3077" s="39"/>
      <c r="CK3077" s="39"/>
      <c r="CL3077" s="39"/>
      <c r="CM3077" s="39"/>
      <c r="CN3077" s="39"/>
      <c r="CO3077" s="39"/>
      <c r="CP3077" s="39"/>
      <c r="CQ3077" s="39"/>
      <c r="CR3077" s="39"/>
      <c r="CS3077" s="39"/>
      <c r="CT3077" s="39"/>
      <c r="CU3077" s="39"/>
      <c r="CV3077" s="39"/>
      <c r="CW3077" s="39"/>
      <c r="CX3077" s="39"/>
      <c r="CY3077" s="39"/>
      <c r="CZ3077" s="39"/>
      <c r="DA3077" s="39"/>
      <c r="DB3077" s="39"/>
      <c r="DC3077" s="39"/>
      <c r="DD3077" s="39"/>
      <c r="DE3077" s="39"/>
    </row>
    <row r="3078" spans="1:109" s="38" customFormat="1" ht="12">
      <c r="A3078" s="298"/>
      <c r="B3078" s="298"/>
      <c r="C3078" s="298"/>
      <c r="D3078" s="298"/>
      <c r="E3078" s="298"/>
      <c r="F3078" s="298"/>
      <c r="G3078" s="298"/>
      <c r="H3078" s="298"/>
      <c r="I3078" s="298"/>
      <c r="J3078" s="298"/>
      <c r="K3078" s="298"/>
      <c r="L3078" s="299"/>
      <c r="M3078" s="302"/>
      <c r="N3078" s="298"/>
      <c r="O3078" s="238"/>
      <c r="P3078" s="238"/>
      <c r="Q3078" s="238"/>
      <c r="T3078" s="39"/>
      <c r="U3078" s="39"/>
      <c r="V3078" s="39"/>
      <c r="W3078" s="39"/>
      <c r="X3078" s="39"/>
      <c r="Y3078" s="39"/>
      <c r="Z3078" s="39"/>
      <c r="AA3078" s="39"/>
      <c r="AB3078" s="39"/>
      <c r="AC3078" s="39"/>
      <c r="AD3078" s="39"/>
      <c r="AE3078" s="39"/>
      <c r="AF3078" s="39"/>
      <c r="AG3078" s="39"/>
      <c r="AH3078" s="39"/>
      <c r="AI3078" s="39"/>
      <c r="AJ3078" s="39"/>
      <c r="AK3078" s="39"/>
      <c r="AL3078" s="39"/>
      <c r="AM3078" s="39"/>
      <c r="AN3078" s="39"/>
      <c r="AO3078" s="39"/>
      <c r="AP3078" s="39"/>
      <c r="AQ3078" s="39"/>
      <c r="AR3078" s="39"/>
      <c r="AS3078" s="39"/>
      <c r="AT3078" s="39"/>
      <c r="AU3078" s="39"/>
      <c r="AV3078" s="39"/>
      <c r="AW3078" s="39"/>
      <c r="AX3078" s="39"/>
      <c r="AY3078" s="39"/>
      <c r="AZ3078" s="39"/>
      <c r="BA3078" s="39"/>
      <c r="BB3078" s="39"/>
      <c r="BC3078" s="39"/>
      <c r="BD3078" s="39"/>
      <c r="BE3078" s="39"/>
      <c r="BF3078" s="39"/>
      <c r="BG3078" s="39"/>
      <c r="BH3078" s="39"/>
      <c r="BI3078" s="39"/>
      <c r="BJ3078" s="39"/>
      <c r="BK3078" s="39"/>
      <c r="BL3078" s="39"/>
      <c r="BM3078" s="39"/>
      <c r="BN3078" s="39"/>
      <c r="BO3078" s="39"/>
      <c r="BP3078" s="39"/>
      <c r="BQ3078" s="39"/>
      <c r="BR3078" s="39"/>
      <c r="BS3078" s="39"/>
      <c r="BT3078" s="39"/>
      <c r="BU3078" s="39"/>
      <c r="BV3078" s="39"/>
      <c r="BW3078" s="39"/>
      <c r="BX3078" s="39"/>
      <c r="BY3078" s="39"/>
      <c r="BZ3078" s="39"/>
      <c r="CA3078" s="39"/>
      <c r="CB3078" s="39"/>
      <c r="CC3078" s="39"/>
      <c r="CD3078" s="39"/>
      <c r="CE3078" s="39"/>
      <c r="CF3078" s="39"/>
      <c r="CG3078" s="39"/>
      <c r="CH3078" s="39"/>
      <c r="CI3078" s="39"/>
      <c r="CJ3078" s="39"/>
      <c r="CK3078" s="39"/>
      <c r="CL3078" s="39"/>
      <c r="CM3078" s="39"/>
      <c r="CN3078" s="39"/>
      <c r="CO3078" s="39"/>
      <c r="CP3078" s="39"/>
      <c r="CQ3078" s="39"/>
      <c r="CR3078" s="39"/>
      <c r="CS3078" s="39"/>
      <c r="CT3078" s="39"/>
      <c r="CU3078" s="39"/>
      <c r="CV3078" s="39"/>
      <c r="CW3078" s="39"/>
      <c r="CX3078" s="39"/>
      <c r="CY3078" s="39"/>
      <c r="CZ3078" s="39"/>
      <c r="DA3078" s="39"/>
      <c r="DB3078" s="39"/>
      <c r="DC3078" s="39"/>
      <c r="DD3078" s="39"/>
      <c r="DE3078" s="39"/>
    </row>
    <row r="3079" spans="1:109" s="38" customFormat="1" ht="12">
      <c r="A3079" s="298"/>
      <c r="B3079" s="298"/>
      <c r="C3079" s="298"/>
      <c r="D3079" s="298"/>
      <c r="E3079" s="298"/>
      <c r="F3079" s="298"/>
      <c r="G3079" s="298"/>
      <c r="H3079" s="298"/>
      <c r="I3079" s="298"/>
      <c r="J3079" s="298"/>
      <c r="K3079" s="298"/>
      <c r="L3079" s="299"/>
      <c r="M3079" s="302"/>
      <c r="N3079" s="298"/>
      <c r="O3079" s="238"/>
      <c r="P3079" s="238"/>
      <c r="Q3079" s="238"/>
      <c r="T3079" s="39"/>
      <c r="U3079" s="39"/>
      <c r="V3079" s="39"/>
      <c r="W3079" s="39"/>
      <c r="X3079" s="39"/>
      <c r="Y3079" s="39"/>
      <c r="Z3079" s="39"/>
      <c r="AA3079" s="39"/>
      <c r="AB3079" s="39"/>
      <c r="AC3079" s="39"/>
      <c r="AD3079" s="39"/>
      <c r="AE3079" s="39"/>
      <c r="AF3079" s="39"/>
      <c r="AG3079" s="39"/>
      <c r="AH3079" s="39"/>
      <c r="AI3079" s="39"/>
      <c r="AJ3079" s="39"/>
      <c r="AK3079" s="39"/>
      <c r="AL3079" s="39"/>
      <c r="AM3079" s="39"/>
      <c r="AN3079" s="39"/>
      <c r="AO3079" s="39"/>
      <c r="AP3079" s="39"/>
      <c r="AQ3079" s="39"/>
      <c r="AR3079" s="39"/>
      <c r="AS3079" s="39"/>
      <c r="AT3079" s="39"/>
      <c r="AU3079" s="39"/>
      <c r="AV3079" s="39"/>
      <c r="AW3079" s="39"/>
      <c r="AX3079" s="39"/>
      <c r="AY3079" s="39"/>
      <c r="AZ3079" s="39"/>
      <c r="BA3079" s="39"/>
      <c r="BB3079" s="39"/>
      <c r="BC3079" s="39"/>
      <c r="BD3079" s="39"/>
      <c r="BE3079" s="39"/>
      <c r="BF3079" s="39"/>
      <c r="BG3079" s="39"/>
      <c r="BH3079" s="39"/>
      <c r="BI3079" s="39"/>
      <c r="BJ3079" s="39"/>
      <c r="BK3079" s="39"/>
      <c r="BL3079" s="39"/>
      <c r="BM3079" s="39"/>
      <c r="BN3079" s="39"/>
      <c r="BO3079" s="39"/>
      <c r="BP3079" s="39"/>
      <c r="BQ3079" s="39"/>
      <c r="BR3079" s="39"/>
      <c r="BS3079" s="39"/>
      <c r="BT3079" s="39"/>
      <c r="BU3079" s="39"/>
      <c r="BV3079" s="39"/>
      <c r="BW3079" s="39"/>
      <c r="BX3079" s="39"/>
      <c r="BY3079" s="39"/>
      <c r="BZ3079" s="39"/>
      <c r="CA3079" s="39"/>
      <c r="CB3079" s="39"/>
      <c r="CC3079" s="39"/>
      <c r="CD3079" s="39"/>
      <c r="CE3079" s="39"/>
      <c r="CF3079" s="39"/>
      <c r="CG3079" s="39"/>
      <c r="CH3079" s="39"/>
      <c r="CI3079" s="39"/>
      <c r="CJ3079" s="39"/>
      <c r="CK3079" s="39"/>
      <c r="CL3079" s="39"/>
      <c r="CM3079" s="39"/>
      <c r="CN3079" s="39"/>
      <c r="CO3079" s="39"/>
      <c r="CP3079" s="39"/>
      <c r="CQ3079" s="39"/>
      <c r="CR3079" s="39"/>
      <c r="CS3079" s="39"/>
      <c r="CT3079" s="39"/>
      <c r="CU3079" s="39"/>
      <c r="CV3079" s="39"/>
      <c r="CW3079" s="39"/>
      <c r="CX3079" s="39"/>
      <c r="CY3079" s="39"/>
      <c r="CZ3079" s="39"/>
      <c r="DA3079" s="39"/>
      <c r="DB3079" s="39"/>
      <c r="DC3079" s="39"/>
      <c r="DD3079" s="39"/>
      <c r="DE3079" s="39"/>
    </row>
    <row r="3080" spans="1:109" s="38" customFormat="1" ht="12">
      <c r="A3080" s="298"/>
      <c r="B3080" s="298"/>
      <c r="C3080" s="298"/>
      <c r="D3080" s="298"/>
      <c r="E3080" s="298"/>
      <c r="F3080" s="298"/>
      <c r="G3080" s="298"/>
      <c r="H3080" s="298"/>
      <c r="I3080" s="298"/>
      <c r="J3080" s="298"/>
      <c r="K3080" s="298"/>
      <c r="L3080" s="299"/>
      <c r="M3080" s="302"/>
      <c r="N3080" s="298"/>
      <c r="O3080" s="238"/>
      <c r="P3080" s="238"/>
      <c r="Q3080" s="238"/>
      <c r="T3080" s="39"/>
      <c r="U3080" s="39"/>
      <c r="V3080" s="39"/>
      <c r="W3080" s="39"/>
      <c r="X3080" s="39"/>
      <c r="Y3080" s="39"/>
      <c r="Z3080" s="39"/>
      <c r="AA3080" s="39"/>
      <c r="AB3080" s="39"/>
      <c r="AC3080" s="39"/>
      <c r="AD3080" s="39"/>
      <c r="AE3080" s="39"/>
      <c r="AF3080" s="39"/>
      <c r="AG3080" s="39"/>
      <c r="AH3080" s="39"/>
      <c r="AI3080" s="39"/>
      <c r="AJ3080" s="39"/>
      <c r="AK3080" s="39"/>
      <c r="AL3080" s="39"/>
      <c r="AM3080" s="39"/>
      <c r="AN3080" s="39"/>
      <c r="AO3080" s="39"/>
      <c r="AP3080" s="39"/>
      <c r="AQ3080" s="39"/>
      <c r="AR3080" s="39"/>
      <c r="AS3080" s="39"/>
      <c r="AT3080" s="39"/>
      <c r="AU3080" s="39"/>
      <c r="AV3080" s="39"/>
      <c r="AW3080" s="39"/>
      <c r="AX3080" s="39"/>
      <c r="AY3080" s="39"/>
      <c r="AZ3080" s="39"/>
      <c r="BA3080" s="39"/>
      <c r="BB3080" s="39"/>
      <c r="BC3080" s="39"/>
      <c r="BD3080" s="39"/>
      <c r="BE3080" s="39"/>
      <c r="BF3080" s="39"/>
      <c r="BG3080" s="39"/>
      <c r="BH3080" s="39"/>
      <c r="BI3080" s="39"/>
      <c r="BJ3080" s="39"/>
      <c r="BK3080" s="39"/>
      <c r="BL3080" s="39"/>
      <c r="BM3080" s="39"/>
      <c r="BN3080" s="39"/>
      <c r="BO3080" s="39"/>
      <c r="BP3080" s="39"/>
      <c r="BQ3080" s="39"/>
      <c r="BR3080" s="39"/>
      <c r="BS3080" s="39"/>
      <c r="BT3080" s="39"/>
      <c r="BU3080" s="39"/>
      <c r="BV3080" s="39"/>
      <c r="BW3080" s="39"/>
      <c r="BX3080" s="39"/>
      <c r="BY3080" s="39"/>
      <c r="BZ3080" s="39"/>
      <c r="CA3080" s="39"/>
      <c r="CB3080" s="39"/>
      <c r="CC3080" s="39"/>
      <c r="CD3080" s="39"/>
      <c r="CE3080" s="39"/>
      <c r="CF3080" s="39"/>
      <c r="CG3080" s="39"/>
      <c r="CH3080" s="39"/>
      <c r="CI3080" s="39"/>
      <c r="CJ3080" s="39"/>
      <c r="CK3080" s="39"/>
      <c r="CL3080" s="39"/>
      <c r="CM3080" s="39"/>
      <c r="CN3080" s="39"/>
      <c r="CO3080" s="39"/>
      <c r="CP3080" s="39"/>
      <c r="CQ3080" s="39"/>
      <c r="CR3080" s="39"/>
      <c r="CS3080" s="39"/>
      <c r="CT3080" s="39"/>
      <c r="CU3080" s="39"/>
      <c r="CV3080" s="39"/>
      <c r="CW3080" s="39"/>
      <c r="CX3080" s="39"/>
      <c r="CY3080" s="39"/>
      <c r="CZ3080" s="39"/>
      <c r="DA3080" s="39"/>
      <c r="DB3080" s="39"/>
      <c r="DC3080" s="39"/>
      <c r="DD3080" s="39"/>
      <c r="DE3080" s="39"/>
    </row>
    <row r="3081" spans="1:109" s="38" customFormat="1" ht="12">
      <c r="A3081" s="298"/>
      <c r="B3081" s="298"/>
      <c r="C3081" s="298"/>
      <c r="D3081" s="298"/>
      <c r="E3081" s="298"/>
      <c r="F3081" s="298"/>
      <c r="G3081" s="298"/>
      <c r="H3081" s="298"/>
      <c r="I3081" s="298"/>
      <c r="J3081" s="298"/>
      <c r="K3081" s="298"/>
      <c r="L3081" s="299"/>
      <c r="M3081" s="302"/>
      <c r="N3081" s="298"/>
      <c r="O3081" s="238"/>
      <c r="P3081" s="238"/>
      <c r="Q3081" s="238"/>
      <c r="T3081" s="39"/>
      <c r="U3081" s="39"/>
      <c r="V3081" s="39"/>
      <c r="W3081" s="39"/>
      <c r="X3081" s="39"/>
      <c r="Y3081" s="39"/>
      <c r="Z3081" s="39"/>
      <c r="AA3081" s="39"/>
      <c r="AB3081" s="39"/>
      <c r="AC3081" s="39"/>
      <c r="AD3081" s="39"/>
      <c r="AE3081" s="39"/>
      <c r="AF3081" s="39"/>
      <c r="AG3081" s="39"/>
      <c r="AH3081" s="39"/>
      <c r="AI3081" s="39"/>
      <c r="AJ3081" s="39"/>
      <c r="AK3081" s="39"/>
      <c r="AL3081" s="39"/>
      <c r="AM3081" s="39"/>
      <c r="AN3081" s="39"/>
      <c r="AO3081" s="39"/>
      <c r="AP3081" s="39"/>
      <c r="AQ3081" s="39"/>
      <c r="AR3081" s="39"/>
      <c r="AS3081" s="39"/>
      <c r="AT3081" s="39"/>
      <c r="AU3081" s="39"/>
      <c r="AV3081" s="39"/>
      <c r="AW3081" s="39"/>
      <c r="AX3081" s="39"/>
      <c r="AY3081" s="39"/>
      <c r="AZ3081" s="39"/>
      <c r="BA3081" s="39"/>
      <c r="BB3081" s="39"/>
      <c r="BC3081" s="39"/>
      <c r="BD3081" s="39"/>
      <c r="BE3081" s="39"/>
      <c r="BF3081" s="39"/>
      <c r="BG3081" s="39"/>
      <c r="BH3081" s="39"/>
      <c r="BI3081" s="39"/>
      <c r="BJ3081" s="39"/>
      <c r="BK3081" s="39"/>
      <c r="BL3081" s="39"/>
      <c r="BM3081" s="39"/>
      <c r="BN3081" s="39"/>
      <c r="BO3081" s="39"/>
      <c r="BP3081" s="39"/>
      <c r="BQ3081" s="39"/>
      <c r="BR3081" s="39"/>
      <c r="BS3081" s="39"/>
      <c r="BT3081" s="39"/>
      <c r="BU3081" s="39"/>
      <c r="BV3081" s="39"/>
      <c r="BW3081" s="39"/>
      <c r="BX3081" s="39"/>
      <c r="BY3081" s="39"/>
      <c r="BZ3081" s="39"/>
      <c r="CA3081" s="39"/>
      <c r="CB3081" s="39"/>
      <c r="CC3081" s="39"/>
      <c r="CD3081" s="39"/>
      <c r="CE3081" s="39"/>
      <c r="CF3081" s="39"/>
      <c r="CG3081" s="39"/>
      <c r="CH3081" s="39"/>
      <c r="CI3081" s="39"/>
      <c r="CJ3081" s="39"/>
      <c r="CK3081" s="39"/>
      <c r="CL3081" s="39"/>
      <c r="CM3081" s="39"/>
      <c r="CN3081" s="39"/>
      <c r="CO3081" s="39"/>
      <c r="CP3081" s="39"/>
      <c r="CQ3081" s="39"/>
      <c r="CR3081" s="39"/>
      <c r="CS3081" s="39"/>
      <c r="CT3081" s="39"/>
      <c r="CU3081" s="39"/>
      <c r="CV3081" s="39"/>
      <c r="CW3081" s="39"/>
      <c r="CX3081" s="39"/>
      <c r="CY3081" s="39"/>
      <c r="CZ3081" s="39"/>
      <c r="DA3081" s="39"/>
      <c r="DB3081" s="39"/>
      <c r="DC3081" s="39"/>
      <c r="DD3081" s="39"/>
      <c r="DE3081" s="39"/>
    </row>
    <row r="3082" spans="1:109" s="38" customFormat="1" ht="12">
      <c r="A3082" s="298"/>
      <c r="B3082" s="298"/>
      <c r="C3082" s="298"/>
      <c r="D3082" s="298"/>
      <c r="E3082" s="298"/>
      <c r="F3082" s="298"/>
      <c r="G3082" s="298"/>
      <c r="H3082" s="298"/>
      <c r="I3082" s="298"/>
      <c r="J3082" s="298"/>
      <c r="K3082" s="298"/>
      <c r="L3082" s="299"/>
      <c r="M3082" s="302"/>
      <c r="N3082" s="298"/>
      <c r="O3082" s="238"/>
      <c r="P3082" s="238"/>
      <c r="Q3082" s="238"/>
      <c r="T3082" s="39"/>
      <c r="U3082" s="39"/>
      <c r="V3082" s="39"/>
      <c r="W3082" s="39"/>
      <c r="X3082" s="39"/>
      <c r="Y3082" s="39"/>
      <c r="Z3082" s="39"/>
      <c r="AA3082" s="39"/>
      <c r="AB3082" s="39"/>
      <c r="AC3082" s="39"/>
      <c r="AD3082" s="39"/>
      <c r="AE3082" s="39"/>
      <c r="AF3082" s="39"/>
      <c r="AG3082" s="39"/>
      <c r="AH3082" s="39"/>
      <c r="AI3082" s="39"/>
      <c r="AJ3082" s="39"/>
      <c r="AK3082" s="39"/>
      <c r="AL3082" s="39"/>
      <c r="AM3082" s="39"/>
      <c r="AN3082" s="39"/>
      <c r="AO3082" s="39"/>
      <c r="AP3082" s="39"/>
      <c r="AQ3082" s="39"/>
      <c r="AR3082" s="39"/>
      <c r="AS3082" s="39"/>
      <c r="AT3082" s="39"/>
      <c r="AU3082" s="39"/>
      <c r="AV3082" s="39"/>
      <c r="AW3082" s="39"/>
      <c r="AX3082" s="39"/>
      <c r="AY3082" s="39"/>
      <c r="AZ3082" s="39"/>
      <c r="BA3082" s="39"/>
      <c r="BB3082" s="39"/>
      <c r="BC3082" s="39"/>
      <c r="BD3082" s="39"/>
      <c r="BE3082" s="39"/>
      <c r="BF3082" s="39"/>
      <c r="BG3082" s="39"/>
      <c r="BH3082" s="39"/>
      <c r="BI3082" s="39"/>
      <c r="BJ3082" s="39"/>
      <c r="BK3082" s="39"/>
      <c r="BL3082" s="39"/>
      <c r="BM3082" s="39"/>
      <c r="BN3082" s="39"/>
      <c r="BO3082" s="39"/>
      <c r="BP3082" s="39"/>
      <c r="BQ3082" s="39"/>
      <c r="BR3082" s="39"/>
      <c r="BS3082" s="39"/>
      <c r="BT3082" s="39"/>
      <c r="BU3082" s="39"/>
      <c r="BV3082" s="39"/>
      <c r="BW3082" s="39"/>
      <c r="BX3082" s="39"/>
      <c r="BY3082" s="39"/>
      <c r="BZ3082" s="39"/>
      <c r="CA3082" s="39"/>
      <c r="CB3082" s="39"/>
      <c r="CC3082" s="39"/>
      <c r="CD3082" s="39"/>
      <c r="CE3082" s="39"/>
      <c r="CF3082" s="39"/>
      <c r="CG3082" s="39"/>
      <c r="CH3082" s="39"/>
      <c r="CI3082" s="39"/>
      <c r="CJ3082" s="39"/>
      <c r="CK3082" s="39"/>
      <c r="CL3082" s="39"/>
      <c r="CM3082" s="39"/>
      <c r="CN3082" s="39"/>
      <c r="CO3082" s="39"/>
      <c r="CP3082" s="39"/>
      <c r="CQ3082" s="39"/>
      <c r="CR3082" s="39"/>
      <c r="CS3082" s="39"/>
      <c r="CT3082" s="39"/>
      <c r="CU3082" s="39"/>
      <c r="CV3082" s="39"/>
      <c r="CW3082" s="39"/>
      <c r="CX3082" s="39"/>
      <c r="CY3082" s="39"/>
      <c r="CZ3082" s="39"/>
      <c r="DA3082" s="39"/>
      <c r="DB3082" s="39"/>
      <c r="DC3082" s="39"/>
      <c r="DD3082" s="39"/>
      <c r="DE3082" s="39"/>
    </row>
    <row r="3083" spans="1:109" s="38" customFormat="1" ht="12">
      <c r="A3083" s="298"/>
      <c r="B3083" s="298"/>
      <c r="C3083" s="298"/>
      <c r="D3083" s="298"/>
      <c r="E3083" s="298"/>
      <c r="F3083" s="298"/>
      <c r="G3083" s="298"/>
      <c r="H3083" s="298"/>
      <c r="I3083" s="298"/>
      <c r="J3083" s="298"/>
      <c r="K3083" s="298"/>
      <c r="L3083" s="299"/>
      <c r="M3083" s="302"/>
      <c r="N3083" s="298"/>
      <c r="O3083" s="238"/>
      <c r="P3083" s="238"/>
      <c r="Q3083" s="238"/>
      <c r="T3083" s="39"/>
      <c r="U3083" s="39"/>
      <c r="V3083" s="39"/>
      <c r="W3083" s="39"/>
      <c r="X3083" s="39"/>
      <c r="Y3083" s="39"/>
      <c r="Z3083" s="39"/>
      <c r="AA3083" s="39"/>
      <c r="AB3083" s="39"/>
      <c r="AC3083" s="39"/>
      <c r="AD3083" s="39"/>
      <c r="AE3083" s="39"/>
      <c r="AF3083" s="39"/>
      <c r="AG3083" s="39"/>
      <c r="AH3083" s="39"/>
      <c r="AI3083" s="39"/>
      <c r="AJ3083" s="39"/>
      <c r="AK3083" s="39"/>
      <c r="AL3083" s="39"/>
      <c r="AM3083" s="39"/>
      <c r="AN3083" s="39"/>
      <c r="AO3083" s="39"/>
      <c r="AP3083" s="39"/>
      <c r="AQ3083" s="39"/>
      <c r="AR3083" s="39"/>
      <c r="AS3083" s="39"/>
      <c r="AT3083" s="39"/>
      <c r="AU3083" s="39"/>
      <c r="AV3083" s="39"/>
      <c r="AW3083" s="39"/>
      <c r="AX3083" s="39"/>
      <c r="AY3083" s="39"/>
      <c r="AZ3083" s="39"/>
      <c r="BA3083" s="39"/>
      <c r="BB3083" s="39"/>
      <c r="BC3083" s="39"/>
      <c r="BD3083" s="39"/>
      <c r="BE3083" s="39"/>
      <c r="BF3083" s="39"/>
      <c r="BG3083" s="39"/>
      <c r="BH3083" s="39"/>
      <c r="BI3083" s="39"/>
      <c r="BJ3083" s="39"/>
      <c r="BK3083" s="39"/>
      <c r="BL3083" s="39"/>
      <c r="BM3083" s="39"/>
      <c r="BN3083" s="39"/>
      <c r="BO3083" s="39"/>
      <c r="BP3083" s="39"/>
      <c r="BQ3083" s="39"/>
      <c r="BR3083" s="39"/>
      <c r="BS3083" s="39"/>
      <c r="BT3083" s="39"/>
      <c r="BU3083" s="39"/>
      <c r="BV3083" s="39"/>
      <c r="BW3083" s="39"/>
      <c r="BX3083" s="39"/>
      <c r="BY3083" s="39"/>
      <c r="BZ3083" s="39"/>
      <c r="CA3083" s="39"/>
      <c r="CB3083" s="39"/>
      <c r="CC3083" s="39"/>
      <c r="CD3083" s="39"/>
      <c r="CE3083" s="39"/>
      <c r="CF3083" s="39"/>
      <c r="CG3083" s="39"/>
      <c r="CH3083" s="39"/>
      <c r="CI3083" s="39"/>
      <c r="CJ3083" s="39"/>
      <c r="CK3083" s="39"/>
      <c r="CL3083" s="39"/>
      <c r="CM3083" s="39"/>
      <c r="CN3083" s="39"/>
      <c r="CO3083" s="39"/>
      <c r="CP3083" s="39"/>
      <c r="CQ3083" s="39"/>
      <c r="CR3083" s="39"/>
      <c r="CS3083" s="39"/>
      <c r="CT3083" s="39"/>
      <c r="CU3083" s="39"/>
      <c r="CV3083" s="39"/>
      <c r="CW3083" s="39"/>
      <c r="CX3083" s="39"/>
      <c r="CY3083" s="39"/>
      <c r="CZ3083" s="39"/>
      <c r="DA3083" s="39"/>
      <c r="DB3083" s="39"/>
      <c r="DC3083" s="39"/>
      <c r="DD3083" s="39"/>
      <c r="DE3083" s="39"/>
    </row>
    <row r="3084" spans="1:109" s="38" customFormat="1" ht="12">
      <c r="A3084" s="298"/>
      <c r="B3084" s="298"/>
      <c r="C3084" s="298"/>
      <c r="D3084" s="298"/>
      <c r="E3084" s="298"/>
      <c r="F3084" s="298"/>
      <c r="G3084" s="298"/>
      <c r="H3084" s="298"/>
      <c r="I3084" s="298"/>
      <c r="J3084" s="298"/>
      <c r="K3084" s="298"/>
      <c r="L3084" s="299"/>
      <c r="M3084" s="302"/>
      <c r="N3084" s="298"/>
      <c r="O3084" s="238"/>
      <c r="P3084" s="238"/>
      <c r="Q3084" s="238"/>
      <c r="T3084" s="39"/>
      <c r="U3084" s="39"/>
      <c r="V3084" s="39"/>
      <c r="W3084" s="39"/>
      <c r="X3084" s="39"/>
      <c r="Y3084" s="39"/>
      <c r="Z3084" s="39"/>
      <c r="AA3084" s="39"/>
      <c r="AB3084" s="39"/>
      <c r="AC3084" s="39"/>
      <c r="AD3084" s="39"/>
      <c r="AE3084" s="39"/>
      <c r="AF3084" s="39"/>
      <c r="AG3084" s="39"/>
      <c r="AH3084" s="39"/>
      <c r="AI3084" s="39"/>
      <c r="AJ3084" s="39"/>
      <c r="AK3084" s="39"/>
      <c r="AL3084" s="39"/>
      <c r="AM3084" s="39"/>
      <c r="AN3084" s="39"/>
      <c r="AO3084" s="39"/>
      <c r="AP3084" s="39"/>
      <c r="AQ3084" s="39"/>
      <c r="AR3084" s="39"/>
      <c r="AS3084" s="39"/>
      <c r="AT3084" s="39"/>
      <c r="AU3084" s="39"/>
      <c r="AV3084" s="39"/>
      <c r="AW3084" s="39"/>
      <c r="AX3084" s="39"/>
      <c r="AY3084" s="39"/>
      <c r="AZ3084" s="39"/>
      <c r="BA3084" s="39"/>
      <c r="BB3084" s="39"/>
      <c r="BC3084" s="39"/>
      <c r="BD3084" s="39"/>
      <c r="BE3084" s="39"/>
      <c r="BF3084" s="39"/>
      <c r="BG3084" s="39"/>
      <c r="BH3084" s="39"/>
      <c r="BI3084" s="39"/>
      <c r="BJ3084" s="39"/>
      <c r="BK3084" s="39"/>
      <c r="BL3084" s="39"/>
      <c r="BM3084" s="39"/>
      <c r="BN3084" s="39"/>
      <c r="BO3084" s="39"/>
      <c r="BP3084" s="39"/>
      <c r="BQ3084" s="39"/>
      <c r="BR3084" s="39"/>
      <c r="BS3084" s="39"/>
      <c r="BT3084" s="39"/>
      <c r="BU3084" s="39"/>
      <c r="BV3084" s="39"/>
      <c r="BW3084" s="39"/>
      <c r="BX3084" s="39"/>
      <c r="BY3084" s="39"/>
      <c r="BZ3084" s="39"/>
      <c r="CA3084" s="39"/>
      <c r="CB3084" s="39"/>
      <c r="CC3084" s="39"/>
      <c r="CD3084" s="39"/>
      <c r="CE3084" s="39"/>
      <c r="CF3084" s="39"/>
      <c r="CG3084" s="39"/>
      <c r="CH3084" s="39"/>
      <c r="CI3084" s="39"/>
      <c r="CJ3084" s="39"/>
      <c r="CK3084" s="39"/>
      <c r="CL3084" s="39"/>
      <c r="CM3084" s="39"/>
      <c r="CN3084" s="39"/>
      <c r="CO3084" s="39"/>
      <c r="CP3084" s="39"/>
      <c r="CQ3084" s="39"/>
      <c r="CR3084" s="39"/>
      <c r="CS3084" s="39"/>
      <c r="CT3084" s="39"/>
      <c r="CU3084" s="39"/>
      <c r="CV3084" s="39"/>
      <c r="CW3084" s="39"/>
      <c r="CX3084" s="39"/>
      <c r="CY3084" s="39"/>
      <c r="CZ3084" s="39"/>
      <c r="DA3084" s="39"/>
      <c r="DB3084" s="39"/>
      <c r="DC3084" s="39"/>
      <c r="DD3084" s="39"/>
      <c r="DE3084" s="39"/>
    </row>
    <row r="3085" spans="1:109" s="38" customFormat="1" ht="12">
      <c r="A3085" s="298"/>
      <c r="B3085" s="298"/>
      <c r="C3085" s="298"/>
      <c r="D3085" s="298"/>
      <c r="E3085" s="298"/>
      <c r="F3085" s="298"/>
      <c r="G3085" s="298"/>
      <c r="H3085" s="298"/>
      <c r="I3085" s="298"/>
      <c r="J3085" s="298"/>
      <c r="K3085" s="298"/>
      <c r="L3085" s="299"/>
      <c r="M3085" s="302"/>
      <c r="N3085" s="298"/>
      <c r="O3085" s="238"/>
      <c r="P3085" s="238"/>
      <c r="Q3085" s="238"/>
      <c r="T3085" s="39"/>
      <c r="U3085" s="39"/>
      <c r="V3085" s="39"/>
      <c r="W3085" s="39"/>
      <c r="X3085" s="39"/>
      <c r="Y3085" s="39"/>
      <c r="Z3085" s="39"/>
      <c r="AA3085" s="39"/>
      <c r="AB3085" s="39"/>
      <c r="AC3085" s="39"/>
      <c r="AD3085" s="39"/>
      <c r="AE3085" s="39"/>
      <c r="AF3085" s="39"/>
      <c r="AG3085" s="39"/>
      <c r="AH3085" s="39"/>
      <c r="AI3085" s="39"/>
      <c r="AJ3085" s="39"/>
      <c r="AK3085" s="39"/>
      <c r="AL3085" s="39"/>
      <c r="AM3085" s="39"/>
      <c r="AN3085" s="39"/>
      <c r="AO3085" s="39"/>
      <c r="AP3085" s="39"/>
      <c r="AQ3085" s="39"/>
      <c r="AR3085" s="39"/>
      <c r="AS3085" s="39"/>
      <c r="AT3085" s="39"/>
      <c r="AU3085" s="39"/>
      <c r="AV3085" s="39"/>
      <c r="AW3085" s="39"/>
      <c r="AX3085" s="39"/>
      <c r="AY3085" s="39"/>
      <c r="AZ3085" s="39"/>
      <c r="BA3085" s="39"/>
      <c r="BB3085" s="39"/>
      <c r="BC3085" s="39"/>
      <c r="BD3085" s="39"/>
      <c r="BE3085" s="39"/>
      <c r="BF3085" s="39"/>
      <c r="BG3085" s="39"/>
      <c r="BH3085" s="39"/>
      <c r="BI3085" s="39"/>
      <c r="BJ3085" s="39"/>
      <c r="BK3085" s="39"/>
      <c r="BL3085" s="39"/>
      <c r="BM3085" s="39"/>
      <c r="BN3085" s="39"/>
      <c r="BO3085" s="39"/>
      <c r="BP3085" s="39"/>
      <c r="BQ3085" s="39"/>
      <c r="BR3085" s="39"/>
      <c r="BS3085" s="39"/>
      <c r="BT3085" s="39"/>
      <c r="BU3085" s="39"/>
      <c r="BV3085" s="39"/>
      <c r="BW3085" s="39"/>
      <c r="BX3085" s="39"/>
      <c r="BY3085" s="39"/>
      <c r="BZ3085" s="39"/>
      <c r="CA3085" s="39"/>
      <c r="CB3085" s="39"/>
      <c r="CC3085" s="39"/>
      <c r="CD3085" s="39"/>
      <c r="CE3085" s="39"/>
      <c r="CF3085" s="39"/>
      <c r="CG3085" s="39"/>
      <c r="CH3085" s="39"/>
      <c r="CI3085" s="39"/>
      <c r="CJ3085" s="39"/>
      <c r="CK3085" s="39"/>
      <c r="CL3085" s="39"/>
      <c r="CM3085" s="39"/>
      <c r="CN3085" s="39"/>
      <c r="CO3085" s="39"/>
      <c r="CP3085" s="39"/>
      <c r="CQ3085" s="39"/>
      <c r="CR3085" s="39"/>
      <c r="CS3085" s="39"/>
      <c r="CT3085" s="39"/>
      <c r="CU3085" s="39"/>
      <c r="CV3085" s="39"/>
      <c r="CW3085" s="39"/>
      <c r="CX3085" s="39"/>
      <c r="CY3085" s="39"/>
      <c r="CZ3085" s="39"/>
      <c r="DA3085" s="39"/>
      <c r="DB3085" s="39"/>
      <c r="DC3085" s="39"/>
      <c r="DD3085" s="39"/>
      <c r="DE3085" s="39"/>
    </row>
    <row r="3086" spans="1:109" s="38" customFormat="1" ht="12">
      <c r="A3086" s="298"/>
      <c r="B3086" s="298"/>
      <c r="C3086" s="298"/>
      <c r="D3086" s="298"/>
      <c r="E3086" s="298"/>
      <c r="F3086" s="298"/>
      <c r="G3086" s="298"/>
      <c r="H3086" s="298"/>
      <c r="I3086" s="298"/>
      <c r="J3086" s="298"/>
      <c r="K3086" s="298"/>
      <c r="L3086" s="299"/>
      <c r="M3086" s="302"/>
      <c r="N3086" s="298"/>
      <c r="O3086" s="238"/>
      <c r="P3086" s="238"/>
      <c r="Q3086" s="238"/>
      <c r="T3086" s="39"/>
      <c r="U3086" s="39"/>
      <c r="V3086" s="39"/>
      <c r="W3086" s="39"/>
      <c r="X3086" s="39"/>
      <c r="Y3086" s="39"/>
      <c r="Z3086" s="39"/>
      <c r="AA3086" s="39"/>
      <c r="AB3086" s="39"/>
      <c r="AC3086" s="39"/>
      <c r="AD3086" s="39"/>
      <c r="AE3086" s="39"/>
      <c r="AF3086" s="39"/>
      <c r="AG3086" s="39"/>
      <c r="AH3086" s="39"/>
      <c r="AI3086" s="39"/>
      <c r="AJ3086" s="39"/>
      <c r="AK3086" s="39"/>
      <c r="AL3086" s="39"/>
      <c r="AM3086" s="39"/>
      <c r="AN3086" s="39"/>
      <c r="AO3086" s="39"/>
      <c r="AP3086" s="39"/>
      <c r="AQ3086" s="39"/>
      <c r="AR3086" s="39"/>
      <c r="AS3086" s="39"/>
      <c r="AT3086" s="39"/>
      <c r="AU3086" s="39"/>
      <c r="AV3086" s="39"/>
      <c r="AW3086" s="39"/>
      <c r="AX3086" s="39"/>
      <c r="AY3086" s="39"/>
      <c r="AZ3086" s="39"/>
      <c r="BA3086" s="39"/>
      <c r="BB3086" s="39"/>
      <c r="BC3086" s="39"/>
      <c r="BD3086" s="39"/>
      <c r="BE3086" s="39"/>
      <c r="BF3086" s="39"/>
      <c r="BG3086" s="39"/>
      <c r="BH3086" s="39"/>
      <c r="BI3086" s="39"/>
      <c r="BJ3086" s="39"/>
      <c r="BK3086" s="39"/>
      <c r="BL3086" s="39"/>
      <c r="BM3086" s="39"/>
      <c r="BN3086" s="39"/>
      <c r="BO3086" s="39"/>
      <c r="BP3086" s="39"/>
      <c r="BQ3086" s="39"/>
      <c r="BR3086" s="39"/>
      <c r="BS3086" s="39"/>
      <c r="BT3086" s="39"/>
      <c r="BU3086" s="39"/>
      <c r="BV3086" s="39"/>
      <c r="BW3086" s="39"/>
      <c r="BX3086" s="39"/>
      <c r="BY3086" s="39"/>
      <c r="BZ3086" s="39"/>
      <c r="CA3086" s="39"/>
      <c r="CB3086" s="39"/>
      <c r="CC3086" s="39"/>
      <c r="CD3086" s="39"/>
      <c r="CE3086" s="39"/>
      <c r="CF3086" s="39"/>
      <c r="CG3086" s="39"/>
      <c r="CH3086" s="39"/>
      <c r="CI3086" s="39"/>
      <c r="CJ3086" s="39"/>
      <c r="CK3086" s="39"/>
      <c r="CL3086" s="39"/>
      <c r="CM3086" s="39"/>
      <c r="CN3086" s="39"/>
      <c r="CO3086" s="39"/>
      <c r="CP3086" s="39"/>
      <c r="CQ3086" s="39"/>
      <c r="CR3086" s="39"/>
      <c r="CS3086" s="39"/>
      <c r="CT3086" s="39"/>
      <c r="CU3086" s="39"/>
      <c r="CV3086" s="39"/>
      <c r="CW3086" s="39"/>
      <c r="CX3086" s="39"/>
      <c r="CY3086" s="39"/>
      <c r="CZ3086" s="39"/>
      <c r="DA3086" s="39"/>
      <c r="DB3086" s="39"/>
      <c r="DC3086" s="39"/>
      <c r="DD3086" s="39"/>
      <c r="DE3086" s="39"/>
    </row>
    <row r="3087" spans="1:109" s="38" customFormat="1" ht="12">
      <c r="A3087" s="298"/>
      <c r="B3087" s="298"/>
      <c r="C3087" s="298"/>
      <c r="D3087" s="298"/>
      <c r="E3087" s="298"/>
      <c r="F3087" s="298"/>
      <c r="G3087" s="298"/>
      <c r="H3087" s="298"/>
      <c r="I3087" s="298"/>
      <c r="J3087" s="298"/>
      <c r="K3087" s="298"/>
      <c r="L3087" s="299"/>
      <c r="M3087" s="302"/>
      <c r="N3087" s="298"/>
      <c r="O3087" s="238"/>
      <c r="P3087" s="238"/>
      <c r="Q3087" s="238"/>
      <c r="T3087" s="39"/>
      <c r="U3087" s="39"/>
      <c r="V3087" s="39"/>
      <c r="W3087" s="39"/>
      <c r="X3087" s="39"/>
      <c r="Y3087" s="39"/>
      <c r="Z3087" s="39"/>
      <c r="AA3087" s="39"/>
      <c r="AB3087" s="39"/>
      <c r="AC3087" s="39"/>
      <c r="AD3087" s="39"/>
      <c r="AE3087" s="39"/>
      <c r="AF3087" s="39"/>
      <c r="AG3087" s="39"/>
      <c r="AH3087" s="39"/>
      <c r="AI3087" s="39"/>
      <c r="AJ3087" s="39"/>
      <c r="AK3087" s="39"/>
      <c r="AL3087" s="39"/>
      <c r="AM3087" s="39"/>
      <c r="AN3087" s="39"/>
      <c r="AO3087" s="39"/>
      <c r="AP3087" s="39"/>
      <c r="AQ3087" s="39"/>
      <c r="AR3087" s="39"/>
      <c r="AS3087" s="39"/>
      <c r="AT3087" s="39"/>
      <c r="AU3087" s="39"/>
      <c r="AV3087" s="39"/>
      <c r="AW3087" s="39"/>
      <c r="AX3087" s="39"/>
      <c r="AY3087" s="39"/>
      <c r="AZ3087" s="39"/>
      <c r="BA3087" s="39"/>
      <c r="BB3087" s="39"/>
      <c r="BC3087" s="39"/>
      <c r="BD3087" s="39"/>
      <c r="BE3087" s="39"/>
      <c r="BF3087" s="39"/>
      <c r="BG3087" s="39"/>
      <c r="BH3087" s="39"/>
      <c r="BI3087" s="39"/>
      <c r="BJ3087" s="39"/>
      <c r="BK3087" s="39"/>
      <c r="BL3087" s="39"/>
      <c r="BM3087" s="39"/>
      <c r="BN3087" s="39"/>
      <c r="BO3087" s="39"/>
      <c r="BP3087" s="39"/>
      <c r="BQ3087" s="39"/>
      <c r="BR3087" s="39"/>
      <c r="BS3087" s="39"/>
      <c r="BT3087" s="39"/>
      <c r="BU3087" s="39"/>
      <c r="BV3087" s="39"/>
      <c r="BW3087" s="39"/>
      <c r="BX3087" s="39"/>
      <c r="BY3087" s="39"/>
      <c r="BZ3087" s="39"/>
      <c r="CA3087" s="39"/>
      <c r="CB3087" s="39"/>
      <c r="CC3087" s="39"/>
      <c r="CD3087" s="39"/>
      <c r="CE3087" s="39"/>
      <c r="CF3087" s="39"/>
      <c r="CG3087" s="39"/>
      <c r="CH3087" s="39"/>
      <c r="CI3087" s="39"/>
      <c r="CJ3087" s="39"/>
      <c r="CK3087" s="39"/>
      <c r="CL3087" s="39"/>
      <c r="CM3087" s="39"/>
      <c r="CN3087" s="39"/>
      <c r="CO3087" s="39"/>
      <c r="CP3087" s="39"/>
      <c r="CQ3087" s="39"/>
      <c r="CR3087" s="39"/>
      <c r="CS3087" s="39"/>
      <c r="CT3087" s="39"/>
      <c r="CU3087" s="39"/>
      <c r="CV3087" s="39"/>
      <c r="CW3087" s="39"/>
      <c r="CX3087" s="39"/>
      <c r="CY3087" s="39"/>
      <c r="CZ3087" s="39"/>
      <c r="DA3087" s="39"/>
      <c r="DB3087" s="39"/>
      <c r="DC3087" s="39"/>
      <c r="DD3087" s="39"/>
      <c r="DE3087" s="39"/>
    </row>
    <row r="3088" spans="1:109" s="38" customFormat="1" ht="12">
      <c r="A3088" s="298"/>
      <c r="B3088" s="298"/>
      <c r="C3088" s="298"/>
      <c r="D3088" s="298"/>
      <c r="E3088" s="298"/>
      <c r="F3088" s="298"/>
      <c r="G3088" s="298"/>
      <c r="H3088" s="298"/>
      <c r="I3088" s="298"/>
      <c r="J3088" s="298"/>
      <c r="K3088" s="298"/>
      <c r="L3088" s="299"/>
      <c r="M3088" s="302"/>
      <c r="N3088" s="298"/>
      <c r="O3088" s="238"/>
      <c r="P3088" s="238"/>
      <c r="Q3088" s="238"/>
      <c r="T3088" s="39"/>
      <c r="U3088" s="39"/>
      <c r="V3088" s="39"/>
      <c r="W3088" s="39"/>
      <c r="X3088" s="39"/>
      <c r="Y3088" s="39"/>
      <c r="Z3088" s="39"/>
      <c r="AA3088" s="39"/>
      <c r="AB3088" s="39"/>
      <c r="AC3088" s="39"/>
      <c r="AD3088" s="39"/>
      <c r="AE3088" s="39"/>
      <c r="AF3088" s="39"/>
      <c r="AG3088" s="39"/>
      <c r="AH3088" s="39"/>
      <c r="AI3088" s="39"/>
      <c r="AJ3088" s="39"/>
      <c r="AK3088" s="39"/>
      <c r="AL3088" s="39"/>
      <c r="AM3088" s="39"/>
      <c r="AN3088" s="39"/>
      <c r="AO3088" s="39"/>
      <c r="AP3088" s="39"/>
      <c r="AQ3088" s="39"/>
      <c r="AR3088" s="39"/>
      <c r="AS3088" s="39"/>
      <c r="AT3088" s="39"/>
      <c r="AU3088" s="39"/>
      <c r="AV3088" s="39"/>
      <c r="AW3088" s="39"/>
      <c r="AX3088" s="39"/>
      <c r="AY3088" s="39"/>
      <c r="AZ3088" s="39"/>
      <c r="BA3088" s="39"/>
      <c r="BB3088" s="39"/>
      <c r="BC3088" s="39"/>
      <c r="BD3088" s="39"/>
      <c r="BE3088" s="39"/>
      <c r="BF3088" s="39"/>
      <c r="BG3088" s="39"/>
      <c r="BH3088" s="39"/>
      <c r="BI3088" s="39"/>
      <c r="BJ3088" s="39"/>
      <c r="BK3088" s="39"/>
      <c r="BL3088" s="39"/>
      <c r="BM3088" s="39"/>
      <c r="BN3088" s="39"/>
      <c r="BO3088" s="39"/>
      <c r="BP3088" s="39"/>
      <c r="BQ3088" s="39"/>
      <c r="BR3088" s="39"/>
      <c r="BS3088" s="39"/>
      <c r="BT3088" s="39"/>
      <c r="BU3088" s="39"/>
      <c r="BV3088" s="39"/>
      <c r="BW3088" s="39"/>
      <c r="BX3088" s="39"/>
      <c r="BY3088" s="39"/>
      <c r="BZ3088" s="39"/>
      <c r="CA3088" s="39"/>
      <c r="CB3088" s="39"/>
      <c r="CC3088" s="39"/>
      <c r="CD3088" s="39"/>
      <c r="CE3088" s="39"/>
      <c r="CF3088" s="39"/>
      <c r="CG3088" s="39"/>
      <c r="CH3088" s="39"/>
      <c r="CI3088" s="39"/>
      <c r="CJ3088" s="39"/>
      <c r="CK3088" s="39"/>
      <c r="CL3088" s="39"/>
      <c r="CM3088" s="39"/>
      <c r="CN3088" s="39"/>
      <c r="CO3088" s="39"/>
      <c r="CP3088" s="39"/>
      <c r="CQ3088" s="39"/>
      <c r="CR3088" s="39"/>
      <c r="CS3088" s="39"/>
      <c r="CT3088" s="39"/>
      <c r="CU3088" s="39"/>
      <c r="CV3088" s="39"/>
      <c r="CW3088" s="39"/>
      <c r="CX3088" s="39"/>
      <c r="CY3088" s="39"/>
      <c r="CZ3088" s="39"/>
      <c r="DA3088" s="39"/>
      <c r="DB3088" s="39"/>
      <c r="DC3088" s="39"/>
      <c r="DD3088" s="39"/>
      <c r="DE3088" s="39"/>
    </row>
    <row r="3089" spans="1:109" s="38" customFormat="1" ht="12">
      <c r="A3089" s="298"/>
      <c r="B3089" s="298"/>
      <c r="C3089" s="298"/>
      <c r="D3089" s="298"/>
      <c r="E3089" s="298"/>
      <c r="F3089" s="298"/>
      <c r="G3089" s="298"/>
      <c r="H3089" s="298"/>
      <c r="I3089" s="298"/>
      <c r="J3089" s="298"/>
      <c r="K3089" s="298"/>
      <c r="L3089" s="299"/>
      <c r="M3089" s="302"/>
      <c r="N3089" s="298"/>
      <c r="O3089" s="238"/>
      <c r="P3089" s="238"/>
      <c r="Q3089" s="238"/>
      <c r="T3089" s="39"/>
      <c r="U3089" s="39"/>
      <c r="V3089" s="39"/>
      <c r="W3089" s="39"/>
      <c r="X3089" s="39"/>
      <c r="Y3089" s="39"/>
      <c r="Z3089" s="39"/>
      <c r="AA3089" s="39"/>
      <c r="AB3089" s="39"/>
      <c r="AC3089" s="39"/>
      <c r="AD3089" s="39"/>
      <c r="AE3089" s="39"/>
      <c r="AF3089" s="39"/>
      <c r="AG3089" s="39"/>
      <c r="AH3089" s="39"/>
      <c r="AI3089" s="39"/>
      <c r="AJ3089" s="39"/>
      <c r="AK3089" s="39"/>
      <c r="AL3089" s="39"/>
      <c r="AM3089" s="39"/>
      <c r="AN3089" s="39"/>
      <c r="AO3089" s="39"/>
      <c r="AP3089" s="39"/>
      <c r="AQ3089" s="39"/>
      <c r="AR3089" s="39"/>
      <c r="AS3089" s="39"/>
      <c r="AT3089" s="39"/>
      <c r="AU3089" s="39"/>
      <c r="AV3089" s="39"/>
      <c r="AW3089" s="39"/>
      <c r="AX3089" s="39"/>
      <c r="AY3089" s="39"/>
      <c r="AZ3089" s="39"/>
      <c r="BA3089" s="39"/>
      <c r="BB3089" s="39"/>
      <c r="BC3089" s="39"/>
      <c r="BD3089" s="39"/>
      <c r="BE3089" s="39"/>
      <c r="BF3089" s="39"/>
      <c r="BG3089" s="39"/>
      <c r="BH3089" s="39"/>
      <c r="BI3089" s="39"/>
      <c r="BJ3089" s="39"/>
      <c r="BK3089" s="39"/>
      <c r="BL3089" s="39"/>
      <c r="BM3089" s="39"/>
      <c r="BN3089" s="39"/>
      <c r="BO3089" s="39"/>
      <c r="BP3089" s="39"/>
      <c r="BQ3089" s="39"/>
      <c r="BR3089" s="39"/>
      <c r="BS3089" s="39"/>
      <c r="BT3089" s="39"/>
      <c r="BU3089" s="39"/>
      <c r="BV3089" s="39"/>
      <c r="BW3089" s="39"/>
      <c r="BX3089" s="39"/>
      <c r="BY3089" s="39"/>
      <c r="BZ3089" s="39"/>
      <c r="CA3089" s="39"/>
      <c r="CB3089" s="39"/>
      <c r="CC3089" s="39"/>
      <c r="CD3089" s="39"/>
      <c r="CE3089" s="39"/>
      <c r="CF3089" s="39"/>
      <c r="CG3089" s="39"/>
      <c r="CH3089" s="39"/>
      <c r="CI3089" s="39"/>
      <c r="CJ3089" s="39"/>
      <c r="CK3089" s="39"/>
      <c r="CL3089" s="39"/>
      <c r="CM3089" s="39"/>
      <c r="CN3089" s="39"/>
      <c r="CO3089" s="39"/>
      <c r="CP3089" s="39"/>
      <c r="CQ3089" s="39"/>
      <c r="CR3089" s="39"/>
      <c r="CS3089" s="39"/>
      <c r="CT3089" s="39"/>
      <c r="CU3089" s="39"/>
      <c r="CV3089" s="39"/>
      <c r="CW3089" s="39"/>
      <c r="CX3089" s="39"/>
      <c r="CY3089" s="39"/>
      <c r="CZ3089" s="39"/>
      <c r="DA3089" s="39"/>
      <c r="DB3089" s="39"/>
      <c r="DC3089" s="39"/>
      <c r="DD3089" s="39"/>
      <c r="DE3089" s="39"/>
    </row>
    <row r="3090" spans="1:109" s="38" customFormat="1" ht="12">
      <c r="A3090" s="298"/>
      <c r="B3090" s="298"/>
      <c r="C3090" s="298"/>
      <c r="D3090" s="298"/>
      <c r="E3090" s="298"/>
      <c r="F3090" s="298"/>
      <c r="G3090" s="298"/>
      <c r="H3090" s="298"/>
      <c r="I3090" s="298"/>
      <c r="J3090" s="298"/>
      <c r="K3090" s="298"/>
      <c r="L3090" s="299"/>
      <c r="M3090" s="302"/>
      <c r="N3090" s="298"/>
      <c r="O3090" s="238"/>
      <c r="P3090" s="238"/>
      <c r="Q3090" s="238"/>
      <c r="T3090" s="39"/>
      <c r="U3090" s="39"/>
      <c r="V3090" s="39"/>
      <c r="W3090" s="39"/>
      <c r="X3090" s="39"/>
      <c r="Y3090" s="39"/>
      <c r="Z3090" s="39"/>
      <c r="AA3090" s="39"/>
      <c r="AB3090" s="39"/>
      <c r="AC3090" s="39"/>
      <c r="AD3090" s="39"/>
      <c r="AE3090" s="39"/>
      <c r="AF3090" s="39"/>
      <c r="AG3090" s="39"/>
      <c r="AH3090" s="39"/>
      <c r="AI3090" s="39"/>
      <c r="AJ3090" s="39"/>
      <c r="AK3090" s="39"/>
      <c r="AL3090" s="39"/>
      <c r="AM3090" s="39"/>
      <c r="AN3090" s="39"/>
      <c r="AO3090" s="39"/>
      <c r="AP3090" s="39"/>
      <c r="AQ3090" s="39"/>
      <c r="AR3090" s="39"/>
      <c r="AS3090" s="39"/>
      <c r="AT3090" s="39"/>
      <c r="AU3090" s="39"/>
      <c r="AV3090" s="39"/>
      <c r="AW3090" s="39"/>
      <c r="AX3090" s="39"/>
      <c r="AY3090" s="39"/>
      <c r="AZ3090" s="39"/>
      <c r="BA3090" s="39"/>
      <c r="BB3090" s="39"/>
      <c r="BC3090" s="39"/>
      <c r="BD3090" s="39"/>
      <c r="BE3090" s="39"/>
      <c r="BF3090" s="39"/>
      <c r="BG3090" s="39"/>
      <c r="BH3090" s="39"/>
      <c r="BI3090" s="39"/>
      <c r="BJ3090" s="39"/>
      <c r="BK3090" s="39"/>
      <c r="BL3090" s="39"/>
      <c r="BM3090" s="39"/>
      <c r="BN3090" s="39"/>
      <c r="BO3090" s="39"/>
      <c r="BP3090" s="39"/>
      <c r="BQ3090" s="39"/>
      <c r="BR3090" s="39"/>
      <c r="BS3090" s="39"/>
      <c r="BT3090" s="39"/>
      <c r="BU3090" s="39"/>
      <c r="BV3090" s="39"/>
      <c r="BW3090" s="39"/>
      <c r="BX3090" s="39"/>
      <c r="BY3090" s="39"/>
      <c r="BZ3090" s="39"/>
      <c r="CA3090" s="39"/>
      <c r="CB3090" s="39"/>
      <c r="CC3090" s="39"/>
      <c r="CD3090" s="39"/>
      <c r="CE3090" s="39"/>
      <c r="CF3090" s="39"/>
      <c r="CG3090" s="39"/>
      <c r="CH3090" s="39"/>
      <c r="CI3090" s="39"/>
      <c r="CJ3090" s="39"/>
      <c r="CK3090" s="39"/>
      <c r="CL3090" s="39"/>
      <c r="CM3090" s="39"/>
      <c r="CN3090" s="39"/>
      <c r="CO3090" s="39"/>
      <c r="CP3090" s="39"/>
      <c r="CQ3090" s="39"/>
      <c r="CR3090" s="39"/>
      <c r="CS3090" s="39"/>
      <c r="CT3090" s="39"/>
      <c r="CU3090" s="39"/>
      <c r="CV3090" s="39"/>
      <c r="CW3090" s="39"/>
      <c r="CX3090" s="39"/>
      <c r="CY3090" s="39"/>
      <c r="CZ3090" s="39"/>
      <c r="DA3090" s="39"/>
      <c r="DB3090" s="39"/>
      <c r="DC3090" s="39"/>
      <c r="DD3090" s="39"/>
      <c r="DE3090" s="39"/>
    </row>
    <row r="3091" spans="1:109" s="38" customFormat="1" ht="12">
      <c r="A3091" s="298"/>
      <c r="B3091" s="298"/>
      <c r="C3091" s="298"/>
      <c r="D3091" s="298"/>
      <c r="E3091" s="298"/>
      <c r="F3091" s="298"/>
      <c r="G3091" s="298"/>
      <c r="H3091" s="298"/>
      <c r="I3091" s="298"/>
      <c r="J3091" s="298"/>
      <c r="K3091" s="298"/>
      <c r="L3091" s="299"/>
      <c r="M3091" s="302"/>
      <c r="N3091" s="298"/>
      <c r="O3091" s="238"/>
      <c r="P3091" s="238"/>
      <c r="Q3091" s="238"/>
      <c r="T3091" s="39"/>
      <c r="U3091" s="39"/>
      <c r="V3091" s="39"/>
      <c r="W3091" s="39"/>
      <c r="X3091" s="39"/>
      <c r="Y3091" s="39"/>
      <c r="Z3091" s="39"/>
      <c r="AA3091" s="39"/>
      <c r="AB3091" s="39"/>
      <c r="AC3091" s="39"/>
      <c r="AD3091" s="39"/>
      <c r="AE3091" s="39"/>
      <c r="AF3091" s="39"/>
      <c r="AG3091" s="39"/>
      <c r="AH3091" s="39"/>
      <c r="AI3091" s="39"/>
      <c r="AJ3091" s="39"/>
      <c r="AK3091" s="39"/>
      <c r="AL3091" s="39"/>
      <c r="AM3091" s="39"/>
      <c r="AN3091" s="39"/>
      <c r="AO3091" s="39"/>
      <c r="AP3091" s="39"/>
      <c r="AQ3091" s="39"/>
      <c r="AR3091" s="39"/>
      <c r="AS3091" s="39"/>
      <c r="AT3091" s="39"/>
      <c r="AU3091" s="39"/>
      <c r="AV3091" s="39"/>
      <c r="AW3091" s="39"/>
      <c r="AX3091" s="39"/>
      <c r="AY3091" s="39"/>
      <c r="AZ3091" s="39"/>
      <c r="BA3091" s="39"/>
      <c r="BB3091" s="39"/>
      <c r="BC3091" s="39"/>
      <c r="BD3091" s="39"/>
      <c r="BE3091" s="39"/>
      <c r="BF3091" s="39"/>
      <c r="BG3091" s="39"/>
      <c r="BH3091" s="39"/>
      <c r="BI3091" s="39"/>
      <c r="BJ3091" s="39"/>
      <c r="BK3091" s="39"/>
      <c r="BL3091" s="39"/>
      <c r="BM3091" s="39"/>
      <c r="BN3091" s="39"/>
      <c r="BO3091" s="39"/>
      <c r="BP3091" s="39"/>
      <c r="BQ3091" s="39"/>
      <c r="BR3091" s="39"/>
      <c r="BS3091" s="39"/>
      <c r="BT3091" s="39"/>
      <c r="BU3091" s="39"/>
      <c r="BV3091" s="39"/>
      <c r="BW3091" s="39"/>
      <c r="BX3091" s="39"/>
      <c r="BY3091" s="39"/>
      <c r="BZ3091" s="39"/>
      <c r="CA3091" s="39"/>
      <c r="CB3091" s="39"/>
      <c r="CC3091" s="39"/>
      <c r="CD3091" s="39"/>
      <c r="CE3091" s="39"/>
      <c r="CF3091" s="39"/>
      <c r="CG3091" s="39"/>
      <c r="CH3091" s="39"/>
      <c r="CI3091" s="39"/>
      <c r="CJ3091" s="39"/>
      <c r="CK3091" s="39"/>
      <c r="CL3091" s="39"/>
      <c r="CM3091" s="39"/>
      <c r="CN3091" s="39"/>
      <c r="CO3091" s="39"/>
      <c r="CP3091" s="39"/>
      <c r="CQ3091" s="39"/>
      <c r="CR3091" s="39"/>
      <c r="CS3091" s="39"/>
      <c r="CT3091" s="39"/>
      <c r="CU3091" s="39"/>
      <c r="CV3091" s="39"/>
      <c r="CW3091" s="39"/>
      <c r="CX3091" s="39"/>
      <c r="CY3091" s="39"/>
      <c r="CZ3091" s="39"/>
      <c r="DA3091" s="39"/>
      <c r="DB3091" s="39"/>
      <c r="DC3091" s="39"/>
      <c r="DD3091" s="39"/>
      <c r="DE3091" s="39"/>
    </row>
    <row r="3092" spans="1:109" s="38" customFormat="1" ht="12">
      <c r="A3092" s="298"/>
      <c r="B3092" s="298"/>
      <c r="C3092" s="298"/>
      <c r="D3092" s="298"/>
      <c r="E3092" s="298"/>
      <c r="F3092" s="298"/>
      <c r="G3092" s="298"/>
      <c r="H3092" s="298"/>
      <c r="I3092" s="298"/>
      <c r="J3092" s="298"/>
      <c r="K3092" s="298"/>
      <c r="L3092" s="299"/>
      <c r="M3092" s="302"/>
      <c r="N3092" s="298"/>
      <c r="O3092" s="238"/>
      <c r="P3092" s="238"/>
      <c r="Q3092" s="238"/>
      <c r="T3092" s="39"/>
      <c r="U3092" s="39"/>
      <c r="V3092" s="39"/>
      <c r="W3092" s="39"/>
      <c r="X3092" s="39"/>
      <c r="Y3092" s="39"/>
      <c r="Z3092" s="39"/>
      <c r="AA3092" s="39"/>
      <c r="AB3092" s="39"/>
      <c r="AC3092" s="39"/>
      <c r="AD3092" s="39"/>
      <c r="AE3092" s="39"/>
      <c r="AF3092" s="39"/>
      <c r="AG3092" s="39"/>
      <c r="AH3092" s="39"/>
      <c r="AI3092" s="39"/>
      <c r="AJ3092" s="39"/>
      <c r="AK3092" s="39"/>
      <c r="AL3092" s="39"/>
      <c r="AM3092" s="39"/>
      <c r="AN3092" s="39"/>
      <c r="AO3092" s="39"/>
      <c r="AP3092" s="39"/>
      <c r="AQ3092" s="39"/>
      <c r="AR3092" s="39"/>
      <c r="AS3092" s="39"/>
      <c r="AT3092" s="39"/>
      <c r="AU3092" s="39"/>
      <c r="AV3092" s="39"/>
      <c r="AW3092" s="39"/>
      <c r="AX3092" s="39"/>
      <c r="AY3092" s="39"/>
      <c r="AZ3092" s="39"/>
      <c r="BA3092" s="39"/>
      <c r="BB3092" s="39"/>
      <c r="BC3092" s="39"/>
      <c r="BD3092" s="39"/>
      <c r="BE3092" s="39"/>
      <c r="BF3092" s="39"/>
      <c r="BG3092" s="39"/>
      <c r="BH3092" s="39"/>
      <c r="BI3092" s="39"/>
      <c r="BJ3092" s="39"/>
      <c r="BK3092" s="39"/>
      <c r="BL3092" s="39"/>
      <c r="BM3092" s="39"/>
      <c r="BN3092" s="39"/>
      <c r="BO3092" s="39"/>
      <c r="BP3092" s="39"/>
      <c r="BQ3092" s="39"/>
      <c r="BR3092" s="39"/>
      <c r="BS3092" s="39"/>
      <c r="BT3092" s="39"/>
      <c r="BU3092" s="39"/>
      <c r="BV3092" s="39"/>
      <c r="BW3092" s="39"/>
      <c r="BX3092" s="39"/>
      <c r="BY3092" s="39"/>
      <c r="BZ3092" s="39"/>
      <c r="CA3092" s="39"/>
      <c r="CB3092" s="39"/>
      <c r="CC3092" s="39"/>
      <c r="CD3092" s="39"/>
      <c r="CE3092" s="39"/>
      <c r="CF3092" s="39"/>
      <c r="CG3092" s="39"/>
      <c r="CH3092" s="39"/>
      <c r="CI3092" s="39"/>
      <c r="CJ3092" s="39"/>
      <c r="CK3092" s="39"/>
      <c r="CL3092" s="39"/>
      <c r="CM3092" s="39"/>
      <c r="CN3092" s="39"/>
      <c r="CO3092" s="39"/>
      <c r="CP3092" s="39"/>
      <c r="CQ3092" s="39"/>
      <c r="CR3092" s="39"/>
      <c r="CS3092" s="39"/>
      <c r="CT3092" s="39"/>
      <c r="CU3092" s="39"/>
      <c r="CV3092" s="39"/>
      <c r="CW3092" s="39"/>
      <c r="CX3092" s="39"/>
      <c r="CY3092" s="39"/>
      <c r="CZ3092" s="39"/>
      <c r="DA3092" s="39"/>
      <c r="DB3092" s="39"/>
      <c r="DC3092" s="39"/>
      <c r="DD3092" s="39"/>
      <c r="DE3092" s="39"/>
    </row>
    <row r="3093" spans="1:109" s="38" customFormat="1" ht="12">
      <c r="A3093" s="298"/>
      <c r="B3093" s="298"/>
      <c r="C3093" s="298"/>
      <c r="D3093" s="298"/>
      <c r="E3093" s="298"/>
      <c r="F3093" s="298"/>
      <c r="G3093" s="298"/>
      <c r="H3093" s="298"/>
      <c r="I3093" s="298"/>
      <c r="J3093" s="298"/>
      <c r="K3093" s="298"/>
      <c r="L3093" s="299"/>
      <c r="M3093" s="302"/>
      <c r="N3093" s="298"/>
      <c r="O3093" s="238"/>
      <c r="P3093" s="238"/>
      <c r="Q3093" s="238"/>
      <c r="T3093" s="39"/>
      <c r="U3093" s="39"/>
      <c r="V3093" s="39"/>
      <c r="W3093" s="39"/>
      <c r="X3093" s="39"/>
      <c r="Y3093" s="39"/>
      <c r="Z3093" s="39"/>
      <c r="AA3093" s="39"/>
      <c r="AB3093" s="39"/>
      <c r="AC3093" s="39"/>
      <c r="AD3093" s="39"/>
      <c r="AE3093" s="39"/>
      <c r="AF3093" s="39"/>
      <c r="AG3093" s="39"/>
      <c r="AH3093" s="39"/>
      <c r="AI3093" s="39"/>
      <c r="AJ3093" s="39"/>
      <c r="AK3093" s="39"/>
      <c r="AL3093" s="39"/>
      <c r="AM3093" s="39"/>
      <c r="AN3093" s="39"/>
      <c r="AO3093" s="39"/>
      <c r="AP3093" s="39"/>
      <c r="AQ3093" s="39"/>
      <c r="AR3093" s="39"/>
      <c r="AS3093" s="39"/>
      <c r="AT3093" s="39"/>
      <c r="AU3093" s="39"/>
      <c r="AV3093" s="39"/>
      <c r="AW3093" s="39"/>
      <c r="AX3093" s="39"/>
      <c r="AY3093" s="39"/>
      <c r="AZ3093" s="39"/>
      <c r="BA3093" s="39"/>
      <c r="BB3093" s="39"/>
      <c r="BC3093" s="39"/>
      <c r="BD3093" s="39"/>
      <c r="BE3093" s="39"/>
      <c r="BF3093" s="39"/>
      <c r="BG3093" s="39"/>
      <c r="BH3093" s="39"/>
      <c r="BI3093" s="39"/>
      <c r="BJ3093" s="39"/>
      <c r="BK3093" s="39"/>
      <c r="BL3093" s="39"/>
      <c r="BM3093" s="39"/>
      <c r="BN3093" s="39"/>
      <c r="BO3093" s="39"/>
      <c r="BP3093" s="39"/>
      <c r="BQ3093" s="39"/>
      <c r="BR3093" s="39"/>
      <c r="BS3093" s="39"/>
      <c r="BT3093" s="39"/>
      <c r="BU3093" s="39"/>
      <c r="BV3093" s="39"/>
      <c r="BW3093" s="39"/>
      <c r="BX3093" s="39"/>
      <c r="BY3093" s="39"/>
      <c r="BZ3093" s="39"/>
      <c r="CA3093" s="39"/>
      <c r="CB3093" s="39"/>
      <c r="CC3093" s="39"/>
      <c r="CD3093" s="39"/>
      <c r="CE3093" s="39"/>
      <c r="CF3093" s="39"/>
      <c r="CG3093" s="39"/>
      <c r="CH3093" s="39"/>
      <c r="CI3093" s="39"/>
      <c r="CJ3093" s="39"/>
      <c r="CK3093" s="39"/>
      <c r="CL3093" s="39"/>
      <c r="CM3093" s="39"/>
      <c r="CN3093" s="39"/>
      <c r="CO3093" s="39"/>
      <c r="CP3093" s="39"/>
      <c r="CQ3093" s="39"/>
      <c r="CR3093" s="39"/>
      <c r="CS3093" s="39"/>
      <c r="CT3093" s="39"/>
      <c r="CU3093" s="39"/>
      <c r="CV3093" s="39"/>
      <c r="CW3093" s="39"/>
      <c r="CX3093" s="39"/>
      <c r="CY3093" s="39"/>
      <c r="CZ3093" s="39"/>
      <c r="DA3093" s="39"/>
      <c r="DB3093" s="39"/>
      <c r="DC3093" s="39"/>
      <c r="DD3093" s="39"/>
      <c r="DE3093" s="39"/>
    </row>
    <row r="3094" spans="1:109" s="38" customFormat="1" ht="12">
      <c r="A3094" s="298"/>
      <c r="B3094" s="298"/>
      <c r="C3094" s="298"/>
      <c r="D3094" s="298"/>
      <c r="E3094" s="298"/>
      <c r="F3094" s="298"/>
      <c r="G3094" s="298"/>
      <c r="H3094" s="298"/>
      <c r="I3094" s="298"/>
      <c r="J3094" s="298"/>
      <c r="K3094" s="298"/>
      <c r="L3094" s="299"/>
      <c r="M3094" s="302"/>
      <c r="N3094" s="298"/>
      <c r="O3094" s="238"/>
      <c r="P3094" s="238"/>
      <c r="Q3094" s="238"/>
      <c r="T3094" s="39"/>
      <c r="U3094" s="39"/>
      <c r="V3094" s="39"/>
      <c r="W3094" s="39"/>
      <c r="X3094" s="39"/>
      <c r="Y3094" s="39"/>
      <c r="Z3094" s="39"/>
      <c r="AA3094" s="39"/>
      <c r="AB3094" s="39"/>
      <c r="AC3094" s="39"/>
      <c r="AD3094" s="39"/>
      <c r="AE3094" s="39"/>
      <c r="AF3094" s="39"/>
      <c r="AG3094" s="39"/>
      <c r="AH3094" s="39"/>
      <c r="AI3094" s="39"/>
      <c r="AJ3094" s="39"/>
      <c r="AK3094" s="39"/>
      <c r="AL3094" s="39"/>
      <c r="AM3094" s="39"/>
      <c r="AN3094" s="39"/>
      <c r="AO3094" s="39"/>
      <c r="AP3094" s="39"/>
      <c r="AQ3094" s="39"/>
      <c r="AR3094" s="39"/>
      <c r="AS3094" s="39"/>
      <c r="AT3094" s="39"/>
      <c r="AU3094" s="39"/>
      <c r="AV3094" s="39"/>
      <c r="AW3094" s="39"/>
      <c r="AX3094" s="39"/>
      <c r="AY3094" s="39"/>
      <c r="AZ3094" s="39"/>
      <c r="BA3094" s="39"/>
      <c r="BB3094" s="39"/>
      <c r="BC3094" s="39"/>
      <c r="BD3094" s="39"/>
      <c r="BE3094" s="39"/>
      <c r="BF3094" s="39"/>
      <c r="BG3094" s="39"/>
      <c r="BH3094" s="39"/>
      <c r="BI3094" s="39"/>
      <c r="BJ3094" s="39"/>
      <c r="BK3094" s="39"/>
      <c r="BL3094" s="39"/>
      <c r="BM3094" s="39"/>
      <c r="BN3094" s="39"/>
      <c r="BO3094" s="39"/>
      <c r="BP3094" s="39"/>
      <c r="BQ3094" s="39"/>
      <c r="BR3094" s="39"/>
      <c r="BS3094" s="39"/>
      <c r="BT3094" s="39"/>
      <c r="BU3094" s="39"/>
      <c r="BV3094" s="39"/>
      <c r="BW3094" s="39"/>
      <c r="BX3094" s="39"/>
      <c r="BY3094" s="39"/>
      <c r="BZ3094" s="39"/>
      <c r="CA3094" s="39"/>
      <c r="CB3094" s="39"/>
      <c r="CC3094" s="39"/>
      <c r="CD3094" s="39"/>
      <c r="CE3094" s="39"/>
      <c r="CF3094" s="39"/>
      <c r="CG3094" s="39"/>
      <c r="CH3094" s="39"/>
      <c r="CI3094" s="39"/>
      <c r="CJ3094" s="39"/>
      <c r="CK3094" s="39"/>
      <c r="CL3094" s="39"/>
      <c r="CM3094" s="39"/>
      <c r="CN3094" s="39"/>
      <c r="CO3094" s="39"/>
      <c r="CP3094" s="39"/>
      <c r="CQ3094" s="39"/>
      <c r="CR3094" s="39"/>
      <c r="CS3094" s="39"/>
      <c r="CT3094" s="39"/>
      <c r="CU3094" s="39"/>
      <c r="CV3094" s="39"/>
      <c r="CW3094" s="39"/>
      <c r="CX3094" s="39"/>
      <c r="CY3094" s="39"/>
      <c r="CZ3094" s="39"/>
      <c r="DA3094" s="39"/>
      <c r="DB3094" s="39"/>
      <c r="DC3094" s="39"/>
      <c r="DD3094" s="39"/>
      <c r="DE3094" s="39"/>
    </row>
    <row r="3095" spans="1:109" s="38" customFormat="1" ht="12">
      <c r="A3095" s="298"/>
      <c r="B3095" s="298"/>
      <c r="C3095" s="298"/>
      <c r="D3095" s="298"/>
      <c r="E3095" s="298"/>
      <c r="F3095" s="298"/>
      <c r="G3095" s="298"/>
      <c r="H3095" s="298"/>
      <c r="I3095" s="298"/>
      <c r="J3095" s="298"/>
      <c r="K3095" s="298"/>
      <c r="L3095" s="299"/>
      <c r="M3095" s="302"/>
      <c r="N3095" s="298"/>
      <c r="O3095" s="238"/>
      <c r="P3095" s="238"/>
      <c r="Q3095" s="238"/>
      <c r="T3095" s="39"/>
      <c r="U3095" s="39"/>
      <c r="V3095" s="39"/>
      <c r="W3095" s="39"/>
      <c r="X3095" s="39"/>
      <c r="Y3095" s="39"/>
      <c r="Z3095" s="39"/>
      <c r="AA3095" s="39"/>
      <c r="AB3095" s="39"/>
      <c r="AC3095" s="39"/>
      <c r="AD3095" s="39"/>
      <c r="AE3095" s="39"/>
      <c r="AF3095" s="39"/>
      <c r="AG3095" s="39"/>
      <c r="AH3095" s="39"/>
      <c r="AI3095" s="39"/>
      <c r="AJ3095" s="39"/>
      <c r="AK3095" s="39"/>
      <c r="AL3095" s="39"/>
      <c r="AM3095" s="39"/>
      <c r="AN3095" s="39"/>
      <c r="AO3095" s="39"/>
      <c r="AP3095" s="39"/>
      <c r="AQ3095" s="39"/>
      <c r="AR3095" s="39"/>
      <c r="AS3095" s="39"/>
      <c r="AT3095" s="39"/>
      <c r="AU3095" s="39"/>
      <c r="AV3095" s="39"/>
      <c r="AW3095" s="39"/>
      <c r="AX3095" s="39"/>
      <c r="AY3095" s="39"/>
      <c r="AZ3095" s="39"/>
      <c r="BA3095" s="39"/>
      <c r="BB3095" s="39"/>
      <c r="BC3095" s="39"/>
      <c r="BD3095" s="39"/>
      <c r="BE3095" s="39"/>
      <c r="BF3095" s="39"/>
      <c r="BG3095" s="39"/>
      <c r="BH3095" s="39"/>
      <c r="BI3095" s="39"/>
      <c r="BJ3095" s="39"/>
      <c r="BK3095" s="39"/>
      <c r="BL3095" s="39"/>
      <c r="BM3095" s="39"/>
      <c r="BN3095" s="39"/>
      <c r="BO3095" s="39"/>
      <c r="BP3095" s="39"/>
      <c r="BQ3095" s="39"/>
      <c r="BR3095" s="39"/>
      <c r="BS3095" s="39"/>
      <c r="BT3095" s="39"/>
      <c r="BU3095" s="39"/>
      <c r="BV3095" s="39"/>
      <c r="BW3095" s="39"/>
      <c r="BX3095" s="39"/>
      <c r="BY3095" s="39"/>
      <c r="BZ3095" s="39"/>
      <c r="CA3095" s="39"/>
      <c r="CB3095" s="39"/>
      <c r="CC3095" s="39"/>
      <c r="CD3095" s="39"/>
      <c r="CE3095" s="39"/>
      <c r="CF3095" s="39"/>
      <c r="CG3095" s="39"/>
      <c r="CH3095" s="39"/>
      <c r="CI3095" s="39"/>
      <c r="CJ3095" s="39"/>
      <c r="CK3095" s="39"/>
      <c r="CL3095" s="39"/>
      <c r="CM3095" s="39"/>
      <c r="CN3095" s="39"/>
      <c r="CO3095" s="39"/>
      <c r="CP3095" s="39"/>
      <c r="CQ3095" s="39"/>
      <c r="CR3095" s="39"/>
      <c r="CS3095" s="39"/>
      <c r="CT3095" s="39"/>
      <c r="CU3095" s="39"/>
      <c r="CV3095" s="39"/>
      <c r="CW3095" s="39"/>
      <c r="CX3095" s="39"/>
      <c r="CY3095" s="39"/>
      <c r="CZ3095" s="39"/>
      <c r="DA3095" s="39"/>
      <c r="DB3095" s="39"/>
      <c r="DC3095" s="39"/>
      <c r="DD3095" s="39"/>
      <c r="DE3095" s="39"/>
    </row>
    <row r="3096" spans="1:109" s="38" customFormat="1" ht="12">
      <c r="A3096" s="298"/>
      <c r="B3096" s="298"/>
      <c r="C3096" s="298"/>
      <c r="D3096" s="298"/>
      <c r="E3096" s="298"/>
      <c r="F3096" s="298"/>
      <c r="G3096" s="298"/>
      <c r="H3096" s="298"/>
      <c r="I3096" s="298"/>
      <c r="J3096" s="298"/>
      <c r="K3096" s="298"/>
      <c r="L3096" s="299"/>
      <c r="M3096" s="302"/>
      <c r="N3096" s="298"/>
      <c r="O3096" s="238"/>
      <c r="P3096" s="238"/>
      <c r="Q3096" s="238"/>
      <c r="T3096" s="39"/>
      <c r="U3096" s="39"/>
      <c r="V3096" s="39"/>
      <c r="W3096" s="39"/>
      <c r="X3096" s="39"/>
      <c r="Y3096" s="39"/>
      <c r="Z3096" s="39"/>
      <c r="AA3096" s="39"/>
      <c r="AB3096" s="39"/>
      <c r="AC3096" s="39"/>
      <c r="AD3096" s="39"/>
      <c r="AE3096" s="39"/>
      <c r="AF3096" s="39"/>
      <c r="AG3096" s="39"/>
      <c r="AH3096" s="39"/>
      <c r="AI3096" s="39"/>
      <c r="AJ3096" s="39"/>
      <c r="AK3096" s="39"/>
      <c r="AL3096" s="39"/>
      <c r="AM3096" s="39"/>
      <c r="AN3096" s="39"/>
      <c r="AO3096" s="39"/>
      <c r="AP3096" s="39"/>
      <c r="AQ3096" s="39"/>
      <c r="AR3096" s="39"/>
      <c r="AS3096" s="39"/>
      <c r="AT3096" s="39"/>
      <c r="AU3096" s="39"/>
      <c r="AV3096" s="39"/>
      <c r="AW3096" s="39"/>
      <c r="AX3096" s="39"/>
      <c r="AY3096" s="39"/>
      <c r="AZ3096" s="39"/>
      <c r="BA3096" s="39"/>
      <c r="BB3096" s="39"/>
      <c r="BC3096" s="39"/>
      <c r="BD3096" s="39"/>
      <c r="BE3096" s="39"/>
      <c r="BF3096" s="39"/>
      <c r="BG3096" s="39"/>
      <c r="BH3096" s="39"/>
      <c r="BI3096" s="39"/>
      <c r="BJ3096" s="39"/>
      <c r="BK3096" s="39"/>
      <c r="BL3096" s="39"/>
      <c r="BM3096" s="39"/>
      <c r="BN3096" s="39"/>
      <c r="BO3096" s="39"/>
      <c r="BP3096" s="39"/>
      <c r="BQ3096" s="39"/>
      <c r="BR3096" s="39"/>
      <c r="BS3096" s="39"/>
      <c r="BT3096" s="39"/>
      <c r="BU3096" s="39"/>
      <c r="BV3096" s="39"/>
      <c r="BW3096" s="39"/>
      <c r="BX3096" s="39"/>
      <c r="BY3096" s="39"/>
      <c r="BZ3096" s="39"/>
      <c r="CA3096" s="39"/>
      <c r="CB3096" s="39"/>
      <c r="CC3096" s="39"/>
      <c r="CD3096" s="39"/>
      <c r="CE3096" s="39"/>
      <c r="CF3096" s="39"/>
      <c r="CG3096" s="39"/>
      <c r="CH3096" s="39"/>
      <c r="CI3096" s="39"/>
      <c r="CJ3096" s="39"/>
      <c r="CK3096" s="39"/>
      <c r="CL3096" s="39"/>
      <c r="CM3096" s="39"/>
      <c r="CN3096" s="39"/>
      <c r="CO3096" s="39"/>
      <c r="CP3096" s="39"/>
      <c r="CQ3096" s="39"/>
      <c r="CR3096" s="39"/>
      <c r="CS3096" s="39"/>
      <c r="CT3096" s="39"/>
      <c r="CU3096" s="39"/>
      <c r="CV3096" s="39"/>
      <c r="CW3096" s="39"/>
      <c r="CX3096" s="39"/>
      <c r="CY3096" s="39"/>
      <c r="CZ3096" s="39"/>
      <c r="DA3096" s="39"/>
      <c r="DB3096" s="39"/>
      <c r="DC3096" s="39"/>
      <c r="DD3096" s="39"/>
      <c r="DE3096" s="39"/>
    </row>
    <row r="3097" spans="1:109" s="38" customFormat="1" ht="12">
      <c r="A3097" s="298"/>
      <c r="B3097" s="298"/>
      <c r="C3097" s="298"/>
      <c r="D3097" s="298"/>
      <c r="E3097" s="298"/>
      <c r="F3097" s="298"/>
      <c r="G3097" s="298"/>
      <c r="H3097" s="298"/>
      <c r="I3097" s="298"/>
      <c r="J3097" s="298"/>
      <c r="K3097" s="298"/>
      <c r="L3097" s="299"/>
      <c r="M3097" s="302"/>
      <c r="N3097" s="298"/>
      <c r="O3097" s="238"/>
      <c r="P3097" s="238"/>
      <c r="Q3097" s="238"/>
      <c r="T3097" s="39"/>
      <c r="U3097" s="39"/>
      <c r="V3097" s="39"/>
      <c r="W3097" s="39"/>
      <c r="X3097" s="39"/>
      <c r="Y3097" s="39"/>
      <c r="Z3097" s="39"/>
      <c r="AA3097" s="39"/>
      <c r="AB3097" s="39"/>
      <c r="AC3097" s="39"/>
      <c r="AD3097" s="39"/>
      <c r="AE3097" s="39"/>
      <c r="AF3097" s="39"/>
      <c r="AG3097" s="39"/>
      <c r="AH3097" s="39"/>
      <c r="AI3097" s="39"/>
      <c r="AJ3097" s="39"/>
      <c r="AK3097" s="39"/>
      <c r="AL3097" s="39"/>
      <c r="AM3097" s="39"/>
      <c r="AN3097" s="39"/>
      <c r="AO3097" s="39"/>
      <c r="AP3097" s="39"/>
      <c r="AQ3097" s="39"/>
      <c r="AR3097" s="39"/>
      <c r="AS3097" s="39"/>
      <c r="AT3097" s="39"/>
      <c r="AU3097" s="39"/>
      <c r="AV3097" s="39"/>
      <c r="AW3097" s="39"/>
      <c r="AX3097" s="39"/>
      <c r="AY3097" s="39"/>
      <c r="AZ3097" s="39"/>
      <c r="BA3097" s="39"/>
      <c r="BB3097" s="39"/>
      <c r="BC3097" s="39"/>
      <c r="BD3097" s="39"/>
      <c r="BE3097" s="39"/>
      <c r="BF3097" s="39"/>
      <c r="BG3097" s="39"/>
      <c r="BH3097" s="39"/>
      <c r="BI3097" s="39"/>
      <c r="BJ3097" s="39"/>
      <c r="BK3097" s="39"/>
      <c r="BL3097" s="39"/>
      <c r="BM3097" s="39"/>
      <c r="BN3097" s="39"/>
      <c r="BO3097" s="39"/>
      <c r="BP3097" s="39"/>
      <c r="BQ3097" s="39"/>
      <c r="BR3097" s="39"/>
      <c r="BS3097" s="39"/>
      <c r="BT3097" s="39"/>
      <c r="BU3097" s="39"/>
      <c r="BV3097" s="39"/>
      <c r="BW3097" s="39"/>
      <c r="BX3097" s="39"/>
      <c r="BY3097" s="39"/>
      <c r="BZ3097" s="39"/>
      <c r="CA3097" s="39"/>
      <c r="CB3097" s="39"/>
      <c r="CC3097" s="39"/>
      <c r="CD3097" s="39"/>
      <c r="CE3097" s="39"/>
      <c r="CF3097" s="39"/>
      <c r="CG3097" s="39"/>
      <c r="CH3097" s="39"/>
      <c r="CI3097" s="39"/>
      <c r="CJ3097" s="39"/>
      <c r="CK3097" s="39"/>
      <c r="CL3097" s="39"/>
      <c r="CM3097" s="39"/>
      <c r="CN3097" s="39"/>
      <c r="CO3097" s="39"/>
      <c r="CP3097" s="39"/>
      <c r="CQ3097" s="39"/>
      <c r="CR3097" s="39"/>
      <c r="CS3097" s="39"/>
      <c r="CT3097" s="39"/>
      <c r="CU3097" s="39"/>
      <c r="CV3097" s="39"/>
      <c r="CW3097" s="39"/>
      <c r="CX3097" s="39"/>
      <c r="CY3097" s="39"/>
      <c r="CZ3097" s="39"/>
      <c r="DA3097" s="39"/>
      <c r="DB3097" s="39"/>
      <c r="DC3097" s="39"/>
      <c r="DD3097" s="39"/>
      <c r="DE3097" s="39"/>
    </row>
    <row r="3098" spans="1:109" s="38" customFormat="1" ht="12">
      <c r="A3098" s="298"/>
      <c r="B3098" s="298"/>
      <c r="C3098" s="298"/>
      <c r="D3098" s="298"/>
      <c r="E3098" s="298"/>
      <c r="F3098" s="298"/>
      <c r="G3098" s="298"/>
      <c r="H3098" s="298"/>
      <c r="I3098" s="298"/>
      <c r="J3098" s="298"/>
      <c r="K3098" s="298"/>
      <c r="L3098" s="299"/>
      <c r="M3098" s="302"/>
      <c r="N3098" s="298"/>
      <c r="O3098" s="238"/>
      <c r="P3098" s="238"/>
      <c r="Q3098" s="238"/>
      <c r="T3098" s="39"/>
      <c r="U3098" s="39"/>
      <c r="V3098" s="39"/>
      <c r="W3098" s="39"/>
      <c r="X3098" s="39"/>
      <c r="Y3098" s="39"/>
      <c r="Z3098" s="39"/>
      <c r="AA3098" s="39"/>
      <c r="AB3098" s="39"/>
      <c r="AC3098" s="39"/>
      <c r="AD3098" s="39"/>
      <c r="AE3098" s="39"/>
      <c r="AF3098" s="39"/>
      <c r="AG3098" s="39"/>
      <c r="AH3098" s="39"/>
      <c r="AI3098" s="39"/>
      <c r="AJ3098" s="39"/>
      <c r="AK3098" s="39"/>
      <c r="AL3098" s="39"/>
      <c r="AM3098" s="39"/>
      <c r="AN3098" s="39"/>
      <c r="AO3098" s="39"/>
      <c r="AP3098" s="39"/>
      <c r="AQ3098" s="39"/>
      <c r="AR3098" s="39"/>
      <c r="AS3098" s="39"/>
      <c r="AT3098" s="39"/>
      <c r="AU3098" s="39"/>
      <c r="AV3098" s="39"/>
      <c r="AW3098" s="39"/>
      <c r="AX3098" s="39"/>
      <c r="AY3098" s="39"/>
      <c r="AZ3098" s="39"/>
      <c r="BA3098" s="39"/>
      <c r="BB3098" s="39"/>
      <c r="BC3098" s="39"/>
      <c r="BD3098" s="39"/>
      <c r="BE3098" s="39"/>
      <c r="BF3098" s="39"/>
      <c r="BG3098" s="39"/>
      <c r="BH3098" s="39"/>
      <c r="BI3098" s="39"/>
      <c r="BJ3098" s="39"/>
      <c r="BK3098" s="39"/>
      <c r="BL3098" s="39"/>
      <c r="BM3098" s="39"/>
      <c r="BN3098" s="39"/>
      <c r="BO3098" s="39"/>
      <c r="BP3098" s="39"/>
      <c r="BQ3098" s="39"/>
      <c r="BR3098" s="39"/>
      <c r="BS3098" s="39"/>
      <c r="BT3098" s="39"/>
      <c r="BU3098" s="39"/>
      <c r="BV3098" s="39"/>
      <c r="BW3098" s="39"/>
      <c r="BX3098" s="39"/>
      <c r="BY3098" s="39"/>
      <c r="BZ3098" s="39"/>
      <c r="CA3098" s="39"/>
      <c r="CB3098" s="39"/>
      <c r="CC3098" s="39"/>
      <c r="CD3098" s="39"/>
      <c r="CE3098" s="39"/>
      <c r="CF3098" s="39"/>
      <c r="CG3098" s="39"/>
      <c r="CH3098" s="39"/>
      <c r="CI3098" s="39"/>
      <c r="CJ3098" s="39"/>
      <c r="CK3098" s="39"/>
      <c r="CL3098" s="39"/>
      <c r="CM3098" s="39"/>
      <c r="CN3098" s="39"/>
      <c r="CO3098" s="39"/>
      <c r="CP3098" s="39"/>
      <c r="CQ3098" s="39"/>
      <c r="CR3098" s="39"/>
      <c r="CS3098" s="39"/>
      <c r="CT3098" s="39"/>
      <c r="CU3098" s="39"/>
      <c r="CV3098" s="39"/>
      <c r="CW3098" s="39"/>
      <c r="CX3098" s="39"/>
      <c r="CY3098" s="39"/>
      <c r="CZ3098" s="39"/>
      <c r="DA3098" s="39"/>
      <c r="DB3098" s="39"/>
      <c r="DC3098" s="39"/>
      <c r="DD3098" s="39"/>
      <c r="DE3098" s="39"/>
    </row>
    <row r="3099" spans="1:109" s="38" customFormat="1" ht="12">
      <c r="A3099" s="298"/>
      <c r="B3099" s="298"/>
      <c r="C3099" s="298"/>
      <c r="D3099" s="298"/>
      <c r="E3099" s="298"/>
      <c r="F3099" s="298"/>
      <c r="G3099" s="298"/>
      <c r="H3099" s="298"/>
      <c r="I3099" s="298"/>
      <c r="J3099" s="298"/>
      <c r="K3099" s="298"/>
      <c r="L3099" s="299"/>
      <c r="M3099" s="302"/>
      <c r="N3099" s="298"/>
      <c r="O3099" s="238"/>
      <c r="P3099" s="238"/>
      <c r="Q3099" s="238"/>
      <c r="T3099" s="39"/>
      <c r="U3099" s="39"/>
      <c r="V3099" s="39"/>
      <c r="W3099" s="39"/>
      <c r="X3099" s="39"/>
      <c r="Y3099" s="39"/>
      <c r="Z3099" s="39"/>
      <c r="AA3099" s="39"/>
      <c r="AB3099" s="39"/>
      <c r="AC3099" s="39"/>
      <c r="AD3099" s="39"/>
      <c r="AE3099" s="39"/>
      <c r="AF3099" s="39"/>
      <c r="AG3099" s="39"/>
      <c r="AH3099" s="39"/>
      <c r="AI3099" s="39"/>
      <c r="AJ3099" s="39"/>
      <c r="AK3099" s="39"/>
      <c r="AL3099" s="39"/>
      <c r="AM3099" s="39"/>
      <c r="AN3099" s="39"/>
      <c r="AO3099" s="39"/>
      <c r="AP3099" s="39"/>
      <c r="AQ3099" s="39"/>
      <c r="AR3099" s="39"/>
      <c r="AS3099" s="39"/>
      <c r="AT3099" s="39"/>
      <c r="AU3099" s="39"/>
      <c r="AV3099" s="39"/>
      <c r="AW3099" s="39"/>
      <c r="AX3099" s="39"/>
      <c r="AY3099" s="39"/>
      <c r="AZ3099" s="39"/>
      <c r="BA3099" s="39"/>
      <c r="BB3099" s="39"/>
      <c r="BC3099" s="39"/>
      <c r="BD3099" s="39"/>
      <c r="BE3099" s="39"/>
      <c r="BF3099" s="39"/>
      <c r="BG3099" s="39"/>
      <c r="BH3099" s="39"/>
      <c r="BI3099" s="39"/>
      <c r="BJ3099" s="39"/>
      <c r="BK3099" s="39"/>
      <c r="BL3099" s="39"/>
      <c r="BM3099" s="39"/>
      <c r="BN3099" s="39"/>
      <c r="BO3099" s="39"/>
      <c r="BP3099" s="39"/>
      <c r="BQ3099" s="39"/>
      <c r="BR3099" s="39"/>
      <c r="BS3099" s="39"/>
      <c r="BT3099" s="39"/>
      <c r="BU3099" s="39"/>
      <c r="BV3099" s="39"/>
      <c r="BW3099" s="39"/>
      <c r="BX3099" s="39"/>
      <c r="BY3099" s="39"/>
      <c r="BZ3099" s="39"/>
      <c r="CA3099" s="39"/>
      <c r="CB3099" s="39"/>
      <c r="CC3099" s="39"/>
      <c r="CD3099" s="39"/>
      <c r="CE3099" s="39"/>
      <c r="CF3099" s="39"/>
      <c r="CG3099" s="39"/>
      <c r="CH3099" s="39"/>
      <c r="CI3099" s="39"/>
      <c r="CJ3099" s="39"/>
      <c r="CK3099" s="39"/>
      <c r="CL3099" s="39"/>
      <c r="CM3099" s="39"/>
      <c r="CN3099" s="39"/>
      <c r="CO3099" s="39"/>
      <c r="CP3099" s="39"/>
      <c r="CQ3099" s="39"/>
      <c r="CR3099" s="39"/>
      <c r="CS3099" s="39"/>
      <c r="CT3099" s="39"/>
      <c r="CU3099" s="39"/>
      <c r="CV3099" s="39"/>
      <c r="CW3099" s="39"/>
      <c r="CX3099" s="39"/>
      <c r="CY3099" s="39"/>
      <c r="CZ3099" s="39"/>
      <c r="DA3099" s="39"/>
      <c r="DB3099" s="39"/>
      <c r="DC3099" s="39"/>
      <c r="DD3099" s="39"/>
      <c r="DE3099" s="39"/>
    </row>
    <row r="3100" spans="1:109" s="38" customFormat="1" ht="12">
      <c r="A3100" s="298"/>
      <c r="B3100" s="298"/>
      <c r="C3100" s="298"/>
      <c r="D3100" s="298"/>
      <c r="E3100" s="298"/>
      <c r="F3100" s="298"/>
      <c r="G3100" s="298"/>
      <c r="H3100" s="298"/>
      <c r="I3100" s="298"/>
      <c r="J3100" s="298"/>
      <c r="K3100" s="298"/>
      <c r="L3100" s="299"/>
      <c r="M3100" s="302"/>
      <c r="N3100" s="298"/>
      <c r="O3100" s="238"/>
      <c r="P3100" s="238"/>
      <c r="Q3100" s="238"/>
      <c r="T3100" s="39"/>
      <c r="U3100" s="39"/>
      <c r="V3100" s="39"/>
      <c r="W3100" s="39"/>
      <c r="X3100" s="39"/>
      <c r="Y3100" s="39"/>
      <c r="Z3100" s="39"/>
      <c r="AA3100" s="39"/>
      <c r="AB3100" s="39"/>
      <c r="AC3100" s="39"/>
      <c r="AD3100" s="39"/>
      <c r="AE3100" s="39"/>
      <c r="AF3100" s="39"/>
      <c r="AG3100" s="39"/>
      <c r="AH3100" s="39"/>
      <c r="AI3100" s="39"/>
      <c r="AJ3100" s="39"/>
      <c r="AK3100" s="39"/>
      <c r="AL3100" s="39"/>
      <c r="AM3100" s="39"/>
      <c r="AN3100" s="39"/>
      <c r="AO3100" s="39"/>
      <c r="AP3100" s="39"/>
      <c r="AQ3100" s="39"/>
      <c r="AR3100" s="39"/>
      <c r="AS3100" s="39"/>
      <c r="AT3100" s="39"/>
      <c r="AU3100" s="39"/>
      <c r="AV3100" s="39"/>
      <c r="AW3100" s="39"/>
      <c r="AX3100" s="39"/>
      <c r="AY3100" s="39"/>
      <c r="AZ3100" s="39"/>
      <c r="BA3100" s="39"/>
      <c r="BB3100" s="39"/>
      <c r="BC3100" s="39"/>
      <c r="BD3100" s="39"/>
      <c r="BE3100" s="39"/>
      <c r="BF3100" s="39"/>
      <c r="BG3100" s="39"/>
      <c r="BH3100" s="39"/>
      <c r="BI3100" s="39"/>
      <c r="BJ3100" s="39"/>
      <c r="BK3100" s="39"/>
      <c r="BL3100" s="39"/>
      <c r="BM3100" s="39"/>
      <c r="BN3100" s="39"/>
      <c r="BO3100" s="39"/>
      <c r="BP3100" s="39"/>
      <c r="BQ3100" s="39"/>
      <c r="BR3100" s="39"/>
      <c r="BS3100" s="39"/>
      <c r="BT3100" s="39"/>
      <c r="BU3100" s="39"/>
      <c r="BV3100" s="39"/>
      <c r="BW3100" s="39"/>
      <c r="BX3100" s="39"/>
      <c r="BY3100" s="39"/>
      <c r="BZ3100" s="39"/>
      <c r="CA3100" s="39"/>
      <c r="CB3100" s="39"/>
      <c r="CC3100" s="39"/>
      <c r="CD3100" s="39"/>
      <c r="CE3100" s="39"/>
      <c r="CF3100" s="39"/>
      <c r="CG3100" s="39"/>
      <c r="CH3100" s="39"/>
      <c r="CI3100" s="39"/>
      <c r="CJ3100" s="39"/>
      <c r="CK3100" s="39"/>
      <c r="CL3100" s="39"/>
      <c r="CM3100" s="39"/>
      <c r="CN3100" s="39"/>
      <c r="CO3100" s="39"/>
      <c r="CP3100" s="39"/>
      <c r="CQ3100" s="39"/>
      <c r="CR3100" s="39"/>
      <c r="CS3100" s="39"/>
      <c r="CT3100" s="39"/>
      <c r="CU3100" s="39"/>
      <c r="CV3100" s="39"/>
      <c r="CW3100" s="39"/>
      <c r="CX3100" s="39"/>
      <c r="CY3100" s="39"/>
      <c r="CZ3100" s="39"/>
      <c r="DA3100" s="39"/>
      <c r="DB3100" s="39"/>
      <c r="DC3100" s="39"/>
      <c r="DD3100" s="39"/>
      <c r="DE3100" s="39"/>
    </row>
    <row r="3101" spans="1:109" s="38" customFormat="1" ht="12">
      <c r="A3101" s="298"/>
      <c r="B3101" s="298"/>
      <c r="C3101" s="298"/>
      <c r="D3101" s="298"/>
      <c r="E3101" s="298"/>
      <c r="F3101" s="298"/>
      <c r="G3101" s="298"/>
      <c r="H3101" s="298"/>
      <c r="I3101" s="298"/>
      <c r="J3101" s="298"/>
      <c r="K3101" s="298"/>
      <c r="L3101" s="299"/>
      <c r="M3101" s="302"/>
      <c r="N3101" s="298"/>
      <c r="O3101" s="238"/>
      <c r="P3101" s="238"/>
      <c r="Q3101" s="238"/>
      <c r="T3101" s="39"/>
      <c r="U3101" s="39"/>
      <c r="V3101" s="39"/>
      <c r="W3101" s="39"/>
      <c r="X3101" s="39"/>
      <c r="Y3101" s="39"/>
      <c r="Z3101" s="39"/>
      <c r="AA3101" s="39"/>
      <c r="AB3101" s="39"/>
      <c r="AC3101" s="39"/>
      <c r="AD3101" s="39"/>
      <c r="AE3101" s="39"/>
      <c r="AF3101" s="39"/>
      <c r="AG3101" s="39"/>
      <c r="AH3101" s="39"/>
      <c r="AI3101" s="39"/>
      <c r="AJ3101" s="39"/>
      <c r="AK3101" s="39"/>
      <c r="AL3101" s="39"/>
      <c r="AM3101" s="39"/>
      <c r="AN3101" s="39"/>
      <c r="AO3101" s="39"/>
      <c r="AP3101" s="39"/>
      <c r="AQ3101" s="39"/>
      <c r="AR3101" s="39"/>
      <c r="AS3101" s="39"/>
      <c r="AT3101" s="39"/>
      <c r="AU3101" s="39"/>
      <c r="AV3101" s="39"/>
      <c r="AW3101" s="39"/>
      <c r="AX3101" s="39"/>
      <c r="AY3101" s="39"/>
      <c r="AZ3101" s="39"/>
      <c r="BA3101" s="39"/>
      <c r="BB3101" s="39"/>
      <c r="BC3101" s="39"/>
      <c r="BD3101" s="39"/>
      <c r="BE3101" s="39"/>
      <c r="BF3101" s="39"/>
      <c r="BG3101" s="39"/>
      <c r="BH3101" s="39"/>
      <c r="BI3101" s="39"/>
      <c r="BJ3101" s="39"/>
      <c r="BK3101" s="39"/>
      <c r="BL3101" s="39"/>
      <c r="BM3101" s="39"/>
      <c r="BN3101" s="39"/>
      <c r="BO3101" s="39"/>
      <c r="BP3101" s="39"/>
      <c r="BQ3101" s="39"/>
      <c r="BR3101" s="39"/>
      <c r="BS3101" s="39"/>
      <c r="BT3101" s="39"/>
      <c r="BU3101" s="39"/>
      <c r="BV3101" s="39"/>
      <c r="BW3101" s="39"/>
      <c r="BX3101" s="39"/>
      <c r="BY3101" s="39"/>
      <c r="BZ3101" s="39"/>
      <c r="CA3101" s="39"/>
      <c r="CB3101" s="39"/>
      <c r="CC3101" s="39"/>
      <c r="CD3101" s="39"/>
      <c r="CE3101" s="39"/>
      <c r="CF3101" s="39"/>
      <c r="CG3101" s="39"/>
      <c r="CH3101" s="39"/>
      <c r="CI3101" s="39"/>
      <c r="CJ3101" s="39"/>
      <c r="CK3101" s="39"/>
      <c r="CL3101" s="39"/>
      <c r="CM3101" s="39"/>
      <c r="CN3101" s="39"/>
      <c r="CO3101" s="39"/>
      <c r="CP3101" s="39"/>
      <c r="CQ3101" s="39"/>
      <c r="CR3101" s="39"/>
      <c r="CS3101" s="39"/>
      <c r="CT3101" s="39"/>
      <c r="CU3101" s="39"/>
      <c r="CV3101" s="39"/>
      <c r="CW3101" s="39"/>
      <c r="CX3101" s="39"/>
      <c r="CY3101" s="39"/>
      <c r="CZ3101" s="39"/>
      <c r="DA3101" s="39"/>
      <c r="DB3101" s="39"/>
      <c r="DC3101" s="39"/>
      <c r="DD3101" s="39"/>
      <c r="DE3101" s="39"/>
    </row>
    <row r="3102" spans="1:109" s="38" customFormat="1" ht="12">
      <c r="A3102" s="298"/>
      <c r="B3102" s="298"/>
      <c r="C3102" s="298"/>
      <c r="D3102" s="298"/>
      <c r="E3102" s="298"/>
      <c r="F3102" s="298"/>
      <c r="G3102" s="298"/>
      <c r="H3102" s="298"/>
      <c r="I3102" s="298"/>
      <c r="J3102" s="298"/>
      <c r="K3102" s="298"/>
      <c r="L3102" s="299"/>
      <c r="M3102" s="302"/>
      <c r="N3102" s="298"/>
      <c r="O3102" s="238"/>
      <c r="P3102" s="238"/>
      <c r="Q3102" s="238"/>
      <c r="T3102" s="39"/>
      <c r="U3102" s="39"/>
      <c r="V3102" s="39"/>
      <c r="W3102" s="39"/>
      <c r="X3102" s="39"/>
      <c r="Y3102" s="39"/>
      <c r="Z3102" s="39"/>
      <c r="AA3102" s="39"/>
      <c r="AB3102" s="39"/>
      <c r="AC3102" s="39"/>
      <c r="AD3102" s="39"/>
      <c r="AE3102" s="39"/>
      <c r="AF3102" s="39"/>
      <c r="AG3102" s="39"/>
      <c r="AH3102" s="39"/>
      <c r="AI3102" s="39"/>
      <c r="AJ3102" s="39"/>
      <c r="AK3102" s="39"/>
      <c r="AL3102" s="39"/>
      <c r="AM3102" s="39"/>
      <c r="AN3102" s="39"/>
      <c r="AO3102" s="39"/>
      <c r="AP3102" s="39"/>
      <c r="AQ3102" s="39"/>
      <c r="AR3102" s="39"/>
      <c r="AS3102" s="39"/>
      <c r="AT3102" s="39"/>
      <c r="AU3102" s="39"/>
      <c r="AV3102" s="39"/>
      <c r="AW3102" s="39"/>
      <c r="AX3102" s="39"/>
      <c r="AY3102" s="39"/>
      <c r="AZ3102" s="39"/>
      <c r="BA3102" s="39"/>
      <c r="BB3102" s="39"/>
      <c r="BC3102" s="39"/>
      <c r="BD3102" s="39"/>
      <c r="BE3102" s="39"/>
      <c r="BF3102" s="39"/>
      <c r="BG3102" s="39"/>
      <c r="BH3102" s="39"/>
      <c r="BI3102" s="39"/>
      <c r="BJ3102" s="39"/>
      <c r="BK3102" s="39"/>
      <c r="BL3102" s="39"/>
      <c r="BM3102" s="39"/>
      <c r="BN3102" s="39"/>
      <c r="BO3102" s="39"/>
      <c r="BP3102" s="39"/>
      <c r="BQ3102" s="39"/>
      <c r="BR3102" s="39"/>
      <c r="BS3102" s="39"/>
      <c r="BT3102" s="39"/>
      <c r="BU3102" s="39"/>
      <c r="BV3102" s="39"/>
      <c r="BW3102" s="39"/>
      <c r="BX3102" s="39"/>
      <c r="BY3102" s="39"/>
      <c r="BZ3102" s="39"/>
      <c r="CA3102" s="39"/>
      <c r="CB3102" s="39"/>
      <c r="CC3102" s="39"/>
      <c r="CD3102" s="39"/>
      <c r="CE3102" s="39"/>
      <c r="CF3102" s="39"/>
      <c r="CG3102" s="39"/>
      <c r="CH3102" s="39"/>
      <c r="CI3102" s="39"/>
      <c r="CJ3102" s="39"/>
      <c r="CK3102" s="39"/>
      <c r="CL3102" s="39"/>
      <c r="CM3102" s="39"/>
      <c r="CN3102" s="39"/>
      <c r="CO3102" s="39"/>
      <c r="CP3102" s="39"/>
      <c r="CQ3102" s="39"/>
      <c r="CR3102" s="39"/>
      <c r="CS3102" s="39"/>
      <c r="CT3102" s="39"/>
      <c r="CU3102" s="39"/>
      <c r="CV3102" s="39"/>
      <c r="CW3102" s="39"/>
      <c r="CX3102" s="39"/>
      <c r="CY3102" s="39"/>
      <c r="CZ3102" s="39"/>
      <c r="DA3102" s="39"/>
      <c r="DB3102" s="39"/>
      <c r="DC3102" s="39"/>
      <c r="DD3102" s="39"/>
      <c r="DE3102" s="39"/>
    </row>
    <row r="3103" spans="1:109" s="38" customFormat="1" ht="12">
      <c r="A3103" s="298"/>
      <c r="B3103" s="298"/>
      <c r="C3103" s="298"/>
      <c r="D3103" s="298"/>
      <c r="E3103" s="298"/>
      <c r="F3103" s="298"/>
      <c r="G3103" s="298"/>
      <c r="H3103" s="298"/>
      <c r="I3103" s="298"/>
      <c r="J3103" s="298"/>
      <c r="K3103" s="298"/>
      <c r="L3103" s="299"/>
      <c r="M3103" s="302"/>
      <c r="N3103" s="298"/>
      <c r="O3103" s="238"/>
      <c r="P3103" s="238"/>
      <c r="Q3103" s="238"/>
      <c r="T3103" s="39"/>
      <c r="U3103" s="39"/>
      <c r="V3103" s="39"/>
      <c r="W3103" s="39"/>
      <c r="X3103" s="39"/>
      <c r="Y3103" s="39"/>
      <c r="Z3103" s="39"/>
      <c r="AA3103" s="39"/>
      <c r="AB3103" s="39"/>
      <c r="AC3103" s="39"/>
      <c r="AD3103" s="39"/>
      <c r="AE3103" s="39"/>
      <c r="AF3103" s="39"/>
      <c r="AG3103" s="39"/>
      <c r="AH3103" s="39"/>
      <c r="AI3103" s="39"/>
      <c r="AJ3103" s="39"/>
      <c r="AK3103" s="39"/>
      <c r="AL3103" s="39"/>
      <c r="AM3103" s="39"/>
      <c r="AN3103" s="39"/>
      <c r="AO3103" s="39"/>
      <c r="AP3103" s="39"/>
      <c r="AQ3103" s="39"/>
      <c r="AR3103" s="39"/>
      <c r="AS3103" s="39"/>
      <c r="AT3103" s="39"/>
      <c r="AU3103" s="39"/>
      <c r="AV3103" s="39"/>
      <c r="AW3103" s="39"/>
      <c r="AX3103" s="39"/>
      <c r="AY3103" s="39"/>
      <c r="AZ3103" s="39"/>
      <c r="BA3103" s="39"/>
      <c r="BB3103" s="39"/>
      <c r="BC3103" s="39"/>
      <c r="BD3103" s="39"/>
      <c r="BE3103" s="39"/>
      <c r="BF3103" s="39"/>
      <c r="BG3103" s="39"/>
      <c r="BH3103" s="39"/>
      <c r="BI3103" s="39"/>
      <c r="BJ3103" s="39"/>
      <c r="BK3103" s="39"/>
      <c r="BL3103" s="39"/>
      <c r="BM3103" s="39"/>
      <c r="BN3103" s="39"/>
      <c r="BO3103" s="39"/>
      <c r="BP3103" s="39"/>
      <c r="BQ3103" s="39"/>
      <c r="BR3103" s="39"/>
      <c r="BS3103" s="39"/>
      <c r="BT3103" s="39"/>
      <c r="BU3103" s="39"/>
      <c r="BV3103" s="39"/>
      <c r="BW3103" s="39"/>
      <c r="BX3103" s="39"/>
      <c r="BY3103" s="39"/>
      <c r="BZ3103" s="39"/>
      <c r="CA3103" s="39"/>
      <c r="CB3103" s="39"/>
      <c r="CC3103" s="39"/>
      <c r="CD3103" s="39"/>
      <c r="CE3103" s="39"/>
      <c r="CF3103" s="39"/>
      <c r="CG3103" s="39"/>
      <c r="CH3103" s="39"/>
      <c r="CI3103" s="39"/>
      <c r="CJ3103" s="39"/>
      <c r="CK3103" s="39"/>
      <c r="CL3103" s="39"/>
      <c r="CM3103" s="39"/>
      <c r="CN3103" s="39"/>
      <c r="CO3103" s="39"/>
      <c r="CP3103" s="39"/>
      <c r="CQ3103" s="39"/>
      <c r="CR3103" s="39"/>
      <c r="CS3103" s="39"/>
      <c r="CT3103" s="39"/>
      <c r="CU3103" s="39"/>
      <c r="CV3103" s="39"/>
      <c r="CW3103" s="39"/>
      <c r="CX3103" s="39"/>
      <c r="CY3103" s="39"/>
      <c r="CZ3103" s="39"/>
      <c r="DA3103" s="39"/>
      <c r="DB3103" s="39"/>
      <c r="DC3103" s="39"/>
      <c r="DD3103" s="39"/>
      <c r="DE3103" s="39"/>
    </row>
    <row r="3104" spans="1:109" s="38" customFormat="1" ht="12">
      <c r="A3104" s="298"/>
      <c r="B3104" s="298"/>
      <c r="C3104" s="298"/>
      <c r="D3104" s="298"/>
      <c r="E3104" s="298"/>
      <c r="F3104" s="298"/>
      <c r="G3104" s="298"/>
      <c r="H3104" s="298"/>
      <c r="I3104" s="298"/>
      <c r="J3104" s="298"/>
      <c r="K3104" s="298"/>
      <c r="L3104" s="299"/>
      <c r="M3104" s="302"/>
      <c r="N3104" s="298"/>
      <c r="O3104" s="238"/>
      <c r="P3104" s="238"/>
      <c r="Q3104" s="238"/>
      <c r="T3104" s="39"/>
      <c r="U3104" s="39"/>
      <c r="V3104" s="39"/>
      <c r="W3104" s="39"/>
      <c r="X3104" s="39"/>
      <c r="Y3104" s="39"/>
      <c r="Z3104" s="39"/>
      <c r="AA3104" s="39"/>
      <c r="AB3104" s="39"/>
      <c r="AC3104" s="39"/>
      <c r="AD3104" s="39"/>
      <c r="AE3104" s="39"/>
      <c r="AF3104" s="39"/>
      <c r="AG3104" s="39"/>
      <c r="AH3104" s="39"/>
      <c r="AI3104" s="39"/>
      <c r="AJ3104" s="39"/>
      <c r="AK3104" s="39"/>
      <c r="AL3104" s="39"/>
      <c r="AM3104" s="39"/>
      <c r="AN3104" s="39"/>
      <c r="AO3104" s="39"/>
      <c r="AP3104" s="39"/>
      <c r="AQ3104" s="39"/>
      <c r="AR3104" s="39"/>
      <c r="AS3104" s="39"/>
      <c r="AT3104" s="39"/>
      <c r="AU3104" s="39"/>
      <c r="AV3104" s="39"/>
      <c r="AW3104" s="39"/>
      <c r="AX3104" s="39"/>
      <c r="AY3104" s="39"/>
      <c r="AZ3104" s="39"/>
      <c r="BA3104" s="39"/>
      <c r="BB3104" s="39"/>
      <c r="BC3104" s="39"/>
      <c r="BD3104" s="39"/>
      <c r="BE3104" s="39"/>
      <c r="BF3104" s="39"/>
      <c r="BG3104" s="39"/>
      <c r="BH3104" s="39"/>
      <c r="BI3104" s="39"/>
      <c r="BJ3104" s="39"/>
      <c r="BK3104" s="39"/>
      <c r="BL3104" s="39"/>
      <c r="BM3104" s="39"/>
      <c r="BN3104" s="39"/>
      <c r="BO3104" s="39"/>
      <c r="BP3104" s="39"/>
      <c r="BQ3104" s="39"/>
      <c r="BR3104" s="39"/>
      <c r="BS3104" s="39"/>
      <c r="BT3104" s="39"/>
      <c r="BU3104" s="39"/>
      <c r="BV3104" s="39"/>
      <c r="BW3104" s="39"/>
      <c r="BX3104" s="39"/>
      <c r="BY3104" s="39"/>
      <c r="BZ3104" s="39"/>
      <c r="CA3104" s="39"/>
      <c r="CB3104" s="39"/>
      <c r="CC3104" s="39"/>
      <c r="CD3104" s="39"/>
      <c r="CE3104" s="39"/>
      <c r="CF3104" s="39"/>
      <c r="CG3104" s="39"/>
      <c r="CH3104" s="39"/>
      <c r="CI3104" s="39"/>
      <c r="CJ3104" s="39"/>
      <c r="CK3104" s="39"/>
      <c r="CL3104" s="39"/>
      <c r="CM3104" s="39"/>
      <c r="CN3104" s="39"/>
      <c r="CO3104" s="39"/>
      <c r="CP3104" s="39"/>
      <c r="CQ3104" s="39"/>
      <c r="CR3104" s="39"/>
      <c r="CS3104" s="39"/>
      <c r="CT3104" s="39"/>
      <c r="CU3104" s="39"/>
      <c r="CV3104" s="39"/>
      <c r="CW3104" s="39"/>
      <c r="CX3104" s="39"/>
      <c r="CY3104" s="39"/>
      <c r="CZ3104" s="39"/>
      <c r="DA3104" s="39"/>
      <c r="DB3104" s="39"/>
      <c r="DC3104" s="39"/>
      <c r="DD3104" s="39"/>
      <c r="DE3104" s="39"/>
    </row>
    <row r="3105" spans="1:109" s="38" customFormat="1" ht="12">
      <c r="A3105" s="298"/>
      <c r="B3105" s="298"/>
      <c r="C3105" s="298"/>
      <c r="D3105" s="298"/>
      <c r="E3105" s="298"/>
      <c r="F3105" s="298"/>
      <c r="G3105" s="298"/>
      <c r="H3105" s="298"/>
      <c r="I3105" s="298"/>
      <c r="J3105" s="298"/>
      <c r="K3105" s="298"/>
      <c r="L3105" s="299"/>
      <c r="M3105" s="302"/>
      <c r="N3105" s="298"/>
      <c r="O3105" s="238"/>
      <c r="P3105" s="238"/>
      <c r="Q3105" s="238"/>
      <c r="T3105" s="39"/>
      <c r="U3105" s="39"/>
      <c r="V3105" s="39"/>
      <c r="W3105" s="39"/>
      <c r="X3105" s="39"/>
      <c r="Y3105" s="39"/>
      <c r="Z3105" s="39"/>
      <c r="AA3105" s="39"/>
      <c r="AB3105" s="39"/>
      <c r="AC3105" s="39"/>
      <c r="AD3105" s="39"/>
      <c r="AE3105" s="39"/>
      <c r="AF3105" s="39"/>
      <c r="AG3105" s="39"/>
      <c r="AH3105" s="39"/>
      <c r="AI3105" s="39"/>
      <c r="AJ3105" s="39"/>
      <c r="AK3105" s="39"/>
      <c r="AL3105" s="39"/>
      <c r="AM3105" s="39"/>
      <c r="AN3105" s="39"/>
      <c r="AO3105" s="39"/>
      <c r="AP3105" s="39"/>
      <c r="AQ3105" s="39"/>
      <c r="AR3105" s="39"/>
      <c r="AS3105" s="39"/>
      <c r="AT3105" s="39"/>
      <c r="AU3105" s="39"/>
      <c r="AV3105" s="39"/>
      <c r="AW3105" s="39"/>
      <c r="AX3105" s="39"/>
      <c r="AY3105" s="39"/>
      <c r="AZ3105" s="39"/>
      <c r="BA3105" s="39"/>
      <c r="BB3105" s="39"/>
      <c r="BC3105" s="39"/>
      <c r="BD3105" s="39"/>
      <c r="BE3105" s="39"/>
      <c r="BF3105" s="39"/>
      <c r="BG3105" s="39"/>
      <c r="BH3105" s="39"/>
      <c r="BI3105" s="39"/>
      <c r="BJ3105" s="39"/>
      <c r="BK3105" s="39"/>
      <c r="BL3105" s="39"/>
      <c r="BM3105" s="39"/>
      <c r="BN3105" s="39"/>
      <c r="BO3105" s="39"/>
      <c r="BP3105" s="39"/>
      <c r="BQ3105" s="39"/>
      <c r="BR3105" s="39"/>
      <c r="BS3105" s="39"/>
      <c r="BT3105" s="39"/>
      <c r="BU3105" s="39"/>
      <c r="BV3105" s="39"/>
      <c r="BW3105" s="39"/>
      <c r="BX3105" s="39"/>
      <c r="BY3105" s="39"/>
      <c r="BZ3105" s="39"/>
      <c r="CA3105" s="39"/>
      <c r="CB3105" s="39"/>
      <c r="CC3105" s="39"/>
      <c r="CD3105" s="39"/>
      <c r="CE3105" s="39"/>
      <c r="CF3105" s="39"/>
      <c r="CG3105" s="39"/>
      <c r="CH3105" s="39"/>
      <c r="CI3105" s="39"/>
      <c r="CJ3105" s="39"/>
      <c r="CK3105" s="39"/>
      <c r="CL3105" s="39"/>
      <c r="CM3105" s="39"/>
      <c r="CN3105" s="39"/>
      <c r="CO3105" s="39"/>
      <c r="CP3105" s="39"/>
      <c r="CQ3105" s="39"/>
      <c r="CR3105" s="39"/>
      <c r="CS3105" s="39"/>
      <c r="CT3105" s="39"/>
      <c r="CU3105" s="39"/>
      <c r="CV3105" s="39"/>
      <c r="CW3105" s="39"/>
      <c r="CX3105" s="39"/>
      <c r="CY3105" s="39"/>
      <c r="CZ3105" s="39"/>
      <c r="DA3105" s="39"/>
      <c r="DB3105" s="39"/>
      <c r="DC3105" s="39"/>
      <c r="DD3105" s="39"/>
      <c r="DE3105" s="39"/>
    </row>
    <row r="3106" spans="1:109" s="38" customFormat="1" ht="12">
      <c r="A3106" s="298"/>
      <c r="B3106" s="298"/>
      <c r="C3106" s="298"/>
      <c r="D3106" s="298"/>
      <c r="E3106" s="298"/>
      <c r="F3106" s="298"/>
      <c r="G3106" s="298"/>
      <c r="H3106" s="298"/>
      <c r="I3106" s="298"/>
      <c r="J3106" s="298"/>
      <c r="K3106" s="298"/>
      <c r="L3106" s="299"/>
      <c r="M3106" s="302"/>
      <c r="N3106" s="298"/>
      <c r="O3106" s="238"/>
      <c r="P3106" s="238"/>
      <c r="Q3106" s="238"/>
      <c r="T3106" s="39"/>
      <c r="U3106" s="39"/>
      <c r="V3106" s="39"/>
      <c r="W3106" s="39"/>
      <c r="X3106" s="39"/>
      <c r="Y3106" s="39"/>
      <c r="Z3106" s="39"/>
      <c r="AA3106" s="39"/>
      <c r="AB3106" s="39"/>
      <c r="AC3106" s="39"/>
      <c r="AD3106" s="39"/>
      <c r="AE3106" s="39"/>
      <c r="AF3106" s="39"/>
      <c r="AG3106" s="39"/>
      <c r="AH3106" s="39"/>
      <c r="AI3106" s="39"/>
      <c r="AJ3106" s="39"/>
      <c r="AK3106" s="39"/>
      <c r="AL3106" s="39"/>
      <c r="AM3106" s="39"/>
      <c r="AN3106" s="39"/>
      <c r="AO3106" s="39"/>
      <c r="AP3106" s="39"/>
      <c r="AQ3106" s="39"/>
      <c r="AR3106" s="39"/>
      <c r="AS3106" s="39"/>
      <c r="AT3106" s="39"/>
      <c r="AU3106" s="39"/>
      <c r="AV3106" s="39"/>
      <c r="AW3106" s="39"/>
      <c r="AX3106" s="39"/>
      <c r="AY3106" s="39"/>
      <c r="AZ3106" s="39"/>
      <c r="BA3106" s="39"/>
      <c r="BB3106" s="39"/>
      <c r="BC3106" s="39"/>
      <c r="BD3106" s="39"/>
      <c r="BE3106" s="39"/>
      <c r="BF3106" s="39"/>
      <c r="BG3106" s="39"/>
      <c r="BH3106" s="39"/>
      <c r="BI3106" s="39"/>
      <c r="BJ3106" s="39"/>
      <c r="BK3106" s="39"/>
      <c r="BL3106" s="39"/>
      <c r="BM3106" s="39"/>
      <c r="BN3106" s="39"/>
      <c r="BO3106" s="39"/>
      <c r="BP3106" s="39"/>
      <c r="BQ3106" s="39"/>
      <c r="BR3106" s="39"/>
      <c r="BS3106" s="39"/>
      <c r="BT3106" s="39"/>
      <c r="BU3106" s="39"/>
      <c r="BV3106" s="39"/>
      <c r="BW3106" s="39"/>
      <c r="BX3106" s="39"/>
      <c r="BY3106" s="39"/>
      <c r="BZ3106" s="39"/>
      <c r="CA3106" s="39"/>
      <c r="CB3106" s="39"/>
      <c r="CC3106" s="39"/>
      <c r="CD3106" s="39"/>
      <c r="CE3106" s="39"/>
      <c r="CF3106" s="39"/>
      <c r="CG3106" s="39"/>
      <c r="CH3106" s="39"/>
      <c r="CI3106" s="39"/>
      <c r="CJ3106" s="39"/>
      <c r="CK3106" s="39"/>
      <c r="CL3106" s="39"/>
      <c r="CM3106" s="39"/>
      <c r="CN3106" s="39"/>
      <c r="CO3106" s="39"/>
      <c r="CP3106" s="39"/>
      <c r="CQ3106" s="39"/>
      <c r="CR3106" s="39"/>
      <c r="CS3106" s="39"/>
      <c r="CT3106" s="39"/>
      <c r="CU3106" s="39"/>
      <c r="CV3106" s="39"/>
      <c r="CW3106" s="39"/>
      <c r="CX3106" s="39"/>
      <c r="CY3106" s="39"/>
      <c r="CZ3106" s="39"/>
      <c r="DA3106" s="39"/>
      <c r="DB3106" s="39"/>
      <c r="DC3106" s="39"/>
      <c r="DD3106" s="39"/>
      <c r="DE3106" s="39"/>
    </row>
    <row r="3107" spans="1:109" s="38" customFormat="1" ht="12">
      <c r="A3107" s="298"/>
      <c r="B3107" s="298"/>
      <c r="C3107" s="298"/>
      <c r="D3107" s="298"/>
      <c r="E3107" s="298"/>
      <c r="F3107" s="298"/>
      <c r="G3107" s="298"/>
      <c r="H3107" s="298"/>
      <c r="I3107" s="298"/>
      <c r="J3107" s="298"/>
      <c r="K3107" s="298"/>
      <c r="L3107" s="299"/>
      <c r="M3107" s="302"/>
      <c r="N3107" s="298"/>
      <c r="O3107" s="238"/>
      <c r="P3107" s="238"/>
      <c r="Q3107" s="238"/>
      <c r="T3107" s="39"/>
      <c r="U3107" s="39"/>
      <c r="V3107" s="39"/>
      <c r="W3107" s="39"/>
      <c r="X3107" s="39"/>
      <c r="Y3107" s="39"/>
      <c r="Z3107" s="39"/>
      <c r="AA3107" s="39"/>
      <c r="AB3107" s="39"/>
      <c r="AC3107" s="39"/>
      <c r="AD3107" s="39"/>
      <c r="AE3107" s="39"/>
      <c r="AF3107" s="39"/>
      <c r="AG3107" s="39"/>
      <c r="AH3107" s="39"/>
      <c r="AI3107" s="39"/>
      <c r="AJ3107" s="39"/>
      <c r="AK3107" s="39"/>
      <c r="AL3107" s="39"/>
      <c r="AM3107" s="39"/>
      <c r="AN3107" s="39"/>
      <c r="AO3107" s="39"/>
      <c r="AP3107" s="39"/>
      <c r="AQ3107" s="39"/>
      <c r="AR3107" s="39"/>
      <c r="AS3107" s="39"/>
      <c r="AT3107" s="39"/>
      <c r="AU3107" s="39"/>
      <c r="AV3107" s="39"/>
      <c r="AW3107" s="39"/>
      <c r="AX3107" s="39"/>
      <c r="AY3107" s="39"/>
      <c r="AZ3107" s="39"/>
      <c r="BA3107" s="39"/>
      <c r="BB3107" s="39"/>
      <c r="BC3107" s="39"/>
      <c r="BD3107" s="39"/>
      <c r="BE3107" s="39"/>
      <c r="BF3107" s="39"/>
      <c r="BG3107" s="39"/>
      <c r="BH3107" s="39"/>
      <c r="BI3107" s="39"/>
      <c r="BJ3107" s="39"/>
      <c r="BK3107" s="39"/>
      <c r="BL3107" s="39"/>
      <c r="BM3107" s="39"/>
      <c r="BN3107" s="39"/>
      <c r="BO3107" s="39"/>
      <c r="BP3107" s="39"/>
      <c r="BQ3107" s="39"/>
      <c r="BR3107" s="39"/>
      <c r="BS3107" s="39"/>
      <c r="BT3107" s="39"/>
      <c r="BU3107" s="39"/>
      <c r="BV3107" s="39"/>
      <c r="BW3107" s="39"/>
      <c r="BX3107" s="39"/>
      <c r="BY3107" s="39"/>
      <c r="BZ3107" s="39"/>
      <c r="CA3107" s="39"/>
      <c r="CB3107" s="39"/>
      <c r="CC3107" s="39"/>
      <c r="CD3107" s="39"/>
      <c r="CE3107" s="39"/>
      <c r="CF3107" s="39"/>
      <c r="CG3107" s="39"/>
      <c r="CH3107" s="39"/>
      <c r="CI3107" s="39"/>
      <c r="CJ3107" s="39"/>
      <c r="CK3107" s="39"/>
      <c r="CL3107" s="39"/>
      <c r="CM3107" s="39"/>
      <c r="CN3107" s="39"/>
      <c r="CO3107" s="39"/>
      <c r="CP3107" s="39"/>
      <c r="CQ3107" s="39"/>
      <c r="CR3107" s="39"/>
      <c r="CS3107" s="39"/>
      <c r="CT3107" s="39"/>
      <c r="CU3107" s="39"/>
      <c r="CV3107" s="39"/>
      <c r="CW3107" s="39"/>
      <c r="CX3107" s="39"/>
      <c r="CY3107" s="39"/>
      <c r="CZ3107" s="39"/>
      <c r="DA3107" s="39"/>
      <c r="DB3107" s="39"/>
      <c r="DC3107" s="39"/>
      <c r="DD3107" s="39"/>
      <c r="DE3107" s="39"/>
    </row>
    <row r="3108" spans="1:109" s="38" customFormat="1" ht="12">
      <c r="A3108" s="298"/>
      <c r="B3108" s="298"/>
      <c r="C3108" s="298"/>
      <c r="D3108" s="298"/>
      <c r="E3108" s="298"/>
      <c r="F3108" s="298"/>
      <c r="G3108" s="298"/>
      <c r="H3108" s="298"/>
      <c r="I3108" s="298"/>
      <c r="J3108" s="298"/>
      <c r="K3108" s="298"/>
      <c r="L3108" s="299"/>
      <c r="M3108" s="302"/>
      <c r="N3108" s="298"/>
      <c r="O3108" s="238"/>
      <c r="P3108" s="238"/>
      <c r="Q3108" s="238"/>
      <c r="T3108" s="39"/>
      <c r="U3108" s="39"/>
      <c r="V3108" s="39"/>
      <c r="W3108" s="39"/>
      <c r="X3108" s="39"/>
      <c r="Y3108" s="39"/>
      <c r="Z3108" s="39"/>
      <c r="AA3108" s="39"/>
      <c r="AB3108" s="39"/>
      <c r="AC3108" s="39"/>
      <c r="AD3108" s="39"/>
      <c r="AE3108" s="39"/>
      <c r="AF3108" s="39"/>
      <c r="AG3108" s="39"/>
      <c r="AH3108" s="39"/>
      <c r="AI3108" s="39"/>
      <c r="AJ3108" s="39"/>
      <c r="AK3108" s="39"/>
      <c r="AL3108" s="39"/>
      <c r="AM3108" s="39"/>
      <c r="AN3108" s="39"/>
      <c r="AO3108" s="39"/>
      <c r="AP3108" s="39"/>
      <c r="AQ3108" s="39"/>
      <c r="AR3108" s="39"/>
      <c r="AS3108" s="39"/>
      <c r="AT3108" s="39"/>
      <c r="AU3108" s="39"/>
      <c r="AV3108" s="39"/>
      <c r="AW3108" s="39"/>
      <c r="AX3108" s="39"/>
      <c r="AY3108" s="39"/>
      <c r="AZ3108" s="39"/>
      <c r="BA3108" s="39"/>
      <c r="BB3108" s="39"/>
      <c r="BC3108" s="39"/>
      <c r="BD3108" s="39"/>
      <c r="BE3108" s="39"/>
      <c r="BF3108" s="39"/>
      <c r="BG3108" s="39"/>
      <c r="BH3108" s="39"/>
      <c r="BI3108" s="39"/>
      <c r="BJ3108" s="39"/>
      <c r="BK3108" s="39"/>
      <c r="BL3108" s="39"/>
      <c r="BM3108" s="39"/>
      <c r="BN3108" s="39"/>
      <c r="BO3108" s="39"/>
      <c r="BP3108" s="39"/>
      <c r="BQ3108" s="39"/>
      <c r="BR3108" s="39"/>
      <c r="BS3108" s="39"/>
      <c r="BT3108" s="39"/>
      <c r="BU3108" s="39"/>
      <c r="BV3108" s="39"/>
      <c r="BW3108" s="39"/>
      <c r="BX3108" s="39"/>
      <c r="BY3108" s="39"/>
      <c r="BZ3108" s="39"/>
      <c r="CA3108" s="39"/>
      <c r="CB3108" s="39"/>
      <c r="CC3108" s="39"/>
      <c r="CD3108" s="39"/>
      <c r="CE3108" s="39"/>
      <c r="CF3108" s="39"/>
      <c r="CG3108" s="39"/>
      <c r="CH3108" s="39"/>
      <c r="CI3108" s="39"/>
      <c r="CJ3108" s="39"/>
      <c r="CK3108" s="39"/>
      <c r="CL3108" s="39"/>
      <c r="CM3108" s="39"/>
      <c r="CN3108" s="39"/>
      <c r="CO3108" s="39"/>
      <c r="CP3108" s="39"/>
      <c r="CQ3108" s="39"/>
      <c r="CR3108" s="39"/>
      <c r="CS3108" s="39"/>
      <c r="CT3108" s="39"/>
      <c r="CU3108" s="39"/>
      <c r="CV3108" s="39"/>
      <c r="CW3108" s="39"/>
      <c r="CX3108" s="39"/>
      <c r="CY3108" s="39"/>
      <c r="CZ3108" s="39"/>
      <c r="DA3108" s="39"/>
      <c r="DB3108" s="39"/>
      <c r="DC3108" s="39"/>
      <c r="DD3108" s="39"/>
      <c r="DE3108" s="39"/>
    </row>
    <row r="3109" spans="1:109" s="38" customFormat="1" ht="12">
      <c r="A3109" s="298"/>
      <c r="B3109" s="298"/>
      <c r="C3109" s="298"/>
      <c r="D3109" s="298"/>
      <c r="E3109" s="298"/>
      <c r="F3109" s="298"/>
      <c r="G3109" s="298"/>
      <c r="H3109" s="298"/>
      <c r="I3109" s="298"/>
      <c r="J3109" s="298"/>
      <c r="K3109" s="298"/>
      <c r="L3109" s="299"/>
      <c r="M3109" s="302"/>
      <c r="N3109" s="298"/>
      <c r="O3109" s="238"/>
      <c r="P3109" s="238"/>
      <c r="Q3109" s="238"/>
      <c r="T3109" s="39"/>
      <c r="U3109" s="39"/>
      <c r="V3109" s="39"/>
      <c r="W3109" s="39"/>
      <c r="X3109" s="39"/>
      <c r="Y3109" s="39"/>
      <c r="Z3109" s="39"/>
      <c r="AA3109" s="39"/>
      <c r="AB3109" s="39"/>
      <c r="AC3109" s="39"/>
      <c r="AD3109" s="39"/>
      <c r="AE3109" s="39"/>
      <c r="AF3109" s="39"/>
      <c r="AG3109" s="39"/>
      <c r="AH3109" s="39"/>
      <c r="AI3109" s="39"/>
      <c r="AJ3109" s="39"/>
      <c r="AK3109" s="39"/>
      <c r="AL3109" s="39"/>
      <c r="AM3109" s="39"/>
      <c r="AN3109" s="39"/>
      <c r="AO3109" s="39"/>
      <c r="AP3109" s="39"/>
      <c r="AQ3109" s="39"/>
      <c r="AR3109" s="39"/>
      <c r="AS3109" s="39"/>
      <c r="AT3109" s="39"/>
      <c r="AU3109" s="39"/>
      <c r="AV3109" s="39"/>
      <c r="AW3109" s="39"/>
      <c r="AX3109" s="39"/>
      <c r="AY3109" s="39"/>
      <c r="AZ3109" s="39"/>
      <c r="BA3109" s="39"/>
      <c r="BB3109" s="39"/>
      <c r="BC3109" s="39"/>
      <c r="BD3109" s="39"/>
      <c r="BE3109" s="39"/>
      <c r="BF3109" s="39"/>
      <c r="BG3109" s="39"/>
      <c r="BH3109" s="39"/>
      <c r="BI3109" s="39"/>
      <c r="BJ3109" s="39"/>
      <c r="BK3109" s="39"/>
      <c r="BL3109" s="39"/>
      <c r="BM3109" s="39"/>
      <c r="BN3109" s="39"/>
      <c r="BO3109" s="39"/>
      <c r="BP3109" s="39"/>
      <c r="BQ3109" s="39"/>
      <c r="BR3109" s="39"/>
      <c r="BS3109" s="39"/>
      <c r="BT3109" s="39"/>
      <c r="BU3109" s="39"/>
      <c r="BV3109" s="39"/>
      <c r="BW3109" s="39"/>
      <c r="BX3109" s="39"/>
      <c r="BY3109" s="39"/>
      <c r="BZ3109" s="39"/>
      <c r="CA3109" s="39"/>
      <c r="CB3109" s="39"/>
      <c r="CC3109" s="39"/>
      <c r="CD3109" s="39"/>
      <c r="CE3109" s="39"/>
      <c r="CF3109" s="39"/>
      <c r="CG3109" s="39"/>
      <c r="CH3109" s="39"/>
      <c r="CI3109" s="39"/>
      <c r="CJ3109" s="39"/>
      <c r="CK3109" s="39"/>
      <c r="CL3109" s="39"/>
      <c r="CM3109" s="39"/>
      <c r="CN3109" s="39"/>
      <c r="CO3109" s="39"/>
      <c r="CP3109" s="39"/>
      <c r="CQ3109" s="39"/>
      <c r="CR3109" s="39"/>
      <c r="CS3109" s="39"/>
      <c r="CT3109" s="39"/>
      <c r="CU3109" s="39"/>
      <c r="CV3109" s="39"/>
      <c r="CW3109" s="39"/>
      <c r="CX3109" s="39"/>
      <c r="CY3109" s="39"/>
      <c r="CZ3109" s="39"/>
      <c r="DA3109" s="39"/>
      <c r="DB3109" s="39"/>
      <c r="DC3109" s="39"/>
      <c r="DD3109" s="39"/>
      <c r="DE3109" s="39"/>
    </row>
    <row r="3110" spans="1:109" s="38" customFormat="1" ht="12">
      <c r="A3110" s="298"/>
      <c r="B3110" s="298"/>
      <c r="C3110" s="298"/>
      <c r="D3110" s="298"/>
      <c r="E3110" s="298"/>
      <c r="F3110" s="298"/>
      <c r="G3110" s="298"/>
      <c r="H3110" s="298"/>
      <c r="I3110" s="298"/>
      <c r="J3110" s="298"/>
      <c r="K3110" s="298"/>
      <c r="L3110" s="299"/>
      <c r="M3110" s="302"/>
      <c r="N3110" s="298"/>
      <c r="O3110" s="238"/>
      <c r="P3110" s="238"/>
      <c r="Q3110" s="238"/>
      <c r="T3110" s="39"/>
      <c r="U3110" s="39"/>
      <c r="V3110" s="39"/>
      <c r="W3110" s="39"/>
      <c r="X3110" s="39"/>
      <c r="Y3110" s="39"/>
      <c r="Z3110" s="39"/>
      <c r="AA3110" s="39"/>
      <c r="AB3110" s="39"/>
      <c r="AC3110" s="39"/>
      <c r="AD3110" s="39"/>
      <c r="AE3110" s="39"/>
      <c r="AF3110" s="39"/>
      <c r="AG3110" s="39"/>
      <c r="AH3110" s="39"/>
      <c r="AI3110" s="39"/>
      <c r="AJ3110" s="39"/>
      <c r="AK3110" s="39"/>
      <c r="AL3110" s="39"/>
      <c r="AM3110" s="39"/>
      <c r="AN3110" s="39"/>
      <c r="AO3110" s="39"/>
      <c r="AP3110" s="39"/>
      <c r="AQ3110" s="39"/>
      <c r="AR3110" s="39"/>
      <c r="AS3110" s="39"/>
      <c r="AT3110" s="39"/>
      <c r="AU3110" s="39"/>
      <c r="AV3110" s="39"/>
      <c r="AW3110" s="39"/>
      <c r="AX3110" s="39"/>
      <c r="AY3110" s="39"/>
      <c r="AZ3110" s="39"/>
      <c r="BA3110" s="39"/>
      <c r="BB3110" s="39"/>
      <c r="BC3110" s="39"/>
      <c r="BD3110" s="39"/>
      <c r="BE3110" s="39"/>
      <c r="BF3110" s="39"/>
      <c r="BG3110" s="39"/>
      <c r="BH3110" s="39"/>
      <c r="BI3110" s="39"/>
      <c r="BJ3110" s="39"/>
      <c r="BK3110" s="39"/>
      <c r="BL3110" s="39"/>
      <c r="BM3110" s="39"/>
      <c r="BN3110" s="39"/>
      <c r="BO3110" s="39"/>
      <c r="BP3110" s="39"/>
      <c r="BQ3110" s="39"/>
      <c r="BR3110" s="39"/>
      <c r="BS3110" s="39"/>
      <c r="BT3110" s="39"/>
      <c r="BU3110" s="39"/>
      <c r="BV3110" s="39"/>
      <c r="BW3110" s="39"/>
      <c r="BX3110" s="39"/>
      <c r="BY3110" s="39"/>
      <c r="BZ3110" s="39"/>
      <c r="CA3110" s="39"/>
      <c r="CB3110" s="39"/>
      <c r="CC3110" s="39"/>
      <c r="CD3110" s="39"/>
      <c r="CE3110" s="39"/>
      <c r="CF3110" s="39"/>
      <c r="CG3110" s="39"/>
      <c r="CH3110" s="39"/>
      <c r="CI3110" s="39"/>
      <c r="CJ3110" s="39"/>
      <c r="CK3110" s="39"/>
      <c r="CL3110" s="39"/>
      <c r="CM3110" s="39"/>
      <c r="CN3110" s="39"/>
      <c r="CO3110" s="39"/>
      <c r="CP3110" s="39"/>
      <c r="CQ3110" s="39"/>
      <c r="CR3110" s="39"/>
      <c r="CS3110" s="39"/>
      <c r="CT3110" s="39"/>
      <c r="CU3110" s="39"/>
      <c r="CV3110" s="39"/>
      <c r="CW3110" s="39"/>
      <c r="CX3110" s="39"/>
      <c r="CY3110" s="39"/>
      <c r="CZ3110" s="39"/>
      <c r="DA3110" s="39"/>
      <c r="DB3110" s="39"/>
      <c r="DC3110" s="39"/>
      <c r="DD3110" s="39"/>
      <c r="DE3110" s="39"/>
    </row>
    <row r="3111" spans="1:109" s="38" customFormat="1" ht="12">
      <c r="A3111" s="298"/>
      <c r="B3111" s="298"/>
      <c r="C3111" s="298"/>
      <c r="D3111" s="298"/>
      <c r="E3111" s="298"/>
      <c r="F3111" s="298"/>
      <c r="G3111" s="298"/>
      <c r="H3111" s="298"/>
      <c r="I3111" s="298"/>
      <c r="J3111" s="298"/>
      <c r="K3111" s="298"/>
      <c r="L3111" s="299"/>
      <c r="M3111" s="302"/>
      <c r="N3111" s="298"/>
      <c r="O3111" s="238"/>
      <c r="P3111" s="238"/>
      <c r="Q3111" s="238"/>
      <c r="T3111" s="39"/>
      <c r="U3111" s="39"/>
      <c r="V3111" s="39"/>
      <c r="W3111" s="39"/>
      <c r="X3111" s="39"/>
      <c r="Y3111" s="39"/>
      <c r="Z3111" s="39"/>
      <c r="AA3111" s="39"/>
      <c r="AB3111" s="39"/>
      <c r="AC3111" s="39"/>
      <c r="AD3111" s="39"/>
      <c r="AE3111" s="39"/>
      <c r="AF3111" s="39"/>
      <c r="AG3111" s="39"/>
      <c r="AH3111" s="39"/>
      <c r="AI3111" s="39"/>
      <c r="AJ3111" s="39"/>
      <c r="AK3111" s="39"/>
      <c r="AL3111" s="39"/>
      <c r="AM3111" s="39"/>
      <c r="AN3111" s="39"/>
      <c r="AO3111" s="39"/>
      <c r="AP3111" s="39"/>
      <c r="AQ3111" s="39"/>
      <c r="AR3111" s="39"/>
      <c r="AS3111" s="39"/>
      <c r="AT3111" s="39"/>
      <c r="AU3111" s="39"/>
      <c r="AV3111" s="39"/>
      <c r="AW3111" s="39"/>
      <c r="AX3111" s="39"/>
      <c r="AY3111" s="39"/>
      <c r="AZ3111" s="39"/>
      <c r="BA3111" s="39"/>
      <c r="BB3111" s="39"/>
      <c r="BC3111" s="39"/>
      <c r="BD3111" s="39"/>
      <c r="BE3111" s="39"/>
      <c r="BF3111" s="39"/>
      <c r="BG3111" s="39"/>
      <c r="BH3111" s="39"/>
      <c r="BI3111" s="39"/>
      <c r="BJ3111" s="39"/>
      <c r="BK3111" s="39"/>
      <c r="BL3111" s="39"/>
      <c r="BM3111" s="39"/>
      <c r="BN3111" s="39"/>
      <c r="BO3111" s="39"/>
      <c r="BP3111" s="39"/>
      <c r="BQ3111" s="39"/>
      <c r="BR3111" s="39"/>
      <c r="BS3111" s="39"/>
      <c r="BT3111" s="39"/>
      <c r="BU3111" s="39"/>
      <c r="BV3111" s="39"/>
      <c r="BW3111" s="39"/>
      <c r="BX3111" s="39"/>
      <c r="BY3111" s="39"/>
      <c r="BZ3111" s="39"/>
      <c r="CA3111" s="39"/>
      <c r="CB3111" s="39"/>
      <c r="CC3111" s="39"/>
      <c r="CD3111" s="39"/>
      <c r="CE3111" s="39"/>
      <c r="CF3111" s="39"/>
      <c r="CG3111" s="39"/>
      <c r="CH3111" s="39"/>
      <c r="CI3111" s="39"/>
      <c r="CJ3111" s="39"/>
      <c r="CK3111" s="39"/>
      <c r="CL3111" s="39"/>
      <c r="CM3111" s="39"/>
      <c r="CN3111" s="39"/>
      <c r="CO3111" s="39"/>
      <c r="CP3111" s="39"/>
      <c r="CQ3111" s="39"/>
      <c r="CR3111" s="39"/>
      <c r="CS3111" s="39"/>
      <c r="CT3111" s="39"/>
      <c r="CU3111" s="39"/>
      <c r="CV3111" s="39"/>
      <c r="CW3111" s="39"/>
      <c r="CX3111" s="39"/>
      <c r="CY3111" s="39"/>
      <c r="CZ3111" s="39"/>
      <c r="DA3111" s="39"/>
      <c r="DB3111" s="39"/>
      <c r="DC3111" s="39"/>
      <c r="DD3111" s="39"/>
      <c r="DE3111" s="39"/>
    </row>
    <row r="3112" spans="1:109" s="38" customFormat="1" ht="12">
      <c r="A3112" s="298"/>
      <c r="B3112" s="298"/>
      <c r="C3112" s="298"/>
      <c r="D3112" s="298"/>
      <c r="E3112" s="298"/>
      <c r="F3112" s="298"/>
      <c r="G3112" s="298"/>
      <c r="H3112" s="298"/>
      <c r="I3112" s="298"/>
      <c r="J3112" s="298"/>
      <c r="K3112" s="298"/>
      <c r="L3112" s="299"/>
      <c r="M3112" s="302"/>
      <c r="N3112" s="298"/>
      <c r="O3112" s="238"/>
      <c r="P3112" s="238"/>
      <c r="Q3112" s="238"/>
      <c r="T3112" s="39"/>
      <c r="U3112" s="39"/>
      <c r="V3112" s="39"/>
      <c r="W3112" s="39"/>
      <c r="X3112" s="39"/>
      <c r="Y3112" s="39"/>
      <c r="Z3112" s="39"/>
      <c r="AA3112" s="39"/>
      <c r="AB3112" s="39"/>
      <c r="AC3112" s="39"/>
      <c r="AD3112" s="39"/>
      <c r="AE3112" s="39"/>
      <c r="AF3112" s="39"/>
      <c r="AG3112" s="39"/>
      <c r="AH3112" s="39"/>
      <c r="AI3112" s="39"/>
      <c r="AJ3112" s="39"/>
      <c r="AK3112" s="39"/>
      <c r="AL3112" s="39"/>
      <c r="AM3112" s="39"/>
      <c r="AN3112" s="39"/>
      <c r="AO3112" s="39"/>
      <c r="AP3112" s="39"/>
      <c r="AQ3112" s="39"/>
      <c r="AR3112" s="39"/>
      <c r="AS3112" s="39"/>
      <c r="AT3112" s="39"/>
      <c r="AU3112" s="39"/>
      <c r="AV3112" s="39"/>
      <c r="AW3112" s="39"/>
      <c r="AX3112" s="39"/>
      <c r="AY3112" s="39"/>
      <c r="AZ3112" s="39"/>
      <c r="BA3112" s="39"/>
      <c r="BB3112" s="39"/>
      <c r="BC3112" s="39"/>
      <c r="BD3112" s="39"/>
      <c r="BE3112" s="39"/>
      <c r="BF3112" s="39"/>
      <c r="BG3112" s="39"/>
      <c r="BH3112" s="39"/>
      <c r="BI3112" s="39"/>
      <c r="BJ3112" s="39"/>
      <c r="BK3112" s="39"/>
      <c r="BL3112" s="39"/>
      <c r="BM3112" s="39"/>
      <c r="BN3112" s="39"/>
      <c r="BO3112" s="39"/>
      <c r="BP3112" s="39"/>
      <c r="BQ3112" s="39"/>
      <c r="BR3112" s="39"/>
      <c r="BS3112" s="39"/>
      <c r="BT3112" s="39"/>
      <c r="BU3112" s="39"/>
      <c r="BV3112" s="39"/>
      <c r="BW3112" s="39"/>
      <c r="BX3112" s="39"/>
      <c r="BY3112" s="39"/>
      <c r="BZ3112" s="39"/>
      <c r="CA3112" s="39"/>
      <c r="CB3112" s="39"/>
      <c r="CC3112" s="39"/>
      <c r="CD3112" s="39"/>
      <c r="CE3112" s="39"/>
      <c r="CF3112" s="39"/>
      <c r="CG3112" s="39"/>
      <c r="CH3112" s="39"/>
      <c r="CI3112" s="39"/>
      <c r="CJ3112" s="39"/>
      <c r="CK3112" s="39"/>
      <c r="CL3112" s="39"/>
      <c r="CM3112" s="39"/>
      <c r="CN3112" s="39"/>
      <c r="CO3112" s="39"/>
      <c r="CP3112" s="39"/>
      <c r="CQ3112" s="39"/>
      <c r="CR3112" s="39"/>
      <c r="CS3112" s="39"/>
      <c r="CT3112" s="39"/>
      <c r="CU3112" s="39"/>
      <c r="CV3112" s="39"/>
      <c r="CW3112" s="39"/>
      <c r="CX3112" s="39"/>
      <c r="CY3112" s="39"/>
      <c r="CZ3112" s="39"/>
      <c r="DA3112" s="39"/>
      <c r="DB3112" s="39"/>
      <c r="DC3112" s="39"/>
      <c r="DD3112" s="39"/>
      <c r="DE3112" s="39"/>
    </row>
    <row r="3113" spans="1:109" s="38" customFormat="1" ht="12">
      <c r="A3113" s="298"/>
      <c r="B3113" s="298"/>
      <c r="C3113" s="298"/>
      <c r="D3113" s="298"/>
      <c r="E3113" s="298"/>
      <c r="F3113" s="298"/>
      <c r="G3113" s="298"/>
      <c r="H3113" s="298"/>
      <c r="I3113" s="298"/>
      <c r="J3113" s="298"/>
      <c r="K3113" s="298"/>
      <c r="L3113" s="299"/>
      <c r="M3113" s="302"/>
      <c r="N3113" s="298"/>
      <c r="O3113" s="238"/>
      <c r="P3113" s="238"/>
      <c r="Q3113" s="238"/>
      <c r="T3113" s="39"/>
      <c r="U3113" s="39"/>
      <c r="V3113" s="39"/>
      <c r="W3113" s="39"/>
      <c r="X3113" s="39"/>
      <c r="Y3113" s="39"/>
      <c r="Z3113" s="39"/>
      <c r="AA3113" s="39"/>
      <c r="AB3113" s="39"/>
      <c r="AC3113" s="39"/>
      <c r="AD3113" s="39"/>
      <c r="AE3113" s="39"/>
      <c r="AF3113" s="39"/>
      <c r="AG3113" s="39"/>
      <c r="AH3113" s="39"/>
      <c r="AI3113" s="39"/>
      <c r="AJ3113" s="39"/>
      <c r="AK3113" s="39"/>
      <c r="AL3113" s="39"/>
      <c r="AM3113" s="39"/>
      <c r="AN3113" s="39"/>
      <c r="AO3113" s="39"/>
      <c r="AP3113" s="39"/>
      <c r="AQ3113" s="39"/>
      <c r="AR3113" s="39"/>
      <c r="AS3113" s="39"/>
      <c r="AT3113" s="39"/>
      <c r="AU3113" s="39"/>
      <c r="AV3113" s="39"/>
      <c r="AW3113" s="39"/>
      <c r="AX3113" s="39"/>
      <c r="AY3113" s="39"/>
      <c r="AZ3113" s="39"/>
      <c r="BA3113" s="39"/>
      <c r="BB3113" s="39"/>
      <c r="BC3113" s="39"/>
      <c r="BD3113" s="39"/>
      <c r="BE3113" s="39"/>
      <c r="BF3113" s="39"/>
      <c r="BG3113" s="39"/>
      <c r="BH3113" s="39"/>
      <c r="BI3113" s="39"/>
      <c r="BJ3113" s="39"/>
      <c r="BK3113" s="39"/>
      <c r="BL3113" s="39"/>
      <c r="BM3113" s="39"/>
      <c r="BN3113" s="39"/>
      <c r="BO3113" s="39"/>
      <c r="BP3113" s="39"/>
      <c r="BQ3113" s="39"/>
      <c r="BR3113" s="39"/>
      <c r="BS3113" s="39"/>
      <c r="BT3113" s="39"/>
      <c r="BU3113" s="39"/>
      <c r="BV3113" s="39"/>
      <c r="BW3113" s="39"/>
      <c r="BX3113" s="39"/>
      <c r="BY3113" s="39"/>
      <c r="BZ3113" s="39"/>
      <c r="CA3113" s="39"/>
      <c r="CB3113" s="39"/>
      <c r="CC3113" s="39"/>
      <c r="CD3113" s="39"/>
      <c r="CE3113" s="39"/>
      <c r="CF3113" s="39"/>
      <c r="CG3113" s="39"/>
      <c r="CH3113" s="39"/>
      <c r="CI3113" s="39"/>
      <c r="CJ3113" s="39"/>
      <c r="CK3113" s="39"/>
      <c r="CL3113" s="39"/>
      <c r="CM3113" s="39"/>
      <c r="CN3113" s="39"/>
      <c r="CO3113" s="39"/>
      <c r="CP3113" s="39"/>
      <c r="CQ3113" s="39"/>
      <c r="CR3113" s="39"/>
      <c r="CS3113" s="39"/>
      <c r="CT3113" s="39"/>
      <c r="CU3113" s="39"/>
      <c r="CV3113" s="39"/>
      <c r="CW3113" s="39"/>
      <c r="CX3113" s="39"/>
      <c r="CY3113" s="39"/>
      <c r="CZ3113" s="39"/>
      <c r="DA3113" s="39"/>
      <c r="DB3113" s="39"/>
      <c r="DC3113" s="39"/>
      <c r="DD3113" s="39"/>
      <c r="DE3113" s="39"/>
    </row>
    <row r="3114" spans="1:109" s="38" customFormat="1" ht="12">
      <c r="A3114" s="298"/>
      <c r="B3114" s="298"/>
      <c r="C3114" s="298"/>
      <c r="D3114" s="298"/>
      <c r="E3114" s="298"/>
      <c r="F3114" s="298"/>
      <c r="G3114" s="298"/>
      <c r="H3114" s="298"/>
      <c r="I3114" s="298"/>
      <c r="J3114" s="298"/>
      <c r="K3114" s="298"/>
      <c r="L3114" s="299"/>
      <c r="M3114" s="302"/>
      <c r="N3114" s="298"/>
      <c r="O3114" s="238"/>
      <c r="P3114" s="238"/>
      <c r="Q3114" s="238"/>
      <c r="T3114" s="39"/>
      <c r="U3114" s="39"/>
      <c r="V3114" s="39"/>
      <c r="W3114" s="39"/>
      <c r="X3114" s="39"/>
      <c r="Y3114" s="39"/>
      <c r="Z3114" s="39"/>
      <c r="AA3114" s="39"/>
      <c r="AB3114" s="39"/>
      <c r="AC3114" s="39"/>
      <c r="AD3114" s="39"/>
      <c r="AE3114" s="39"/>
      <c r="AF3114" s="39"/>
      <c r="AG3114" s="39"/>
      <c r="AH3114" s="39"/>
      <c r="AI3114" s="39"/>
      <c r="AJ3114" s="39"/>
      <c r="AK3114" s="39"/>
      <c r="AL3114" s="39"/>
      <c r="AM3114" s="39"/>
      <c r="AN3114" s="39"/>
      <c r="AO3114" s="39"/>
      <c r="AP3114" s="39"/>
      <c r="AQ3114" s="39"/>
      <c r="AR3114" s="39"/>
      <c r="AS3114" s="39"/>
      <c r="AT3114" s="39"/>
      <c r="AU3114" s="39"/>
      <c r="AV3114" s="39"/>
      <c r="AW3114" s="39"/>
      <c r="AX3114" s="39"/>
      <c r="AY3114" s="39"/>
      <c r="AZ3114" s="39"/>
      <c r="BA3114" s="39"/>
      <c r="BB3114" s="39"/>
      <c r="BC3114" s="39"/>
      <c r="BD3114" s="39"/>
      <c r="BE3114" s="39"/>
      <c r="BF3114" s="39"/>
      <c r="BG3114" s="39"/>
      <c r="BH3114" s="39"/>
      <c r="BI3114" s="39"/>
      <c r="BJ3114" s="39"/>
      <c r="BK3114" s="39"/>
      <c r="BL3114" s="39"/>
      <c r="BM3114" s="39"/>
      <c r="BN3114" s="39"/>
      <c r="BO3114" s="39"/>
      <c r="BP3114" s="39"/>
      <c r="BQ3114" s="39"/>
      <c r="BR3114" s="39"/>
      <c r="BS3114" s="39"/>
      <c r="BT3114" s="39"/>
      <c r="BU3114" s="39"/>
      <c r="BV3114" s="39"/>
      <c r="BW3114" s="39"/>
      <c r="BX3114" s="39"/>
      <c r="BY3114" s="39"/>
      <c r="BZ3114" s="39"/>
      <c r="CA3114" s="39"/>
      <c r="CB3114" s="39"/>
      <c r="CC3114" s="39"/>
      <c r="CD3114" s="39"/>
      <c r="CE3114" s="39"/>
      <c r="CF3114" s="39"/>
      <c r="CG3114" s="39"/>
      <c r="CH3114" s="39"/>
      <c r="CI3114" s="39"/>
      <c r="CJ3114" s="39"/>
      <c r="CK3114" s="39"/>
      <c r="CL3114" s="39"/>
      <c r="CM3114" s="39"/>
      <c r="CN3114" s="39"/>
      <c r="CO3114" s="39"/>
      <c r="CP3114" s="39"/>
      <c r="CQ3114" s="39"/>
      <c r="CR3114" s="39"/>
      <c r="CS3114" s="39"/>
      <c r="CT3114" s="39"/>
      <c r="CU3114" s="39"/>
      <c r="CV3114" s="39"/>
      <c r="CW3114" s="39"/>
      <c r="CX3114" s="39"/>
      <c r="CY3114" s="39"/>
      <c r="CZ3114" s="39"/>
      <c r="DA3114" s="39"/>
      <c r="DB3114" s="39"/>
      <c r="DC3114" s="39"/>
      <c r="DD3114" s="39"/>
      <c r="DE3114" s="39"/>
    </row>
    <row r="3115" spans="1:109" s="38" customFormat="1" ht="12">
      <c r="A3115" s="298"/>
      <c r="B3115" s="298"/>
      <c r="C3115" s="298"/>
      <c r="D3115" s="298"/>
      <c r="E3115" s="298"/>
      <c r="F3115" s="298"/>
      <c r="G3115" s="298"/>
      <c r="H3115" s="298"/>
      <c r="I3115" s="298"/>
      <c r="J3115" s="298"/>
      <c r="K3115" s="298"/>
      <c r="L3115" s="299"/>
      <c r="M3115" s="302"/>
      <c r="N3115" s="298"/>
      <c r="O3115" s="238"/>
      <c r="P3115" s="238"/>
      <c r="Q3115" s="238"/>
      <c r="T3115" s="39"/>
      <c r="U3115" s="39"/>
      <c r="V3115" s="39"/>
      <c r="W3115" s="39"/>
      <c r="X3115" s="39"/>
      <c r="Y3115" s="39"/>
      <c r="Z3115" s="39"/>
      <c r="AA3115" s="39"/>
      <c r="AB3115" s="39"/>
      <c r="AC3115" s="39"/>
      <c r="AD3115" s="39"/>
      <c r="AE3115" s="39"/>
      <c r="AF3115" s="39"/>
      <c r="AG3115" s="39"/>
      <c r="AH3115" s="39"/>
      <c r="AI3115" s="39"/>
      <c r="AJ3115" s="39"/>
      <c r="AK3115" s="39"/>
      <c r="AL3115" s="39"/>
      <c r="AM3115" s="39"/>
      <c r="AN3115" s="39"/>
      <c r="AO3115" s="39"/>
      <c r="AP3115" s="39"/>
      <c r="AQ3115" s="39"/>
      <c r="AR3115" s="39"/>
      <c r="AS3115" s="39"/>
      <c r="AT3115" s="39"/>
      <c r="AU3115" s="39"/>
      <c r="AV3115" s="39"/>
      <c r="AW3115" s="39"/>
      <c r="AX3115" s="39"/>
      <c r="AY3115" s="39"/>
      <c r="AZ3115" s="39"/>
      <c r="BA3115" s="39"/>
      <c r="BB3115" s="39"/>
      <c r="BC3115" s="39"/>
      <c r="BD3115" s="39"/>
      <c r="BE3115" s="39"/>
      <c r="BF3115" s="39"/>
      <c r="BG3115" s="39"/>
      <c r="BH3115" s="39"/>
      <c r="BI3115" s="39"/>
      <c r="BJ3115" s="39"/>
      <c r="BK3115" s="39"/>
      <c r="BL3115" s="39"/>
      <c r="BM3115" s="39"/>
      <c r="BN3115" s="39"/>
      <c r="BO3115" s="39"/>
      <c r="BP3115" s="39"/>
      <c r="BQ3115" s="39"/>
      <c r="BR3115" s="39"/>
      <c r="BS3115" s="39"/>
      <c r="BT3115" s="39"/>
      <c r="BU3115" s="39"/>
      <c r="BV3115" s="39"/>
      <c r="BW3115" s="39"/>
      <c r="BX3115" s="39"/>
      <c r="BY3115" s="39"/>
      <c r="BZ3115" s="39"/>
      <c r="CA3115" s="39"/>
      <c r="CB3115" s="39"/>
      <c r="CC3115" s="39"/>
      <c r="CD3115" s="39"/>
      <c r="CE3115" s="39"/>
      <c r="CF3115" s="39"/>
      <c r="CG3115" s="39"/>
      <c r="CH3115" s="39"/>
      <c r="CI3115" s="39"/>
      <c r="CJ3115" s="39"/>
      <c r="CK3115" s="39"/>
      <c r="CL3115" s="39"/>
      <c r="CM3115" s="39"/>
      <c r="CN3115" s="39"/>
      <c r="CO3115" s="39"/>
      <c r="CP3115" s="39"/>
      <c r="CQ3115" s="39"/>
      <c r="CR3115" s="39"/>
      <c r="CS3115" s="39"/>
      <c r="CT3115" s="39"/>
      <c r="CU3115" s="39"/>
      <c r="CV3115" s="39"/>
      <c r="CW3115" s="39"/>
      <c r="CX3115" s="39"/>
      <c r="CY3115" s="39"/>
      <c r="CZ3115" s="39"/>
      <c r="DA3115" s="39"/>
      <c r="DB3115" s="39"/>
      <c r="DC3115" s="39"/>
      <c r="DD3115" s="39"/>
      <c r="DE3115" s="39"/>
    </row>
    <row r="3116" spans="1:109" s="38" customFormat="1" ht="12">
      <c r="A3116" s="298"/>
      <c r="B3116" s="298"/>
      <c r="C3116" s="298"/>
      <c r="D3116" s="298"/>
      <c r="E3116" s="298"/>
      <c r="F3116" s="298"/>
      <c r="G3116" s="298"/>
      <c r="H3116" s="298"/>
      <c r="I3116" s="298"/>
      <c r="J3116" s="298"/>
      <c r="K3116" s="298"/>
      <c r="L3116" s="299"/>
      <c r="M3116" s="302"/>
      <c r="N3116" s="298"/>
      <c r="O3116" s="238"/>
      <c r="P3116" s="238"/>
      <c r="Q3116" s="238"/>
      <c r="T3116" s="39"/>
      <c r="U3116" s="39"/>
      <c r="V3116" s="39"/>
      <c r="W3116" s="39"/>
      <c r="X3116" s="39"/>
      <c r="Y3116" s="39"/>
      <c r="Z3116" s="39"/>
      <c r="AA3116" s="39"/>
      <c r="AB3116" s="39"/>
      <c r="AC3116" s="39"/>
      <c r="AD3116" s="39"/>
      <c r="AE3116" s="39"/>
      <c r="AF3116" s="39"/>
      <c r="AG3116" s="39"/>
      <c r="AH3116" s="39"/>
      <c r="AI3116" s="39"/>
      <c r="AJ3116" s="39"/>
      <c r="AK3116" s="39"/>
      <c r="AL3116" s="39"/>
      <c r="AM3116" s="39"/>
      <c r="AN3116" s="39"/>
      <c r="AO3116" s="39"/>
      <c r="AP3116" s="39"/>
      <c r="AQ3116" s="39"/>
      <c r="AR3116" s="39"/>
      <c r="AS3116" s="39"/>
      <c r="AT3116" s="39"/>
      <c r="AU3116" s="39"/>
      <c r="AV3116" s="39"/>
      <c r="AW3116" s="39"/>
      <c r="AX3116" s="39"/>
      <c r="AY3116" s="39"/>
      <c r="AZ3116" s="39"/>
      <c r="BA3116" s="39"/>
      <c r="BB3116" s="39"/>
      <c r="BC3116" s="39"/>
      <c r="BD3116" s="39"/>
      <c r="BE3116" s="39"/>
      <c r="BF3116" s="39"/>
      <c r="BG3116" s="39"/>
      <c r="BH3116" s="39"/>
      <c r="BI3116" s="39"/>
      <c r="BJ3116" s="39"/>
      <c r="BK3116" s="39"/>
      <c r="BL3116" s="39"/>
      <c r="BM3116" s="39"/>
      <c r="BN3116" s="39"/>
      <c r="BO3116" s="39"/>
      <c r="BP3116" s="39"/>
      <c r="BQ3116" s="39"/>
      <c r="BR3116" s="39"/>
      <c r="BS3116" s="39"/>
      <c r="BT3116" s="39"/>
      <c r="BU3116" s="39"/>
      <c r="BV3116" s="39"/>
      <c r="BW3116" s="39"/>
      <c r="BX3116" s="39"/>
      <c r="BY3116" s="39"/>
      <c r="BZ3116" s="39"/>
      <c r="CA3116" s="39"/>
      <c r="CB3116" s="39"/>
      <c r="CC3116" s="39"/>
      <c r="CD3116" s="39"/>
      <c r="CE3116" s="39"/>
      <c r="CF3116" s="39"/>
      <c r="CG3116" s="39"/>
      <c r="CH3116" s="39"/>
      <c r="CI3116" s="39"/>
      <c r="CJ3116" s="39"/>
      <c r="CK3116" s="39"/>
      <c r="CL3116" s="39"/>
      <c r="CM3116" s="39"/>
      <c r="CN3116" s="39"/>
      <c r="CO3116" s="39"/>
      <c r="CP3116" s="39"/>
      <c r="CQ3116" s="39"/>
      <c r="CR3116" s="39"/>
      <c r="CS3116" s="39"/>
      <c r="CT3116" s="39"/>
      <c r="CU3116" s="39"/>
      <c r="CV3116" s="39"/>
      <c r="CW3116" s="39"/>
      <c r="CX3116" s="39"/>
      <c r="CY3116" s="39"/>
      <c r="CZ3116" s="39"/>
      <c r="DA3116" s="39"/>
      <c r="DB3116" s="39"/>
      <c r="DC3116" s="39"/>
      <c r="DD3116" s="39"/>
      <c r="DE3116" s="39"/>
    </row>
    <row r="3117" spans="1:109" s="38" customFormat="1" ht="12">
      <c r="A3117" s="298"/>
      <c r="B3117" s="298"/>
      <c r="C3117" s="298"/>
      <c r="D3117" s="298"/>
      <c r="E3117" s="298"/>
      <c r="F3117" s="298"/>
      <c r="G3117" s="298"/>
      <c r="H3117" s="298"/>
      <c r="I3117" s="298"/>
      <c r="J3117" s="298"/>
      <c r="K3117" s="298"/>
      <c r="L3117" s="299"/>
      <c r="M3117" s="302"/>
      <c r="N3117" s="298"/>
      <c r="O3117" s="238"/>
      <c r="P3117" s="238"/>
      <c r="Q3117" s="238"/>
      <c r="T3117" s="39"/>
      <c r="U3117" s="39"/>
      <c r="V3117" s="39"/>
      <c r="W3117" s="39"/>
      <c r="X3117" s="39"/>
      <c r="Y3117" s="39"/>
      <c r="Z3117" s="39"/>
      <c r="AA3117" s="39"/>
      <c r="AB3117" s="39"/>
      <c r="AC3117" s="39"/>
      <c r="AD3117" s="39"/>
      <c r="AE3117" s="39"/>
      <c r="AF3117" s="39"/>
      <c r="AG3117" s="39"/>
      <c r="AH3117" s="39"/>
      <c r="AI3117" s="39"/>
      <c r="AJ3117" s="39"/>
      <c r="AK3117" s="39"/>
      <c r="AL3117" s="39"/>
      <c r="AM3117" s="39"/>
      <c r="AN3117" s="39"/>
      <c r="AO3117" s="39"/>
      <c r="AP3117" s="39"/>
      <c r="AQ3117" s="39"/>
      <c r="AR3117" s="39"/>
      <c r="AS3117" s="39"/>
      <c r="AT3117" s="39"/>
      <c r="AU3117" s="39"/>
      <c r="AV3117" s="39"/>
      <c r="AW3117" s="39"/>
      <c r="AX3117" s="39"/>
      <c r="AY3117" s="39"/>
      <c r="AZ3117" s="39"/>
      <c r="BA3117" s="39"/>
      <c r="BB3117" s="39"/>
      <c r="BC3117" s="39"/>
      <c r="BD3117" s="39"/>
      <c r="BE3117" s="39"/>
      <c r="BF3117" s="39"/>
      <c r="BG3117" s="39"/>
      <c r="BH3117" s="39"/>
      <c r="BI3117" s="39"/>
      <c r="BJ3117" s="39"/>
      <c r="BK3117" s="39"/>
      <c r="BL3117" s="39"/>
      <c r="BM3117" s="39"/>
      <c r="BN3117" s="39"/>
      <c r="BO3117" s="39"/>
      <c r="BP3117" s="39"/>
      <c r="BQ3117" s="39"/>
      <c r="BR3117" s="39"/>
      <c r="BS3117" s="39"/>
      <c r="BT3117" s="39"/>
      <c r="BU3117" s="39"/>
      <c r="BV3117" s="39"/>
      <c r="BW3117" s="39"/>
      <c r="BX3117" s="39"/>
      <c r="BY3117" s="39"/>
      <c r="BZ3117" s="39"/>
      <c r="CA3117" s="39"/>
      <c r="CB3117" s="39"/>
      <c r="CC3117" s="39"/>
      <c r="CD3117" s="39"/>
      <c r="CE3117" s="39"/>
      <c r="CF3117" s="39"/>
      <c r="CG3117" s="39"/>
      <c r="CH3117" s="39"/>
      <c r="CI3117" s="39"/>
      <c r="CJ3117" s="39"/>
      <c r="CK3117" s="39"/>
      <c r="CL3117" s="39"/>
      <c r="CM3117" s="39"/>
      <c r="CN3117" s="39"/>
      <c r="CO3117" s="39"/>
      <c r="CP3117" s="39"/>
      <c r="CQ3117" s="39"/>
      <c r="CR3117" s="39"/>
      <c r="CS3117" s="39"/>
      <c r="CT3117" s="39"/>
      <c r="CU3117" s="39"/>
      <c r="CV3117" s="39"/>
      <c r="CW3117" s="39"/>
      <c r="CX3117" s="39"/>
      <c r="CY3117" s="39"/>
      <c r="CZ3117" s="39"/>
      <c r="DA3117" s="39"/>
      <c r="DB3117" s="39"/>
      <c r="DC3117" s="39"/>
      <c r="DD3117" s="39"/>
      <c r="DE3117" s="39"/>
    </row>
    <row r="3118" spans="1:109" s="38" customFormat="1" ht="12">
      <c r="A3118" s="298"/>
      <c r="B3118" s="298"/>
      <c r="C3118" s="298"/>
      <c r="D3118" s="298"/>
      <c r="E3118" s="298"/>
      <c r="F3118" s="298"/>
      <c r="G3118" s="298"/>
      <c r="H3118" s="298"/>
      <c r="I3118" s="298"/>
      <c r="J3118" s="298"/>
      <c r="K3118" s="298"/>
      <c r="L3118" s="299"/>
      <c r="M3118" s="302"/>
      <c r="N3118" s="298"/>
      <c r="O3118" s="238"/>
      <c r="P3118" s="238"/>
      <c r="Q3118" s="238"/>
      <c r="T3118" s="39"/>
      <c r="U3118" s="39"/>
      <c r="V3118" s="39"/>
      <c r="W3118" s="39"/>
      <c r="X3118" s="39"/>
      <c r="Y3118" s="39"/>
      <c r="Z3118" s="39"/>
      <c r="AA3118" s="39"/>
      <c r="AB3118" s="39"/>
      <c r="AC3118" s="39"/>
      <c r="AD3118" s="39"/>
      <c r="AE3118" s="39"/>
      <c r="AF3118" s="39"/>
      <c r="AG3118" s="39"/>
      <c r="AH3118" s="39"/>
      <c r="AI3118" s="39"/>
      <c r="AJ3118" s="39"/>
      <c r="AK3118" s="39"/>
      <c r="AL3118" s="39"/>
      <c r="AM3118" s="39"/>
      <c r="AN3118" s="39"/>
      <c r="AO3118" s="39"/>
      <c r="AP3118" s="39"/>
      <c r="AQ3118" s="39"/>
      <c r="AR3118" s="39"/>
      <c r="AS3118" s="39"/>
      <c r="AT3118" s="39"/>
      <c r="AU3118" s="39"/>
      <c r="AV3118" s="39"/>
      <c r="AW3118" s="39"/>
      <c r="AX3118" s="39"/>
      <c r="AY3118" s="39"/>
      <c r="AZ3118" s="39"/>
      <c r="BA3118" s="39"/>
      <c r="BB3118" s="39"/>
      <c r="BC3118" s="39"/>
      <c r="BD3118" s="39"/>
      <c r="BE3118" s="39"/>
      <c r="BF3118" s="39"/>
      <c r="BG3118" s="39"/>
      <c r="BH3118" s="39"/>
      <c r="BI3118" s="39"/>
      <c r="BJ3118" s="39"/>
      <c r="BK3118" s="39"/>
      <c r="BL3118" s="39"/>
      <c r="BM3118" s="39"/>
      <c r="BN3118" s="39"/>
      <c r="BO3118" s="39"/>
      <c r="BP3118" s="39"/>
      <c r="BQ3118" s="39"/>
      <c r="BR3118" s="39"/>
      <c r="BS3118" s="39"/>
      <c r="BT3118" s="39"/>
      <c r="BU3118" s="39"/>
      <c r="BV3118" s="39"/>
      <c r="BW3118" s="39"/>
      <c r="BX3118" s="39"/>
      <c r="BY3118" s="39"/>
      <c r="BZ3118" s="39"/>
      <c r="CA3118" s="39"/>
      <c r="CB3118" s="39"/>
      <c r="CC3118" s="39"/>
      <c r="CD3118" s="39"/>
      <c r="CE3118" s="39"/>
      <c r="CF3118" s="39"/>
      <c r="CG3118" s="39"/>
      <c r="CH3118" s="39"/>
      <c r="CI3118" s="39"/>
      <c r="CJ3118" s="39"/>
      <c r="CK3118" s="39"/>
      <c r="CL3118" s="39"/>
      <c r="CM3118" s="39"/>
      <c r="CN3118" s="39"/>
      <c r="CO3118" s="39"/>
      <c r="CP3118" s="39"/>
      <c r="CQ3118" s="39"/>
      <c r="CR3118" s="39"/>
      <c r="CS3118" s="39"/>
      <c r="CT3118" s="39"/>
      <c r="CU3118" s="39"/>
      <c r="CV3118" s="39"/>
      <c r="CW3118" s="39"/>
      <c r="CX3118" s="39"/>
      <c r="CY3118" s="39"/>
      <c r="CZ3118" s="39"/>
      <c r="DA3118" s="39"/>
      <c r="DB3118" s="39"/>
      <c r="DC3118" s="39"/>
      <c r="DD3118" s="39"/>
      <c r="DE3118" s="39"/>
    </row>
    <row r="3119" spans="1:109" s="38" customFormat="1" ht="12">
      <c r="A3119" s="298"/>
      <c r="B3119" s="298"/>
      <c r="C3119" s="298"/>
      <c r="D3119" s="298"/>
      <c r="E3119" s="298"/>
      <c r="F3119" s="298"/>
      <c r="G3119" s="298"/>
      <c r="H3119" s="298"/>
      <c r="I3119" s="298"/>
      <c r="J3119" s="298"/>
      <c r="K3119" s="298"/>
      <c r="L3119" s="299"/>
      <c r="M3119" s="302"/>
      <c r="N3119" s="298"/>
      <c r="O3119" s="238"/>
      <c r="P3119" s="238"/>
      <c r="Q3119" s="238"/>
      <c r="T3119" s="39"/>
      <c r="U3119" s="39"/>
      <c r="V3119" s="39"/>
      <c r="W3119" s="39"/>
      <c r="X3119" s="39"/>
      <c r="Y3119" s="39"/>
      <c r="Z3119" s="39"/>
      <c r="AA3119" s="39"/>
      <c r="AB3119" s="39"/>
      <c r="AC3119" s="39"/>
      <c r="AD3119" s="39"/>
      <c r="AE3119" s="39"/>
      <c r="AF3119" s="39"/>
      <c r="AG3119" s="39"/>
      <c r="AH3119" s="39"/>
      <c r="AI3119" s="39"/>
      <c r="AJ3119" s="39"/>
      <c r="AK3119" s="39"/>
      <c r="AL3119" s="39"/>
      <c r="AM3119" s="39"/>
      <c r="AN3119" s="39"/>
      <c r="AO3119" s="39"/>
      <c r="AP3119" s="39"/>
      <c r="AQ3119" s="39"/>
      <c r="AR3119" s="39"/>
      <c r="AS3119" s="39"/>
      <c r="AT3119" s="39"/>
      <c r="AU3119" s="39"/>
      <c r="AV3119" s="39"/>
      <c r="AW3119" s="39"/>
      <c r="AX3119" s="39"/>
      <c r="AY3119" s="39"/>
      <c r="AZ3119" s="39"/>
      <c r="BA3119" s="39"/>
      <c r="BB3119" s="39"/>
      <c r="BC3119" s="39"/>
      <c r="BD3119" s="39"/>
      <c r="BE3119" s="39"/>
      <c r="BF3119" s="39"/>
      <c r="BG3119" s="39"/>
      <c r="BH3119" s="39"/>
      <c r="BI3119" s="39"/>
      <c r="BJ3119" s="39"/>
      <c r="BK3119" s="39"/>
      <c r="BL3119" s="39"/>
      <c r="BM3119" s="39"/>
      <c r="BN3119" s="39"/>
      <c r="BO3119" s="39"/>
      <c r="BP3119" s="39"/>
      <c r="BQ3119" s="39"/>
      <c r="BR3119" s="39"/>
      <c r="BS3119" s="39"/>
      <c r="BT3119" s="39"/>
      <c r="BU3119" s="39"/>
      <c r="BV3119" s="39"/>
      <c r="BW3119" s="39"/>
      <c r="BX3119" s="39"/>
      <c r="BY3119" s="39"/>
      <c r="BZ3119" s="39"/>
      <c r="CA3119" s="39"/>
      <c r="CB3119" s="39"/>
      <c r="CC3119" s="39"/>
      <c r="CD3119" s="39"/>
      <c r="CE3119" s="39"/>
      <c r="CF3119" s="39"/>
      <c r="CG3119" s="39"/>
      <c r="CH3119" s="39"/>
      <c r="CI3119" s="39"/>
      <c r="CJ3119" s="39"/>
      <c r="CK3119" s="39"/>
      <c r="CL3119" s="39"/>
      <c r="CM3119" s="39"/>
      <c r="CN3119" s="39"/>
      <c r="CO3119" s="39"/>
      <c r="CP3119" s="39"/>
      <c r="CQ3119" s="39"/>
      <c r="CR3119" s="39"/>
      <c r="CS3119" s="39"/>
      <c r="CT3119" s="39"/>
      <c r="CU3119" s="39"/>
      <c r="CV3119" s="39"/>
      <c r="CW3119" s="39"/>
      <c r="CX3119" s="39"/>
      <c r="CY3119" s="39"/>
      <c r="CZ3119" s="39"/>
      <c r="DA3119" s="39"/>
      <c r="DB3119" s="39"/>
      <c r="DC3119" s="39"/>
      <c r="DD3119" s="39"/>
      <c r="DE3119" s="39"/>
    </row>
    <row r="3120" spans="1:109" s="38" customFormat="1" ht="12">
      <c r="A3120" s="298"/>
      <c r="B3120" s="298"/>
      <c r="C3120" s="298"/>
      <c r="D3120" s="298"/>
      <c r="E3120" s="298"/>
      <c r="F3120" s="298"/>
      <c r="G3120" s="298"/>
      <c r="H3120" s="298"/>
      <c r="I3120" s="298"/>
      <c r="J3120" s="298"/>
      <c r="K3120" s="298"/>
      <c r="L3120" s="299"/>
      <c r="M3120" s="302"/>
      <c r="N3120" s="298"/>
      <c r="O3120" s="238"/>
      <c r="P3120" s="238"/>
      <c r="Q3120" s="238"/>
      <c r="T3120" s="39"/>
      <c r="U3120" s="39"/>
      <c r="V3120" s="39"/>
      <c r="W3120" s="39"/>
      <c r="X3120" s="39"/>
      <c r="Y3120" s="39"/>
      <c r="Z3120" s="39"/>
      <c r="AA3120" s="39"/>
      <c r="AB3120" s="39"/>
      <c r="AC3120" s="39"/>
      <c r="AD3120" s="39"/>
      <c r="AE3120" s="39"/>
      <c r="AF3120" s="39"/>
      <c r="AG3120" s="39"/>
      <c r="AH3120" s="39"/>
      <c r="AI3120" s="39"/>
      <c r="AJ3120" s="39"/>
      <c r="AK3120" s="39"/>
      <c r="AL3120" s="39"/>
      <c r="AM3120" s="39"/>
      <c r="AN3120" s="39"/>
      <c r="AO3120" s="39"/>
      <c r="AP3120" s="39"/>
      <c r="AQ3120" s="39"/>
      <c r="AR3120" s="39"/>
      <c r="AS3120" s="39"/>
      <c r="AT3120" s="39"/>
      <c r="AU3120" s="39"/>
      <c r="AV3120" s="39"/>
      <c r="AW3120" s="39"/>
      <c r="AX3120" s="39"/>
      <c r="AY3120" s="39"/>
      <c r="AZ3120" s="39"/>
      <c r="BA3120" s="39"/>
      <c r="BB3120" s="39"/>
      <c r="BC3120" s="39"/>
      <c r="BD3120" s="39"/>
      <c r="BE3120" s="39"/>
      <c r="BF3120" s="39"/>
      <c r="BG3120" s="39"/>
      <c r="BH3120" s="39"/>
      <c r="BI3120" s="39"/>
      <c r="BJ3120" s="39"/>
      <c r="BK3120" s="39"/>
      <c r="BL3120" s="39"/>
      <c r="BM3120" s="39"/>
      <c r="BN3120" s="39"/>
      <c r="BO3120" s="39"/>
      <c r="BP3120" s="39"/>
      <c r="BQ3120" s="39"/>
      <c r="BR3120" s="39"/>
      <c r="BS3120" s="39"/>
      <c r="BT3120" s="39"/>
      <c r="BU3120" s="39"/>
      <c r="BV3120" s="39"/>
      <c r="BW3120" s="39"/>
      <c r="BX3120" s="39"/>
      <c r="BY3120" s="39"/>
      <c r="BZ3120" s="39"/>
      <c r="CA3120" s="39"/>
      <c r="CB3120" s="39"/>
      <c r="CC3120" s="39"/>
      <c r="CD3120" s="39"/>
      <c r="CE3120" s="39"/>
      <c r="CF3120" s="39"/>
      <c r="CG3120" s="39"/>
      <c r="CH3120" s="39"/>
      <c r="CI3120" s="39"/>
      <c r="CJ3120" s="39"/>
      <c r="CK3120" s="39"/>
      <c r="CL3120" s="39"/>
      <c r="CM3120" s="39"/>
      <c r="CN3120" s="39"/>
      <c r="CO3120" s="39"/>
      <c r="CP3120" s="39"/>
      <c r="CQ3120" s="39"/>
      <c r="CR3120" s="39"/>
      <c r="CS3120" s="39"/>
      <c r="CT3120" s="39"/>
      <c r="CU3120" s="39"/>
      <c r="CV3120" s="39"/>
      <c r="CW3120" s="39"/>
      <c r="CX3120" s="39"/>
      <c r="CY3120" s="39"/>
      <c r="CZ3120" s="39"/>
      <c r="DA3120" s="39"/>
      <c r="DB3120" s="39"/>
      <c r="DC3120" s="39"/>
      <c r="DD3120" s="39"/>
      <c r="DE3120" s="39"/>
    </row>
    <row r="3121" spans="1:109" s="38" customFormat="1" ht="12">
      <c r="A3121" s="298"/>
      <c r="B3121" s="298"/>
      <c r="C3121" s="298"/>
      <c r="D3121" s="298"/>
      <c r="E3121" s="298"/>
      <c r="F3121" s="298"/>
      <c r="G3121" s="298"/>
      <c r="H3121" s="298"/>
      <c r="I3121" s="298"/>
      <c r="J3121" s="298"/>
      <c r="K3121" s="298"/>
      <c r="L3121" s="299"/>
      <c r="M3121" s="302"/>
      <c r="N3121" s="298"/>
      <c r="O3121" s="238"/>
      <c r="P3121" s="238"/>
      <c r="Q3121" s="238"/>
      <c r="T3121" s="39"/>
      <c r="U3121" s="39"/>
      <c r="V3121" s="39"/>
      <c r="W3121" s="39"/>
      <c r="X3121" s="39"/>
      <c r="Y3121" s="39"/>
      <c r="Z3121" s="39"/>
      <c r="AA3121" s="39"/>
      <c r="AB3121" s="39"/>
      <c r="AC3121" s="39"/>
      <c r="AD3121" s="39"/>
      <c r="AE3121" s="39"/>
      <c r="AF3121" s="39"/>
      <c r="AG3121" s="39"/>
      <c r="AH3121" s="39"/>
      <c r="AI3121" s="39"/>
      <c r="AJ3121" s="39"/>
      <c r="AK3121" s="39"/>
      <c r="AL3121" s="39"/>
      <c r="AM3121" s="39"/>
      <c r="AN3121" s="39"/>
      <c r="AO3121" s="39"/>
      <c r="AP3121" s="39"/>
      <c r="AQ3121" s="39"/>
      <c r="AR3121" s="39"/>
      <c r="AS3121" s="39"/>
      <c r="AT3121" s="39"/>
      <c r="AU3121" s="39"/>
      <c r="AV3121" s="39"/>
      <c r="AW3121" s="39"/>
      <c r="AX3121" s="39"/>
      <c r="AY3121" s="39"/>
      <c r="AZ3121" s="39"/>
      <c r="BA3121" s="39"/>
      <c r="BB3121" s="39"/>
      <c r="BC3121" s="39"/>
      <c r="BD3121" s="39"/>
      <c r="BE3121" s="39"/>
      <c r="BF3121" s="39"/>
      <c r="BG3121" s="39"/>
      <c r="BH3121" s="39"/>
      <c r="BI3121" s="39"/>
      <c r="BJ3121" s="39"/>
      <c r="BK3121" s="39"/>
      <c r="BL3121" s="39"/>
      <c r="BM3121" s="39"/>
      <c r="BN3121" s="39"/>
      <c r="BO3121" s="39"/>
      <c r="BP3121" s="39"/>
      <c r="BQ3121" s="39"/>
      <c r="BR3121" s="39"/>
      <c r="BS3121" s="39"/>
      <c r="BT3121" s="39"/>
      <c r="BU3121" s="39"/>
      <c r="BV3121" s="39"/>
      <c r="BW3121" s="39"/>
      <c r="BX3121" s="39"/>
      <c r="BY3121" s="39"/>
      <c r="BZ3121" s="39"/>
      <c r="CA3121" s="39"/>
      <c r="CB3121" s="39"/>
      <c r="CC3121" s="39"/>
      <c r="CD3121" s="39"/>
      <c r="CE3121" s="39"/>
      <c r="CF3121" s="39"/>
      <c r="CG3121" s="39"/>
      <c r="CH3121" s="39"/>
      <c r="CI3121" s="39"/>
      <c r="CJ3121" s="39"/>
      <c r="CK3121" s="39"/>
      <c r="CL3121" s="39"/>
      <c r="CM3121" s="39"/>
      <c r="CN3121" s="39"/>
      <c r="CO3121" s="39"/>
      <c r="CP3121" s="39"/>
      <c r="CQ3121" s="39"/>
      <c r="CR3121" s="39"/>
      <c r="CS3121" s="39"/>
      <c r="CT3121" s="39"/>
      <c r="CU3121" s="39"/>
      <c r="CV3121" s="39"/>
      <c r="CW3121" s="39"/>
      <c r="CX3121" s="39"/>
      <c r="CY3121" s="39"/>
      <c r="CZ3121" s="39"/>
      <c r="DA3121" s="39"/>
      <c r="DB3121" s="39"/>
      <c r="DC3121" s="39"/>
      <c r="DD3121" s="39"/>
      <c r="DE3121" s="39"/>
    </row>
    <row r="3122" spans="1:109" s="38" customFormat="1" ht="12">
      <c r="A3122" s="298"/>
      <c r="B3122" s="298"/>
      <c r="C3122" s="298"/>
      <c r="D3122" s="298"/>
      <c r="E3122" s="298"/>
      <c r="F3122" s="298"/>
      <c r="G3122" s="298"/>
      <c r="H3122" s="298"/>
      <c r="I3122" s="298"/>
      <c r="J3122" s="298"/>
      <c r="K3122" s="298"/>
      <c r="L3122" s="299"/>
      <c r="M3122" s="302"/>
      <c r="N3122" s="298"/>
      <c r="O3122" s="238"/>
      <c r="P3122" s="238"/>
      <c r="Q3122" s="238"/>
      <c r="T3122" s="39"/>
      <c r="U3122" s="39"/>
      <c r="V3122" s="39"/>
      <c r="W3122" s="39"/>
      <c r="X3122" s="39"/>
      <c r="Y3122" s="39"/>
      <c r="Z3122" s="39"/>
      <c r="AA3122" s="39"/>
      <c r="AB3122" s="39"/>
      <c r="AC3122" s="39"/>
      <c r="AD3122" s="39"/>
      <c r="AE3122" s="39"/>
      <c r="AF3122" s="39"/>
      <c r="AG3122" s="39"/>
      <c r="AH3122" s="39"/>
      <c r="AI3122" s="39"/>
      <c r="AJ3122" s="39"/>
      <c r="AK3122" s="39"/>
      <c r="AL3122" s="39"/>
      <c r="AM3122" s="39"/>
      <c r="AN3122" s="39"/>
      <c r="AO3122" s="39"/>
      <c r="AP3122" s="39"/>
      <c r="AQ3122" s="39"/>
      <c r="AR3122" s="39"/>
      <c r="AS3122" s="39"/>
      <c r="AT3122" s="39"/>
      <c r="AU3122" s="39"/>
      <c r="AV3122" s="39"/>
      <c r="AW3122" s="39"/>
      <c r="AX3122" s="39"/>
      <c r="AY3122" s="39"/>
      <c r="AZ3122" s="39"/>
      <c r="BA3122" s="39"/>
      <c r="BB3122" s="39"/>
      <c r="BC3122" s="39"/>
      <c r="BD3122" s="39"/>
      <c r="BE3122" s="39"/>
      <c r="BF3122" s="39"/>
      <c r="BG3122" s="39"/>
      <c r="BH3122" s="39"/>
      <c r="BI3122" s="39"/>
      <c r="BJ3122" s="39"/>
      <c r="BK3122" s="39"/>
      <c r="BL3122" s="39"/>
      <c r="BM3122" s="39"/>
      <c r="BN3122" s="39"/>
      <c r="BO3122" s="39"/>
      <c r="BP3122" s="39"/>
      <c r="BQ3122" s="39"/>
      <c r="BR3122" s="39"/>
      <c r="BS3122" s="39"/>
      <c r="BT3122" s="39"/>
      <c r="BU3122" s="39"/>
      <c r="BV3122" s="39"/>
      <c r="BW3122" s="39"/>
      <c r="BX3122" s="39"/>
      <c r="BY3122" s="39"/>
      <c r="BZ3122" s="39"/>
      <c r="CA3122" s="39"/>
      <c r="CB3122" s="39"/>
      <c r="CC3122" s="39"/>
      <c r="CD3122" s="39"/>
      <c r="CE3122" s="39"/>
      <c r="CF3122" s="39"/>
      <c r="CG3122" s="39"/>
      <c r="CH3122" s="39"/>
      <c r="CI3122" s="39"/>
      <c r="CJ3122" s="39"/>
      <c r="CK3122" s="39"/>
      <c r="CL3122" s="39"/>
      <c r="CM3122" s="39"/>
      <c r="CN3122" s="39"/>
      <c r="CO3122" s="39"/>
      <c r="CP3122" s="39"/>
      <c r="CQ3122" s="39"/>
      <c r="CR3122" s="39"/>
      <c r="CS3122" s="39"/>
      <c r="CT3122" s="39"/>
      <c r="CU3122" s="39"/>
      <c r="CV3122" s="39"/>
      <c r="CW3122" s="39"/>
      <c r="CX3122" s="39"/>
      <c r="CY3122" s="39"/>
      <c r="CZ3122" s="39"/>
      <c r="DA3122" s="39"/>
      <c r="DB3122" s="39"/>
      <c r="DC3122" s="39"/>
      <c r="DD3122" s="39"/>
      <c r="DE3122" s="39"/>
    </row>
    <row r="3123" spans="1:109" s="38" customFormat="1" ht="12">
      <c r="A3123" s="298"/>
      <c r="B3123" s="298"/>
      <c r="C3123" s="298"/>
      <c r="D3123" s="298"/>
      <c r="E3123" s="298"/>
      <c r="F3123" s="298"/>
      <c r="G3123" s="298"/>
      <c r="H3123" s="298"/>
      <c r="I3123" s="298"/>
      <c r="J3123" s="298"/>
      <c r="K3123" s="298"/>
      <c r="L3123" s="299"/>
      <c r="M3123" s="302"/>
      <c r="N3123" s="298"/>
      <c r="O3123" s="238"/>
      <c r="P3123" s="238"/>
      <c r="Q3123" s="238"/>
      <c r="T3123" s="39"/>
      <c r="U3123" s="39"/>
      <c r="V3123" s="39"/>
      <c r="W3123" s="39"/>
      <c r="X3123" s="39"/>
      <c r="Y3123" s="39"/>
      <c r="Z3123" s="39"/>
      <c r="AA3123" s="39"/>
      <c r="AB3123" s="39"/>
      <c r="AC3123" s="39"/>
      <c r="AD3123" s="39"/>
      <c r="AE3123" s="39"/>
      <c r="AF3123" s="39"/>
      <c r="AG3123" s="39"/>
      <c r="AH3123" s="39"/>
      <c r="AI3123" s="39"/>
      <c r="AJ3123" s="39"/>
      <c r="AK3123" s="39"/>
      <c r="AL3123" s="39"/>
      <c r="AM3123" s="39"/>
      <c r="AN3123" s="39"/>
      <c r="AO3123" s="39"/>
      <c r="AP3123" s="39"/>
      <c r="AQ3123" s="39"/>
      <c r="AR3123" s="39"/>
      <c r="AS3123" s="39"/>
      <c r="AT3123" s="39"/>
      <c r="AU3123" s="39"/>
      <c r="AV3123" s="39"/>
      <c r="AW3123" s="39"/>
      <c r="AX3123" s="39"/>
      <c r="AY3123" s="39"/>
      <c r="AZ3123" s="39"/>
      <c r="BA3123" s="39"/>
      <c r="BB3123" s="39"/>
      <c r="BC3123" s="39"/>
      <c r="BD3123" s="39"/>
      <c r="BE3123" s="39"/>
      <c r="BF3123" s="39"/>
      <c r="BG3123" s="39"/>
      <c r="BH3123" s="39"/>
      <c r="BI3123" s="39"/>
      <c r="BJ3123" s="39"/>
      <c r="BK3123" s="39"/>
      <c r="BL3123" s="39"/>
      <c r="BM3123" s="39"/>
      <c r="BN3123" s="39"/>
      <c r="BO3123" s="39"/>
      <c r="BP3123" s="39"/>
      <c r="BQ3123" s="39"/>
      <c r="BR3123" s="39"/>
      <c r="BS3123" s="39"/>
      <c r="BT3123" s="39"/>
      <c r="BU3123" s="39"/>
      <c r="BV3123" s="39"/>
      <c r="BW3123" s="39"/>
      <c r="BX3123" s="39"/>
      <c r="BY3123" s="39"/>
      <c r="BZ3123" s="39"/>
      <c r="CA3123" s="39"/>
      <c r="CB3123" s="39"/>
      <c r="CC3123" s="39"/>
      <c r="CD3123" s="39"/>
      <c r="CE3123" s="39"/>
      <c r="CF3123" s="39"/>
      <c r="CG3123" s="39"/>
      <c r="CH3123" s="39"/>
      <c r="CI3123" s="39"/>
      <c r="CJ3123" s="39"/>
      <c r="CK3123" s="39"/>
      <c r="CL3123" s="39"/>
      <c r="CM3123" s="39"/>
      <c r="CN3123" s="39"/>
      <c r="CO3123" s="39"/>
      <c r="CP3123" s="39"/>
      <c r="CQ3123" s="39"/>
      <c r="CR3123" s="39"/>
      <c r="CS3123" s="39"/>
      <c r="CT3123" s="39"/>
      <c r="CU3123" s="39"/>
      <c r="CV3123" s="39"/>
      <c r="CW3123" s="39"/>
      <c r="CX3123" s="39"/>
      <c r="CY3123" s="39"/>
      <c r="CZ3123" s="39"/>
      <c r="DA3123" s="39"/>
      <c r="DB3123" s="39"/>
      <c r="DC3123" s="39"/>
      <c r="DD3123" s="39"/>
      <c r="DE3123" s="39"/>
    </row>
    <row r="3124" spans="1:109" s="38" customFormat="1" ht="12">
      <c r="A3124" s="298"/>
      <c r="B3124" s="298"/>
      <c r="C3124" s="298"/>
      <c r="D3124" s="298"/>
      <c r="E3124" s="298"/>
      <c r="F3124" s="298"/>
      <c r="G3124" s="298"/>
      <c r="H3124" s="298"/>
      <c r="I3124" s="298"/>
      <c r="J3124" s="298"/>
      <c r="K3124" s="298"/>
      <c r="L3124" s="299"/>
      <c r="M3124" s="302"/>
      <c r="N3124" s="298"/>
      <c r="O3124" s="238"/>
      <c r="P3124" s="238"/>
      <c r="Q3124" s="238"/>
      <c r="T3124" s="39"/>
      <c r="U3124" s="39"/>
      <c r="V3124" s="39"/>
      <c r="W3124" s="39"/>
      <c r="X3124" s="39"/>
      <c r="Y3124" s="39"/>
      <c r="Z3124" s="39"/>
      <c r="AA3124" s="39"/>
      <c r="AB3124" s="39"/>
      <c r="AC3124" s="39"/>
      <c r="AD3124" s="39"/>
      <c r="AE3124" s="39"/>
      <c r="AF3124" s="39"/>
      <c r="AG3124" s="39"/>
      <c r="AH3124" s="39"/>
      <c r="AI3124" s="39"/>
      <c r="AJ3124" s="39"/>
      <c r="AK3124" s="39"/>
      <c r="AL3124" s="39"/>
      <c r="AM3124" s="39"/>
      <c r="AN3124" s="39"/>
      <c r="AO3124" s="39"/>
      <c r="AP3124" s="39"/>
      <c r="AQ3124" s="39"/>
      <c r="AR3124" s="39"/>
      <c r="AS3124" s="39"/>
      <c r="AT3124" s="39"/>
      <c r="AU3124" s="39"/>
      <c r="AV3124" s="39"/>
      <c r="AW3124" s="39"/>
      <c r="AX3124" s="39"/>
      <c r="AY3124" s="39"/>
      <c r="AZ3124" s="39"/>
      <c r="BA3124" s="39"/>
      <c r="BB3124" s="39"/>
      <c r="BC3124" s="39"/>
      <c r="BD3124" s="39"/>
      <c r="BE3124" s="39"/>
      <c r="BF3124" s="39"/>
      <c r="BG3124" s="39"/>
      <c r="BH3124" s="39"/>
      <c r="BI3124" s="39"/>
      <c r="BJ3124" s="39"/>
      <c r="BK3124" s="39"/>
      <c r="BL3124" s="39"/>
      <c r="BM3124" s="39"/>
      <c r="BN3124" s="39"/>
      <c r="BO3124" s="39"/>
      <c r="BP3124" s="39"/>
      <c r="BQ3124" s="39"/>
      <c r="BR3124" s="39"/>
      <c r="BS3124" s="39"/>
      <c r="BT3124" s="39"/>
      <c r="BU3124" s="39"/>
      <c r="BV3124" s="39"/>
      <c r="BW3124" s="39"/>
      <c r="BX3124" s="39"/>
      <c r="BY3124" s="39"/>
      <c r="BZ3124" s="39"/>
      <c r="CA3124" s="39"/>
      <c r="CB3124" s="39"/>
      <c r="CC3124" s="39"/>
      <c r="CD3124" s="39"/>
      <c r="CE3124" s="39"/>
      <c r="CF3124" s="39"/>
      <c r="CG3124" s="39"/>
      <c r="CH3124" s="39"/>
      <c r="CI3124" s="39"/>
      <c r="CJ3124" s="39"/>
      <c r="CK3124" s="39"/>
      <c r="CL3124" s="39"/>
      <c r="CM3124" s="39"/>
      <c r="CN3124" s="39"/>
      <c r="CO3124" s="39"/>
      <c r="CP3124" s="39"/>
      <c r="CQ3124" s="39"/>
      <c r="CR3124" s="39"/>
      <c r="CS3124" s="39"/>
      <c r="CT3124" s="39"/>
      <c r="CU3124" s="39"/>
      <c r="CV3124" s="39"/>
      <c r="CW3124" s="39"/>
      <c r="CX3124" s="39"/>
      <c r="CY3124" s="39"/>
      <c r="CZ3124" s="39"/>
      <c r="DA3124" s="39"/>
      <c r="DB3124" s="39"/>
      <c r="DC3124" s="39"/>
      <c r="DD3124" s="39"/>
      <c r="DE3124" s="39"/>
    </row>
    <row r="3125" spans="1:109" s="38" customFormat="1" ht="12">
      <c r="A3125" s="298"/>
      <c r="B3125" s="298"/>
      <c r="C3125" s="298"/>
      <c r="D3125" s="298"/>
      <c r="E3125" s="298"/>
      <c r="F3125" s="298"/>
      <c r="G3125" s="298"/>
      <c r="H3125" s="298"/>
      <c r="I3125" s="298"/>
      <c r="J3125" s="298"/>
      <c r="K3125" s="298"/>
      <c r="L3125" s="299"/>
      <c r="M3125" s="302"/>
      <c r="N3125" s="298"/>
      <c r="O3125" s="238"/>
      <c r="P3125" s="238"/>
      <c r="Q3125" s="238"/>
      <c r="T3125" s="39"/>
      <c r="U3125" s="39"/>
      <c r="V3125" s="39"/>
      <c r="W3125" s="39"/>
      <c r="X3125" s="39"/>
      <c r="Y3125" s="39"/>
      <c r="Z3125" s="39"/>
      <c r="AA3125" s="39"/>
      <c r="AB3125" s="39"/>
      <c r="AC3125" s="39"/>
      <c r="AD3125" s="39"/>
      <c r="AE3125" s="39"/>
      <c r="AF3125" s="39"/>
      <c r="AG3125" s="39"/>
      <c r="AH3125" s="39"/>
      <c r="AI3125" s="39"/>
      <c r="AJ3125" s="39"/>
      <c r="AK3125" s="39"/>
      <c r="AL3125" s="39"/>
      <c r="AM3125" s="39"/>
      <c r="AN3125" s="39"/>
      <c r="AO3125" s="39"/>
      <c r="AP3125" s="39"/>
      <c r="AQ3125" s="39"/>
      <c r="AR3125" s="39"/>
      <c r="AS3125" s="39"/>
      <c r="AT3125" s="39"/>
      <c r="AU3125" s="39"/>
      <c r="AV3125" s="39"/>
      <c r="AW3125" s="39"/>
      <c r="AX3125" s="39"/>
      <c r="AY3125" s="39"/>
      <c r="AZ3125" s="39"/>
      <c r="BA3125" s="39"/>
      <c r="BB3125" s="39"/>
      <c r="BC3125" s="39"/>
      <c r="BD3125" s="39"/>
      <c r="BE3125" s="39"/>
      <c r="BF3125" s="39"/>
      <c r="BG3125" s="39"/>
      <c r="BH3125" s="39"/>
      <c r="BI3125" s="39"/>
      <c r="BJ3125" s="39"/>
      <c r="BK3125" s="39"/>
      <c r="BL3125" s="39"/>
      <c r="BM3125" s="39"/>
      <c r="BN3125" s="39"/>
      <c r="BO3125" s="39"/>
      <c r="BP3125" s="39"/>
      <c r="BQ3125" s="39"/>
      <c r="BR3125" s="39"/>
      <c r="BS3125" s="39"/>
      <c r="BT3125" s="39"/>
      <c r="BU3125" s="39"/>
      <c r="BV3125" s="39"/>
      <c r="BW3125" s="39"/>
      <c r="BX3125" s="39"/>
      <c r="BY3125" s="39"/>
      <c r="BZ3125" s="39"/>
      <c r="CA3125" s="39"/>
      <c r="CB3125" s="39"/>
      <c r="CC3125" s="39"/>
      <c r="CD3125" s="39"/>
      <c r="CE3125" s="39"/>
      <c r="CF3125" s="39"/>
      <c r="CG3125" s="39"/>
      <c r="CH3125" s="39"/>
      <c r="CI3125" s="39"/>
      <c r="CJ3125" s="39"/>
      <c r="CK3125" s="39"/>
      <c r="CL3125" s="39"/>
      <c r="CM3125" s="39"/>
      <c r="CN3125" s="39"/>
      <c r="CO3125" s="39"/>
      <c r="CP3125" s="39"/>
      <c r="CQ3125" s="39"/>
      <c r="CR3125" s="39"/>
      <c r="CS3125" s="39"/>
      <c r="CT3125" s="39"/>
      <c r="CU3125" s="39"/>
      <c r="CV3125" s="39"/>
      <c r="CW3125" s="39"/>
      <c r="CX3125" s="39"/>
      <c r="CY3125" s="39"/>
      <c r="CZ3125" s="39"/>
      <c r="DA3125" s="39"/>
      <c r="DB3125" s="39"/>
      <c r="DC3125" s="39"/>
      <c r="DD3125" s="39"/>
      <c r="DE3125" s="39"/>
    </row>
    <row r="3126" spans="1:109" s="38" customFormat="1" ht="12">
      <c r="A3126" s="298"/>
      <c r="B3126" s="298"/>
      <c r="C3126" s="298"/>
      <c r="D3126" s="298"/>
      <c r="E3126" s="298"/>
      <c r="F3126" s="298"/>
      <c r="G3126" s="298"/>
      <c r="H3126" s="298"/>
      <c r="I3126" s="298"/>
      <c r="J3126" s="298"/>
      <c r="K3126" s="298"/>
      <c r="L3126" s="299"/>
      <c r="M3126" s="302"/>
      <c r="N3126" s="298"/>
      <c r="O3126" s="238"/>
      <c r="P3126" s="238"/>
      <c r="Q3126" s="238"/>
      <c r="T3126" s="39"/>
      <c r="U3126" s="39"/>
      <c r="V3126" s="39"/>
      <c r="W3126" s="39"/>
      <c r="X3126" s="39"/>
      <c r="Y3126" s="39"/>
      <c r="Z3126" s="39"/>
      <c r="AA3126" s="39"/>
      <c r="AB3126" s="39"/>
      <c r="AC3126" s="39"/>
      <c r="AD3126" s="39"/>
      <c r="AE3126" s="39"/>
      <c r="AF3126" s="39"/>
      <c r="AG3126" s="39"/>
      <c r="AH3126" s="39"/>
      <c r="AI3126" s="39"/>
      <c r="AJ3126" s="39"/>
      <c r="AK3126" s="39"/>
      <c r="AL3126" s="39"/>
      <c r="AM3126" s="39"/>
      <c r="AN3126" s="39"/>
      <c r="AO3126" s="39"/>
      <c r="AP3126" s="39"/>
      <c r="AQ3126" s="39"/>
      <c r="AR3126" s="39"/>
      <c r="AS3126" s="39"/>
      <c r="AT3126" s="39"/>
      <c r="AU3126" s="39"/>
      <c r="AV3126" s="39"/>
      <c r="AW3126" s="39"/>
      <c r="AX3126" s="39"/>
      <c r="AY3126" s="39"/>
      <c r="AZ3126" s="39"/>
      <c r="BA3126" s="39"/>
      <c r="BB3126" s="39"/>
      <c r="BC3126" s="39"/>
      <c r="BD3126" s="39"/>
      <c r="BE3126" s="39"/>
      <c r="BF3126" s="39"/>
      <c r="BG3126" s="39"/>
      <c r="BH3126" s="39"/>
      <c r="BI3126" s="39"/>
      <c r="BJ3126" s="39"/>
      <c r="BK3126" s="39"/>
      <c r="BL3126" s="39"/>
      <c r="BM3126" s="39"/>
      <c r="BN3126" s="39"/>
      <c r="BO3126" s="39"/>
      <c r="BP3126" s="39"/>
      <c r="BQ3126" s="39"/>
      <c r="BR3126" s="39"/>
      <c r="BS3126" s="39"/>
      <c r="BT3126" s="39"/>
      <c r="BU3126" s="39"/>
      <c r="BV3126" s="39"/>
      <c r="BW3126" s="39"/>
      <c r="BX3126" s="39"/>
      <c r="BY3126" s="39"/>
      <c r="BZ3126" s="39"/>
      <c r="CA3126" s="39"/>
      <c r="CB3126" s="39"/>
      <c r="CC3126" s="39"/>
      <c r="CD3126" s="39"/>
      <c r="CE3126" s="39"/>
      <c r="CF3126" s="39"/>
      <c r="CG3126" s="39"/>
      <c r="CH3126" s="39"/>
      <c r="CI3126" s="39"/>
      <c r="CJ3126" s="39"/>
      <c r="CK3126" s="39"/>
      <c r="CL3126" s="39"/>
      <c r="CM3126" s="39"/>
      <c r="CN3126" s="39"/>
      <c r="CO3126" s="39"/>
      <c r="CP3126" s="39"/>
      <c r="CQ3126" s="39"/>
      <c r="CR3126" s="39"/>
      <c r="CS3126" s="39"/>
      <c r="CT3126" s="39"/>
      <c r="CU3126" s="39"/>
      <c r="CV3126" s="39"/>
      <c r="CW3126" s="39"/>
      <c r="CX3126" s="39"/>
      <c r="CY3126" s="39"/>
      <c r="CZ3126" s="39"/>
      <c r="DA3126" s="39"/>
      <c r="DB3126" s="39"/>
      <c r="DC3126" s="39"/>
      <c r="DD3126" s="39"/>
      <c r="DE3126" s="39"/>
    </row>
    <row r="3127" spans="1:109" s="38" customFormat="1" ht="12">
      <c r="A3127" s="298"/>
      <c r="B3127" s="298"/>
      <c r="C3127" s="298"/>
      <c r="D3127" s="298"/>
      <c r="E3127" s="298"/>
      <c r="F3127" s="298"/>
      <c r="G3127" s="298"/>
      <c r="H3127" s="298"/>
      <c r="I3127" s="298"/>
      <c r="J3127" s="298"/>
      <c r="K3127" s="298"/>
      <c r="L3127" s="299"/>
      <c r="M3127" s="302"/>
      <c r="N3127" s="298"/>
      <c r="O3127" s="238"/>
      <c r="P3127" s="238"/>
      <c r="Q3127" s="238"/>
      <c r="T3127" s="39"/>
      <c r="U3127" s="39"/>
      <c r="V3127" s="39"/>
      <c r="W3127" s="39"/>
      <c r="X3127" s="39"/>
      <c r="Y3127" s="39"/>
      <c r="Z3127" s="39"/>
      <c r="AA3127" s="39"/>
      <c r="AB3127" s="39"/>
      <c r="AC3127" s="39"/>
      <c r="AD3127" s="39"/>
      <c r="AE3127" s="39"/>
      <c r="AF3127" s="39"/>
      <c r="AG3127" s="39"/>
      <c r="AH3127" s="39"/>
      <c r="AI3127" s="39"/>
      <c r="AJ3127" s="39"/>
      <c r="AK3127" s="39"/>
      <c r="AL3127" s="39"/>
      <c r="AM3127" s="39"/>
      <c r="AN3127" s="39"/>
      <c r="AO3127" s="39"/>
      <c r="AP3127" s="39"/>
      <c r="AQ3127" s="39"/>
      <c r="AR3127" s="39"/>
      <c r="AS3127" s="39"/>
      <c r="AT3127" s="39"/>
      <c r="AU3127" s="39"/>
      <c r="AV3127" s="39"/>
      <c r="AW3127" s="39"/>
      <c r="AX3127" s="39"/>
      <c r="AY3127" s="39"/>
      <c r="AZ3127" s="39"/>
      <c r="BA3127" s="39"/>
      <c r="BB3127" s="39"/>
      <c r="BC3127" s="39"/>
      <c r="BD3127" s="39"/>
      <c r="BE3127" s="39"/>
      <c r="BF3127" s="39"/>
      <c r="BG3127" s="39"/>
      <c r="BH3127" s="39"/>
      <c r="BI3127" s="39"/>
      <c r="BJ3127" s="39"/>
      <c r="BK3127" s="39"/>
      <c r="BL3127" s="39"/>
      <c r="BM3127" s="39"/>
      <c r="BN3127" s="39"/>
      <c r="BO3127" s="39"/>
      <c r="BP3127" s="39"/>
      <c r="BQ3127" s="39"/>
      <c r="BR3127" s="39"/>
      <c r="BS3127" s="39"/>
      <c r="BT3127" s="39"/>
      <c r="BU3127" s="39"/>
      <c r="BV3127" s="39"/>
      <c r="BW3127" s="39"/>
      <c r="BX3127" s="39"/>
      <c r="BY3127" s="39"/>
      <c r="BZ3127" s="39"/>
      <c r="CA3127" s="39"/>
      <c r="CB3127" s="39"/>
      <c r="CC3127" s="39"/>
      <c r="CD3127" s="39"/>
      <c r="CE3127" s="39"/>
      <c r="CF3127" s="39"/>
      <c r="CG3127" s="39"/>
      <c r="CH3127" s="39"/>
      <c r="CI3127" s="39"/>
      <c r="CJ3127" s="39"/>
      <c r="CK3127" s="39"/>
      <c r="CL3127" s="39"/>
      <c r="CM3127" s="39"/>
      <c r="CN3127" s="39"/>
      <c r="CO3127" s="39"/>
      <c r="CP3127" s="39"/>
      <c r="CQ3127" s="39"/>
      <c r="CR3127" s="39"/>
      <c r="CS3127" s="39"/>
      <c r="CT3127" s="39"/>
      <c r="CU3127" s="39"/>
      <c r="CV3127" s="39"/>
      <c r="CW3127" s="39"/>
      <c r="CX3127" s="39"/>
      <c r="CY3127" s="39"/>
      <c r="CZ3127" s="39"/>
      <c r="DA3127" s="39"/>
      <c r="DB3127" s="39"/>
      <c r="DC3127" s="39"/>
      <c r="DD3127" s="39"/>
      <c r="DE3127" s="39"/>
    </row>
    <row r="3128" spans="1:109" s="38" customFormat="1" ht="12">
      <c r="A3128" s="298"/>
      <c r="B3128" s="298"/>
      <c r="C3128" s="298"/>
      <c r="D3128" s="298"/>
      <c r="E3128" s="298"/>
      <c r="F3128" s="298"/>
      <c r="G3128" s="298"/>
      <c r="H3128" s="298"/>
      <c r="I3128" s="298"/>
      <c r="J3128" s="298"/>
      <c r="K3128" s="298"/>
      <c r="L3128" s="299"/>
      <c r="M3128" s="302"/>
      <c r="N3128" s="298"/>
      <c r="O3128" s="238"/>
      <c r="P3128" s="238"/>
      <c r="Q3128" s="238"/>
      <c r="T3128" s="39"/>
      <c r="U3128" s="39"/>
      <c r="V3128" s="39"/>
      <c r="W3128" s="39"/>
      <c r="X3128" s="39"/>
      <c r="Y3128" s="39"/>
      <c r="Z3128" s="39"/>
      <c r="AA3128" s="39"/>
      <c r="AB3128" s="39"/>
      <c r="AC3128" s="39"/>
      <c r="AD3128" s="39"/>
      <c r="AE3128" s="39"/>
      <c r="AF3128" s="39"/>
      <c r="AG3128" s="39"/>
      <c r="AH3128" s="39"/>
      <c r="AI3128" s="39"/>
      <c r="AJ3128" s="39"/>
      <c r="AK3128" s="39"/>
      <c r="AL3128" s="39"/>
      <c r="AM3128" s="39"/>
      <c r="AN3128" s="39"/>
      <c r="AO3128" s="39"/>
      <c r="AP3128" s="39"/>
      <c r="AQ3128" s="39"/>
      <c r="AR3128" s="39"/>
      <c r="AS3128" s="39"/>
      <c r="AT3128" s="39"/>
      <c r="AU3128" s="39"/>
      <c r="AV3128" s="39"/>
      <c r="AW3128" s="39"/>
      <c r="AX3128" s="39"/>
      <c r="AY3128" s="39"/>
      <c r="AZ3128" s="39"/>
      <c r="BA3128" s="39"/>
      <c r="BB3128" s="39"/>
      <c r="BC3128" s="39"/>
      <c r="BD3128" s="39"/>
      <c r="BE3128" s="39"/>
      <c r="BF3128" s="39"/>
      <c r="BG3128" s="39"/>
      <c r="BH3128" s="39"/>
      <c r="BI3128" s="39"/>
      <c r="BJ3128" s="39"/>
      <c r="BK3128" s="39"/>
      <c r="BL3128" s="39"/>
      <c r="BM3128" s="39"/>
      <c r="BN3128" s="39"/>
      <c r="BO3128" s="39"/>
      <c r="BP3128" s="39"/>
      <c r="BQ3128" s="39"/>
      <c r="BR3128" s="39"/>
      <c r="BS3128" s="39"/>
      <c r="BT3128" s="39"/>
      <c r="BU3128" s="39"/>
      <c r="BV3128" s="39"/>
      <c r="BW3128" s="39"/>
      <c r="BX3128" s="39"/>
      <c r="BY3128" s="39"/>
      <c r="BZ3128" s="39"/>
      <c r="CA3128" s="39"/>
      <c r="CB3128" s="39"/>
      <c r="CC3128" s="39"/>
      <c r="CD3128" s="39"/>
      <c r="CE3128" s="39"/>
      <c r="CF3128" s="39"/>
      <c r="CG3128" s="39"/>
      <c r="CH3128" s="39"/>
      <c r="CI3128" s="39"/>
      <c r="CJ3128" s="39"/>
      <c r="CK3128" s="39"/>
      <c r="CL3128" s="39"/>
      <c r="CM3128" s="39"/>
      <c r="CN3128" s="39"/>
      <c r="CO3128" s="39"/>
      <c r="CP3128" s="39"/>
      <c r="CQ3128" s="39"/>
      <c r="CR3128" s="39"/>
      <c r="CS3128" s="39"/>
      <c r="CT3128" s="39"/>
      <c r="CU3128" s="39"/>
      <c r="CV3128" s="39"/>
      <c r="CW3128" s="39"/>
      <c r="CX3128" s="39"/>
      <c r="CY3128" s="39"/>
      <c r="CZ3128" s="39"/>
      <c r="DA3128" s="39"/>
      <c r="DB3128" s="39"/>
      <c r="DC3128" s="39"/>
      <c r="DD3128" s="39"/>
      <c r="DE3128" s="39"/>
    </row>
    <row r="3129" spans="1:109" s="38" customFormat="1" ht="12">
      <c r="A3129" s="298"/>
      <c r="B3129" s="298"/>
      <c r="C3129" s="298"/>
      <c r="D3129" s="298"/>
      <c r="E3129" s="298"/>
      <c r="F3129" s="298"/>
      <c r="G3129" s="298"/>
      <c r="H3129" s="298"/>
      <c r="I3129" s="298"/>
      <c r="J3129" s="298"/>
      <c r="K3129" s="298"/>
      <c r="L3129" s="299"/>
      <c r="M3129" s="302"/>
      <c r="N3129" s="298"/>
      <c r="O3129" s="238"/>
      <c r="P3129" s="238"/>
      <c r="Q3129" s="238"/>
      <c r="T3129" s="39"/>
      <c r="U3129" s="39"/>
      <c r="V3129" s="39"/>
      <c r="W3129" s="39"/>
      <c r="X3129" s="39"/>
      <c r="Y3129" s="39"/>
      <c r="Z3129" s="39"/>
      <c r="AA3129" s="39"/>
      <c r="AB3129" s="39"/>
      <c r="AC3129" s="39"/>
      <c r="AD3129" s="39"/>
      <c r="AE3129" s="39"/>
      <c r="AF3129" s="39"/>
      <c r="AG3129" s="39"/>
      <c r="AH3129" s="39"/>
      <c r="AI3129" s="39"/>
      <c r="AJ3129" s="39"/>
      <c r="AK3129" s="39"/>
      <c r="AL3129" s="39"/>
      <c r="AM3129" s="39"/>
      <c r="AN3129" s="39"/>
      <c r="AO3129" s="39"/>
      <c r="AP3129" s="39"/>
      <c r="AQ3129" s="39"/>
      <c r="AR3129" s="39"/>
      <c r="AS3129" s="39"/>
      <c r="AT3129" s="39"/>
      <c r="AU3129" s="39"/>
      <c r="AV3129" s="39"/>
      <c r="AW3129" s="39"/>
      <c r="AX3129" s="39"/>
      <c r="AY3129" s="39"/>
      <c r="AZ3129" s="39"/>
      <c r="BA3129" s="39"/>
      <c r="BB3129" s="39"/>
      <c r="BC3129" s="39"/>
      <c r="BD3129" s="39"/>
      <c r="BE3129" s="39"/>
      <c r="BF3129" s="39"/>
      <c r="BG3129" s="39"/>
      <c r="BH3129" s="39"/>
      <c r="BI3129" s="39"/>
      <c r="BJ3129" s="39"/>
      <c r="BK3129" s="39"/>
      <c r="BL3129" s="39"/>
      <c r="BM3129" s="39"/>
      <c r="BN3129" s="39"/>
      <c r="BO3129" s="39"/>
      <c r="BP3129" s="39"/>
      <c r="BQ3129" s="39"/>
      <c r="BR3129" s="39"/>
      <c r="BS3129" s="39"/>
      <c r="BT3129" s="39"/>
      <c r="BU3129" s="39"/>
      <c r="BV3129" s="39"/>
      <c r="BW3129" s="39"/>
      <c r="BX3129" s="39"/>
      <c r="BY3129" s="39"/>
      <c r="BZ3129" s="39"/>
      <c r="CA3129" s="39"/>
      <c r="CB3129" s="39"/>
      <c r="CC3129" s="39"/>
      <c r="CD3129" s="39"/>
      <c r="CE3129" s="39"/>
      <c r="CF3129" s="39"/>
      <c r="CG3129" s="39"/>
      <c r="CH3129" s="39"/>
      <c r="CI3129" s="39"/>
      <c r="CJ3129" s="39"/>
      <c r="CK3129" s="39"/>
      <c r="CL3129" s="39"/>
      <c r="CM3129" s="39"/>
      <c r="CN3129" s="39"/>
      <c r="CO3129" s="39"/>
      <c r="CP3129" s="39"/>
      <c r="CQ3129" s="39"/>
      <c r="CR3129" s="39"/>
      <c r="CS3129" s="39"/>
      <c r="CT3129" s="39"/>
      <c r="CU3129" s="39"/>
      <c r="CV3129" s="39"/>
      <c r="CW3129" s="39"/>
      <c r="CX3129" s="39"/>
      <c r="CY3129" s="39"/>
      <c r="CZ3129" s="39"/>
      <c r="DA3129" s="39"/>
      <c r="DB3129" s="39"/>
      <c r="DC3129" s="39"/>
      <c r="DD3129" s="39"/>
      <c r="DE3129" s="39"/>
    </row>
    <row r="3130" spans="1:109" s="38" customFormat="1" ht="12">
      <c r="A3130" s="298"/>
      <c r="B3130" s="298"/>
      <c r="C3130" s="298"/>
      <c r="D3130" s="298"/>
      <c r="E3130" s="298"/>
      <c r="F3130" s="298"/>
      <c r="G3130" s="298"/>
      <c r="H3130" s="298"/>
      <c r="I3130" s="298"/>
      <c r="J3130" s="298"/>
      <c r="K3130" s="298"/>
      <c r="L3130" s="299"/>
      <c r="M3130" s="302"/>
      <c r="N3130" s="298"/>
      <c r="O3130" s="238"/>
      <c r="P3130" s="238"/>
      <c r="Q3130" s="238"/>
      <c r="T3130" s="39"/>
      <c r="U3130" s="39"/>
      <c r="V3130" s="39"/>
      <c r="W3130" s="39"/>
      <c r="X3130" s="39"/>
      <c r="Y3130" s="39"/>
      <c r="Z3130" s="39"/>
      <c r="AA3130" s="39"/>
      <c r="AB3130" s="39"/>
      <c r="AC3130" s="39"/>
      <c r="AD3130" s="39"/>
      <c r="AE3130" s="39"/>
      <c r="AF3130" s="39"/>
      <c r="AG3130" s="39"/>
      <c r="AH3130" s="39"/>
      <c r="AI3130" s="39"/>
      <c r="AJ3130" s="39"/>
      <c r="AK3130" s="39"/>
      <c r="AL3130" s="39"/>
      <c r="AM3130" s="39"/>
      <c r="AN3130" s="39"/>
      <c r="AO3130" s="39"/>
      <c r="AP3130" s="39"/>
      <c r="AQ3130" s="39"/>
      <c r="AR3130" s="39"/>
      <c r="AS3130" s="39"/>
      <c r="AT3130" s="39"/>
      <c r="AU3130" s="39"/>
      <c r="AV3130" s="39"/>
      <c r="AW3130" s="39"/>
      <c r="AX3130" s="39"/>
      <c r="AY3130" s="39"/>
      <c r="AZ3130" s="39"/>
      <c r="BA3130" s="39"/>
      <c r="BB3130" s="39"/>
      <c r="BC3130" s="39"/>
      <c r="BD3130" s="39"/>
      <c r="BE3130" s="39"/>
      <c r="BF3130" s="39"/>
      <c r="BG3130" s="39"/>
      <c r="BH3130" s="39"/>
      <c r="BI3130" s="39"/>
      <c r="BJ3130" s="39"/>
      <c r="BK3130" s="39"/>
      <c r="BL3130" s="39"/>
      <c r="BM3130" s="39"/>
      <c r="BN3130" s="39"/>
      <c r="BO3130" s="39"/>
      <c r="BP3130" s="39"/>
      <c r="BQ3130" s="39"/>
      <c r="BR3130" s="39"/>
      <c r="BS3130" s="39"/>
      <c r="BT3130" s="39"/>
      <c r="BU3130" s="39"/>
      <c r="BV3130" s="39"/>
      <c r="BW3130" s="39"/>
      <c r="BX3130" s="39"/>
      <c r="BY3130" s="39"/>
      <c r="BZ3130" s="39"/>
      <c r="CA3130" s="39"/>
      <c r="CB3130" s="39"/>
      <c r="CC3130" s="39"/>
      <c r="CD3130" s="39"/>
      <c r="CE3130" s="39"/>
      <c r="CF3130" s="39"/>
      <c r="CG3130" s="39"/>
      <c r="CH3130" s="39"/>
      <c r="CI3130" s="39"/>
      <c r="CJ3130" s="39"/>
      <c r="CK3130" s="39"/>
      <c r="CL3130" s="39"/>
      <c r="CM3130" s="39"/>
      <c r="CN3130" s="39"/>
      <c r="CO3130" s="39"/>
      <c r="CP3130" s="39"/>
      <c r="CQ3130" s="39"/>
      <c r="CR3130" s="39"/>
      <c r="CS3130" s="39"/>
      <c r="CT3130" s="39"/>
      <c r="CU3130" s="39"/>
      <c r="CV3130" s="39"/>
      <c r="CW3130" s="39"/>
      <c r="CX3130" s="39"/>
      <c r="CY3130" s="39"/>
      <c r="CZ3130" s="39"/>
      <c r="DA3130" s="39"/>
      <c r="DB3130" s="39"/>
      <c r="DC3130" s="39"/>
      <c r="DD3130" s="39"/>
      <c r="DE3130" s="39"/>
    </row>
    <row r="3131" spans="1:109" s="38" customFormat="1" ht="12">
      <c r="A3131" s="298"/>
      <c r="B3131" s="298"/>
      <c r="C3131" s="298"/>
      <c r="D3131" s="298"/>
      <c r="E3131" s="298"/>
      <c r="F3131" s="298"/>
      <c r="G3131" s="298"/>
      <c r="H3131" s="298"/>
      <c r="I3131" s="298"/>
      <c r="J3131" s="298"/>
      <c r="K3131" s="298"/>
      <c r="L3131" s="299"/>
      <c r="M3131" s="302"/>
      <c r="N3131" s="298"/>
      <c r="O3131" s="238"/>
      <c r="P3131" s="238"/>
      <c r="Q3131" s="238"/>
      <c r="T3131" s="39"/>
      <c r="U3131" s="39"/>
      <c r="V3131" s="39"/>
      <c r="W3131" s="39"/>
      <c r="X3131" s="39"/>
      <c r="Y3131" s="39"/>
      <c r="Z3131" s="39"/>
      <c r="AA3131" s="39"/>
      <c r="AB3131" s="39"/>
      <c r="AC3131" s="39"/>
      <c r="AD3131" s="39"/>
      <c r="AE3131" s="39"/>
      <c r="AF3131" s="39"/>
      <c r="AG3131" s="39"/>
      <c r="AH3131" s="39"/>
      <c r="AI3131" s="39"/>
      <c r="AJ3131" s="39"/>
      <c r="AK3131" s="39"/>
      <c r="AL3131" s="39"/>
      <c r="AM3131" s="39"/>
      <c r="AN3131" s="39"/>
      <c r="AO3131" s="39"/>
      <c r="AP3131" s="39"/>
      <c r="AQ3131" s="39"/>
      <c r="AR3131" s="39"/>
      <c r="AS3131" s="39"/>
      <c r="AT3131" s="39"/>
      <c r="AU3131" s="39"/>
      <c r="AV3131" s="39"/>
      <c r="AW3131" s="39"/>
      <c r="AX3131" s="39"/>
      <c r="AY3131" s="39"/>
      <c r="AZ3131" s="39"/>
      <c r="BA3131" s="39"/>
      <c r="BB3131" s="39"/>
      <c r="BC3131" s="39"/>
      <c r="BD3131" s="39"/>
      <c r="BE3131" s="39"/>
      <c r="BF3131" s="39"/>
      <c r="BG3131" s="39"/>
      <c r="BH3131" s="39"/>
      <c r="BI3131" s="39"/>
      <c r="BJ3131" s="39"/>
      <c r="BK3131" s="39"/>
      <c r="BL3131" s="39"/>
      <c r="BM3131" s="39"/>
      <c r="BN3131" s="39"/>
      <c r="BO3131" s="39"/>
      <c r="BP3131" s="39"/>
      <c r="BQ3131" s="39"/>
      <c r="BR3131" s="39"/>
      <c r="BS3131" s="39"/>
      <c r="BT3131" s="39"/>
      <c r="BU3131" s="39"/>
      <c r="BV3131" s="39"/>
      <c r="BW3131" s="39"/>
      <c r="BX3131" s="39"/>
      <c r="BY3131" s="39"/>
      <c r="BZ3131" s="39"/>
      <c r="CA3131" s="39"/>
      <c r="CB3131" s="39"/>
      <c r="CC3131" s="39"/>
      <c r="CD3131" s="39"/>
      <c r="CE3131" s="39"/>
      <c r="CF3131" s="39"/>
      <c r="CG3131" s="39"/>
      <c r="CH3131" s="39"/>
      <c r="CI3131" s="39"/>
      <c r="CJ3131" s="39"/>
      <c r="CK3131" s="39"/>
      <c r="CL3131" s="39"/>
      <c r="CM3131" s="39"/>
      <c r="CN3131" s="39"/>
      <c r="CO3131" s="39"/>
      <c r="CP3131" s="39"/>
      <c r="CQ3131" s="39"/>
      <c r="CR3131" s="39"/>
      <c r="CS3131" s="39"/>
      <c r="CT3131" s="39"/>
      <c r="CU3131" s="39"/>
      <c r="CV3131" s="39"/>
      <c r="CW3131" s="39"/>
      <c r="CX3131" s="39"/>
      <c r="CY3131" s="39"/>
      <c r="CZ3131" s="39"/>
      <c r="DA3131" s="39"/>
      <c r="DB3131" s="39"/>
      <c r="DC3131" s="39"/>
      <c r="DD3131" s="39"/>
      <c r="DE3131" s="39"/>
    </row>
    <row r="3132" spans="1:109" s="38" customFormat="1" ht="12">
      <c r="A3132" s="298"/>
      <c r="B3132" s="298"/>
      <c r="C3132" s="298"/>
      <c r="D3132" s="298"/>
      <c r="E3132" s="298"/>
      <c r="F3132" s="298"/>
      <c r="G3132" s="298"/>
      <c r="H3132" s="298"/>
      <c r="I3132" s="298"/>
      <c r="J3132" s="298"/>
      <c r="K3132" s="298"/>
      <c r="L3132" s="299"/>
      <c r="M3132" s="302"/>
      <c r="N3132" s="298"/>
      <c r="O3132" s="238"/>
      <c r="P3132" s="238"/>
      <c r="Q3132" s="238"/>
      <c r="T3132" s="39"/>
      <c r="U3132" s="39"/>
      <c r="V3132" s="39"/>
      <c r="W3132" s="39"/>
      <c r="X3132" s="39"/>
      <c r="Y3132" s="39"/>
      <c r="Z3132" s="39"/>
      <c r="AA3132" s="39"/>
      <c r="AB3132" s="39"/>
      <c r="AC3132" s="39"/>
      <c r="AD3132" s="39"/>
      <c r="AE3132" s="39"/>
      <c r="AF3132" s="39"/>
      <c r="AG3132" s="39"/>
      <c r="AH3132" s="39"/>
      <c r="AI3132" s="39"/>
      <c r="AJ3132" s="39"/>
      <c r="AK3132" s="39"/>
      <c r="AL3132" s="39"/>
      <c r="AM3132" s="39"/>
      <c r="AN3132" s="39"/>
      <c r="AO3132" s="39"/>
      <c r="AP3132" s="39"/>
      <c r="AQ3132" s="39"/>
      <c r="AR3132" s="39"/>
      <c r="AS3132" s="39"/>
      <c r="AT3132" s="39"/>
      <c r="AU3132" s="39"/>
      <c r="AV3132" s="39"/>
      <c r="AW3132" s="39"/>
      <c r="AX3132" s="39"/>
      <c r="AY3132" s="39"/>
      <c r="AZ3132" s="39"/>
      <c r="BA3132" s="39"/>
      <c r="BB3132" s="39"/>
      <c r="BC3132" s="39"/>
      <c r="BD3132" s="39"/>
      <c r="BE3132" s="39"/>
      <c r="BF3132" s="39"/>
      <c r="BG3132" s="39"/>
      <c r="BH3132" s="39"/>
      <c r="BI3132" s="39"/>
      <c r="BJ3132" s="39"/>
      <c r="BK3132" s="39"/>
      <c r="BL3132" s="39"/>
      <c r="BM3132" s="39"/>
      <c r="BN3132" s="39"/>
      <c r="BO3132" s="39"/>
      <c r="BP3132" s="39"/>
      <c r="BQ3132" s="39"/>
      <c r="BR3132" s="39"/>
      <c r="BS3132" s="39"/>
      <c r="BT3132" s="39"/>
      <c r="BU3132" s="39"/>
      <c r="BV3132" s="39"/>
      <c r="BW3132" s="39"/>
      <c r="BX3132" s="39"/>
      <c r="BY3132" s="39"/>
      <c r="BZ3132" s="39"/>
      <c r="CA3132" s="39"/>
      <c r="CB3132" s="39"/>
      <c r="CC3132" s="39"/>
      <c r="CD3132" s="39"/>
      <c r="CE3132" s="39"/>
      <c r="CF3132" s="39"/>
      <c r="CG3132" s="39"/>
      <c r="CH3132" s="39"/>
      <c r="CI3132" s="39"/>
      <c r="CJ3132" s="39"/>
      <c r="CK3132" s="39"/>
      <c r="CL3132" s="39"/>
      <c r="CM3132" s="39"/>
      <c r="CN3132" s="39"/>
      <c r="CO3132" s="39"/>
      <c r="CP3132" s="39"/>
      <c r="CQ3132" s="39"/>
      <c r="CR3132" s="39"/>
      <c r="CS3132" s="39"/>
      <c r="CT3132" s="39"/>
      <c r="CU3132" s="39"/>
      <c r="CV3132" s="39"/>
      <c r="CW3132" s="39"/>
      <c r="CX3132" s="39"/>
      <c r="CY3132" s="39"/>
      <c r="CZ3132" s="39"/>
      <c r="DA3132" s="39"/>
      <c r="DB3132" s="39"/>
      <c r="DC3132" s="39"/>
      <c r="DD3132" s="39"/>
      <c r="DE3132" s="39"/>
    </row>
    <row r="3133" spans="1:109" s="38" customFormat="1" ht="12">
      <c r="A3133" s="298"/>
      <c r="B3133" s="298"/>
      <c r="C3133" s="298"/>
      <c r="D3133" s="298"/>
      <c r="E3133" s="298"/>
      <c r="F3133" s="298"/>
      <c r="G3133" s="298"/>
      <c r="H3133" s="298"/>
      <c r="I3133" s="298"/>
      <c r="J3133" s="298"/>
      <c r="K3133" s="298"/>
      <c r="L3133" s="299"/>
      <c r="M3133" s="302"/>
      <c r="N3133" s="298"/>
      <c r="O3133" s="238"/>
      <c r="P3133" s="238"/>
      <c r="Q3133" s="238"/>
      <c r="T3133" s="39"/>
      <c r="U3133" s="39"/>
      <c r="V3133" s="39"/>
      <c r="W3133" s="39"/>
      <c r="X3133" s="39"/>
      <c r="Y3133" s="39"/>
      <c r="Z3133" s="39"/>
      <c r="AA3133" s="39"/>
      <c r="AB3133" s="39"/>
      <c r="AC3133" s="39"/>
      <c r="AD3133" s="39"/>
      <c r="AE3133" s="39"/>
      <c r="AF3133" s="39"/>
      <c r="AG3133" s="39"/>
      <c r="AH3133" s="39"/>
      <c r="AI3133" s="39"/>
      <c r="AJ3133" s="39"/>
      <c r="AK3133" s="39"/>
      <c r="AL3133" s="39"/>
      <c r="AM3133" s="39"/>
      <c r="AN3133" s="39"/>
      <c r="AO3133" s="39"/>
      <c r="AP3133" s="39"/>
      <c r="AQ3133" s="39"/>
      <c r="AR3133" s="39"/>
      <c r="AS3133" s="39"/>
      <c r="AT3133" s="39"/>
      <c r="AU3133" s="39"/>
      <c r="AV3133" s="39"/>
      <c r="AW3133" s="39"/>
      <c r="AX3133" s="39"/>
      <c r="AY3133" s="39"/>
      <c r="AZ3133" s="39"/>
      <c r="BA3133" s="39"/>
      <c r="BB3133" s="39"/>
      <c r="BC3133" s="39"/>
      <c r="BD3133" s="39"/>
      <c r="BE3133" s="39"/>
      <c r="BF3133" s="39"/>
      <c r="BG3133" s="39"/>
      <c r="BH3133" s="39"/>
      <c r="BI3133" s="39"/>
      <c r="BJ3133" s="39"/>
      <c r="BK3133" s="39"/>
      <c r="BL3133" s="39"/>
      <c r="BM3133" s="39"/>
      <c r="BN3133" s="39"/>
      <c r="BO3133" s="39"/>
      <c r="BP3133" s="39"/>
      <c r="BQ3133" s="39"/>
      <c r="BR3133" s="39"/>
      <c r="BS3133" s="39"/>
      <c r="BT3133" s="39"/>
      <c r="BU3133" s="39"/>
      <c r="BV3133" s="39"/>
      <c r="BW3133" s="39"/>
      <c r="BX3133" s="39"/>
      <c r="BY3133" s="39"/>
      <c r="BZ3133" s="39"/>
      <c r="CA3133" s="39"/>
      <c r="CB3133" s="39"/>
      <c r="CC3133" s="39"/>
      <c r="CD3133" s="39"/>
      <c r="CE3133" s="39"/>
      <c r="CF3133" s="39"/>
      <c r="CG3133" s="39"/>
      <c r="CH3133" s="39"/>
      <c r="CI3133" s="39"/>
      <c r="CJ3133" s="39"/>
      <c r="CK3133" s="39"/>
      <c r="CL3133" s="39"/>
      <c r="CM3133" s="39"/>
      <c r="CN3133" s="39"/>
      <c r="CO3133" s="39"/>
      <c r="CP3133" s="39"/>
      <c r="CQ3133" s="39"/>
      <c r="CR3133" s="39"/>
      <c r="CS3133" s="39"/>
      <c r="CT3133" s="39"/>
      <c r="CU3133" s="39"/>
      <c r="CV3133" s="39"/>
      <c r="CW3133" s="39"/>
      <c r="CX3133" s="39"/>
      <c r="CY3133" s="39"/>
      <c r="CZ3133" s="39"/>
      <c r="DA3133" s="39"/>
      <c r="DB3133" s="39"/>
      <c r="DC3133" s="39"/>
      <c r="DD3133" s="39"/>
      <c r="DE3133" s="39"/>
    </row>
    <row r="3134" spans="1:109" s="38" customFormat="1" ht="12">
      <c r="A3134" s="298"/>
      <c r="B3134" s="298"/>
      <c r="C3134" s="298"/>
      <c r="D3134" s="298"/>
      <c r="E3134" s="298"/>
      <c r="F3134" s="298"/>
      <c r="G3134" s="298"/>
      <c r="H3134" s="298"/>
      <c r="I3134" s="298"/>
      <c r="J3134" s="298"/>
      <c r="K3134" s="298"/>
      <c r="L3134" s="299"/>
      <c r="M3134" s="302"/>
      <c r="N3134" s="298"/>
      <c r="O3134" s="238"/>
      <c r="P3134" s="238"/>
      <c r="Q3134" s="238"/>
      <c r="T3134" s="39"/>
      <c r="U3134" s="39"/>
      <c r="V3134" s="39"/>
      <c r="W3134" s="39"/>
      <c r="X3134" s="39"/>
      <c r="Y3134" s="39"/>
      <c r="Z3134" s="39"/>
      <c r="AA3134" s="39"/>
      <c r="AB3134" s="39"/>
      <c r="AC3134" s="39"/>
      <c r="AD3134" s="39"/>
      <c r="AE3134" s="39"/>
      <c r="AF3134" s="39"/>
      <c r="AG3134" s="39"/>
      <c r="AH3134" s="39"/>
      <c r="AI3134" s="39"/>
      <c r="AJ3134" s="39"/>
      <c r="AK3134" s="39"/>
      <c r="AL3134" s="39"/>
      <c r="AM3134" s="39"/>
      <c r="AN3134" s="39"/>
      <c r="AO3134" s="39"/>
      <c r="AP3134" s="39"/>
      <c r="AQ3134" s="39"/>
      <c r="AR3134" s="39"/>
      <c r="AS3134" s="39"/>
      <c r="AT3134" s="39"/>
      <c r="AU3134" s="39"/>
      <c r="AV3134" s="39"/>
      <c r="AW3134" s="39"/>
      <c r="AX3134" s="39"/>
      <c r="AY3134" s="39"/>
      <c r="AZ3134" s="39"/>
      <c r="BA3134" s="39"/>
      <c r="BB3134" s="39"/>
      <c r="BC3134" s="39"/>
      <c r="BD3134" s="39"/>
      <c r="BE3134" s="39"/>
      <c r="BF3134" s="39"/>
      <c r="BG3134" s="39"/>
      <c r="BH3134" s="39"/>
      <c r="BI3134" s="39"/>
      <c r="BJ3134" s="39"/>
      <c r="BK3134" s="39"/>
      <c r="BL3134" s="39"/>
      <c r="BM3134" s="39"/>
      <c r="BN3134" s="39"/>
      <c r="BO3134" s="39"/>
      <c r="BP3134" s="39"/>
      <c r="BQ3134" s="39"/>
      <c r="BR3134" s="39"/>
      <c r="BS3134" s="39"/>
      <c r="BT3134" s="39"/>
      <c r="BU3134" s="39"/>
      <c r="BV3134" s="39"/>
      <c r="BW3134" s="39"/>
      <c r="BX3134" s="39"/>
      <c r="BY3134" s="39"/>
      <c r="BZ3134" s="39"/>
      <c r="CA3134" s="39"/>
      <c r="CB3134" s="39"/>
      <c r="CC3134" s="39"/>
      <c r="CD3134" s="39"/>
      <c r="CE3134" s="39"/>
      <c r="CF3134" s="39"/>
      <c r="CG3134" s="39"/>
      <c r="CH3134" s="39"/>
      <c r="CI3134" s="39"/>
      <c r="CJ3134" s="39"/>
      <c r="CK3134" s="39"/>
      <c r="CL3134" s="39"/>
      <c r="CM3134" s="39"/>
      <c r="CN3134" s="39"/>
      <c r="CO3134" s="39"/>
      <c r="CP3134" s="39"/>
      <c r="CQ3134" s="39"/>
      <c r="CR3134" s="39"/>
      <c r="CS3134" s="39"/>
      <c r="CT3134" s="39"/>
      <c r="CU3134" s="39"/>
      <c r="CV3134" s="39"/>
      <c r="CW3134" s="39"/>
      <c r="CX3134" s="39"/>
      <c r="CY3134" s="39"/>
      <c r="CZ3134" s="39"/>
      <c r="DA3134" s="39"/>
      <c r="DB3134" s="39"/>
      <c r="DC3134" s="39"/>
      <c r="DD3134" s="39"/>
      <c r="DE3134" s="39"/>
    </row>
    <row r="3135" spans="1:109" s="38" customFormat="1" ht="12">
      <c r="A3135" s="298"/>
      <c r="B3135" s="298"/>
      <c r="C3135" s="298"/>
      <c r="D3135" s="298"/>
      <c r="E3135" s="298"/>
      <c r="F3135" s="298"/>
      <c r="G3135" s="298"/>
      <c r="H3135" s="298"/>
      <c r="I3135" s="298"/>
      <c r="J3135" s="298"/>
      <c r="K3135" s="298"/>
      <c r="L3135" s="299"/>
      <c r="M3135" s="302"/>
      <c r="N3135" s="298"/>
      <c r="O3135" s="238"/>
      <c r="P3135" s="238"/>
      <c r="Q3135" s="238"/>
      <c r="T3135" s="39"/>
      <c r="U3135" s="39"/>
      <c r="V3135" s="39"/>
      <c r="W3135" s="39"/>
      <c r="X3135" s="39"/>
      <c r="Y3135" s="39"/>
      <c r="Z3135" s="39"/>
      <c r="AA3135" s="39"/>
      <c r="AB3135" s="39"/>
      <c r="AC3135" s="39"/>
      <c r="AD3135" s="39"/>
      <c r="AE3135" s="39"/>
      <c r="AF3135" s="39"/>
      <c r="AG3135" s="39"/>
      <c r="AH3135" s="39"/>
      <c r="AI3135" s="39"/>
      <c r="AJ3135" s="39"/>
      <c r="AK3135" s="39"/>
      <c r="AL3135" s="39"/>
      <c r="AM3135" s="39"/>
      <c r="AN3135" s="39"/>
      <c r="AO3135" s="39"/>
      <c r="AP3135" s="39"/>
      <c r="AQ3135" s="39"/>
      <c r="AR3135" s="39"/>
      <c r="AS3135" s="39"/>
      <c r="AT3135" s="39"/>
      <c r="AU3135" s="39"/>
      <c r="AV3135" s="39"/>
      <c r="AW3135" s="39"/>
      <c r="AX3135" s="39"/>
      <c r="AY3135" s="39"/>
      <c r="AZ3135" s="39"/>
      <c r="BA3135" s="39"/>
      <c r="BB3135" s="39"/>
      <c r="BC3135" s="39"/>
      <c r="BD3135" s="39"/>
      <c r="BE3135" s="39"/>
      <c r="BF3135" s="39"/>
      <c r="BG3135" s="39"/>
      <c r="BH3135" s="39"/>
      <c r="BI3135" s="39"/>
      <c r="BJ3135" s="39"/>
      <c r="BK3135" s="39"/>
      <c r="BL3135" s="39"/>
      <c r="BM3135" s="39"/>
      <c r="BN3135" s="39"/>
      <c r="BO3135" s="39"/>
      <c r="BP3135" s="39"/>
      <c r="BQ3135" s="39"/>
      <c r="BR3135" s="39"/>
      <c r="BS3135" s="39"/>
      <c r="BT3135" s="39"/>
      <c r="BU3135" s="39"/>
      <c r="BV3135" s="39"/>
      <c r="BW3135" s="39"/>
      <c r="BX3135" s="39"/>
      <c r="BY3135" s="39"/>
      <c r="BZ3135" s="39"/>
      <c r="CA3135" s="39"/>
      <c r="CB3135" s="39"/>
      <c r="CC3135" s="39"/>
      <c r="CD3135" s="39"/>
      <c r="CE3135" s="39"/>
      <c r="CF3135" s="39"/>
      <c r="CG3135" s="39"/>
      <c r="CH3135" s="39"/>
      <c r="CI3135" s="39"/>
      <c r="CJ3135" s="39"/>
      <c r="CK3135" s="39"/>
      <c r="CL3135" s="39"/>
      <c r="CM3135" s="39"/>
      <c r="CN3135" s="39"/>
      <c r="CO3135" s="39"/>
      <c r="CP3135" s="39"/>
      <c r="CQ3135" s="39"/>
      <c r="CR3135" s="39"/>
      <c r="CS3135" s="39"/>
      <c r="CT3135" s="39"/>
      <c r="CU3135" s="39"/>
      <c r="CV3135" s="39"/>
      <c r="CW3135" s="39"/>
      <c r="CX3135" s="39"/>
      <c r="CY3135" s="39"/>
      <c r="CZ3135" s="39"/>
      <c r="DA3135" s="39"/>
      <c r="DB3135" s="39"/>
      <c r="DC3135" s="39"/>
      <c r="DD3135" s="39"/>
      <c r="DE3135" s="39"/>
    </row>
    <row r="3136" spans="1:109" s="38" customFormat="1" ht="12">
      <c r="A3136" s="298"/>
      <c r="B3136" s="298"/>
      <c r="C3136" s="298"/>
      <c r="D3136" s="298"/>
      <c r="E3136" s="298"/>
      <c r="F3136" s="298"/>
      <c r="G3136" s="298"/>
      <c r="H3136" s="298"/>
      <c r="I3136" s="298"/>
      <c r="J3136" s="298"/>
      <c r="K3136" s="298"/>
      <c r="L3136" s="299"/>
      <c r="M3136" s="302"/>
      <c r="N3136" s="298"/>
      <c r="O3136" s="238"/>
      <c r="P3136" s="238"/>
      <c r="Q3136" s="238"/>
      <c r="T3136" s="39"/>
      <c r="U3136" s="39"/>
      <c r="V3136" s="39"/>
      <c r="W3136" s="39"/>
      <c r="X3136" s="39"/>
      <c r="Y3136" s="39"/>
      <c r="Z3136" s="39"/>
      <c r="AA3136" s="39"/>
      <c r="AB3136" s="39"/>
      <c r="AC3136" s="39"/>
      <c r="AD3136" s="39"/>
      <c r="AE3136" s="39"/>
      <c r="AF3136" s="39"/>
      <c r="AG3136" s="39"/>
      <c r="AH3136" s="39"/>
      <c r="AI3136" s="39"/>
      <c r="AJ3136" s="39"/>
      <c r="AK3136" s="39"/>
      <c r="AL3136" s="39"/>
      <c r="AM3136" s="39"/>
      <c r="AN3136" s="39"/>
      <c r="AO3136" s="39"/>
      <c r="AP3136" s="39"/>
      <c r="AQ3136" s="39"/>
      <c r="AR3136" s="39"/>
      <c r="AS3136" s="39"/>
      <c r="AT3136" s="39"/>
      <c r="AU3136" s="39"/>
      <c r="AV3136" s="39"/>
      <c r="AW3136" s="39"/>
      <c r="AX3136" s="39"/>
      <c r="AY3136" s="39"/>
      <c r="AZ3136" s="39"/>
      <c r="BA3136" s="39"/>
      <c r="BB3136" s="39"/>
      <c r="BC3136" s="39"/>
      <c r="BD3136" s="39"/>
      <c r="BE3136" s="39"/>
      <c r="BF3136" s="39"/>
      <c r="BG3136" s="39"/>
      <c r="BH3136" s="39"/>
      <c r="BI3136" s="39"/>
      <c r="BJ3136" s="39"/>
      <c r="BK3136" s="39"/>
      <c r="BL3136" s="39"/>
      <c r="BM3136" s="39"/>
      <c r="BN3136" s="39"/>
      <c r="BO3136" s="39"/>
      <c r="BP3136" s="39"/>
      <c r="BQ3136" s="39"/>
      <c r="BR3136" s="39"/>
      <c r="BS3136" s="39"/>
      <c r="BT3136" s="39"/>
      <c r="BU3136" s="39"/>
      <c r="BV3136" s="39"/>
      <c r="BW3136" s="39"/>
      <c r="BX3136" s="39"/>
      <c r="BY3136" s="39"/>
      <c r="BZ3136" s="39"/>
      <c r="CA3136" s="39"/>
      <c r="CB3136" s="39"/>
      <c r="CC3136" s="39"/>
      <c r="CD3136" s="39"/>
      <c r="CE3136" s="39"/>
      <c r="CF3136" s="39"/>
      <c r="CG3136" s="39"/>
      <c r="CH3136" s="39"/>
      <c r="CI3136" s="39"/>
      <c r="CJ3136" s="39"/>
      <c r="CK3136" s="39"/>
      <c r="CL3136" s="39"/>
      <c r="CM3136" s="39"/>
      <c r="CN3136" s="39"/>
      <c r="CO3136" s="39"/>
      <c r="CP3136" s="39"/>
      <c r="CQ3136" s="39"/>
      <c r="CR3136" s="39"/>
      <c r="CS3136" s="39"/>
      <c r="CT3136" s="39"/>
      <c r="CU3136" s="39"/>
      <c r="CV3136" s="39"/>
      <c r="CW3136" s="39"/>
      <c r="CX3136" s="39"/>
      <c r="CY3136" s="39"/>
      <c r="CZ3136" s="39"/>
      <c r="DA3136" s="39"/>
      <c r="DB3136" s="39"/>
      <c r="DC3136" s="39"/>
      <c r="DD3136" s="39"/>
      <c r="DE3136" s="39"/>
    </row>
    <row r="3137" spans="1:109" s="38" customFormat="1" ht="12">
      <c r="A3137" s="298"/>
      <c r="B3137" s="298"/>
      <c r="C3137" s="298"/>
      <c r="D3137" s="298"/>
      <c r="E3137" s="298"/>
      <c r="F3137" s="298"/>
      <c r="G3137" s="298"/>
      <c r="H3137" s="298"/>
      <c r="I3137" s="298"/>
      <c r="J3137" s="298"/>
      <c r="K3137" s="298"/>
      <c r="L3137" s="299"/>
      <c r="M3137" s="302"/>
      <c r="N3137" s="298"/>
      <c r="O3137" s="238"/>
      <c r="P3137" s="238"/>
      <c r="Q3137" s="238"/>
      <c r="T3137" s="39"/>
      <c r="U3137" s="39"/>
      <c r="V3137" s="39"/>
      <c r="W3137" s="39"/>
      <c r="X3137" s="39"/>
      <c r="Y3137" s="39"/>
      <c r="Z3137" s="39"/>
      <c r="AA3137" s="39"/>
      <c r="AB3137" s="39"/>
      <c r="AC3137" s="39"/>
      <c r="AD3137" s="39"/>
      <c r="AE3137" s="39"/>
      <c r="AF3137" s="39"/>
      <c r="AG3137" s="39"/>
      <c r="AH3137" s="39"/>
      <c r="AI3137" s="39"/>
      <c r="AJ3137" s="39"/>
      <c r="AK3137" s="39"/>
      <c r="AL3137" s="39"/>
      <c r="AM3137" s="39"/>
      <c r="AN3137" s="39"/>
      <c r="AO3137" s="39"/>
      <c r="AP3137" s="39"/>
      <c r="AQ3137" s="39"/>
      <c r="AR3137" s="39"/>
      <c r="AS3137" s="39"/>
      <c r="AT3137" s="39"/>
      <c r="AU3137" s="39"/>
      <c r="AV3137" s="39"/>
      <c r="AW3137" s="39"/>
      <c r="AX3137" s="39"/>
      <c r="AY3137" s="39"/>
      <c r="AZ3137" s="39"/>
      <c r="BA3137" s="39"/>
      <c r="BB3137" s="39"/>
      <c r="BC3137" s="39"/>
      <c r="BD3137" s="39"/>
      <c r="BE3137" s="39"/>
      <c r="BF3137" s="39"/>
      <c r="BG3137" s="39"/>
      <c r="BH3137" s="39"/>
      <c r="BI3137" s="39"/>
      <c r="BJ3137" s="39"/>
      <c r="BK3137" s="39"/>
      <c r="BL3137" s="39"/>
      <c r="BM3137" s="39"/>
      <c r="BN3137" s="39"/>
      <c r="BO3137" s="39"/>
      <c r="BP3137" s="39"/>
      <c r="BQ3137" s="39"/>
      <c r="BR3137" s="39"/>
      <c r="BS3137" s="39"/>
      <c r="BT3137" s="39"/>
      <c r="BU3137" s="39"/>
      <c r="BV3137" s="39"/>
      <c r="BW3137" s="39"/>
      <c r="BX3137" s="39"/>
      <c r="BY3137" s="39"/>
      <c r="BZ3137" s="39"/>
      <c r="CA3137" s="39"/>
      <c r="CB3137" s="39"/>
      <c r="CC3137" s="39"/>
      <c r="CD3137" s="39"/>
      <c r="CE3137" s="39"/>
      <c r="CF3137" s="39"/>
      <c r="CG3137" s="39"/>
      <c r="CH3137" s="39"/>
      <c r="CI3137" s="39"/>
      <c r="CJ3137" s="39"/>
      <c r="CK3137" s="39"/>
      <c r="CL3137" s="39"/>
      <c r="CM3137" s="39"/>
      <c r="CN3137" s="39"/>
      <c r="CO3137" s="39"/>
      <c r="CP3137" s="39"/>
      <c r="CQ3137" s="39"/>
      <c r="CR3137" s="39"/>
      <c r="CS3137" s="39"/>
      <c r="CT3137" s="39"/>
      <c r="CU3137" s="39"/>
      <c r="CV3137" s="39"/>
      <c r="CW3137" s="39"/>
      <c r="CX3137" s="39"/>
      <c r="CY3137" s="39"/>
      <c r="CZ3137" s="39"/>
      <c r="DA3137" s="39"/>
      <c r="DB3137" s="39"/>
      <c r="DC3137" s="39"/>
      <c r="DD3137" s="39"/>
      <c r="DE3137" s="39"/>
    </row>
    <row r="3138" spans="1:109" s="38" customFormat="1" ht="12">
      <c r="A3138" s="298"/>
      <c r="B3138" s="298"/>
      <c r="C3138" s="298"/>
      <c r="D3138" s="298"/>
      <c r="E3138" s="298"/>
      <c r="F3138" s="298"/>
      <c r="G3138" s="298"/>
      <c r="H3138" s="298"/>
      <c r="I3138" s="298"/>
      <c r="J3138" s="298"/>
      <c r="K3138" s="298"/>
      <c r="L3138" s="299"/>
      <c r="M3138" s="302"/>
      <c r="N3138" s="298"/>
      <c r="O3138" s="238"/>
      <c r="P3138" s="238"/>
      <c r="Q3138" s="238"/>
      <c r="T3138" s="39"/>
      <c r="U3138" s="39"/>
      <c r="V3138" s="39"/>
      <c r="W3138" s="39"/>
      <c r="X3138" s="39"/>
      <c r="Y3138" s="39"/>
      <c r="Z3138" s="39"/>
      <c r="AA3138" s="39"/>
      <c r="AB3138" s="39"/>
      <c r="AC3138" s="39"/>
      <c r="AD3138" s="39"/>
      <c r="AE3138" s="39"/>
      <c r="AF3138" s="39"/>
      <c r="AG3138" s="39"/>
      <c r="AH3138" s="39"/>
      <c r="AI3138" s="39"/>
      <c r="AJ3138" s="39"/>
      <c r="AK3138" s="39"/>
      <c r="AL3138" s="39"/>
      <c r="AM3138" s="39"/>
      <c r="AN3138" s="39"/>
      <c r="AO3138" s="39"/>
      <c r="AP3138" s="39"/>
      <c r="AQ3138" s="39"/>
      <c r="AR3138" s="39"/>
      <c r="AS3138" s="39"/>
      <c r="AT3138" s="39"/>
      <c r="AU3138" s="39"/>
      <c r="AV3138" s="39"/>
      <c r="AW3138" s="39"/>
      <c r="AX3138" s="39"/>
      <c r="AY3138" s="39"/>
      <c r="AZ3138" s="39"/>
      <c r="BA3138" s="39"/>
      <c r="BB3138" s="39"/>
      <c r="BC3138" s="39"/>
      <c r="BD3138" s="39"/>
      <c r="BE3138" s="39"/>
      <c r="BF3138" s="39"/>
      <c r="BG3138" s="39"/>
      <c r="BH3138" s="39"/>
      <c r="BI3138" s="39"/>
      <c r="BJ3138" s="39"/>
      <c r="BK3138" s="39"/>
      <c r="BL3138" s="39"/>
      <c r="BM3138" s="39"/>
      <c r="BN3138" s="39"/>
      <c r="BO3138" s="39"/>
      <c r="BP3138" s="39"/>
      <c r="BQ3138" s="39"/>
      <c r="BR3138" s="39"/>
      <c r="BS3138" s="39"/>
      <c r="BT3138" s="39"/>
      <c r="BU3138" s="39"/>
      <c r="BV3138" s="39"/>
      <c r="BW3138" s="39"/>
      <c r="BX3138" s="39"/>
      <c r="BY3138" s="39"/>
      <c r="BZ3138" s="39"/>
      <c r="CA3138" s="39"/>
      <c r="CB3138" s="39"/>
      <c r="CC3138" s="39"/>
      <c r="CD3138" s="39"/>
      <c r="CE3138" s="39"/>
      <c r="CF3138" s="39"/>
      <c r="CG3138" s="39"/>
      <c r="CH3138" s="39"/>
      <c r="CI3138" s="39"/>
      <c r="CJ3138" s="39"/>
      <c r="CK3138" s="39"/>
      <c r="CL3138" s="39"/>
      <c r="CM3138" s="39"/>
      <c r="CN3138" s="39"/>
      <c r="CO3138" s="39"/>
      <c r="CP3138" s="39"/>
      <c r="CQ3138" s="39"/>
      <c r="CR3138" s="39"/>
      <c r="CS3138" s="39"/>
      <c r="CT3138" s="39"/>
      <c r="CU3138" s="39"/>
      <c r="CV3138" s="39"/>
      <c r="CW3138" s="39"/>
      <c r="CX3138" s="39"/>
      <c r="CY3138" s="39"/>
      <c r="CZ3138" s="39"/>
      <c r="DA3138" s="39"/>
      <c r="DB3138" s="39"/>
      <c r="DC3138" s="39"/>
      <c r="DD3138" s="39"/>
      <c r="DE3138" s="39"/>
    </row>
    <row r="3139" spans="1:109" s="38" customFormat="1" ht="12">
      <c r="A3139" s="298"/>
      <c r="B3139" s="298"/>
      <c r="C3139" s="298"/>
      <c r="D3139" s="298"/>
      <c r="E3139" s="298"/>
      <c r="F3139" s="298"/>
      <c r="G3139" s="298"/>
      <c r="H3139" s="298"/>
      <c r="I3139" s="298"/>
      <c r="J3139" s="298"/>
      <c r="K3139" s="298"/>
      <c r="L3139" s="299"/>
      <c r="M3139" s="302"/>
      <c r="N3139" s="298"/>
      <c r="O3139" s="238"/>
      <c r="P3139" s="238"/>
      <c r="Q3139" s="238"/>
      <c r="T3139" s="39"/>
      <c r="U3139" s="39"/>
      <c r="V3139" s="39"/>
      <c r="W3139" s="39"/>
      <c r="X3139" s="39"/>
      <c r="Y3139" s="39"/>
      <c r="Z3139" s="39"/>
      <c r="AA3139" s="39"/>
      <c r="AB3139" s="39"/>
      <c r="AC3139" s="39"/>
      <c r="AD3139" s="39"/>
      <c r="AE3139" s="39"/>
      <c r="AF3139" s="39"/>
      <c r="AG3139" s="39"/>
      <c r="AH3139" s="39"/>
      <c r="AI3139" s="39"/>
      <c r="AJ3139" s="39"/>
      <c r="AK3139" s="39"/>
      <c r="AL3139" s="39"/>
      <c r="AM3139" s="39"/>
      <c r="AN3139" s="39"/>
      <c r="AO3139" s="39"/>
      <c r="AP3139" s="39"/>
      <c r="AQ3139" s="39"/>
      <c r="AR3139" s="39"/>
      <c r="AS3139" s="39"/>
      <c r="AT3139" s="39"/>
      <c r="AU3139" s="39"/>
      <c r="AV3139" s="39"/>
      <c r="AW3139" s="39"/>
      <c r="AX3139" s="39"/>
      <c r="AY3139" s="39"/>
      <c r="AZ3139" s="39"/>
      <c r="BA3139" s="39"/>
      <c r="BB3139" s="39"/>
      <c r="BC3139" s="39"/>
      <c r="BD3139" s="39"/>
      <c r="BE3139" s="39"/>
      <c r="BF3139" s="39"/>
      <c r="BG3139" s="39"/>
      <c r="BH3139" s="39"/>
      <c r="BI3139" s="39"/>
      <c r="BJ3139" s="39"/>
      <c r="BK3139" s="39"/>
      <c r="BL3139" s="39"/>
      <c r="BM3139" s="39"/>
      <c r="BN3139" s="39"/>
      <c r="BO3139" s="39"/>
      <c r="BP3139" s="39"/>
      <c r="BQ3139" s="39"/>
      <c r="BR3139" s="39"/>
      <c r="BS3139" s="39"/>
      <c r="BT3139" s="39"/>
      <c r="BU3139" s="39"/>
      <c r="BV3139" s="39"/>
      <c r="BW3139" s="39"/>
      <c r="BX3139" s="39"/>
      <c r="BY3139" s="39"/>
      <c r="BZ3139" s="39"/>
      <c r="CA3139" s="39"/>
      <c r="CB3139" s="39"/>
      <c r="CC3139" s="39"/>
      <c r="CD3139" s="39"/>
      <c r="CE3139" s="39"/>
      <c r="CF3139" s="39"/>
      <c r="CG3139" s="39"/>
      <c r="CH3139" s="39"/>
      <c r="CI3139" s="39"/>
      <c r="CJ3139" s="39"/>
      <c r="CK3139" s="39"/>
      <c r="CL3139" s="39"/>
      <c r="CM3139" s="39"/>
      <c r="CN3139" s="39"/>
      <c r="CO3139" s="39"/>
      <c r="CP3139" s="39"/>
      <c r="CQ3139" s="39"/>
      <c r="CR3139" s="39"/>
      <c r="CS3139" s="39"/>
      <c r="CT3139" s="39"/>
      <c r="CU3139" s="39"/>
      <c r="CV3139" s="39"/>
      <c r="CW3139" s="39"/>
      <c r="CX3139" s="39"/>
      <c r="CY3139" s="39"/>
      <c r="CZ3139" s="39"/>
      <c r="DA3139" s="39"/>
      <c r="DB3139" s="39"/>
      <c r="DC3139" s="39"/>
      <c r="DD3139" s="39"/>
      <c r="DE3139" s="39"/>
    </row>
    <row r="3140" spans="1:109" s="38" customFormat="1" ht="12">
      <c r="A3140" s="298"/>
      <c r="B3140" s="298"/>
      <c r="C3140" s="298"/>
      <c r="D3140" s="298"/>
      <c r="E3140" s="298"/>
      <c r="F3140" s="298"/>
      <c r="G3140" s="298"/>
      <c r="H3140" s="298"/>
      <c r="I3140" s="298"/>
      <c r="J3140" s="298"/>
      <c r="K3140" s="298"/>
      <c r="L3140" s="299"/>
      <c r="M3140" s="302"/>
      <c r="N3140" s="298"/>
      <c r="O3140" s="238"/>
      <c r="P3140" s="238"/>
      <c r="Q3140" s="238"/>
      <c r="T3140" s="39"/>
      <c r="U3140" s="39"/>
      <c r="V3140" s="39"/>
      <c r="W3140" s="39"/>
      <c r="X3140" s="39"/>
      <c r="Y3140" s="39"/>
      <c r="Z3140" s="39"/>
      <c r="AA3140" s="39"/>
      <c r="AB3140" s="39"/>
      <c r="AC3140" s="39"/>
      <c r="AD3140" s="39"/>
      <c r="AE3140" s="39"/>
      <c r="AF3140" s="39"/>
      <c r="AG3140" s="39"/>
      <c r="AH3140" s="39"/>
      <c r="AI3140" s="39"/>
      <c r="AJ3140" s="39"/>
      <c r="AK3140" s="39"/>
      <c r="AL3140" s="39"/>
      <c r="AM3140" s="39"/>
      <c r="AN3140" s="39"/>
      <c r="AO3140" s="39"/>
      <c r="AP3140" s="39"/>
      <c r="AQ3140" s="39"/>
      <c r="AR3140" s="39"/>
      <c r="AS3140" s="39"/>
      <c r="AT3140" s="39"/>
      <c r="AU3140" s="39"/>
      <c r="AV3140" s="39"/>
      <c r="AW3140" s="39"/>
      <c r="AX3140" s="39"/>
      <c r="AY3140" s="39"/>
      <c r="AZ3140" s="39"/>
      <c r="BA3140" s="39"/>
      <c r="BB3140" s="39"/>
      <c r="BC3140" s="39"/>
      <c r="BD3140" s="39"/>
      <c r="BE3140" s="39"/>
      <c r="BF3140" s="39"/>
      <c r="BG3140" s="39"/>
      <c r="BH3140" s="39"/>
      <c r="BI3140" s="39"/>
      <c r="BJ3140" s="39"/>
      <c r="BK3140" s="39"/>
      <c r="BL3140" s="39"/>
      <c r="BM3140" s="39"/>
      <c r="BN3140" s="39"/>
      <c r="BO3140" s="39"/>
      <c r="BP3140" s="39"/>
      <c r="BQ3140" s="39"/>
      <c r="BR3140" s="39"/>
      <c r="BS3140" s="39"/>
      <c r="BT3140" s="39"/>
      <c r="BU3140" s="39"/>
      <c r="BV3140" s="39"/>
      <c r="BW3140" s="39"/>
      <c r="BX3140" s="39"/>
      <c r="BY3140" s="39"/>
      <c r="BZ3140" s="39"/>
      <c r="CA3140" s="39"/>
      <c r="CB3140" s="39"/>
      <c r="CC3140" s="39"/>
      <c r="CD3140" s="39"/>
      <c r="CE3140" s="39"/>
      <c r="CF3140" s="39"/>
      <c r="CG3140" s="39"/>
      <c r="CH3140" s="39"/>
      <c r="CI3140" s="39"/>
      <c r="CJ3140" s="39"/>
      <c r="CK3140" s="39"/>
      <c r="CL3140" s="39"/>
      <c r="CM3140" s="39"/>
      <c r="CN3140" s="39"/>
      <c r="CO3140" s="39"/>
      <c r="CP3140" s="39"/>
      <c r="CQ3140" s="39"/>
      <c r="CR3140" s="39"/>
      <c r="CS3140" s="39"/>
      <c r="CT3140" s="39"/>
      <c r="CU3140" s="39"/>
      <c r="CV3140" s="39"/>
      <c r="CW3140" s="39"/>
      <c r="CX3140" s="39"/>
      <c r="CY3140" s="39"/>
      <c r="CZ3140" s="39"/>
      <c r="DA3140" s="39"/>
      <c r="DB3140" s="39"/>
      <c r="DC3140" s="39"/>
      <c r="DD3140" s="39"/>
      <c r="DE3140" s="39"/>
    </row>
    <row r="3141" spans="1:109" s="38" customFormat="1" ht="12">
      <c r="A3141" s="298"/>
      <c r="B3141" s="298"/>
      <c r="C3141" s="298"/>
      <c r="D3141" s="298"/>
      <c r="E3141" s="298"/>
      <c r="F3141" s="298"/>
      <c r="G3141" s="298"/>
      <c r="H3141" s="298"/>
      <c r="I3141" s="298"/>
      <c r="J3141" s="298"/>
      <c r="K3141" s="298"/>
      <c r="L3141" s="299"/>
      <c r="M3141" s="302"/>
      <c r="N3141" s="298"/>
      <c r="O3141" s="238"/>
      <c r="P3141" s="238"/>
      <c r="Q3141" s="238"/>
      <c r="T3141" s="39"/>
      <c r="U3141" s="39"/>
      <c r="V3141" s="39"/>
      <c r="W3141" s="39"/>
      <c r="X3141" s="39"/>
      <c r="Y3141" s="39"/>
      <c r="Z3141" s="39"/>
      <c r="AA3141" s="39"/>
      <c r="AB3141" s="39"/>
      <c r="AC3141" s="39"/>
      <c r="AD3141" s="39"/>
      <c r="AE3141" s="39"/>
      <c r="AF3141" s="39"/>
      <c r="AG3141" s="39"/>
      <c r="AH3141" s="39"/>
      <c r="AI3141" s="39"/>
      <c r="AJ3141" s="39"/>
      <c r="AK3141" s="39"/>
      <c r="AL3141" s="39"/>
      <c r="AM3141" s="39"/>
      <c r="AN3141" s="39"/>
      <c r="AO3141" s="39"/>
      <c r="AP3141" s="39"/>
      <c r="AQ3141" s="39"/>
      <c r="AR3141" s="39"/>
      <c r="AS3141" s="39"/>
      <c r="AT3141" s="39"/>
      <c r="AU3141" s="39"/>
      <c r="AV3141" s="39"/>
      <c r="AW3141" s="39"/>
      <c r="AX3141" s="39"/>
      <c r="AY3141" s="39"/>
      <c r="AZ3141" s="39"/>
      <c r="BA3141" s="39"/>
      <c r="BB3141" s="39"/>
      <c r="BC3141" s="39"/>
      <c r="BD3141" s="39"/>
      <c r="BE3141" s="39"/>
      <c r="BF3141" s="39"/>
      <c r="BG3141" s="39"/>
      <c r="BH3141" s="39"/>
      <c r="BI3141" s="39"/>
      <c r="BJ3141" s="39"/>
      <c r="BK3141" s="39"/>
      <c r="BL3141" s="39"/>
      <c r="BM3141" s="39"/>
      <c r="BN3141" s="39"/>
      <c r="BO3141" s="39"/>
      <c r="BP3141" s="39"/>
      <c r="BQ3141" s="39"/>
      <c r="BR3141" s="39"/>
      <c r="BS3141" s="39"/>
      <c r="BT3141" s="39"/>
      <c r="BU3141" s="39"/>
      <c r="BV3141" s="39"/>
      <c r="BW3141" s="39"/>
      <c r="BX3141" s="39"/>
      <c r="BY3141" s="39"/>
      <c r="BZ3141" s="39"/>
      <c r="CA3141" s="39"/>
      <c r="CB3141" s="39"/>
      <c r="CC3141" s="39"/>
      <c r="CD3141" s="39"/>
      <c r="CE3141" s="39"/>
      <c r="CF3141" s="39"/>
      <c r="CG3141" s="39"/>
      <c r="CH3141" s="39"/>
      <c r="CI3141" s="39"/>
      <c r="CJ3141" s="39"/>
      <c r="CK3141" s="39"/>
      <c r="CL3141" s="39"/>
      <c r="CM3141" s="39"/>
      <c r="CN3141" s="39"/>
      <c r="CO3141" s="39"/>
      <c r="CP3141" s="39"/>
      <c r="CQ3141" s="39"/>
      <c r="CR3141" s="39"/>
      <c r="CS3141" s="39"/>
      <c r="CT3141" s="39"/>
      <c r="CU3141" s="39"/>
      <c r="CV3141" s="39"/>
      <c r="CW3141" s="39"/>
      <c r="CX3141" s="39"/>
      <c r="CY3141" s="39"/>
      <c r="CZ3141" s="39"/>
      <c r="DA3141" s="39"/>
      <c r="DB3141" s="39"/>
      <c r="DC3141" s="39"/>
      <c r="DD3141" s="39"/>
      <c r="DE3141" s="39"/>
    </row>
    <row r="3142" spans="1:109" s="38" customFormat="1" ht="12">
      <c r="A3142" s="298"/>
      <c r="B3142" s="298"/>
      <c r="C3142" s="298"/>
      <c r="D3142" s="298"/>
      <c r="E3142" s="298"/>
      <c r="F3142" s="298"/>
      <c r="G3142" s="298"/>
      <c r="H3142" s="298"/>
      <c r="I3142" s="298"/>
      <c r="J3142" s="298"/>
      <c r="K3142" s="298"/>
      <c r="L3142" s="299"/>
      <c r="M3142" s="302"/>
      <c r="N3142" s="298"/>
      <c r="O3142" s="238"/>
      <c r="P3142" s="238"/>
      <c r="Q3142" s="238"/>
      <c r="T3142" s="39"/>
      <c r="U3142" s="39"/>
      <c r="V3142" s="39"/>
      <c r="W3142" s="39"/>
      <c r="X3142" s="39"/>
      <c r="Y3142" s="39"/>
      <c r="Z3142" s="39"/>
      <c r="AA3142" s="39"/>
      <c r="AB3142" s="39"/>
      <c r="AC3142" s="39"/>
      <c r="AD3142" s="39"/>
      <c r="AE3142" s="39"/>
      <c r="AF3142" s="39"/>
      <c r="AG3142" s="39"/>
      <c r="AH3142" s="39"/>
      <c r="AI3142" s="39"/>
      <c r="AJ3142" s="39"/>
      <c r="AK3142" s="39"/>
      <c r="AL3142" s="39"/>
      <c r="AM3142" s="39"/>
      <c r="AN3142" s="39"/>
      <c r="AO3142" s="39"/>
      <c r="AP3142" s="39"/>
      <c r="AQ3142" s="39"/>
      <c r="AR3142" s="39"/>
      <c r="AS3142" s="39"/>
      <c r="AT3142" s="39"/>
      <c r="AU3142" s="39"/>
      <c r="AV3142" s="39"/>
      <c r="AW3142" s="39"/>
      <c r="AX3142" s="39"/>
      <c r="AY3142" s="39"/>
      <c r="AZ3142" s="39"/>
      <c r="BA3142" s="39"/>
      <c r="BB3142" s="39"/>
      <c r="BC3142" s="39"/>
      <c r="BD3142" s="39"/>
      <c r="BE3142" s="39"/>
      <c r="BF3142" s="39"/>
      <c r="BG3142" s="39"/>
      <c r="BH3142" s="39"/>
      <c r="BI3142" s="39"/>
      <c r="BJ3142" s="39"/>
      <c r="BK3142" s="39"/>
      <c r="BL3142" s="39"/>
      <c r="BM3142" s="39"/>
      <c r="BN3142" s="39"/>
      <c r="BO3142" s="39"/>
      <c r="BP3142" s="39"/>
      <c r="BQ3142" s="39"/>
      <c r="BR3142" s="39"/>
      <c r="BS3142" s="39"/>
      <c r="BT3142" s="39"/>
      <c r="BU3142" s="39"/>
      <c r="BV3142" s="39"/>
      <c r="BW3142" s="39"/>
      <c r="BX3142" s="39"/>
      <c r="BY3142" s="39"/>
      <c r="BZ3142" s="39"/>
      <c r="CA3142" s="39"/>
      <c r="CB3142" s="39"/>
      <c r="CC3142" s="39"/>
      <c r="CD3142" s="39"/>
      <c r="CE3142" s="39"/>
      <c r="CF3142" s="39"/>
      <c r="CG3142" s="39"/>
      <c r="CH3142" s="39"/>
      <c r="CI3142" s="39"/>
      <c r="CJ3142" s="39"/>
      <c r="CK3142" s="39"/>
      <c r="CL3142" s="39"/>
      <c r="CM3142" s="39"/>
      <c r="CN3142" s="39"/>
      <c r="CO3142" s="39"/>
      <c r="CP3142" s="39"/>
      <c r="CQ3142" s="39"/>
      <c r="CR3142" s="39"/>
      <c r="CS3142" s="39"/>
      <c r="CT3142" s="39"/>
      <c r="CU3142" s="39"/>
      <c r="CV3142" s="39"/>
      <c r="CW3142" s="39"/>
      <c r="CX3142" s="39"/>
      <c r="CY3142" s="39"/>
      <c r="CZ3142" s="39"/>
      <c r="DA3142" s="39"/>
      <c r="DB3142" s="39"/>
      <c r="DC3142" s="39"/>
      <c r="DD3142" s="39"/>
      <c r="DE3142" s="39"/>
    </row>
    <row r="3143" spans="1:109" s="38" customFormat="1" ht="12">
      <c r="A3143" s="298"/>
      <c r="B3143" s="298"/>
      <c r="C3143" s="298"/>
      <c r="D3143" s="298"/>
      <c r="E3143" s="298"/>
      <c r="F3143" s="298"/>
      <c r="G3143" s="298"/>
      <c r="H3143" s="298"/>
      <c r="I3143" s="298"/>
      <c r="J3143" s="298"/>
      <c r="K3143" s="298"/>
      <c r="L3143" s="299"/>
      <c r="M3143" s="302"/>
      <c r="N3143" s="298"/>
      <c r="O3143" s="238"/>
      <c r="P3143" s="238"/>
      <c r="Q3143" s="238"/>
      <c r="T3143" s="39"/>
      <c r="U3143" s="39"/>
      <c r="V3143" s="39"/>
      <c r="W3143" s="39"/>
      <c r="X3143" s="39"/>
      <c r="Y3143" s="39"/>
      <c r="Z3143" s="39"/>
      <c r="AA3143" s="39"/>
      <c r="AB3143" s="39"/>
      <c r="AC3143" s="39"/>
      <c r="AD3143" s="39"/>
      <c r="AE3143" s="39"/>
      <c r="AF3143" s="39"/>
      <c r="AG3143" s="39"/>
      <c r="AH3143" s="39"/>
      <c r="AI3143" s="39"/>
      <c r="AJ3143" s="39"/>
      <c r="AK3143" s="39"/>
      <c r="AL3143" s="39"/>
      <c r="AM3143" s="39"/>
      <c r="AN3143" s="39"/>
      <c r="AO3143" s="39"/>
      <c r="AP3143" s="39"/>
      <c r="AQ3143" s="39"/>
      <c r="AR3143" s="39"/>
      <c r="AS3143" s="39"/>
      <c r="AT3143" s="39"/>
      <c r="AU3143" s="39"/>
      <c r="AV3143" s="39"/>
      <c r="AW3143" s="39"/>
      <c r="AX3143" s="39"/>
      <c r="AY3143" s="39"/>
      <c r="AZ3143" s="39"/>
      <c r="BA3143" s="39"/>
      <c r="BB3143" s="39"/>
      <c r="BC3143" s="39"/>
      <c r="BD3143" s="39"/>
      <c r="BE3143" s="39"/>
      <c r="BF3143" s="39"/>
      <c r="BG3143" s="39"/>
      <c r="BH3143" s="39"/>
      <c r="BI3143" s="39"/>
      <c r="BJ3143" s="39"/>
      <c r="BK3143" s="39"/>
      <c r="BL3143" s="39"/>
      <c r="BM3143" s="39"/>
      <c r="BN3143" s="39"/>
      <c r="BO3143" s="39"/>
      <c r="BP3143" s="39"/>
      <c r="BQ3143" s="39"/>
      <c r="BR3143" s="39"/>
      <c r="BS3143" s="39"/>
      <c r="BT3143" s="39"/>
      <c r="BU3143" s="39"/>
      <c r="BV3143" s="39"/>
      <c r="BW3143" s="39"/>
      <c r="BX3143" s="39"/>
      <c r="BY3143" s="39"/>
      <c r="BZ3143" s="39"/>
      <c r="CA3143" s="39"/>
      <c r="CB3143" s="39"/>
      <c r="CC3143" s="39"/>
      <c r="CD3143" s="39"/>
      <c r="CE3143" s="39"/>
      <c r="CF3143" s="39"/>
      <c r="CG3143" s="39"/>
      <c r="CH3143" s="39"/>
      <c r="CI3143" s="39"/>
      <c r="CJ3143" s="39"/>
      <c r="CK3143" s="39"/>
      <c r="CL3143" s="39"/>
      <c r="CM3143" s="39"/>
      <c r="CN3143" s="39"/>
      <c r="CO3143" s="39"/>
      <c r="CP3143" s="39"/>
      <c r="CQ3143" s="39"/>
      <c r="CR3143" s="39"/>
      <c r="CS3143" s="39"/>
      <c r="CT3143" s="39"/>
      <c r="CU3143" s="39"/>
      <c r="CV3143" s="39"/>
      <c r="CW3143" s="39"/>
      <c r="CX3143" s="39"/>
      <c r="CY3143" s="39"/>
      <c r="CZ3143" s="39"/>
      <c r="DA3143" s="39"/>
      <c r="DB3143" s="39"/>
      <c r="DC3143" s="39"/>
      <c r="DD3143" s="39"/>
      <c r="DE3143" s="39"/>
    </row>
    <row r="3144" spans="1:109" s="38" customFormat="1" ht="12">
      <c r="A3144" s="298"/>
      <c r="B3144" s="298"/>
      <c r="C3144" s="298"/>
      <c r="D3144" s="298"/>
      <c r="E3144" s="298"/>
      <c r="F3144" s="298"/>
      <c r="G3144" s="298"/>
      <c r="H3144" s="298"/>
      <c r="I3144" s="298"/>
      <c r="J3144" s="298"/>
      <c r="K3144" s="298"/>
      <c r="L3144" s="299"/>
      <c r="M3144" s="302"/>
      <c r="N3144" s="298"/>
      <c r="O3144" s="238"/>
      <c r="P3144" s="238"/>
      <c r="Q3144" s="238"/>
      <c r="T3144" s="39"/>
      <c r="U3144" s="39"/>
      <c r="V3144" s="39"/>
      <c r="W3144" s="39"/>
      <c r="X3144" s="39"/>
      <c r="Y3144" s="39"/>
      <c r="Z3144" s="39"/>
      <c r="AA3144" s="39"/>
      <c r="AB3144" s="39"/>
      <c r="AC3144" s="39"/>
      <c r="AD3144" s="39"/>
      <c r="AE3144" s="39"/>
      <c r="AF3144" s="39"/>
      <c r="AG3144" s="39"/>
      <c r="AH3144" s="39"/>
      <c r="AI3144" s="39"/>
      <c r="AJ3144" s="39"/>
      <c r="AK3144" s="39"/>
      <c r="AL3144" s="39"/>
      <c r="AM3144" s="39"/>
      <c r="AN3144" s="39"/>
      <c r="AO3144" s="39"/>
      <c r="AP3144" s="39"/>
      <c r="AQ3144" s="39"/>
      <c r="AR3144" s="39"/>
      <c r="AS3144" s="39"/>
      <c r="AT3144" s="39"/>
      <c r="AU3144" s="39"/>
      <c r="AV3144" s="39"/>
      <c r="AW3144" s="39"/>
      <c r="AX3144" s="39"/>
      <c r="AY3144" s="39"/>
      <c r="AZ3144" s="39"/>
      <c r="BA3144" s="39"/>
      <c r="BB3144" s="39"/>
      <c r="BC3144" s="39"/>
      <c r="BD3144" s="39"/>
      <c r="BE3144" s="39"/>
      <c r="BF3144" s="39"/>
      <c r="BG3144" s="39"/>
      <c r="BH3144" s="39"/>
      <c r="BI3144" s="39"/>
      <c r="BJ3144" s="39"/>
      <c r="BK3144" s="39"/>
      <c r="BL3144" s="39"/>
      <c r="BM3144" s="39"/>
      <c r="BN3144" s="39"/>
      <c r="BO3144" s="39"/>
      <c r="BP3144" s="39"/>
      <c r="BQ3144" s="39"/>
      <c r="BR3144" s="39"/>
      <c r="BS3144" s="39"/>
      <c r="BT3144" s="39"/>
      <c r="BU3144" s="39"/>
      <c r="BV3144" s="39"/>
      <c r="BW3144" s="39"/>
      <c r="BX3144" s="39"/>
      <c r="BY3144" s="39"/>
      <c r="BZ3144" s="39"/>
      <c r="CA3144" s="39"/>
      <c r="CB3144" s="39"/>
      <c r="CC3144" s="39"/>
      <c r="CD3144" s="39"/>
      <c r="CE3144" s="39"/>
      <c r="CF3144" s="39"/>
      <c r="CG3144" s="39"/>
      <c r="CH3144" s="39"/>
      <c r="CI3144" s="39"/>
      <c r="CJ3144" s="39"/>
      <c r="CK3144" s="39"/>
      <c r="CL3144" s="39"/>
      <c r="CM3144" s="39"/>
      <c r="CN3144" s="39"/>
      <c r="CO3144" s="39"/>
      <c r="CP3144" s="39"/>
      <c r="CQ3144" s="39"/>
      <c r="CR3144" s="39"/>
      <c r="CS3144" s="39"/>
      <c r="CT3144" s="39"/>
      <c r="CU3144" s="39"/>
      <c r="CV3144" s="39"/>
      <c r="CW3144" s="39"/>
      <c r="CX3144" s="39"/>
      <c r="CY3144" s="39"/>
      <c r="CZ3144" s="39"/>
      <c r="DA3144" s="39"/>
      <c r="DB3144" s="39"/>
      <c r="DC3144" s="39"/>
      <c r="DD3144" s="39"/>
      <c r="DE3144" s="39"/>
    </row>
    <row r="3145" spans="1:109" s="38" customFormat="1" ht="12">
      <c r="A3145" s="298"/>
      <c r="B3145" s="298"/>
      <c r="C3145" s="298"/>
      <c r="D3145" s="298"/>
      <c r="E3145" s="298"/>
      <c r="F3145" s="298"/>
      <c r="G3145" s="298"/>
      <c r="H3145" s="298"/>
      <c r="I3145" s="298"/>
      <c r="J3145" s="298"/>
      <c r="K3145" s="298"/>
      <c r="L3145" s="299"/>
      <c r="M3145" s="302"/>
      <c r="N3145" s="298"/>
      <c r="O3145" s="238"/>
      <c r="P3145" s="238"/>
      <c r="Q3145" s="238"/>
      <c r="T3145" s="39"/>
      <c r="U3145" s="39"/>
      <c r="V3145" s="39"/>
      <c r="W3145" s="39"/>
      <c r="X3145" s="39"/>
      <c r="Y3145" s="39"/>
      <c r="Z3145" s="39"/>
      <c r="AA3145" s="39"/>
      <c r="AB3145" s="39"/>
      <c r="AC3145" s="39"/>
      <c r="AD3145" s="39"/>
      <c r="AE3145" s="39"/>
      <c r="AF3145" s="39"/>
      <c r="AG3145" s="39"/>
      <c r="AH3145" s="39"/>
      <c r="AI3145" s="39"/>
      <c r="AJ3145" s="39"/>
      <c r="AK3145" s="39"/>
      <c r="AL3145" s="39"/>
      <c r="AM3145" s="39"/>
      <c r="AN3145" s="39"/>
      <c r="AO3145" s="39"/>
      <c r="AP3145" s="39"/>
      <c r="AQ3145" s="39"/>
      <c r="AR3145" s="39"/>
      <c r="AS3145" s="39"/>
      <c r="AT3145" s="39"/>
      <c r="AU3145" s="39"/>
      <c r="AV3145" s="39"/>
      <c r="AW3145" s="39"/>
      <c r="AX3145" s="39"/>
      <c r="AY3145" s="39"/>
      <c r="AZ3145" s="39"/>
      <c r="BA3145" s="39"/>
      <c r="BB3145" s="39"/>
      <c r="BC3145" s="39"/>
      <c r="BD3145" s="39"/>
      <c r="BE3145" s="39"/>
      <c r="BF3145" s="39"/>
      <c r="BG3145" s="39"/>
      <c r="BH3145" s="39"/>
      <c r="BI3145" s="39"/>
      <c r="BJ3145" s="39"/>
      <c r="BK3145" s="39"/>
      <c r="BL3145" s="39"/>
      <c r="BM3145" s="39"/>
      <c r="BN3145" s="39"/>
      <c r="BO3145" s="39"/>
      <c r="BP3145" s="39"/>
      <c r="BQ3145" s="39"/>
      <c r="BR3145" s="39"/>
      <c r="BS3145" s="39"/>
      <c r="BT3145" s="39"/>
      <c r="BU3145" s="39"/>
      <c r="BV3145" s="39"/>
      <c r="BW3145" s="39"/>
      <c r="BX3145" s="39"/>
      <c r="BY3145" s="39"/>
      <c r="BZ3145" s="39"/>
      <c r="CA3145" s="39"/>
      <c r="CB3145" s="39"/>
      <c r="CC3145" s="39"/>
      <c r="CD3145" s="39"/>
      <c r="CE3145" s="39"/>
      <c r="CF3145" s="39"/>
      <c r="CG3145" s="39"/>
      <c r="CH3145" s="39"/>
      <c r="CI3145" s="39"/>
      <c r="CJ3145" s="39"/>
      <c r="CK3145" s="39"/>
      <c r="CL3145" s="39"/>
      <c r="CM3145" s="39"/>
      <c r="CN3145" s="39"/>
      <c r="CO3145" s="39"/>
      <c r="CP3145" s="39"/>
      <c r="CQ3145" s="39"/>
      <c r="CR3145" s="39"/>
      <c r="CS3145" s="39"/>
      <c r="CT3145" s="39"/>
      <c r="CU3145" s="39"/>
      <c r="CV3145" s="39"/>
      <c r="CW3145" s="39"/>
      <c r="CX3145" s="39"/>
      <c r="CY3145" s="39"/>
      <c r="CZ3145" s="39"/>
      <c r="DA3145" s="39"/>
      <c r="DB3145" s="39"/>
      <c r="DC3145" s="39"/>
      <c r="DD3145" s="39"/>
      <c r="DE3145" s="39"/>
    </row>
    <row r="3146" spans="1:109" s="38" customFormat="1" ht="12">
      <c r="A3146" s="298"/>
      <c r="B3146" s="298"/>
      <c r="C3146" s="298"/>
      <c r="D3146" s="298"/>
      <c r="E3146" s="298"/>
      <c r="F3146" s="298"/>
      <c r="G3146" s="298"/>
      <c r="H3146" s="298"/>
      <c r="I3146" s="298"/>
      <c r="J3146" s="298"/>
      <c r="K3146" s="298"/>
      <c r="L3146" s="299"/>
      <c r="M3146" s="302"/>
      <c r="N3146" s="298"/>
      <c r="O3146" s="238"/>
      <c r="P3146" s="238"/>
      <c r="Q3146" s="238"/>
      <c r="T3146" s="39"/>
      <c r="U3146" s="39"/>
      <c r="V3146" s="39"/>
      <c r="W3146" s="39"/>
      <c r="X3146" s="39"/>
      <c r="Y3146" s="39"/>
      <c r="Z3146" s="39"/>
      <c r="AA3146" s="39"/>
      <c r="AB3146" s="39"/>
      <c r="AC3146" s="39"/>
      <c r="AD3146" s="39"/>
      <c r="AE3146" s="39"/>
      <c r="AF3146" s="39"/>
      <c r="AG3146" s="39"/>
      <c r="AH3146" s="39"/>
      <c r="AI3146" s="39"/>
      <c r="AJ3146" s="39"/>
      <c r="AK3146" s="39"/>
      <c r="AL3146" s="39"/>
      <c r="AM3146" s="39"/>
      <c r="AN3146" s="39"/>
      <c r="AO3146" s="39"/>
      <c r="AP3146" s="39"/>
      <c r="AQ3146" s="39"/>
      <c r="AR3146" s="39"/>
      <c r="AS3146" s="39"/>
      <c r="AT3146" s="39"/>
      <c r="AU3146" s="39"/>
      <c r="AV3146" s="39"/>
      <c r="AW3146" s="39"/>
      <c r="AX3146" s="39"/>
      <c r="AY3146" s="39"/>
      <c r="AZ3146" s="39"/>
      <c r="BA3146" s="39"/>
      <c r="BB3146" s="39"/>
      <c r="BC3146" s="39"/>
      <c r="BD3146" s="39"/>
      <c r="BE3146" s="39"/>
      <c r="BF3146" s="39"/>
      <c r="BG3146" s="39"/>
      <c r="BH3146" s="39"/>
      <c r="BI3146" s="39"/>
      <c r="BJ3146" s="39"/>
      <c r="BK3146" s="39"/>
      <c r="BL3146" s="39"/>
      <c r="BM3146" s="39"/>
      <c r="BN3146" s="39"/>
      <c r="BO3146" s="39"/>
      <c r="BP3146" s="39"/>
      <c r="BQ3146" s="39"/>
      <c r="BR3146" s="39"/>
      <c r="BS3146" s="39"/>
      <c r="BT3146" s="39"/>
      <c r="BU3146" s="39"/>
      <c r="BV3146" s="39"/>
      <c r="BW3146" s="39"/>
      <c r="BX3146" s="39"/>
      <c r="BY3146" s="39"/>
      <c r="BZ3146" s="39"/>
      <c r="CA3146" s="39"/>
      <c r="CB3146" s="39"/>
      <c r="CC3146" s="39"/>
      <c r="CD3146" s="39"/>
      <c r="CE3146" s="39"/>
      <c r="CF3146" s="39"/>
      <c r="CG3146" s="39"/>
      <c r="CH3146" s="39"/>
      <c r="CI3146" s="39"/>
      <c r="CJ3146" s="39"/>
      <c r="CK3146" s="39"/>
      <c r="CL3146" s="39"/>
      <c r="CM3146" s="39"/>
      <c r="CN3146" s="39"/>
      <c r="CO3146" s="39"/>
      <c r="CP3146" s="39"/>
      <c r="CQ3146" s="39"/>
      <c r="CR3146" s="39"/>
      <c r="CS3146" s="39"/>
      <c r="CT3146" s="39"/>
      <c r="CU3146" s="39"/>
      <c r="CV3146" s="39"/>
      <c r="CW3146" s="39"/>
      <c r="CX3146" s="39"/>
      <c r="CY3146" s="39"/>
      <c r="CZ3146" s="39"/>
      <c r="DA3146" s="39"/>
      <c r="DB3146" s="39"/>
      <c r="DC3146" s="39"/>
      <c r="DD3146" s="39"/>
      <c r="DE3146" s="39"/>
    </row>
    <row r="3147" spans="1:109" s="38" customFormat="1" ht="12">
      <c r="A3147" s="298"/>
      <c r="B3147" s="298"/>
      <c r="C3147" s="298"/>
      <c r="D3147" s="298"/>
      <c r="E3147" s="298"/>
      <c r="F3147" s="298"/>
      <c r="G3147" s="298"/>
      <c r="H3147" s="298"/>
      <c r="I3147" s="298"/>
      <c r="J3147" s="298"/>
      <c r="K3147" s="298"/>
      <c r="L3147" s="299"/>
      <c r="M3147" s="302"/>
      <c r="N3147" s="298"/>
      <c r="O3147" s="238"/>
      <c r="P3147" s="238"/>
      <c r="Q3147" s="238"/>
      <c r="T3147" s="39"/>
      <c r="U3147" s="39"/>
      <c r="V3147" s="39"/>
      <c r="W3147" s="39"/>
      <c r="X3147" s="39"/>
      <c r="Y3147" s="39"/>
      <c r="Z3147" s="39"/>
      <c r="AA3147" s="39"/>
      <c r="AB3147" s="39"/>
      <c r="AC3147" s="39"/>
      <c r="AD3147" s="39"/>
      <c r="AE3147" s="39"/>
      <c r="AF3147" s="39"/>
      <c r="AG3147" s="39"/>
      <c r="AH3147" s="39"/>
      <c r="AI3147" s="39"/>
      <c r="AJ3147" s="39"/>
      <c r="AK3147" s="39"/>
      <c r="AL3147" s="39"/>
      <c r="AM3147" s="39"/>
      <c r="AN3147" s="39"/>
      <c r="AO3147" s="39"/>
      <c r="AP3147" s="39"/>
      <c r="AQ3147" s="39"/>
      <c r="AR3147" s="39"/>
      <c r="AS3147" s="39"/>
      <c r="AT3147" s="39"/>
      <c r="AU3147" s="39"/>
      <c r="AV3147" s="39"/>
      <c r="AW3147" s="39"/>
      <c r="AX3147" s="39"/>
      <c r="AY3147" s="39"/>
      <c r="AZ3147" s="39"/>
      <c r="BA3147" s="39"/>
      <c r="BB3147" s="39"/>
      <c r="BC3147" s="39"/>
      <c r="BD3147" s="39"/>
      <c r="BE3147" s="39"/>
      <c r="BF3147" s="39"/>
      <c r="BG3147" s="39"/>
      <c r="BH3147" s="39"/>
      <c r="BI3147" s="39"/>
      <c r="BJ3147" s="39"/>
      <c r="BK3147" s="39"/>
      <c r="BL3147" s="39"/>
      <c r="BM3147" s="39"/>
      <c r="BN3147" s="39"/>
      <c r="BO3147" s="39"/>
      <c r="BP3147" s="39"/>
      <c r="BQ3147" s="39"/>
      <c r="BR3147" s="39"/>
      <c r="BS3147" s="39"/>
      <c r="BT3147" s="39"/>
      <c r="BU3147" s="39"/>
      <c r="BV3147" s="39"/>
      <c r="BW3147" s="39"/>
      <c r="BX3147" s="39"/>
      <c r="BY3147" s="39"/>
      <c r="BZ3147" s="39"/>
      <c r="CA3147" s="39"/>
      <c r="CB3147" s="39"/>
      <c r="CC3147" s="39"/>
      <c r="CD3147" s="39"/>
      <c r="CE3147" s="39"/>
      <c r="CF3147" s="39"/>
      <c r="CG3147" s="39"/>
      <c r="CH3147" s="39"/>
      <c r="CI3147" s="39"/>
      <c r="CJ3147" s="39"/>
      <c r="CK3147" s="39"/>
      <c r="CL3147" s="39"/>
      <c r="CM3147" s="39"/>
      <c r="CN3147" s="39"/>
      <c r="CO3147" s="39"/>
      <c r="CP3147" s="39"/>
      <c r="CQ3147" s="39"/>
      <c r="CR3147" s="39"/>
      <c r="CS3147" s="39"/>
      <c r="CT3147" s="39"/>
      <c r="CU3147" s="39"/>
      <c r="CV3147" s="39"/>
      <c r="CW3147" s="39"/>
      <c r="CX3147" s="39"/>
      <c r="CY3147" s="39"/>
      <c r="CZ3147" s="39"/>
      <c r="DA3147" s="39"/>
      <c r="DB3147" s="39"/>
      <c r="DC3147" s="39"/>
      <c r="DD3147" s="39"/>
      <c r="DE3147" s="39"/>
    </row>
    <row r="3148" spans="1:109" s="38" customFormat="1" ht="12">
      <c r="A3148" s="298"/>
      <c r="B3148" s="298"/>
      <c r="C3148" s="298"/>
      <c r="D3148" s="298"/>
      <c r="E3148" s="298"/>
      <c r="F3148" s="298"/>
      <c r="G3148" s="298"/>
      <c r="H3148" s="298"/>
      <c r="I3148" s="298"/>
      <c r="J3148" s="298"/>
      <c r="K3148" s="298"/>
      <c r="L3148" s="299"/>
      <c r="M3148" s="302"/>
      <c r="N3148" s="298"/>
      <c r="O3148" s="238"/>
      <c r="P3148" s="238"/>
      <c r="Q3148" s="238"/>
      <c r="T3148" s="39"/>
      <c r="U3148" s="39"/>
      <c r="V3148" s="39"/>
      <c r="W3148" s="39"/>
      <c r="X3148" s="39"/>
      <c r="Y3148" s="39"/>
      <c r="Z3148" s="39"/>
      <c r="AA3148" s="39"/>
      <c r="AB3148" s="39"/>
      <c r="AC3148" s="39"/>
      <c r="AD3148" s="39"/>
      <c r="AE3148" s="39"/>
      <c r="AF3148" s="39"/>
      <c r="AG3148" s="39"/>
      <c r="AH3148" s="39"/>
      <c r="AI3148" s="39"/>
      <c r="AJ3148" s="39"/>
      <c r="AK3148" s="39"/>
      <c r="AL3148" s="39"/>
      <c r="AM3148" s="39"/>
      <c r="AN3148" s="39"/>
      <c r="AO3148" s="39"/>
      <c r="AP3148" s="39"/>
      <c r="AQ3148" s="39"/>
      <c r="AR3148" s="39"/>
      <c r="AS3148" s="39"/>
      <c r="AT3148" s="39"/>
      <c r="AU3148" s="39"/>
      <c r="AV3148" s="39"/>
      <c r="AW3148" s="39"/>
      <c r="AX3148" s="39"/>
      <c r="AY3148" s="39"/>
      <c r="AZ3148" s="39"/>
      <c r="BA3148" s="39"/>
      <c r="BB3148" s="39"/>
      <c r="BC3148" s="39"/>
      <c r="BD3148" s="39"/>
      <c r="BE3148" s="39"/>
      <c r="BF3148" s="39"/>
      <c r="BG3148" s="39"/>
      <c r="BH3148" s="39"/>
      <c r="BI3148" s="39"/>
      <c r="BJ3148" s="39"/>
      <c r="BK3148" s="39"/>
      <c r="BL3148" s="39"/>
      <c r="BM3148" s="39"/>
      <c r="BN3148" s="39"/>
      <c r="BO3148" s="39"/>
      <c r="BP3148" s="39"/>
      <c r="BQ3148" s="39"/>
      <c r="BR3148" s="39"/>
      <c r="BS3148" s="39"/>
      <c r="BT3148" s="39"/>
      <c r="BU3148" s="39"/>
      <c r="BV3148" s="39"/>
      <c r="BW3148" s="39"/>
      <c r="BX3148" s="39"/>
      <c r="BY3148" s="39"/>
      <c r="BZ3148" s="39"/>
      <c r="CA3148" s="39"/>
      <c r="CB3148" s="39"/>
      <c r="CC3148" s="39"/>
      <c r="CD3148" s="39"/>
      <c r="CE3148" s="39"/>
      <c r="CF3148" s="39"/>
      <c r="CG3148" s="39"/>
      <c r="CH3148" s="39"/>
      <c r="CI3148" s="39"/>
      <c r="CJ3148" s="39"/>
      <c r="CK3148" s="39"/>
      <c r="CL3148" s="39"/>
      <c r="CM3148" s="39"/>
      <c r="CN3148" s="39"/>
      <c r="CO3148" s="39"/>
      <c r="CP3148" s="39"/>
      <c r="CQ3148" s="39"/>
      <c r="CR3148" s="39"/>
      <c r="CS3148" s="39"/>
      <c r="CT3148" s="39"/>
      <c r="CU3148" s="39"/>
      <c r="CV3148" s="39"/>
      <c r="CW3148" s="39"/>
      <c r="CX3148" s="39"/>
      <c r="CY3148" s="39"/>
      <c r="CZ3148" s="39"/>
      <c r="DA3148" s="39"/>
      <c r="DB3148" s="39"/>
      <c r="DC3148" s="39"/>
      <c r="DD3148" s="39"/>
      <c r="DE3148" s="39"/>
    </row>
    <row r="3149" spans="1:109" s="38" customFormat="1" ht="12">
      <c r="A3149" s="298"/>
      <c r="B3149" s="298"/>
      <c r="C3149" s="298"/>
      <c r="D3149" s="298"/>
      <c r="E3149" s="298"/>
      <c r="F3149" s="298"/>
      <c r="G3149" s="298"/>
      <c r="H3149" s="298"/>
      <c r="I3149" s="298"/>
      <c r="J3149" s="298"/>
      <c r="K3149" s="298"/>
      <c r="L3149" s="299"/>
      <c r="M3149" s="302"/>
      <c r="N3149" s="298"/>
      <c r="O3149" s="238"/>
      <c r="P3149" s="238"/>
      <c r="Q3149" s="238"/>
      <c r="T3149" s="39"/>
      <c r="U3149" s="39"/>
      <c r="V3149" s="39"/>
      <c r="W3149" s="39"/>
      <c r="X3149" s="39"/>
      <c r="Y3149" s="39"/>
      <c r="Z3149" s="39"/>
      <c r="AA3149" s="39"/>
      <c r="AB3149" s="39"/>
      <c r="AC3149" s="39"/>
      <c r="AD3149" s="39"/>
      <c r="AE3149" s="39"/>
      <c r="AF3149" s="39"/>
      <c r="AG3149" s="39"/>
      <c r="AH3149" s="39"/>
      <c r="AI3149" s="39"/>
      <c r="AJ3149" s="39"/>
      <c r="AK3149" s="39"/>
      <c r="AL3149" s="39"/>
      <c r="AM3149" s="39"/>
      <c r="AN3149" s="39"/>
      <c r="AO3149" s="39"/>
      <c r="AP3149" s="39"/>
      <c r="AQ3149" s="39"/>
      <c r="AR3149" s="39"/>
      <c r="AS3149" s="39"/>
      <c r="AT3149" s="39"/>
      <c r="AU3149" s="39"/>
      <c r="AV3149" s="39"/>
      <c r="AW3149" s="39"/>
      <c r="AX3149" s="39"/>
      <c r="AY3149" s="39"/>
      <c r="AZ3149" s="39"/>
      <c r="BA3149" s="39"/>
      <c r="BB3149" s="39"/>
      <c r="BC3149" s="39"/>
      <c r="BD3149" s="39"/>
      <c r="BE3149" s="39"/>
      <c r="BF3149" s="39"/>
      <c r="BG3149" s="39"/>
      <c r="BH3149" s="39"/>
      <c r="BI3149" s="39"/>
      <c r="BJ3149" s="39"/>
      <c r="BK3149" s="39"/>
      <c r="BL3149" s="39"/>
      <c r="BM3149" s="39"/>
      <c r="BN3149" s="39"/>
      <c r="BO3149" s="39"/>
      <c r="BP3149" s="39"/>
      <c r="BQ3149" s="39"/>
      <c r="BR3149" s="39"/>
      <c r="BS3149" s="39"/>
      <c r="BT3149" s="39"/>
      <c r="BU3149" s="39"/>
      <c r="BV3149" s="39"/>
      <c r="BW3149" s="39"/>
      <c r="BX3149" s="39"/>
      <c r="BY3149" s="39"/>
      <c r="BZ3149" s="39"/>
      <c r="CA3149" s="39"/>
      <c r="CB3149" s="39"/>
      <c r="CC3149" s="39"/>
      <c r="CD3149" s="39"/>
      <c r="CE3149" s="39"/>
      <c r="CF3149" s="39"/>
      <c r="CG3149" s="39"/>
      <c r="CH3149" s="39"/>
      <c r="CI3149" s="39"/>
      <c r="CJ3149" s="39"/>
      <c r="CK3149" s="39"/>
      <c r="CL3149" s="39"/>
      <c r="CM3149" s="39"/>
      <c r="CN3149" s="39"/>
      <c r="CO3149" s="39"/>
      <c r="CP3149" s="39"/>
      <c r="CQ3149" s="39"/>
      <c r="CR3149" s="39"/>
      <c r="CS3149" s="39"/>
      <c r="CT3149" s="39"/>
      <c r="CU3149" s="39"/>
      <c r="CV3149" s="39"/>
      <c r="CW3149" s="39"/>
      <c r="CX3149" s="39"/>
      <c r="CY3149" s="39"/>
      <c r="CZ3149" s="39"/>
      <c r="DA3149" s="39"/>
      <c r="DB3149" s="39"/>
      <c r="DC3149" s="39"/>
      <c r="DD3149" s="39"/>
      <c r="DE3149" s="39"/>
    </row>
    <row r="3150" spans="1:109" s="38" customFormat="1" ht="12">
      <c r="A3150" s="298"/>
      <c r="B3150" s="298"/>
      <c r="C3150" s="298"/>
      <c r="D3150" s="298"/>
      <c r="E3150" s="298"/>
      <c r="F3150" s="298"/>
      <c r="G3150" s="298"/>
      <c r="H3150" s="298"/>
      <c r="I3150" s="298"/>
      <c r="J3150" s="298"/>
      <c r="K3150" s="298"/>
      <c r="L3150" s="299"/>
      <c r="M3150" s="302"/>
      <c r="N3150" s="298"/>
      <c r="O3150" s="238"/>
      <c r="P3150" s="238"/>
      <c r="Q3150" s="238"/>
      <c r="T3150" s="39"/>
      <c r="U3150" s="39"/>
      <c r="V3150" s="39"/>
      <c r="W3150" s="39"/>
      <c r="X3150" s="39"/>
      <c r="Y3150" s="39"/>
      <c r="Z3150" s="39"/>
      <c r="AA3150" s="39"/>
      <c r="AB3150" s="39"/>
      <c r="AC3150" s="39"/>
      <c r="AD3150" s="39"/>
      <c r="AE3150" s="39"/>
      <c r="AF3150" s="39"/>
      <c r="AG3150" s="39"/>
      <c r="AH3150" s="39"/>
      <c r="AI3150" s="39"/>
      <c r="AJ3150" s="39"/>
      <c r="AK3150" s="39"/>
      <c r="AL3150" s="39"/>
      <c r="AM3150" s="39"/>
      <c r="AN3150" s="39"/>
      <c r="AO3150" s="39"/>
      <c r="AP3150" s="39"/>
      <c r="AQ3150" s="39"/>
      <c r="AR3150" s="39"/>
      <c r="AS3150" s="39"/>
      <c r="AT3150" s="39"/>
      <c r="AU3150" s="39"/>
      <c r="AV3150" s="39"/>
      <c r="AW3150" s="39"/>
      <c r="AX3150" s="39"/>
      <c r="AY3150" s="39"/>
      <c r="AZ3150" s="39"/>
      <c r="BA3150" s="39"/>
      <c r="BB3150" s="39"/>
      <c r="BC3150" s="39"/>
      <c r="BD3150" s="39"/>
      <c r="BE3150" s="39"/>
      <c r="BF3150" s="39"/>
      <c r="BG3150" s="39"/>
      <c r="BH3150" s="39"/>
      <c r="BI3150" s="39"/>
      <c r="BJ3150" s="39"/>
      <c r="BK3150" s="39"/>
      <c r="BL3150" s="39"/>
      <c r="BM3150" s="39"/>
      <c r="BN3150" s="39"/>
      <c r="BO3150" s="39"/>
      <c r="BP3150" s="39"/>
      <c r="BQ3150" s="39"/>
      <c r="BR3150" s="39"/>
      <c r="BS3150" s="39"/>
      <c r="BT3150" s="39"/>
      <c r="BU3150" s="39"/>
      <c r="BV3150" s="39"/>
      <c r="BW3150" s="39"/>
      <c r="BX3150" s="39"/>
      <c r="BY3150" s="39"/>
      <c r="BZ3150" s="39"/>
      <c r="CA3150" s="39"/>
      <c r="CB3150" s="39"/>
      <c r="CC3150" s="39"/>
      <c r="CD3150" s="39"/>
      <c r="CE3150" s="39"/>
      <c r="CF3150" s="39"/>
      <c r="CG3150" s="39"/>
      <c r="CH3150" s="39"/>
      <c r="CI3150" s="39"/>
      <c r="CJ3150" s="39"/>
      <c r="CK3150" s="39"/>
      <c r="CL3150" s="39"/>
      <c r="CM3150" s="39"/>
      <c r="CN3150" s="39"/>
      <c r="CO3150" s="39"/>
      <c r="CP3150" s="39"/>
      <c r="CQ3150" s="39"/>
      <c r="CR3150" s="39"/>
      <c r="CS3150" s="39"/>
      <c r="CT3150" s="39"/>
      <c r="CU3150" s="39"/>
      <c r="CV3150" s="39"/>
      <c r="CW3150" s="39"/>
      <c r="CX3150" s="39"/>
      <c r="CY3150" s="39"/>
      <c r="CZ3150" s="39"/>
      <c r="DA3150" s="39"/>
      <c r="DB3150" s="39"/>
      <c r="DC3150" s="39"/>
      <c r="DD3150" s="39"/>
      <c r="DE3150" s="39"/>
    </row>
    <row r="3151" spans="1:109" s="38" customFormat="1" ht="12">
      <c r="A3151" s="298"/>
      <c r="B3151" s="298"/>
      <c r="C3151" s="298"/>
      <c r="D3151" s="298"/>
      <c r="E3151" s="298"/>
      <c r="F3151" s="298"/>
      <c r="G3151" s="298"/>
      <c r="H3151" s="298"/>
      <c r="I3151" s="298"/>
      <c r="J3151" s="298"/>
      <c r="K3151" s="298"/>
      <c r="L3151" s="299"/>
      <c r="M3151" s="302"/>
      <c r="N3151" s="298"/>
      <c r="O3151" s="238"/>
      <c r="P3151" s="238"/>
      <c r="Q3151" s="238"/>
      <c r="T3151" s="39"/>
      <c r="U3151" s="39"/>
      <c r="V3151" s="39"/>
      <c r="W3151" s="39"/>
      <c r="X3151" s="39"/>
      <c r="Y3151" s="39"/>
      <c r="Z3151" s="39"/>
      <c r="AA3151" s="39"/>
      <c r="AB3151" s="39"/>
      <c r="AC3151" s="39"/>
      <c r="AD3151" s="39"/>
      <c r="AE3151" s="39"/>
      <c r="AF3151" s="39"/>
      <c r="AG3151" s="39"/>
      <c r="AH3151" s="39"/>
      <c r="AI3151" s="39"/>
      <c r="AJ3151" s="39"/>
      <c r="AK3151" s="39"/>
      <c r="AL3151" s="39"/>
      <c r="AM3151" s="39"/>
      <c r="AN3151" s="39"/>
      <c r="AO3151" s="39"/>
      <c r="AP3151" s="39"/>
      <c r="AQ3151" s="39"/>
      <c r="AR3151" s="39"/>
      <c r="AS3151" s="39"/>
      <c r="AT3151" s="39"/>
      <c r="AU3151" s="39"/>
      <c r="AV3151" s="39"/>
      <c r="AW3151" s="39"/>
      <c r="AX3151" s="39"/>
      <c r="AY3151" s="39"/>
      <c r="AZ3151" s="39"/>
      <c r="BA3151" s="39"/>
      <c r="BB3151" s="39"/>
      <c r="BC3151" s="39"/>
      <c r="BD3151" s="39"/>
      <c r="BE3151" s="39"/>
      <c r="BF3151" s="39"/>
      <c r="BG3151" s="39"/>
      <c r="BH3151" s="39"/>
      <c r="BI3151" s="39"/>
      <c r="BJ3151" s="39"/>
      <c r="BK3151" s="39"/>
      <c r="BL3151" s="39"/>
      <c r="BM3151" s="39"/>
      <c r="BN3151" s="39"/>
      <c r="BO3151" s="39"/>
      <c r="BP3151" s="39"/>
      <c r="BQ3151" s="39"/>
      <c r="BR3151" s="39"/>
      <c r="BS3151" s="39"/>
      <c r="BT3151" s="39"/>
      <c r="BU3151" s="39"/>
      <c r="BV3151" s="39"/>
      <c r="BW3151" s="39"/>
      <c r="BX3151" s="39"/>
      <c r="BY3151" s="39"/>
      <c r="BZ3151" s="39"/>
      <c r="CA3151" s="39"/>
      <c r="CB3151" s="39"/>
      <c r="CC3151" s="39"/>
      <c r="CD3151" s="39"/>
      <c r="CE3151" s="39"/>
      <c r="CF3151" s="39"/>
      <c r="CG3151" s="39"/>
      <c r="CH3151" s="39"/>
      <c r="CI3151" s="39"/>
      <c r="CJ3151" s="39"/>
      <c r="CK3151" s="39"/>
      <c r="CL3151" s="39"/>
      <c r="CM3151" s="39"/>
      <c r="CN3151" s="39"/>
      <c r="CO3151" s="39"/>
      <c r="CP3151" s="39"/>
      <c r="CQ3151" s="39"/>
      <c r="CR3151" s="39"/>
      <c r="CS3151" s="39"/>
      <c r="CT3151" s="39"/>
      <c r="CU3151" s="39"/>
      <c r="CV3151" s="39"/>
      <c r="CW3151" s="39"/>
      <c r="CX3151" s="39"/>
      <c r="CY3151" s="39"/>
      <c r="CZ3151" s="39"/>
      <c r="DA3151" s="39"/>
      <c r="DB3151" s="39"/>
      <c r="DC3151" s="39"/>
      <c r="DD3151" s="39"/>
      <c r="DE3151" s="39"/>
    </row>
    <row r="3152" spans="1:109" s="38" customFormat="1" ht="12">
      <c r="A3152" s="298"/>
      <c r="B3152" s="298"/>
      <c r="C3152" s="298"/>
      <c r="D3152" s="298"/>
      <c r="E3152" s="298"/>
      <c r="F3152" s="298"/>
      <c r="G3152" s="298"/>
      <c r="H3152" s="298"/>
      <c r="I3152" s="298"/>
      <c r="J3152" s="298"/>
      <c r="K3152" s="298"/>
      <c r="L3152" s="299"/>
      <c r="M3152" s="302"/>
      <c r="N3152" s="298"/>
      <c r="O3152" s="238"/>
      <c r="P3152" s="238"/>
      <c r="Q3152" s="238"/>
      <c r="T3152" s="39"/>
      <c r="U3152" s="39"/>
      <c r="V3152" s="39"/>
      <c r="W3152" s="39"/>
      <c r="X3152" s="39"/>
      <c r="Y3152" s="39"/>
      <c r="Z3152" s="39"/>
      <c r="AA3152" s="39"/>
      <c r="AB3152" s="39"/>
      <c r="AC3152" s="39"/>
      <c r="AD3152" s="39"/>
      <c r="AE3152" s="39"/>
      <c r="AF3152" s="39"/>
      <c r="AG3152" s="39"/>
      <c r="AH3152" s="39"/>
      <c r="AI3152" s="39"/>
      <c r="AJ3152" s="39"/>
      <c r="AK3152" s="39"/>
      <c r="AL3152" s="39"/>
      <c r="AM3152" s="39"/>
      <c r="AN3152" s="39"/>
      <c r="AO3152" s="39"/>
      <c r="AP3152" s="39"/>
      <c r="AQ3152" s="39"/>
      <c r="AR3152" s="39"/>
      <c r="AS3152" s="39"/>
      <c r="AT3152" s="39"/>
      <c r="AU3152" s="39"/>
      <c r="AV3152" s="39"/>
      <c r="AW3152" s="39"/>
      <c r="AX3152" s="39"/>
      <c r="AY3152" s="39"/>
      <c r="AZ3152" s="39"/>
      <c r="BA3152" s="39"/>
      <c r="BB3152" s="39"/>
      <c r="BC3152" s="39"/>
      <c r="BD3152" s="39"/>
      <c r="BE3152" s="39"/>
      <c r="BF3152" s="39"/>
      <c r="BG3152" s="39"/>
      <c r="BH3152" s="39"/>
      <c r="BI3152" s="39"/>
      <c r="BJ3152" s="39"/>
      <c r="BK3152" s="39"/>
      <c r="BL3152" s="39"/>
      <c r="BM3152" s="39"/>
      <c r="BN3152" s="39"/>
      <c r="BO3152" s="39"/>
      <c r="BP3152" s="39"/>
      <c r="BQ3152" s="39"/>
      <c r="BR3152" s="39"/>
      <c r="BS3152" s="39"/>
      <c r="BT3152" s="39"/>
      <c r="BU3152" s="39"/>
      <c r="BV3152" s="39"/>
      <c r="BW3152" s="39"/>
      <c r="BX3152" s="39"/>
      <c r="BY3152" s="39"/>
      <c r="BZ3152" s="39"/>
      <c r="CA3152" s="39"/>
      <c r="CB3152" s="39"/>
      <c r="CC3152" s="39"/>
      <c r="CD3152" s="39"/>
      <c r="CE3152" s="39"/>
      <c r="CF3152" s="39"/>
      <c r="CG3152" s="39"/>
      <c r="CH3152" s="39"/>
      <c r="CI3152" s="39"/>
      <c r="CJ3152" s="39"/>
      <c r="CK3152" s="39"/>
      <c r="CL3152" s="39"/>
      <c r="CM3152" s="39"/>
      <c r="CN3152" s="39"/>
      <c r="CO3152" s="39"/>
      <c r="CP3152" s="39"/>
      <c r="CQ3152" s="39"/>
      <c r="CR3152" s="39"/>
      <c r="CS3152" s="39"/>
      <c r="CT3152" s="39"/>
      <c r="CU3152" s="39"/>
      <c r="CV3152" s="39"/>
      <c r="CW3152" s="39"/>
      <c r="CX3152" s="39"/>
      <c r="CY3152" s="39"/>
      <c r="CZ3152" s="39"/>
      <c r="DA3152" s="39"/>
      <c r="DB3152" s="39"/>
      <c r="DC3152" s="39"/>
      <c r="DD3152" s="39"/>
      <c r="DE3152" s="39"/>
    </row>
    <row r="3153" spans="1:109" s="38" customFormat="1" ht="12">
      <c r="A3153" s="298"/>
      <c r="B3153" s="298"/>
      <c r="C3153" s="298"/>
      <c r="D3153" s="298"/>
      <c r="E3153" s="298"/>
      <c r="F3153" s="298"/>
      <c r="G3153" s="298"/>
      <c r="H3153" s="298"/>
      <c r="I3153" s="298"/>
      <c r="J3153" s="298"/>
      <c r="K3153" s="298"/>
      <c r="L3153" s="299"/>
      <c r="M3153" s="302"/>
      <c r="N3153" s="298"/>
      <c r="O3153" s="238"/>
      <c r="P3153" s="238"/>
      <c r="Q3153" s="238"/>
      <c r="T3153" s="39"/>
      <c r="U3153" s="39"/>
      <c r="V3153" s="39"/>
      <c r="W3153" s="39"/>
      <c r="X3153" s="39"/>
      <c r="Y3153" s="39"/>
      <c r="Z3153" s="39"/>
      <c r="AA3153" s="39"/>
      <c r="AB3153" s="39"/>
      <c r="AC3153" s="39"/>
      <c r="AD3153" s="39"/>
      <c r="AE3153" s="39"/>
      <c r="AF3153" s="39"/>
      <c r="AG3153" s="39"/>
      <c r="AH3153" s="39"/>
      <c r="AI3153" s="39"/>
      <c r="AJ3153" s="39"/>
      <c r="AK3153" s="39"/>
      <c r="AL3153" s="39"/>
      <c r="AM3153" s="39"/>
      <c r="AN3153" s="39"/>
      <c r="AO3153" s="39"/>
      <c r="AP3153" s="39"/>
      <c r="AQ3153" s="39"/>
      <c r="AR3153" s="39"/>
      <c r="AS3153" s="39"/>
      <c r="AT3153" s="39"/>
      <c r="AU3153" s="39"/>
      <c r="AV3153" s="39"/>
      <c r="AW3153" s="39"/>
      <c r="AX3153" s="39"/>
      <c r="AY3153" s="39"/>
      <c r="AZ3153" s="39"/>
      <c r="BA3153" s="39"/>
      <c r="BB3153" s="39"/>
      <c r="BC3153" s="39"/>
      <c r="BD3153" s="39"/>
      <c r="BE3153" s="39"/>
      <c r="BF3153" s="39"/>
      <c r="BG3153" s="39"/>
      <c r="BH3153" s="39"/>
      <c r="BI3153" s="39"/>
      <c r="BJ3153" s="39"/>
      <c r="BK3153" s="39"/>
      <c r="BL3153" s="39"/>
      <c r="BM3153" s="39"/>
      <c r="BN3153" s="39"/>
      <c r="BO3153" s="39"/>
      <c r="BP3153" s="39"/>
      <c r="BQ3153" s="39"/>
      <c r="BR3153" s="39"/>
      <c r="BS3153" s="39"/>
      <c r="BT3153" s="39"/>
      <c r="BU3153" s="39"/>
      <c r="BV3153" s="39"/>
      <c r="BW3153" s="39"/>
      <c r="BX3153" s="39"/>
      <c r="BY3153" s="39"/>
      <c r="BZ3153" s="39"/>
      <c r="CA3153" s="39"/>
      <c r="CB3153" s="39"/>
      <c r="CC3153" s="39"/>
      <c r="CD3153" s="39"/>
      <c r="CE3153" s="39"/>
      <c r="CF3153" s="39"/>
      <c r="CG3153" s="39"/>
      <c r="CH3153" s="39"/>
      <c r="CI3153" s="39"/>
      <c r="CJ3153" s="39"/>
      <c r="CK3153" s="39"/>
      <c r="CL3153" s="39"/>
      <c r="CM3153" s="39"/>
      <c r="CN3153" s="39"/>
      <c r="CO3153" s="39"/>
      <c r="CP3153" s="39"/>
      <c r="CQ3153" s="39"/>
      <c r="CR3153" s="39"/>
      <c r="CS3153" s="39"/>
      <c r="CT3153" s="39"/>
      <c r="CU3153" s="39"/>
      <c r="CV3153" s="39"/>
      <c r="CW3153" s="39"/>
      <c r="CX3153" s="39"/>
      <c r="CY3153" s="39"/>
      <c r="CZ3153" s="39"/>
      <c r="DA3153" s="39"/>
      <c r="DB3153" s="39"/>
      <c r="DC3153" s="39"/>
      <c r="DD3153" s="39"/>
      <c r="DE3153" s="39"/>
    </row>
    <row r="3154" spans="1:109" s="38" customFormat="1" ht="12">
      <c r="A3154" s="298"/>
      <c r="B3154" s="298"/>
      <c r="C3154" s="298"/>
      <c r="D3154" s="298"/>
      <c r="E3154" s="298"/>
      <c r="F3154" s="298"/>
      <c r="G3154" s="298"/>
      <c r="H3154" s="298"/>
      <c r="I3154" s="298"/>
      <c r="J3154" s="298"/>
      <c r="K3154" s="298"/>
      <c r="L3154" s="299"/>
      <c r="M3154" s="302"/>
      <c r="N3154" s="298"/>
      <c r="O3154" s="238"/>
      <c r="P3154" s="238"/>
      <c r="Q3154" s="238"/>
      <c r="T3154" s="39"/>
      <c r="U3154" s="39"/>
      <c r="V3154" s="39"/>
      <c r="W3154" s="39"/>
      <c r="X3154" s="39"/>
      <c r="Y3154" s="39"/>
      <c r="Z3154" s="39"/>
      <c r="AA3154" s="39"/>
      <c r="AB3154" s="39"/>
      <c r="AC3154" s="39"/>
      <c r="AD3154" s="39"/>
      <c r="AE3154" s="39"/>
      <c r="AF3154" s="39"/>
      <c r="AG3154" s="39"/>
      <c r="AH3154" s="39"/>
      <c r="AI3154" s="39"/>
      <c r="AJ3154" s="39"/>
      <c r="AK3154" s="39"/>
      <c r="AL3154" s="39"/>
      <c r="AM3154" s="39"/>
      <c r="AN3154" s="39"/>
      <c r="AO3154" s="39"/>
      <c r="AP3154" s="39"/>
      <c r="AQ3154" s="39"/>
      <c r="AR3154" s="39"/>
      <c r="AS3154" s="39"/>
      <c r="AT3154" s="39"/>
      <c r="AU3154" s="39"/>
      <c r="AV3154" s="39"/>
      <c r="AW3154" s="39"/>
      <c r="AX3154" s="39"/>
      <c r="AY3154" s="39"/>
      <c r="AZ3154" s="39"/>
      <c r="BA3154" s="39"/>
      <c r="BB3154" s="39"/>
      <c r="BC3154" s="39"/>
      <c r="BD3154" s="39"/>
      <c r="BE3154" s="39"/>
      <c r="BF3154" s="39"/>
      <c r="BG3154" s="39"/>
      <c r="BH3154" s="39"/>
      <c r="BI3154" s="39"/>
      <c r="BJ3154" s="39"/>
      <c r="BK3154" s="39"/>
      <c r="BL3154" s="39"/>
      <c r="BM3154" s="39"/>
      <c r="BN3154" s="39"/>
      <c r="BO3154" s="39"/>
      <c r="BP3154" s="39"/>
      <c r="BQ3154" s="39"/>
      <c r="BR3154" s="39"/>
      <c r="BS3154" s="39"/>
      <c r="BT3154" s="39"/>
      <c r="BU3154" s="39"/>
      <c r="BV3154" s="39"/>
      <c r="BW3154" s="39"/>
      <c r="BX3154" s="39"/>
      <c r="BY3154" s="39"/>
      <c r="BZ3154" s="39"/>
      <c r="CA3154" s="39"/>
      <c r="CB3154" s="39"/>
      <c r="CC3154" s="39"/>
      <c r="CD3154" s="39"/>
      <c r="CE3154" s="39"/>
      <c r="CF3154" s="39"/>
      <c r="CG3154" s="39"/>
      <c r="CH3154" s="39"/>
      <c r="CI3154" s="39"/>
      <c r="CJ3154" s="39"/>
      <c r="CK3154" s="39"/>
      <c r="CL3154" s="39"/>
      <c r="CM3154" s="39"/>
      <c r="CN3154" s="39"/>
      <c r="CO3154" s="39"/>
      <c r="CP3154" s="39"/>
      <c r="CQ3154" s="39"/>
      <c r="CR3154" s="39"/>
      <c r="CS3154" s="39"/>
      <c r="CT3154" s="39"/>
      <c r="CU3154" s="39"/>
      <c r="CV3154" s="39"/>
      <c r="CW3154" s="39"/>
      <c r="CX3154" s="39"/>
      <c r="CY3154" s="39"/>
      <c r="CZ3154" s="39"/>
      <c r="DA3154" s="39"/>
      <c r="DB3154" s="39"/>
      <c r="DC3154" s="39"/>
      <c r="DD3154" s="39"/>
      <c r="DE3154" s="39"/>
    </row>
    <row r="3155" spans="1:109" s="38" customFormat="1" ht="12">
      <c r="A3155" s="298"/>
      <c r="B3155" s="298"/>
      <c r="C3155" s="298"/>
      <c r="D3155" s="298"/>
      <c r="E3155" s="298"/>
      <c r="F3155" s="298"/>
      <c r="G3155" s="298"/>
      <c r="H3155" s="298"/>
      <c r="I3155" s="298"/>
      <c r="J3155" s="298"/>
      <c r="K3155" s="298"/>
      <c r="L3155" s="299"/>
      <c r="M3155" s="302"/>
      <c r="N3155" s="298"/>
      <c r="O3155" s="238"/>
      <c r="P3155" s="238"/>
      <c r="Q3155" s="238"/>
      <c r="T3155" s="39"/>
      <c r="U3155" s="39"/>
      <c r="V3155" s="39"/>
      <c r="W3155" s="39"/>
      <c r="X3155" s="39"/>
      <c r="Y3155" s="39"/>
      <c r="Z3155" s="39"/>
      <c r="AA3155" s="39"/>
      <c r="AB3155" s="39"/>
      <c r="AC3155" s="39"/>
      <c r="AD3155" s="39"/>
      <c r="AE3155" s="39"/>
      <c r="AF3155" s="39"/>
      <c r="AG3155" s="39"/>
      <c r="AH3155" s="39"/>
      <c r="AI3155" s="39"/>
      <c r="AJ3155" s="39"/>
      <c r="AK3155" s="39"/>
      <c r="AL3155" s="39"/>
      <c r="AM3155" s="39"/>
      <c r="AN3155" s="39"/>
      <c r="AO3155" s="39"/>
      <c r="AP3155" s="39"/>
      <c r="AQ3155" s="39"/>
      <c r="AR3155" s="39"/>
      <c r="AS3155" s="39"/>
      <c r="AT3155" s="39"/>
      <c r="AU3155" s="39"/>
      <c r="AV3155" s="39"/>
      <c r="AW3155" s="39"/>
      <c r="AX3155" s="39"/>
      <c r="AY3155" s="39"/>
      <c r="AZ3155" s="39"/>
      <c r="BA3155" s="39"/>
      <c r="BB3155" s="39"/>
      <c r="BC3155" s="39"/>
      <c r="BD3155" s="39"/>
      <c r="BE3155" s="39"/>
      <c r="BF3155" s="39"/>
      <c r="BG3155" s="39"/>
      <c r="BH3155" s="39"/>
      <c r="BI3155" s="39"/>
      <c r="BJ3155" s="39"/>
      <c r="BK3155" s="39"/>
      <c r="BL3155" s="39"/>
      <c r="BM3155" s="39"/>
      <c r="BN3155" s="39"/>
      <c r="BO3155" s="39"/>
      <c r="BP3155" s="39"/>
      <c r="BQ3155" s="39"/>
      <c r="BR3155" s="39"/>
      <c r="BS3155" s="39"/>
      <c r="BT3155" s="39"/>
      <c r="BU3155" s="39"/>
      <c r="BV3155" s="39"/>
      <c r="BW3155" s="39"/>
      <c r="BX3155" s="39"/>
      <c r="BY3155" s="39"/>
      <c r="BZ3155" s="39"/>
      <c r="CA3155" s="39"/>
      <c r="CB3155" s="39"/>
      <c r="CC3155" s="39"/>
      <c r="CD3155" s="39"/>
      <c r="CE3155" s="39"/>
      <c r="CF3155" s="39"/>
      <c r="CG3155" s="39"/>
      <c r="CH3155" s="39"/>
      <c r="CI3155" s="39"/>
      <c r="CJ3155" s="39"/>
      <c r="CK3155" s="39"/>
      <c r="CL3155" s="39"/>
      <c r="CM3155" s="39"/>
      <c r="CN3155" s="39"/>
      <c r="CO3155" s="39"/>
      <c r="CP3155" s="39"/>
      <c r="CQ3155" s="39"/>
      <c r="CR3155" s="39"/>
      <c r="CS3155" s="39"/>
      <c r="CT3155" s="39"/>
      <c r="CU3155" s="39"/>
      <c r="CV3155" s="39"/>
      <c r="CW3155" s="39"/>
      <c r="CX3155" s="39"/>
      <c r="CY3155" s="39"/>
      <c r="CZ3155" s="39"/>
      <c r="DA3155" s="39"/>
      <c r="DB3155" s="39"/>
      <c r="DC3155" s="39"/>
      <c r="DD3155" s="39"/>
      <c r="DE3155" s="39"/>
    </row>
    <row r="3156" spans="1:109" s="38" customFormat="1" ht="12">
      <c r="A3156" s="298"/>
      <c r="B3156" s="298"/>
      <c r="C3156" s="298"/>
      <c r="D3156" s="298"/>
      <c r="E3156" s="298"/>
      <c r="F3156" s="298"/>
      <c r="G3156" s="298"/>
      <c r="H3156" s="298"/>
      <c r="I3156" s="298"/>
      <c r="J3156" s="298"/>
      <c r="K3156" s="298"/>
      <c r="L3156" s="299"/>
      <c r="M3156" s="302"/>
      <c r="N3156" s="298"/>
      <c r="O3156" s="238"/>
      <c r="P3156" s="238"/>
      <c r="Q3156" s="238"/>
      <c r="T3156" s="39"/>
      <c r="U3156" s="39"/>
      <c r="V3156" s="39"/>
      <c r="W3156" s="39"/>
      <c r="X3156" s="39"/>
      <c r="Y3156" s="39"/>
      <c r="Z3156" s="39"/>
      <c r="AA3156" s="39"/>
      <c r="AB3156" s="39"/>
      <c r="AC3156" s="39"/>
      <c r="AD3156" s="39"/>
      <c r="AE3156" s="39"/>
      <c r="AF3156" s="39"/>
      <c r="AG3156" s="39"/>
      <c r="AH3156" s="39"/>
      <c r="AI3156" s="39"/>
      <c r="AJ3156" s="39"/>
      <c r="AK3156" s="39"/>
      <c r="AL3156" s="39"/>
      <c r="AM3156" s="39"/>
      <c r="AN3156" s="39"/>
      <c r="AO3156" s="39"/>
      <c r="AP3156" s="39"/>
      <c r="AQ3156" s="39"/>
      <c r="AR3156" s="39"/>
      <c r="AS3156" s="39"/>
      <c r="AT3156" s="39"/>
      <c r="AU3156" s="39"/>
      <c r="AV3156" s="39"/>
      <c r="AW3156" s="39"/>
      <c r="AX3156" s="39"/>
      <c r="AY3156" s="39"/>
      <c r="AZ3156" s="39"/>
      <c r="BA3156" s="39"/>
      <c r="BB3156" s="39"/>
      <c r="BC3156" s="39"/>
      <c r="BD3156" s="39"/>
      <c r="BE3156" s="39"/>
      <c r="BF3156" s="39"/>
      <c r="BG3156" s="39"/>
      <c r="BH3156" s="39"/>
      <c r="BI3156" s="39"/>
      <c r="BJ3156" s="39"/>
      <c r="BK3156" s="39"/>
      <c r="BL3156" s="39"/>
      <c r="BM3156" s="39"/>
      <c r="BN3156" s="39"/>
      <c r="BO3156" s="39"/>
      <c r="BP3156" s="39"/>
      <c r="BQ3156" s="39"/>
      <c r="BR3156" s="39"/>
      <c r="BS3156" s="39"/>
      <c r="BT3156" s="39"/>
      <c r="BU3156" s="39"/>
      <c r="BV3156" s="39"/>
      <c r="BW3156" s="39"/>
      <c r="BX3156" s="39"/>
      <c r="BY3156" s="39"/>
      <c r="BZ3156" s="39"/>
      <c r="CA3156" s="39"/>
      <c r="CB3156" s="39"/>
      <c r="CC3156" s="39"/>
      <c r="CD3156" s="39"/>
      <c r="CE3156" s="39"/>
      <c r="CF3156" s="39"/>
      <c r="CG3156" s="39"/>
      <c r="CH3156" s="39"/>
      <c r="CI3156" s="39"/>
      <c r="CJ3156" s="39"/>
      <c r="CK3156" s="39"/>
      <c r="CL3156" s="39"/>
      <c r="CM3156" s="39"/>
      <c r="CN3156" s="39"/>
      <c r="CO3156" s="39"/>
      <c r="CP3156" s="39"/>
      <c r="CQ3156" s="39"/>
      <c r="CR3156" s="39"/>
      <c r="CS3156" s="39"/>
      <c r="CT3156" s="39"/>
      <c r="CU3156" s="39"/>
      <c r="CV3156" s="39"/>
      <c r="CW3156" s="39"/>
      <c r="CX3156" s="39"/>
      <c r="CY3156" s="39"/>
      <c r="CZ3156" s="39"/>
      <c r="DA3156" s="39"/>
      <c r="DB3156" s="39"/>
      <c r="DC3156" s="39"/>
      <c r="DD3156" s="39"/>
      <c r="DE3156" s="39"/>
    </row>
    <row r="3157" spans="1:109" s="38" customFormat="1" ht="12">
      <c r="A3157" s="298"/>
      <c r="B3157" s="298"/>
      <c r="C3157" s="298"/>
      <c r="D3157" s="298"/>
      <c r="E3157" s="298"/>
      <c r="F3157" s="298"/>
      <c r="G3157" s="298"/>
      <c r="H3157" s="298"/>
      <c r="I3157" s="298"/>
      <c r="J3157" s="298"/>
      <c r="K3157" s="298"/>
      <c r="L3157" s="299"/>
      <c r="M3157" s="302"/>
      <c r="N3157" s="298"/>
      <c r="O3157" s="238"/>
      <c r="P3157" s="238"/>
      <c r="Q3157" s="238"/>
      <c r="T3157" s="39"/>
      <c r="U3157" s="39"/>
      <c r="V3157" s="39"/>
      <c r="W3157" s="39"/>
      <c r="X3157" s="39"/>
      <c r="Y3157" s="39"/>
      <c r="Z3157" s="39"/>
      <c r="AA3157" s="39"/>
      <c r="AB3157" s="39"/>
      <c r="AC3157" s="39"/>
      <c r="AD3157" s="39"/>
      <c r="AE3157" s="39"/>
      <c r="AF3157" s="39"/>
      <c r="AG3157" s="39"/>
      <c r="AH3157" s="39"/>
      <c r="AI3157" s="39"/>
      <c r="AJ3157" s="39"/>
      <c r="AK3157" s="39"/>
      <c r="AL3157" s="39"/>
      <c r="AM3157" s="39"/>
      <c r="AN3157" s="39"/>
      <c r="AO3157" s="39"/>
      <c r="AP3157" s="39"/>
      <c r="AQ3157" s="39"/>
      <c r="AR3157" s="39"/>
      <c r="AS3157" s="39"/>
      <c r="AT3157" s="39"/>
      <c r="AU3157" s="39"/>
      <c r="AV3157" s="39"/>
      <c r="AW3157" s="39"/>
      <c r="AX3157" s="39"/>
      <c r="AY3157" s="39"/>
      <c r="AZ3157" s="39"/>
      <c r="BA3157" s="39"/>
      <c r="BB3157" s="39"/>
      <c r="BC3157" s="39"/>
      <c r="BD3157" s="39"/>
      <c r="BE3157" s="39"/>
      <c r="BF3157" s="39"/>
      <c r="BG3157" s="39"/>
      <c r="BH3157" s="39"/>
      <c r="BI3157" s="39"/>
      <c r="BJ3157" s="39"/>
      <c r="BK3157" s="39"/>
      <c r="BL3157" s="39"/>
      <c r="BM3157" s="39"/>
      <c r="BN3157" s="39"/>
      <c r="BO3157" s="39"/>
      <c r="BP3157" s="39"/>
      <c r="BQ3157" s="39"/>
      <c r="BR3157" s="39"/>
      <c r="BS3157" s="39"/>
      <c r="BT3157" s="39"/>
      <c r="BU3157" s="39"/>
      <c r="BV3157" s="39"/>
      <c r="BW3157" s="39"/>
      <c r="BX3157" s="39"/>
      <c r="BY3157" s="39"/>
      <c r="BZ3157" s="39"/>
      <c r="CA3157" s="39"/>
      <c r="CB3157" s="39"/>
      <c r="CC3157" s="39"/>
      <c r="CD3157" s="39"/>
      <c r="CE3157" s="39"/>
      <c r="CF3157" s="39"/>
      <c r="CG3157" s="39"/>
      <c r="CH3157" s="39"/>
      <c r="CI3157" s="39"/>
      <c r="CJ3157" s="39"/>
      <c r="CK3157" s="39"/>
      <c r="CL3157" s="39"/>
      <c r="CM3157" s="39"/>
      <c r="CN3157" s="39"/>
      <c r="CO3157" s="39"/>
      <c r="CP3157" s="39"/>
      <c r="CQ3157" s="39"/>
      <c r="CR3157" s="39"/>
      <c r="CS3157" s="39"/>
      <c r="CT3157" s="39"/>
      <c r="CU3157" s="39"/>
      <c r="CV3157" s="39"/>
      <c r="CW3157" s="39"/>
      <c r="CX3157" s="39"/>
      <c r="CY3157" s="39"/>
      <c r="CZ3157" s="39"/>
      <c r="DA3157" s="39"/>
      <c r="DB3157" s="39"/>
      <c r="DC3157" s="39"/>
      <c r="DD3157" s="39"/>
      <c r="DE3157" s="39"/>
    </row>
    <row r="3158" spans="1:109" s="38" customFormat="1" ht="12">
      <c r="A3158" s="298"/>
      <c r="B3158" s="298"/>
      <c r="C3158" s="298"/>
      <c r="D3158" s="298"/>
      <c r="E3158" s="298"/>
      <c r="F3158" s="298"/>
      <c r="G3158" s="298"/>
      <c r="H3158" s="298"/>
      <c r="I3158" s="298"/>
      <c r="J3158" s="298"/>
      <c r="K3158" s="298"/>
      <c r="L3158" s="299"/>
      <c r="M3158" s="302"/>
      <c r="N3158" s="298"/>
      <c r="O3158" s="238"/>
      <c r="P3158" s="238"/>
      <c r="Q3158" s="238"/>
      <c r="T3158" s="39"/>
      <c r="U3158" s="39"/>
      <c r="V3158" s="39"/>
      <c r="W3158" s="39"/>
      <c r="X3158" s="39"/>
      <c r="Y3158" s="39"/>
      <c r="Z3158" s="39"/>
      <c r="AA3158" s="39"/>
      <c r="AB3158" s="39"/>
      <c r="AC3158" s="39"/>
      <c r="AD3158" s="39"/>
      <c r="AE3158" s="39"/>
      <c r="AF3158" s="39"/>
      <c r="AG3158" s="39"/>
      <c r="AH3158" s="39"/>
      <c r="AI3158" s="39"/>
      <c r="AJ3158" s="39"/>
      <c r="AK3158" s="39"/>
      <c r="AL3158" s="39"/>
      <c r="AM3158" s="39"/>
      <c r="AN3158" s="39"/>
      <c r="AO3158" s="39"/>
      <c r="AP3158" s="39"/>
      <c r="AQ3158" s="39"/>
      <c r="AR3158" s="39"/>
      <c r="AS3158" s="39"/>
      <c r="AT3158" s="39"/>
      <c r="AU3158" s="39"/>
      <c r="AV3158" s="39"/>
      <c r="AW3158" s="39"/>
      <c r="AX3158" s="39"/>
      <c r="AY3158" s="39"/>
      <c r="AZ3158" s="39"/>
      <c r="BA3158" s="39"/>
      <c r="BB3158" s="39"/>
      <c r="BC3158" s="39"/>
      <c r="BD3158" s="39"/>
      <c r="BE3158" s="39"/>
      <c r="BF3158" s="39"/>
      <c r="BG3158" s="39"/>
      <c r="BH3158" s="39"/>
      <c r="BI3158" s="39"/>
      <c r="BJ3158" s="39"/>
      <c r="BK3158" s="39"/>
      <c r="BL3158" s="39"/>
      <c r="BM3158" s="39"/>
      <c r="BN3158" s="39"/>
      <c r="BO3158" s="39"/>
      <c r="BP3158" s="39"/>
      <c r="BQ3158" s="39"/>
      <c r="BR3158" s="39"/>
      <c r="BS3158" s="39"/>
      <c r="BT3158" s="39"/>
      <c r="BU3158" s="39"/>
      <c r="BV3158" s="39"/>
      <c r="BW3158" s="39"/>
      <c r="BX3158" s="39"/>
      <c r="BY3158" s="39"/>
      <c r="BZ3158" s="39"/>
      <c r="CA3158" s="39"/>
      <c r="CB3158" s="39"/>
      <c r="CC3158" s="39"/>
      <c r="CD3158" s="39"/>
      <c r="CE3158" s="39"/>
      <c r="CF3158" s="39"/>
      <c r="CG3158" s="39"/>
      <c r="CH3158" s="39"/>
      <c r="CI3158" s="39"/>
      <c r="CJ3158" s="39"/>
      <c r="CK3158" s="39"/>
      <c r="CL3158" s="39"/>
      <c r="CM3158" s="39"/>
      <c r="CN3158" s="39"/>
      <c r="CO3158" s="39"/>
      <c r="CP3158" s="39"/>
      <c r="CQ3158" s="39"/>
      <c r="CR3158" s="39"/>
      <c r="CS3158" s="39"/>
      <c r="CT3158" s="39"/>
      <c r="CU3158" s="39"/>
      <c r="CV3158" s="39"/>
      <c r="CW3158" s="39"/>
      <c r="CX3158" s="39"/>
      <c r="CY3158" s="39"/>
      <c r="CZ3158" s="39"/>
      <c r="DA3158" s="39"/>
      <c r="DB3158" s="39"/>
      <c r="DC3158" s="39"/>
      <c r="DD3158" s="39"/>
      <c r="DE3158" s="39"/>
    </row>
    <row r="3159" spans="1:109" s="38" customFormat="1" ht="12">
      <c r="A3159" s="298"/>
      <c r="B3159" s="298"/>
      <c r="C3159" s="298"/>
      <c r="D3159" s="298"/>
      <c r="E3159" s="298"/>
      <c r="F3159" s="298"/>
      <c r="G3159" s="298"/>
      <c r="H3159" s="298"/>
      <c r="I3159" s="298"/>
      <c r="J3159" s="298"/>
      <c r="K3159" s="298"/>
      <c r="L3159" s="299"/>
      <c r="M3159" s="302"/>
      <c r="N3159" s="298"/>
      <c r="O3159" s="238"/>
      <c r="P3159" s="238"/>
      <c r="Q3159" s="238"/>
      <c r="T3159" s="39"/>
      <c r="U3159" s="39"/>
      <c r="V3159" s="39"/>
      <c r="W3159" s="39"/>
      <c r="X3159" s="39"/>
      <c r="Y3159" s="39"/>
      <c r="Z3159" s="39"/>
      <c r="AA3159" s="39"/>
      <c r="AB3159" s="39"/>
      <c r="AC3159" s="39"/>
      <c r="AD3159" s="39"/>
      <c r="AE3159" s="39"/>
      <c r="AF3159" s="39"/>
      <c r="AG3159" s="39"/>
      <c r="AH3159" s="39"/>
      <c r="AI3159" s="39"/>
      <c r="AJ3159" s="39"/>
      <c r="AK3159" s="39"/>
      <c r="AL3159" s="39"/>
      <c r="AM3159" s="39"/>
      <c r="AN3159" s="39"/>
      <c r="AO3159" s="39"/>
      <c r="AP3159" s="39"/>
      <c r="AQ3159" s="39"/>
      <c r="AR3159" s="39"/>
      <c r="AS3159" s="39"/>
      <c r="AT3159" s="39"/>
      <c r="AU3159" s="39"/>
      <c r="AV3159" s="39"/>
      <c r="AW3159" s="39"/>
      <c r="AX3159" s="39"/>
      <c r="AY3159" s="39"/>
      <c r="AZ3159" s="39"/>
      <c r="BA3159" s="39"/>
      <c r="BB3159" s="39"/>
      <c r="BC3159" s="39"/>
      <c r="BD3159" s="39"/>
      <c r="BE3159" s="39"/>
      <c r="BF3159" s="39"/>
      <c r="BG3159" s="39"/>
      <c r="BH3159" s="39"/>
      <c r="BI3159" s="39"/>
      <c r="BJ3159" s="39"/>
      <c r="BK3159" s="39"/>
      <c r="BL3159" s="39"/>
      <c r="BM3159" s="39"/>
      <c r="BN3159" s="39"/>
      <c r="BO3159" s="39"/>
      <c r="BP3159" s="39"/>
      <c r="BQ3159" s="39"/>
      <c r="BR3159" s="39"/>
      <c r="BS3159" s="39"/>
      <c r="BT3159" s="39"/>
      <c r="BU3159" s="39"/>
      <c r="BV3159" s="39"/>
      <c r="BW3159" s="39"/>
      <c r="BX3159" s="39"/>
      <c r="BY3159" s="39"/>
      <c r="BZ3159" s="39"/>
      <c r="CA3159" s="39"/>
      <c r="CB3159" s="39"/>
      <c r="CC3159" s="39"/>
      <c r="CD3159" s="39"/>
      <c r="CE3159" s="39"/>
      <c r="CF3159" s="39"/>
      <c r="CG3159" s="39"/>
      <c r="CH3159" s="39"/>
      <c r="CI3159" s="39"/>
      <c r="CJ3159" s="39"/>
      <c r="CK3159" s="39"/>
      <c r="CL3159" s="39"/>
      <c r="CM3159" s="39"/>
      <c r="CN3159" s="39"/>
      <c r="CO3159" s="39"/>
      <c r="CP3159" s="39"/>
      <c r="CQ3159" s="39"/>
      <c r="CR3159" s="39"/>
      <c r="CS3159" s="39"/>
      <c r="CT3159" s="39"/>
      <c r="CU3159" s="39"/>
      <c r="CV3159" s="39"/>
      <c r="CW3159" s="39"/>
      <c r="CX3159" s="39"/>
      <c r="CY3159" s="39"/>
      <c r="CZ3159" s="39"/>
      <c r="DA3159" s="39"/>
      <c r="DB3159" s="39"/>
      <c r="DC3159" s="39"/>
      <c r="DD3159" s="39"/>
      <c r="DE3159" s="39"/>
    </row>
    <row r="3160" spans="1:109" s="38" customFormat="1" ht="12">
      <c r="A3160" s="298"/>
      <c r="B3160" s="298"/>
      <c r="C3160" s="298"/>
      <c r="D3160" s="298"/>
      <c r="E3160" s="298"/>
      <c r="F3160" s="298"/>
      <c r="G3160" s="298"/>
      <c r="H3160" s="298"/>
      <c r="I3160" s="298"/>
      <c r="J3160" s="298"/>
      <c r="K3160" s="298"/>
      <c r="L3160" s="299"/>
      <c r="M3160" s="302"/>
      <c r="N3160" s="298"/>
      <c r="O3160" s="238"/>
      <c r="P3160" s="238"/>
      <c r="Q3160" s="238"/>
      <c r="T3160" s="39"/>
      <c r="U3160" s="39"/>
      <c r="V3160" s="39"/>
      <c r="W3160" s="39"/>
      <c r="X3160" s="39"/>
      <c r="Y3160" s="39"/>
      <c r="Z3160" s="39"/>
      <c r="AA3160" s="39"/>
      <c r="AB3160" s="39"/>
      <c r="AC3160" s="39"/>
      <c r="AD3160" s="39"/>
      <c r="AE3160" s="39"/>
      <c r="AF3160" s="39"/>
      <c r="AG3160" s="39"/>
      <c r="AH3160" s="39"/>
      <c r="AI3160" s="39"/>
      <c r="AJ3160" s="39"/>
      <c r="AK3160" s="39"/>
      <c r="AL3160" s="39"/>
      <c r="AM3160" s="39"/>
      <c r="AN3160" s="39"/>
      <c r="AO3160" s="39"/>
      <c r="AP3160" s="39"/>
      <c r="AQ3160" s="39"/>
      <c r="AR3160" s="39"/>
      <c r="AS3160" s="39"/>
      <c r="AT3160" s="39"/>
      <c r="AU3160" s="39"/>
      <c r="AV3160" s="39"/>
      <c r="AW3160" s="39"/>
      <c r="AX3160" s="39"/>
      <c r="AY3160" s="39"/>
      <c r="AZ3160" s="39"/>
      <c r="BA3160" s="39"/>
      <c r="BB3160" s="39"/>
      <c r="BC3160" s="39"/>
      <c r="BD3160" s="39"/>
      <c r="BE3160" s="39"/>
      <c r="BF3160" s="39"/>
      <c r="BG3160" s="39"/>
      <c r="BH3160" s="39"/>
      <c r="BI3160" s="39"/>
      <c r="BJ3160" s="39"/>
      <c r="BK3160" s="39"/>
      <c r="BL3160" s="39"/>
      <c r="BM3160" s="39"/>
      <c r="BN3160" s="39"/>
      <c r="BO3160" s="39"/>
      <c r="BP3160" s="39"/>
      <c r="BQ3160" s="39"/>
      <c r="BR3160" s="39"/>
      <c r="BS3160" s="39"/>
      <c r="BT3160" s="39"/>
      <c r="BU3160" s="39"/>
      <c r="BV3160" s="39"/>
      <c r="BW3160" s="39"/>
      <c r="BX3160" s="39"/>
      <c r="BY3160" s="39"/>
      <c r="BZ3160" s="39"/>
      <c r="CA3160" s="39"/>
      <c r="CB3160" s="39"/>
      <c r="CC3160" s="39"/>
      <c r="CD3160" s="39"/>
      <c r="CE3160" s="39"/>
      <c r="CF3160" s="39"/>
      <c r="CG3160" s="39"/>
      <c r="CH3160" s="39"/>
      <c r="CI3160" s="39"/>
      <c r="CJ3160" s="39"/>
      <c r="CK3160" s="39"/>
      <c r="CL3160" s="39"/>
      <c r="CM3160" s="39"/>
      <c r="CN3160" s="39"/>
      <c r="CO3160" s="39"/>
      <c r="CP3160" s="39"/>
      <c r="CQ3160" s="39"/>
      <c r="CR3160" s="39"/>
      <c r="CS3160" s="39"/>
      <c r="CT3160" s="39"/>
      <c r="CU3160" s="39"/>
      <c r="CV3160" s="39"/>
      <c r="CW3160" s="39"/>
      <c r="CX3160" s="39"/>
      <c r="CY3160" s="39"/>
      <c r="CZ3160" s="39"/>
      <c r="DA3160" s="39"/>
      <c r="DB3160" s="39"/>
      <c r="DC3160" s="39"/>
      <c r="DD3160" s="39"/>
      <c r="DE3160" s="39"/>
    </row>
    <row r="3161" spans="1:109" s="38" customFormat="1" ht="12">
      <c r="A3161" s="298"/>
      <c r="B3161" s="298"/>
      <c r="C3161" s="298"/>
      <c r="D3161" s="298"/>
      <c r="E3161" s="298"/>
      <c r="F3161" s="298"/>
      <c r="G3161" s="298"/>
      <c r="H3161" s="298"/>
      <c r="I3161" s="298"/>
      <c r="J3161" s="298"/>
      <c r="K3161" s="298"/>
      <c r="L3161" s="299"/>
      <c r="M3161" s="302"/>
      <c r="N3161" s="298"/>
      <c r="O3161" s="238"/>
      <c r="P3161" s="238"/>
      <c r="Q3161" s="238"/>
      <c r="T3161" s="39"/>
      <c r="U3161" s="39"/>
      <c r="V3161" s="39"/>
      <c r="W3161" s="39"/>
      <c r="X3161" s="39"/>
      <c r="Y3161" s="39"/>
      <c r="Z3161" s="39"/>
      <c r="AA3161" s="39"/>
      <c r="AB3161" s="39"/>
      <c r="AC3161" s="39"/>
      <c r="AD3161" s="39"/>
      <c r="AE3161" s="39"/>
      <c r="AF3161" s="39"/>
      <c r="AG3161" s="39"/>
      <c r="AH3161" s="39"/>
      <c r="AI3161" s="39"/>
      <c r="AJ3161" s="39"/>
      <c r="AK3161" s="39"/>
      <c r="AL3161" s="39"/>
      <c r="AM3161" s="39"/>
      <c r="AN3161" s="39"/>
      <c r="AO3161" s="39"/>
      <c r="AP3161" s="39"/>
      <c r="AQ3161" s="39"/>
      <c r="AR3161" s="39"/>
      <c r="AS3161" s="39"/>
      <c r="AT3161" s="39"/>
      <c r="AU3161" s="39"/>
      <c r="AV3161" s="39"/>
      <c r="AW3161" s="39"/>
      <c r="AX3161" s="39"/>
      <c r="AY3161" s="39"/>
      <c r="AZ3161" s="39"/>
      <c r="BA3161" s="39"/>
      <c r="BB3161" s="39"/>
      <c r="BC3161" s="39"/>
      <c r="BD3161" s="39"/>
      <c r="BE3161" s="39"/>
      <c r="BF3161" s="39"/>
      <c r="BG3161" s="39"/>
      <c r="BH3161" s="39"/>
      <c r="BI3161" s="39"/>
      <c r="BJ3161" s="39"/>
      <c r="BK3161" s="39"/>
      <c r="BL3161" s="39"/>
      <c r="BM3161" s="39"/>
      <c r="BN3161" s="39"/>
      <c r="BO3161" s="39"/>
      <c r="BP3161" s="39"/>
      <c r="BQ3161" s="39"/>
      <c r="BR3161" s="39"/>
      <c r="BS3161" s="39"/>
      <c r="BT3161" s="39"/>
      <c r="BU3161" s="39"/>
      <c r="BV3161" s="39"/>
      <c r="BW3161" s="39"/>
      <c r="BX3161" s="39"/>
      <c r="BY3161" s="39"/>
      <c r="BZ3161" s="39"/>
      <c r="CA3161" s="39"/>
      <c r="CB3161" s="39"/>
      <c r="CC3161" s="39"/>
      <c r="CD3161" s="39"/>
      <c r="CE3161" s="39"/>
      <c r="CF3161" s="39"/>
      <c r="CG3161" s="39"/>
      <c r="CH3161" s="39"/>
      <c r="CI3161" s="39"/>
      <c r="CJ3161" s="39"/>
      <c r="CK3161" s="39"/>
      <c r="CL3161" s="39"/>
      <c r="CM3161" s="39"/>
      <c r="CN3161" s="39"/>
      <c r="CO3161" s="39"/>
      <c r="CP3161" s="39"/>
      <c r="CQ3161" s="39"/>
      <c r="CR3161" s="39"/>
      <c r="CS3161" s="39"/>
      <c r="CT3161" s="39"/>
      <c r="CU3161" s="39"/>
      <c r="CV3161" s="39"/>
      <c r="CW3161" s="39"/>
      <c r="CX3161" s="39"/>
      <c r="CY3161" s="39"/>
      <c r="CZ3161" s="39"/>
      <c r="DA3161" s="39"/>
      <c r="DB3161" s="39"/>
      <c r="DC3161" s="39"/>
      <c r="DD3161" s="39"/>
      <c r="DE3161" s="39"/>
    </row>
    <row r="3162" spans="1:109" s="38" customFormat="1" ht="12">
      <c r="A3162" s="298"/>
      <c r="B3162" s="298"/>
      <c r="C3162" s="298"/>
      <c r="D3162" s="298"/>
      <c r="E3162" s="298"/>
      <c r="F3162" s="298"/>
      <c r="G3162" s="298"/>
      <c r="H3162" s="298"/>
      <c r="I3162" s="298"/>
      <c r="J3162" s="298"/>
      <c r="K3162" s="298"/>
      <c r="L3162" s="299"/>
      <c r="M3162" s="302"/>
      <c r="N3162" s="298"/>
      <c r="O3162" s="238"/>
      <c r="P3162" s="238"/>
      <c r="Q3162" s="238"/>
      <c r="T3162" s="39"/>
      <c r="U3162" s="39"/>
      <c r="V3162" s="39"/>
      <c r="W3162" s="39"/>
      <c r="X3162" s="39"/>
      <c r="Y3162" s="39"/>
      <c r="Z3162" s="39"/>
      <c r="AA3162" s="39"/>
      <c r="AB3162" s="39"/>
      <c r="AC3162" s="39"/>
      <c r="AD3162" s="39"/>
      <c r="AE3162" s="39"/>
      <c r="AF3162" s="39"/>
      <c r="AG3162" s="39"/>
      <c r="AH3162" s="39"/>
      <c r="AI3162" s="39"/>
      <c r="AJ3162" s="39"/>
      <c r="AK3162" s="39"/>
      <c r="AL3162" s="39"/>
      <c r="AM3162" s="39"/>
      <c r="AN3162" s="39"/>
      <c r="AO3162" s="39"/>
      <c r="AP3162" s="39"/>
      <c r="AQ3162" s="39"/>
      <c r="AR3162" s="39"/>
      <c r="AS3162" s="39"/>
      <c r="AT3162" s="39"/>
      <c r="AU3162" s="39"/>
      <c r="AV3162" s="39"/>
      <c r="AW3162" s="39"/>
      <c r="AX3162" s="39"/>
      <c r="AY3162" s="39"/>
      <c r="AZ3162" s="39"/>
      <c r="BA3162" s="39"/>
      <c r="BB3162" s="39"/>
      <c r="BC3162" s="39"/>
      <c r="BD3162" s="39"/>
      <c r="BE3162" s="39"/>
      <c r="BF3162" s="39"/>
      <c r="BG3162" s="39"/>
      <c r="BH3162" s="39"/>
      <c r="BI3162" s="39"/>
      <c r="BJ3162" s="39"/>
      <c r="BK3162" s="39"/>
      <c r="BL3162" s="39"/>
      <c r="BM3162" s="39"/>
      <c r="BN3162" s="39"/>
      <c r="BO3162" s="39"/>
      <c r="BP3162" s="39"/>
      <c r="BQ3162" s="39"/>
      <c r="BR3162" s="39"/>
      <c r="BS3162" s="39"/>
      <c r="BT3162" s="39"/>
      <c r="BU3162" s="39"/>
      <c r="BV3162" s="39"/>
      <c r="BW3162" s="39"/>
      <c r="BX3162" s="39"/>
      <c r="BY3162" s="39"/>
      <c r="BZ3162" s="39"/>
      <c r="CA3162" s="39"/>
      <c r="CB3162" s="39"/>
      <c r="CC3162" s="39"/>
      <c r="CD3162" s="39"/>
      <c r="CE3162" s="39"/>
      <c r="CF3162" s="39"/>
      <c r="CG3162" s="39"/>
      <c r="CH3162" s="39"/>
      <c r="CI3162" s="39"/>
      <c r="CJ3162" s="39"/>
      <c r="CK3162" s="39"/>
      <c r="CL3162" s="39"/>
      <c r="CM3162" s="39"/>
      <c r="CN3162" s="39"/>
      <c r="CO3162" s="39"/>
      <c r="CP3162" s="39"/>
      <c r="CQ3162" s="39"/>
      <c r="CR3162" s="39"/>
      <c r="CS3162" s="39"/>
      <c r="CT3162" s="39"/>
      <c r="CU3162" s="39"/>
      <c r="CV3162" s="39"/>
      <c r="CW3162" s="39"/>
      <c r="CX3162" s="39"/>
      <c r="CY3162" s="39"/>
      <c r="CZ3162" s="39"/>
      <c r="DA3162" s="39"/>
      <c r="DB3162" s="39"/>
      <c r="DC3162" s="39"/>
      <c r="DD3162" s="39"/>
      <c r="DE3162" s="39"/>
    </row>
    <row r="3163" spans="1:109" s="38" customFormat="1" ht="12">
      <c r="A3163" s="298"/>
      <c r="B3163" s="298"/>
      <c r="C3163" s="298"/>
      <c r="D3163" s="298"/>
      <c r="E3163" s="298"/>
      <c r="F3163" s="298"/>
      <c r="G3163" s="298"/>
      <c r="H3163" s="298"/>
      <c r="I3163" s="298"/>
      <c r="J3163" s="298"/>
      <c r="K3163" s="298"/>
      <c r="L3163" s="299"/>
      <c r="M3163" s="302"/>
      <c r="N3163" s="298"/>
      <c r="O3163" s="238"/>
      <c r="P3163" s="238"/>
      <c r="Q3163" s="238"/>
      <c r="T3163" s="39"/>
      <c r="U3163" s="39"/>
      <c r="V3163" s="39"/>
      <c r="W3163" s="39"/>
      <c r="X3163" s="39"/>
      <c r="Y3163" s="39"/>
      <c r="Z3163" s="39"/>
      <c r="AA3163" s="39"/>
      <c r="AB3163" s="39"/>
      <c r="AC3163" s="39"/>
      <c r="AD3163" s="39"/>
      <c r="AE3163" s="39"/>
      <c r="AF3163" s="39"/>
      <c r="AG3163" s="39"/>
      <c r="AH3163" s="39"/>
      <c r="AI3163" s="39"/>
      <c r="AJ3163" s="39"/>
      <c r="AK3163" s="39"/>
      <c r="AL3163" s="39"/>
      <c r="AM3163" s="39"/>
      <c r="AN3163" s="39"/>
      <c r="AO3163" s="39"/>
      <c r="AP3163" s="39"/>
      <c r="AQ3163" s="39"/>
      <c r="AR3163" s="39"/>
      <c r="AS3163" s="39"/>
      <c r="AT3163" s="39"/>
      <c r="AU3163" s="39"/>
      <c r="AV3163" s="39"/>
      <c r="AW3163" s="39"/>
      <c r="AX3163" s="39"/>
      <c r="AY3163" s="39"/>
      <c r="AZ3163" s="39"/>
      <c r="BA3163" s="39"/>
      <c r="BB3163" s="39"/>
      <c r="BC3163" s="39"/>
      <c r="BD3163" s="39"/>
      <c r="BE3163" s="39"/>
      <c r="BF3163" s="39"/>
      <c r="BG3163" s="39"/>
      <c r="BH3163" s="39"/>
      <c r="BI3163" s="39"/>
      <c r="BJ3163" s="39"/>
      <c r="BK3163" s="39"/>
      <c r="BL3163" s="39"/>
      <c r="BM3163" s="39"/>
      <c r="BN3163" s="39"/>
      <c r="BO3163" s="39"/>
      <c r="BP3163" s="39"/>
      <c r="BQ3163" s="39"/>
      <c r="BR3163" s="39"/>
      <c r="BS3163" s="39"/>
      <c r="BT3163" s="39"/>
      <c r="BU3163" s="39"/>
      <c r="BV3163" s="39"/>
      <c r="BW3163" s="39"/>
      <c r="BX3163" s="39"/>
      <c r="BY3163" s="39"/>
      <c r="BZ3163" s="39"/>
      <c r="CA3163" s="39"/>
      <c r="CB3163" s="39"/>
      <c r="CC3163" s="39"/>
      <c r="CD3163" s="39"/>
      <c r="CE3163" s="39"/>
      <c r="CF3163" s="39"/>
      <c r="CG3163" s="39"/>
      <c r="CH3163" s="39"/>
      <c r="CI3163" s="39"/>
      <c r="CJ3163" s="39"/>
      <c r="CK3163" s="39"/>
      <c r="CL3163" s="39"/>
      <c r="CM3163" s="39"/>
      <c r="CN3163" s="39"/>
      <c r="CO3163" s="39"/>
      <c r="CP3163" s="39"/>
      <c r="CQ3163" s="39"/>
      <c r="CR3163" s="39"/>
      <c r="CS3163" s="39"/>
      <c r="CT3163" s="39"/>
      <c r="CU3163" s="39"/>
      <c r="CV3163" s="39"/>
      <c r="CW3163" s="39"/>
      <c r="CX3163" s="39"/>
      <c r="CY3163" s="39"/>
      <c r="CZ3163" s="39"/>
      <c r="DA3163" s="39"/>
      <c r="DB3163" s="39"/>
      <c r="DC3163" s="39"/>
      <c r="DD3163" s="39"/>
      <c r="DE3163" s="39"/>
    </row>
    <row r="3164" spans="1:109" s="38" customFormat="1" ht="12">
      <c r="A3164" s="298"/>
      <c r="B3164" s="298"/>
      <c r="C3164" s="298"/>
      <c r="D3164" s="298"/>
      <c r="E3164" s="298"/>
      <c r="F3164" s="298"/>
      <c r="G3164" s="298"/>
      <c r="H3164" s="298"/>
      <c r="I3164" s="298"/>
      <c r="J3164" s="298"/>
      <c r="K3164" s="298"/>
      <c r="L3164" s="299"/>
      <c r="M3164" s="302"/>
      <c r="N3164" s="298"/>
      <c r="O3164" s="238"/>
      <c r="P3164" s="238"/>
      <c r="Q3164" s="238"/>
      <c r="T3164" s="39"/>
      <c r="U3164" s="39"/>
      <c r="V3164" s="39"/>
      <c r="W3164" s="39"/>
      <c r="X3164" s="39"/>
      <c r="Y3164" s="39"/>
      <c r="Z3164" s="39"/>
      <c r="AA3164" s="39"/>
      <c r="AB3164" s="39"/>
      <c r="AC3164" s="39"/>
      <c r="AD3164" s="39"/>
      <c r="AE3164" s="39"/>
      <c r="AF3164" s="39"/>
      <c r="AG3164" s="39"/>
      <c r="AH3164" s="39"/>
      <c r="AI3164" s="39"/>
      <c r="AJ3164" s="39"/>
      <c r="AK3164" s="39"/>
      <c r="AL3164" s="39"/>
      <c r="AM3164" s="39"/>
      <c r="AN3164" s="39"/>
      <c r="AO3164" s="39"/>
      <c r="AP3164" s="39"/>
      <c r="AQ3164" s="39"/>
      <c r="AR3164" s="39"/>
      <c r="AS3164" s="39"/>
      <c r="AT3164" s="39"/>
      <c r="AU3164" s="39"/>
      <c r="AV3164" s="39"/>
      <c r="AW3164" s="39"/>
      <c r="AX3164" s="39"/>
      <c r="AY3164" s="39"/>
      <c r="AZ3164" s="39"/>
      <c r="BA3164" s="39"/>
      <c r="BB3164" s="39"/>
      <c r="BC3164" s="39"/>
      <c r="BD3164" s="39"/>
      <c r="BE3164" s="39"/>
      <c r="BF3164" s="39"/>
      <c r="BG3164" s="39"/>
      <c r="BH3164" s="39"/>
      <c r="BI3164" s="39"/>
      <c r="BJ3164" s="39"/>
      <c r="BK3164" s="39"/>
      <c r="BL3164" s="39"/>
      <c r="BM3164" s="39"/>
      <c r="BN3164" s="39"/>
      <c r="BO3164" s="39"/>
      <c r="BP3164" s="39"/>
      <c r="BQ3164" s="39"/>
      <c r="BR3164" s="39"/>
      <c r="BS3164" s="39"/>
      <c r="BT3164" s="39"/>
      <c r="BU3164" s="39"/>
      <c r="BV3164" s="39"/>
      <c r="BW3164" s="39"/>
      <c r="BX3164" s="39"/>
      <c r="BY3164" s="39"/>
      <c r="BZ3164" s="39"/>
      <c r="CA3164" s="39"/>
      <c r="CB3164" s="39"/>
      <c r="CC3164" s="39"/>
      <c r="CD3164" s="39"/>
      <c r="CE3164" s="39"/>
      <c r="CF3164" s="39"/>
      <c r="CG3164" s="39"/>
      <c r="CH3164" s="39"/>
      <c r="CI3164" s="39"/>
      <c r="CJ3164" s="39"/>
      <c r="CK3164" s="39"/>
      <c r="CL3164" s="39"/>
      <c r="CM3164" s="39"/>
      <c r="CN3164" s="39"/>
      <c r="CO3164" s="39"/>
      <c r="CP3164" s="39"/>
      <c r="CQ3164" s="39"/>
      <c r="CR3164" s="39"/>
      <c r="CS3164" s="39"/>
      <c r="CT3164" s="39"/>
      <c r="CU3164" s="39"/>
      <c r="CV3164" s="39"/>
      <c r="CW3164" s="39"/>
      <c r="CX3164" s="39"/>
      <c r="CY3164" s="39"/>
      <c r="CZ3164" s="39"/>
      <c r="DA3164" s="39"/>
      <c r="DB3164" s="39"/>
      <c r="DC3164" s="39"/>
      <c r="DD3164" s="39"/>
      <c r="DE3164" s="39"/>
    </row>
    <row r="3165" spans="1:109" s="38" customFormat="1" ht="12">
      <c r="A3165" s="298"/>
      <c r="B3165" s="298"/>
      <c r="C3165" s="298"/>
      <c r="D3165" s="298"/>
      <c r="E3165" s="298"/>
      <c r="F3165" s="298"/>
      <c r="G3165" s="298"/>
      <c r="H3165" s="298"/>
      <c r="I3165" s="298"/>
      <c r="J3165" s="298"/>
      <c r="K3165" s="298"/>
      <c r="L3165" s="299"/>
      <c r="M3165" s="302"/>
      <c r="N3165" s="298"/>
      <c r="O3165" s="238"/>
      <c r="P3165" s="238"/>
      <c r="Q3165" s="238"/>
      <c r="T3165" s="39"/>
      <c r="U3165" s="39"/>
      <c r="V3165" s="39"/>
      <c r="W3165" s="39"/>
      <c r="X3165" s="39"/>
      <c r="Y3165" s="39"/>
      <c r="Z3165" s="39"/>
      <c r="AA3165" s="39"/>
      <c r="AB3165" s="39"/>
      <c r="AC3165" s="39"/>
      <c r="AD3165" s="39"/>
      <c r="AE3165" s="39"/>
      <c r="AF3165" s="39"/>
      <c r="AG3165" s="39"/>
      <c r="AH3165" s="39"/>
      <c r="AI3165" s="39"/>
      <c r="AJ3165" s="39"/>
      <c r="AK3165" s="39"/>
      <c r="AL3165" s="39"/>
      <c r="AM3165" s="39"/>
      <c r="AN3165" s="39"/>
      <c r="AO3165" s="39"/>
      <c r="AP3165" s="39"/>
      <c r="AQ3165" s="39"/>
      <c r="AR3165" s="39"/>
      <c r="AS3165" s="39"/>
      <c r="AT3165" s="39"/>
      <c r="AU3165" s="39"/>
      <c r="AV3165" s="39"/>
      <c r="AW3165" s="39"/>
      <c r="AX3165" s="39"/>
      <c r="AY3165" s="39"/>
      <c r="AZ3165" s="39"/>
      <c r="BA3165" s="39"/>
      <c r="BB3165" s="39"/>
      <c r="BC3165" s="39"/>
      <c r="BD3165" s="39"/>
      <c r="BE3165" s="39"/>
      <c r="BF3165" s="39"/>
      <c r="BG3165" s="39"/>
      <c r="BH3165" s="39"/>
      <c r="BI3165" s="39"/>
      <c r="BJ3165" s="39"/>
      <c r="BK3165" s="39"/>
      <c r="BL3165" s="39"/>
      <c r="BM3165" s="39"/>
      <c r="BN3165" s="39"/>
      <c r="BO3165" s="39"/>
      <c r="BP3165" s="39"/>
      <c r="BQ3165" s="39"/>
      <c r="BR3165" s="39"/>
      <c r="BS3165" s="39"/>
      <c r="BT3165" s="39"/>
      <c r="BU3165" s="39"/>
      <c r="BV3165" s="39"/>
      <c r="BW3165" s="39"/>
      <c r="BX3165" s="39"/>
      <c r="BY3165" s="39"/>
      <c r="BZ3165" s="39"/>
      <c r="CA3165" s="39"/>
      <c r="CB3165" s="39"/>
      <c r="CC3165" s="39"/>
      <c r="CD3165" s="39"/>
      <c r="CE3165" s="39"/>
      <c r="CF3165" s="39"/>
      <c r="CG3165" s="39"/>
      <c r="CH3165" s="39"/>
      <c r="CI3165" s="39"/>
      <c r="CJ3165" s="39"/>
      <c r="CK3165" s="39"/>
      <c r="CL3165" s="39"/>
      <c r="CM3165" s="39"/>
      <c r="CN3165" s="39"/>
      <c r="CO3165" s="39"/>
      <c r="CP3165" s="39"/>
      <c r="CQ3165" s="39"/>
      <c r="CR3165" s="39"/>
      <c r="CS3165" s="39"/>
      <c r="CT3165" s="39"/>
      <c r="CU3165" s="39"/>
      <c r="CV3165" s="39"/>
      <c r="CW3165" s="39"/>
      <c r="CX3165" s="39"/>
      <c r="CY3165" s="39"/>
      <c r="CZ3165" s="39"/>
      <c r="DA3165" s="39"/>
      <c r="DB3165" s="39"/>
      <c r="DC3165" s="39"/>
      <c r="DD3165" s="39"/>
      <c r="DE3165" s="39"/>
    </row>
    <row r="3166" spans="1:109" s="38" customFormat="1" ht="12">
      <c r="A3166" s="298"/>
      <c r="B3166" s="298"/>
      <c r="C3166" s="298"/>
      <c r="D3166" s="298"/>
      <c r="E3166" s="298"/>
      <c r="F3166" s="298"/>
      <c r="G3166" s="298"/>
      <c r="H3166" s="298"/>
      <c r="I3166" s="298"/>
      <c r="J3166" s="298"/>
      <c r="K3166" s="298"/>
      <c r="L3166" s="299"/>
      <c r="M3166" s="302"/>
      <c r="N3166" s="298"/>
      <c r="O3166" s="238"/>
      <c r="P3166" s="238"/>
      <c r="Q3166" s="238"/>
      <c r="T3166" s="39"/>
      <c r="U3166" s="39"/>
      <c r="V3166" s="39"/>
      <c r="W3166" s="39"/>
      <c r="X3166" s="39"/>
      <c r="Y3166" s="39"/>
      <c r="Z3166" s="39"/>
      <c r="AA3166" s="39"/>
      <c r="AB3166" s="39"/>
      <c r="AC3166" s="39"/>
      <c r="AD3166" s="39"/>
      <c r="AE3166" s="39"/>
      <c r="AF3166" s="39"/>
      <c r="AG3166" s="39"/>
      <c r="AH3166" s="39"/>
      <c r="AI3166" s="39"/>
      <c r="AJ3166" s="39"/>
      <c r="AK3166" s="39"/>
      <c r="AL3166" s="39"/>
      <c r="AM3166" s="39"/>
      <c r="AN3166" s="39"/>
      <c r="AO3166" s="39"/>
      <c r="AP3166" s="39"/>
      <c r="AQ3166" s="39"/>
      <c r="AR3166" s="39"/>
      <c r="AS3166" s="39"/>
      <c r="AT3166" s="39"/>
      <c r="AU3166" s="39"/>
      <c r="AV3166" s="39"/>
      <c r="AW3166" s="39"/>
      <c r="AX3166" s="39"/>
      <c r="AY3166" s="39"/>
      <c r="AZ3166" s="39"/>
      <c r="BA3166" s="39"/>
      <c r="BB3166" s="39"/>
      <c r="BC3166" s="39"/>
      <c r="BD3166" s="39"/>
      <c r="BE3166" s="39"/>
      <c r="BF3166" s="39"/>
      <c r="BG3166" s="39"/>
      <c r="BH3166" s="39"/>
      <c r="BI3166" s="39"/>
      <c r="BJ3166" s="39"/>
      <c r="BK3166" s="39"/>
      <c r="BL3166" s="39"/>
      <c r="BM3166" s="39"/>
      <c r="BN3166" s="39"/>
      <c r="BO3166" s="39"/>
      <c r="BP3166" s="39"/>
      <c r="BQ3166" s="39"/>
      <c r="BR3166" s="39"/>
      <c r="BS3166" s="39"/>
      <c r="BT3166" s="39"/>
      <c r="BU3166" s="39"/>
      <c r="BV3166" s="39"/>
      <c r="BW3166" s="39"/>
      <c r="BX3166" s="39"/>
      <c r="BY3166" s="39"/>
      <c r="BZ3166" s="39"/>
      <c r="CA3166" s="39"/>
      <c r="CB3166" s="39"/>
      <c r="CC3166" s="39"/>
      <c r="CD3166" s="39"/>
      <c r="CE3166" s="39"/>
      <c r="CF3166" s="39"/>
      <c r="CG3166" s="39"/>
      <c r="CH3166" s="39"/>
      <c r="CI3166" s="39"/>
      <c r="CJ3166" s="39"/>
      <c r="CK3166" s="39"/>
      <c r="CL3166" s="39"/>
      <c r="CM3166" s="39"/>
      <c r="CN3166" s="39"/>
      <c r="CO3166" s="39"/>
      <c r="CP3166" s="39"/>
      <c r="CQ3166" s="39"/>
      <c r="CR3166" s="39"/>
      <c r="CS3166" s="39"/>
      <c r="CT3166" s="39"/>
      <c r="CU3166" s="39"/>
      <c r="CV3166" s="39"/>
      <c r="CW3166" s="39"/>
      <c r="CX3166" s="39"/>
      <c r="CY3166" s="39"/>
      <c r="CZ3166" s="39"/>
      <c r="DA3166" s="39"/>
      <c r="DB3166" s="39"/>
      <c r="DC3166" s="39"/>
      <c r="DD3166" s="39"/>
      <c r="DE3166" s="39"/>
    </row>
    <row r="3167" spans="1:109" s="38" customFormat="1" ht="12">
      <c r="A3167" s="298"/>
      <c r="B3167" s="298"/>
      <c r="C3167" s="298"/>
      <c r="D3167" s="298"/>
      <c r="E3167" s="298"/>
      <c r="F3167" s="298"/>
      <c r="G3167" s="298"/>
      <c r="H3167" s="298"/>
      <c r="I3167" s="298"/>
      <c r="J3167" s="298"/>
      <c r="K3167" s="298"/>
      <c r="L3167" s="299"/>
      <c r="M3167" s="302"/>
      <c r="N3167" s="298"/>
      <c r="O3167" s="238"/>
      <c r="P3167" s="238"/>
      <c r="Q3167" s="238"/>
      <c r="T3167" s="39"/>
      <c r="U3167" s="39"/>
      <c r="V3167" s="39"/>
      <c r="W3167" s="39"/>
      <c r="X3167" s="39"/>
      <c r="Y3167" s="39"/>
      <c r="Z3167" s="39"/>
      <c r="AA3167" s="39"/>
      <c r="AB3167" s="39"/>
      <c r="AC3167" s="39"/>
      <c r="AD3167" s="39"/>
      <c r="AE3167" s="39"/>
      <c r="AF3167" s="39"/>
      <c r="AG3167" s="39"/>
      <c r="AH3167" s="39"/>
      <c r="AI3167" s="39"/>
      <c r="AJ3167" s="39"/>
      <c r="AK3167" s="39"/>
      <c r="AL3167" s="39"/>
      <c r="AM3167" s="39"/>
      <c r="AN3167" s="39"/>
      <c r="AO3167" s="39"/>
      <c r="AP3167" s="39"/>
      <c r="AQ3167" s="39"/>
      <c r="AR3167" s="39"/>
      <c r="AS3167" s="39"/>
      <c r="AT3167" s="39"/>
      <c r="AU3167" s="39"/>
      <c r="AV3167" s="39"/>
      <c r="AW3167" s="39"/>
      <c r="AX3167" s="39"/>
      <c r="AY3167" s="39"/>
      <c r="AZ3167" s="39"/>
      <c r="BA3167" s="39"/>
      <c r="BB3167" s="39"/>
      <c r="BC3167" s="39"/>
      <c r="BD3167" s="39"/>
      <c r="BE3167" s="39"/>
      <c r="BF3167" s="39"/>
      <c r="BG3167" s="39"/>
      <c r="BH3167" s="39"/>
      <c r="BI3167" s="39"/>
      <c r="BJ3167" s="39"/>
      <c r="BK3167" s="39"/>
      <c r="BL3167" s="39"/>
      <c r="BM3167" s="39"/>
      <c r="BN3167" s="39"/>
      <c r="BO3167" s="39"/>
      <c r="BP3167" s="39"/>
      <c r="BQ3167" s="39"/>
      <c r="BR3167" s="39"/>
      <c r="BS3167" s="39"/>
      <c r="BT3167" s="39"/>
      <c r="BU3167" s="39"/>
      <c r="BV3167" s="39"/>
      <c r="BW3167" s="39"/>
      <c r="BX3167" s="39"/>
      <c r="BY3167" s="39"/>
      <c r="BZ3167" s="39"/>
      <c r="CA3167" s="39"/>
      <c r="CB3167" s="39"/>
      <c r="CC3167" s="39"/>
      <c r="CD3167" s="39"/>
      <c r="CE3167" s="39"/>
      <c r="CF3167" s="39"/>
      <c r="CG3167" s="39"/>
      <c r="CH3167" s="39"/>
      <c r="CI3167" s="39"/>
      <c r="CJ3167" s="39"/>
      <c r="CK3167" s="39"/>
      <c r="CL3167" s="39"/>
      <c r="CM3167" s="39"/>
      <c r="CN3167" s="39"/>
      <c r="CO3167" s="39"/>
      <c r="CP3167" s="39"/>
      <c r="CQ3167" s="39"/>
      <c r="CR3167" s="39"/>
      <c r="CS3167" s="39"/>
      <c r="CT3167" s="39"/>
      <c r="CU3167" s="39"/>
      <c r="CV3167" s="39"/>
      <c r="CW3167" s="39"/>
      <c r="CX3167" s="39"/>
      <c r="CY3167" s="39"/>
      <c r="CZ3167" s="39"/>
      <c r="DA3167" s="39"/>
      <c r="DB3167" s="39"/>
      <c r="DC3167" s="39"/>
      <c r="DD3167" s="39"/>
      <c r="DE3167" s="39"/>
    </row>
    <row r="3168" spans="1:109" s="38" customFormat="1" ht="12">
      <c r="A3168" s="298"/>
      <c r="B3168" s="298"/>
      <c r="C3168" s="298"/>
      <c r="D3168" s="298"/>
      <c r="E3168" s="298"/>
      <c r="F3168" s="298"/>
      <c r="G3168" s="298"/>
      <c r="H3168" s="298"/>
      <c r="I3168" s="298"/>
      <c r="J3168" s="298"/>
      <c r="K3168" s="298"/>
      <c r="L3168" s="299"/>
      <c r="M3168" s="302"/>
      <c r="N3168" s="298"/>
      <c r="O3168" s="238"/>
      <c r="P3168" s="238"/>
      <c r="Q3168" s="238"/>
      <c r="T3168" s="39"/>
      <c r="U3168" s="39"/>
      <c r="V3168" s="39"/>
      <c r="W3168" s="39"/>
      <c r="X3168" s="39"/>
      <c r="Y3168" s="39"/>
      <c r="Z3168" s="39"/>
      <c r="AA3168" s="39"/>
      <c r="AB3168" s="39"/>
      <c r="AC3168" s="39"/>
      <c r="AD3168" s="39"/>
      <c r="AE3168" s="39"/>
      <c r="AF3168" s="39"/>
      <c r="AG3168" s="39"/>
      <c r="AH3168" s="39"/>
      <c r="AI3168" s="39"/>
      <c r="AJ3168" s="39"/>
      <c r="AK3168" s="39"/>
      <c r="AL3168" s="39"/>
      <c r="AM3168" s="39"/>
      <c r="AN3168" s="39"/>
      <c r="AO3168" s="39"/>
      <c r="AP3168" s="39"/>
      <c r="AQ3168" s="39"/>
      <c r="AR3168" s="39"/>
      <c r="AS3168" s="39"/>
      <c r="AT3168" s="39"/>
      <c r="AU3168" s="39"/>
      <c r="AV3168" s="39"/>
      <c r="AW3168" s="39"/>
      <c r="AX3168" s="39"/>
      <c r="AY3168" s="39"/>
      <c r="AZ3168" s="39"/>
      <c r="BA3168" s="39"/>
      <c r="BB3168" s="39"/>
      <c r="BC3168" s="39"/>
      <c r="BD3168" s="39"/>
      <c r="BE3168" s="39"/>
      <c r="BF3168" s="39"/>
      <c r="BG3168" s="39"/>
      <c r="BH3168" s="39"/>
      <c r="BI3168" s="39"/>
      <c r="BJ3168" s="39"/>
      <c r="BK3168" s="39"/>
      <c r="BL3168" s="39"/>
      <c r="BM3168" s="39"/>
      <c r="BN3168" s="39"/>
      <c r="BO3168" s="39"/>
      <c r="BP3168" s="39"/>
      <c r="BQ3168" s="39"/>
      <c r="BR3168" s="39"/>
      <c r="BS3168" s="39"/>
      <c r="BT3168" s="39"/>
      <c r="BU3168" s="39"/>
      <c r="BV3168" s="39"/>
      <c r="BW3168" s="39"/>
      <c r="BX3168" s="39"/>
      <c r="BY3168" s="39"/>
      <c r="BZ3168" s="39"/>
      <c r="CA3168" s="39"/>
      <c r="CB3168" s="39"/>
      <c r="CC3168" s="39"/>
      <c r="CD3168" s="39"/>
      <c r="CE3168" s="39"/>
      <c r="CF3168" s="39"/>
      <c r="CG3168" s="39"/>
      <c r="CH3168" s="39"/>
      <c r="CI3168" s="39"/>
      <c r="CJ3168" s="39"/>
      <c r="CK3168" s="39"/>
      <c r="CL3168" s="39"/>
      <c r="CM3168" s="39"/>
      <c r="CN3168" s="39"/>
      <c r="CO3168" s="39"/>
      <c r="CP3168" s="39"/>
      <c r="CQ3168" s="39"/>
      <c r="CR3168" s="39"/>
      <c r="CS3168" s="39"/>
      <c r="CT3168" s="39"/>
      <c r="CU3168" s="39"/>
      <c r="CV3168" s="39"/>
      <c r="CW3168" s="39"/>
      <c r="CX3168" s="39"/>
      <c r="CY3168" s="39"/>
      <c r="CZ3168" s="39"/>
      <c r="DA3168" s="39"/>
      <c r="DB3168" s="39"/>
      <c r="DC3168" s="39"/>
      <c r="DD3168" s="39"/>
      <c r="DE3168" s="39"/>
    </row>
    <row r="3169" spans="1:109" s="38" customFormat="1" ht="12">
      <c r="A3169" s="298"/>
      <c r="B3169" s="298"/>
      <c r="C3169" s="298"/>
      <c r="D3169" s="298"/>
      <c r="E3169" s="298"/>
      <c r="F3169" s="298"/>
      <c r="G3169" s="298"/>
      <c r="H3169" s="298"/>
      <c r="I3169" s="298"/>
      <c r="J3169" s="298"/>
      <c r="K3169" s="298"/>
      <c r="L3169" s="299"/>
      <c r="M3169" s="302"/>
      <c r="N3169" s="298"/>
      <c r="O3169" s="238"/>
      <c r="P3169" s="238"/>
      <c r="Q3169" s="238"/>
      <c r="T3169" s="39"/>
      <c r="U3169" s="39"/>
      <c r="V3169" s="39"/>
      <c r="W3169" s="39"/>
      <c r="X3169" s="39"/>
      <c r="Y3169" s="39"/>
      <c r="Z3169" s="39"/>
      <c r="AA3169" s="39"/>
      <c r="AB3169" s="39"/>
      <c r="AC3169" s="39"/>
      <c r="AD3169" s="39"/>
      <c r="AE3169" s="39"/>
      <c r="AF3169" s="39"/>
      <c r="AG3169" s="39"/>
      <c r="AH3169" s="39"/>
      <c r="AI3169" s="39"/>
      <c r="AJ3169" s="39"/>
      <c r="AK3169" s="39"/>
      <c r="AL3169" s="39"/>
      <c r="AM3169" s="39"/>
      <c r="AN3169" s="39"/>
      <c r="AO3169" s="39"/>
      <c r="AP3169" s="39"/>
      <c r="AQ3169" s="39"/>
      <c r="AR3169" s="39"/>
      <c r="AS3169" s="39"/>
      <c r="AT3169" s="39"/>
      <c r="AU3169" s="39"/>
      <c r="AV3169" s="39"/>
      <c r="AW3169" s="39"/>
      <c r="AX3169" s="39"/>
      <c r="AY3169" s="39"/>
      <c r="AZ3169" s="39"/>
      <c r="BA3169" s="39"/>
      <c r="BB3169" s="39"/>
      <c r="BC3169" s="39"/>
      <c r="BD3169" s="39"/>
      <c r="BE3169" s="39"/>
      <c r="BF3169" s="39"/>
      <c r="BG3169" s="39"/>
      <c r="BH3169" s="39"/>
      <c r="BI3169" s="39"/>
      <c r="BJ3169" s="39"/>
      <c r="BK3169" s="39"/>
      <c r="BL3169" s="39"/>
      <c r="BM3169" s="39"/>
      <c r="BN3169" s="39"/>
      <c r="BO3169" s="39"/>
      <c r="BP3169" s="39"/>
      <c r="BQ3169" s="39"/>
      <c r="BR3169" s="39"/>
      <c r="BS3169" s="39"/>
      <c r="BT3169" s="39"/>
      <c r="BU3169" s="39"/>
      <c r="BV3169" s="39"/>
      <c r="BW3169" s="39"/>
      <c r="BX3169" s="39"/>
      <c r="BY3169" s="39"/>
      <c r="BZ3169" s="39"/>
      <c r="CA3169" s="39"/>
      <c r="CB3169" s="39"/>
      <c r="CC3169" s="39"/>
      <c r="CD3169" s="39"/>
      <c r="CE3169" s="39"/>
      <c r="CF3169" s="39"/>
      <c r="CG3169" s="39"/>
      <c r="CH3169" s="39"/>
      <c r="CI3169" s="39"/>
      <c r="CJ3169" s="39"/>
      <c r="CK3169" s="39"/>
      <c r="CL3169" s="39"/>
      <c r="CM3169" s="39"/>
      <c r="CN3169" s="39"/>
      <c r="CO3169" s="39"/>
      <c r="CP3169" s="39"/>
      <c r="CQ3169" s="39"/>
      <c r="CR3169" s="39"/>
      <c r="CS3169" s="39"/>
      <c r="CT3169" s="39"/>
      <c r="CU3169" s="39"/>
      <c r="CV3169" s="39"/>
      <c r="CW3169" s="39"/>
      <c r="CX3169" s="39"/>
      <c r="CY3169" s="39"/>
      <c r="CZ3169" s="39"/>
      <c r="DA3169" s="39"/>
      <c r="DB3169" s="39"/>
      <c r="DC3169" s="39"/>
      <c r="DD3169" s="39"/>
      <c r="DE3169" s="39"/>
    </row>
    <row r="3170" spans="1:109" s="38" customFormat="1" ht="12">
      <c r="A3170" s="298"/>
      <c r="B3170" s="298"/>
      <c r="C3170" s="298"/>
      <c r="D3170" s="298"/>
      <c r="E3170" s="298"/>
      <c r="F3170" s="298"/>
      <c r="G3170" s="298"/>
      <c r="H3170" s="298"/>
      <c r="I3170" s="298"/>
      <c r="J3170" s="298"/>
      <c r="K3170" s="298"/>
      <c r="L3170" s="299"/>
      <c r="M3170" s="302"/>
      <c r="N3170" s="298"/>
      <c r="O3170" s="238"/>
      <c r="P3170" s="238"/>
      <c r="Q3170" s="238"/>
      <c r="T3170" s="39"/>
      <c r="U3170" s="39"/>
      <c r="V3170" s="39"/>
      <c r="W3170" s="39"/>
      <c r="X3170" s="39"/>
      <c r="Y3170" s="39"/>
      <c r="Z3170" s="39"/>
      <c r="AA3170" s="39"/>
      <c r="AB3170" s="39"/>
      <c r="AC3170" s="39"/>
      <c r="AD3170" s="39"/>
      <c r="AE3170" s="39"/>
      <c r="AF3170" s="39"/>
      <c r="AG3170" s="39"/>
      <c r="AH3170" s="39"/>
      <c r="AI3170" s="39"/>
      <c r="AJ3170" s="39"/>
      <c r="AK3170" s="39"/>
      <c r="AL3170" s="39"/>
      <c r="AM3170" s="39"/>
      <c r="AN3170" s="39"/>
      <c r="AO3170" s="39"/>
      <c r="AP3170" s="39"/>
      <c r="AQ3170" s="39"/>
      <c r="AR3170" s="39"/>
      <c r="AS3170" s="39"/>
      <c r="AT3170" s="39"/>
      <c r="AU3170" s="39"/>
      <c r="AV3170" s="39"/>
      <c r="AW3170" s="39"/>
      <c r="AX3170" s="39"/>
      <c r="AY3170" s="39"/>
      <c r="AZ3170" s="39"/>
      <c r="BA3170" s="39"/>
      <c r="BB3170" s="39"/>
      <c r="BC3170" s="39"/>
      <c r="BD3170" s="39"/>
      <c r="BE3170" s="39"/>
      <c r="BF3170" s="39"/>
      <c r="BG3170" s="39"/>
      <c r="BH3170" s="39"/>
      <c r="BI3170" s="39"/>
      <c r="BJ3170" s="39"/>
      <c r="BK3170" s="39"/>
      <c r="BL3170" s="39"/>
      <c r="BM3170" s="39"/>
      <c r="BN3170" s="39"/>
      <c r="BO3170" s="39"/>
      <c r="BP3170" s="39"/>
      <c r="BQ3170" s="39"/>
      <c r="BR3170" s="39"/>
      <c r="BS3170" s="39"/>
      <c r="BT3170" s="39"/>
      <c r="BU3170" s="39"/>
      <c r="BV3170" s="39"/>
      <c r="BW3170" s="39"/>
      <c r="BX3170" s="39"/>
      <c r="BY3170" s="39"/>
      <c r="BZ3170" s="39"/>
      <c r="CA3170" s="39"/>
      <c r="CB3170" s="39"/>
      <c r="CC3170" s="39"/>
      <c r="CD3170" s="39"/>
      <c r="CE3170" s="39"/>
      <c r="CF3170" s="39"/>
      <c r="CG3170" s="39"/>
      <c r="CH3170" s="39"/>
      <c r="CI3170" s="39"/>
      <c r="CJ3170" s="39"/>
      <c r="CK3170" s="39"/>
      <c r="CL3170" s="39"/>
      <c r="CM3170" s="39"/>
      <c r="CN3170" s="39"/>
      <c r="CO3170" s="39"/>
      <c r="CP3170" s="39"/>
      <c r="CQ3170" s="39"/>
      <c r="CR3170" s="39"/>
      <c r="CS3170" s="39"/>
      <c r="CT3170" s="39"/>
      <c r="CU3170" s="39"/>
      <c r="CV3170" s="39"/>
      <c r="CW3170" s="39"/>
      <c r="CX3170" s="39"/>
      <c r="CY3170" s="39"/>
      <c r="CZ3170" s="39"/>
      <c r="DA3170" s="39"/>
      <c r="DB3170" s="39"/>
      <c r="DC3170" s="39"/>
      <c r="DD3170" s="39"/>
      <c r="DE3170" s="39"/>
    </row>
    <row r="3171" spans="1:109" s="38" customFormat="1" ht="12">
      <c r="A3171" s="298"/>
      <c r="B3171" s="298"/>
      <c r="C3171" s="298"/>
      <c r="D3171" s="298"/>
      <c r="E3171" s="298"/>
      <c r="F3171" s="298"/>
      <c r="G3171" s="298"/>
      <c r="H3171" s="298"/>
      <c r="I3171" s="298"/>
      <c r="J3171" s="298"/>
      <c r="K3171" s="298"/>
      <c r="L3171" s="299"/>
      <c r="M3171" s="302"/>
      <c r="N3171" s="298"/>
      <c r="O3171" s="238"/>
      <c r="P3171" s="238"/>
      <c r="Q3171" s="238"/>
      <c r="T3171" s="39"/>
      <c r="U3171" s="39"/>
      <c r="V3171" s="39"/>
      <c r="W3171" s="39"/>
      <c r="X3171" s="39"/>
      <c r="Y3171" s="39"/>
      <c r="Z3171" s="39"/>
      <c r="AA3171" s="39"/>
      <c r="AB3171" s="39"/>
      <c r="AC3171" s="39"/>
      <c r="AD3171" s="39"/>
      <c r="AE3171" s="39"/>
      <c r="AF3171" s="39"/>
      <c r="AG3171" s="39"/>
      <c r="AH3171" s="39"/>
      <c r="AI3171" s="39"/>
      <c r="AJ3171" s="39"/>
      <c r="AK3171" s="39"/>
      <c r="AL3171" s="39"/>
      <c r="AM3171" s="39"/>
      <c r="AN3171" s="39"/>
      <c r="AO3171" s="39"/>
      <c r="AP3171" s="39"/>
      <c r="AQ3171" s="39"/>
      <c r="AR3171" s="39"/>
      <c r="AS3171" s="39"/>
      <c r="AT3171" s="39"/>
      <c r="AU3171" s="39"/>
      <c r="AV3171" s="39"/>
      <c r="AW3171" s="39"/>
      <c r="AX3171" s="39"/>
      <c r="AY3171" s="39"/>
      <c r="AZ3171" s="39"/>
      <c r="BA3171" s="39"/>
      <c r="BB3171" s="39"/>
      <c r="BC3171" s="39"/>
      <c r="BD3171" s="39"/>
      <c r="BE3171" s="39"/>
      <c r="BF3171" s="39"/>
      <c r="BG3171" s="39"/>
      <c r="BH3171" s="39"/>
      <c r="BI3171" s="39"/>
      <c r="BJ3171" s="39"/>
      <c r="BK3171" s="39"/>
      <c r="BL3171" s="39"/>
      <c r="BM3171" s="39"/>
      <c r="BN3171" s="39"/>
      <c r="BO3171" s="39"/>
      <c r="BP3171" s="39"/>
      <c r="BQ3171" s="39"/>
      <c r="BR3171" s="39"/>
      <c r="BS3171" s="39"/>
      <c r="BT3171" s="39"/>
      <c r="BU3171" s="39"/>
      <c r="BV3171" s="39"/>
      <c r="BW3171" s="39"/>
      <c r="BX3171" s="39"/>
      <c r="BY3171" s="39"/>
      <c r="BZ3171" s="39"/>
      <c r="CA3171" s="39"/>
      <c r="CB3171" s="39"/>
      <c r="CC3171" s="39"/>
      <c r="CD3171" s="39"/>
      <c r="CE3171" s="39"/>
      <c r="CF3171" s="39"/>
      <c r="CG3171" s="39"/>
      <c r="CH3171" s="39"/>
      <c r="CI3171" s="39"/>
      <c r="CJ3171" s="39"/>
      <c r="CK3171" s="39"/>
      <c r="CL3171" s="39"/>
      <c r="CM3171" s="39"/>
      <c r="CN3171" s="39"/>
      <c r="CO3171" s="39"/>
      <c r="CP3171" s="39"/>
      <c r="CQ3171" s="39"/>
      <c r="CR3171" s="39"/>
      <c r="CS3171" s="39"/>
      <c r="CT3171" s="39"/>
      <c r="CU3171" s="39"/>
      <c r="CV3171" s="39"/>
      <c r="CW3171" s="39"/>
      <c r="CX3171" s="39"/>
      <c r="CY3171" s="39"/>
      <c r="CZ3171" s="39"/>
      <c r="DA3171" s="39"/>
      <c r="DB3171" s="39"/>
      <c r="DC3171" s="39"/>
      <c r="DD3171" s="39"/>
      <c r="DE3171" s="39"/>
    </row>
    <row r="3172" spans="1:109" s="38" customFormat="1" ht="12">
      <c r="A3172" s="298"/>
      <c r="B3172" s="298"/>
      <c r="C3172" s="298"/>
      <c r="D3172" s="298"/>
      <c r="E3172" s="298"/>
      <c r="F3172" s="298"/>
      <c r="G3172" s="298"/>
      <c r="H3172" s="298"/>
      <c r="I3172" s="298"/>
      <c r="J3172" s="298"/>
      <c r="K3172" s="298"/>
      <c r="L3172" s="299"/>
      <c r="M3172" s="302"/>
      <c r="N3172" s="298"/>
      <c r="O3172" s="238"/>
      <c r="P3172" s="238"/>
      <c r="Q3172" s="238"/>
      <c r="T3172" s="39"/>
      <c r="U3172" s="39"/>
      <c r="V3172" s="39"/>
      <c r="W3172" s="39"/>
      <c r="X3172" s="39"/>
      <c r="Y3172" s="39"/>
      <c r="Z3172" s="39"/>
      <c r="AA3172" s="39"/>
      <c r="AB3172" s="39"/>
      <c r="AC3172" s="39"/>
      <c r="AD3172" s="39"/>
      <c r="AE3172" s="39"/>
      <c r="AF3172" s="39"/>
      <c r="AG3172" s="39"/>
      <c r="AH3172" s="39"/>
      <c r="AI3172" s="39"/>
      <c r="AJ3172" s="39"/>
      <c r="AK3172" s="39"/>
      <c r="AL3172" s="39"/>
      <c r="AM3172" s="39"/>
      <c r="AN3172" s="39"/>
      <c r="AO3172" s="39"/>
      <c r="AP3172" s="39"/>
      <c r="AQ3172" s="39"/>
      <c r="AR3172" s="39"/>
      <c r="AS3172" s="39"/>
      <c r="AT3172" s="39"/>
      <c r="AU3172" s="39"/>
      <c r="AV3172" s="39"/>
      <c r="AW3172" s="39"/>
      <c r="AX3172" s="39"/>
      <c r="AY3172" s="39"/>
      <c r="AZ3172" s="39"/>
      <c r="BA3172" s="39"/>
      <c r="BB3172" s="39"/>
      <c r="BC3172" s="39"/>
      <c r="BD3172" s="39"/>
      <c r="BE3172" s="39"/>
      <c r="BF3172" s="39"/>
      <c r="BG3172" s="39"/>
      <c r="BH3172" s="39"/>
      <c r="BI3172" s="39"/>
      <c r="BJ3172" s="39"/>
      <c r="BK3172" s="39"/>
      <c r="BL3172" s="39"/>
      <c r="BM3172" s="39"/>
      <c r="BN3172" s="39"/>
      <c r="BO3172" s="39"/>
      <c r="BP3172" s="39"/>
      <c r="BQ3172" s="39"/>
      <c r="BR3172" s="39"/>
      <c r="BS3172" s="39"/>
      <c r="BT3172" s="39"/>
      <c r="BU3172" s="39"/>
      <c r="BV3172" s="39"/>
      <c r="BW3172" s="39"/>
      <c r="BX3172" s="39"/>
      <c r="BY3172" s="39"/>
      <c r="BZ3172" s="39"/>
      <c r="CA3172" s="39"/>
      <c r="CB3172" s="39"/>
      <c r="CC3172" s="39"/>
      <c r="CD3172" s="39"/>
      <c r="CE3172" s="39"/>
      <c r="CF3172" s="39"/>
      <c r="CG3172" s="39"/>
      <c r="CH3172" s="39"/>
      <c r="CI3172" s="39"/>
      <c r="CJ3172" s="39"/>
      <c r="CK3172" s="39"/>
      <c r="CL3172" s="39"/>
      <c r="CM3172" s="39"/>
      <c r="CN3172" s="39"/>
      <c r="CO3172" s="39"/>
      <c r="CP3172" s="39"/>
      <c r="CQ3172" s="39"/>
      <c r="CR3172" s="39"/>
      <c r="CS3172" s="39"/>
      <c r="CT3172" s="39"/>
      <c r="CU3172" s="39"/>
      <c r="CV3172" s="39"/>
      <c r="CW3172" s="39"/>
      <c r="CX3172" s="39"/>
      <c r="CY3172" s="39"/>
      <c r="CZ3172" s="39"/>
      <c r="DA3172" s="39"/>
      <c r="DB3172" s="39"/>
      <c r="DC3172" s="39"/>
      <c r="DD3172" s="39"/>
      <c r="DE3172" s="39"/>
    </row>
    <row r="3173" spans="1:109" s="38" customFormat="1" ht="12">
      <c r="A3173" s="298"/>
      <c r="B3173" s="298"/>
      <c r="C3173" s="298"/>
      <c r="D3173" s="298"/>
      <c r="E3173" s="298"/>
      <c r="F3173" s="298"/>
      <c r="G3173" s="298"/>
      <c r="H3173" s="298"/>
      <c r="I3173" s="298"/>
      <c r="J3173" s="298"/>
      <c r="K3173" s="298"/>
      <c r="L3173" s="299"/>
      <c r="M3173" s="302"/>
      <c r="N3173" s="298"/>
      <c r="O3173" s="238"/>
      <c r="P3173" s="238"/>
      <c r="Q3173" s="238"/>
      <c r="T3173" s="39"/>
      <c r="U3173" s="39"/>
      <c r="V3173" s="39"/>
      <c r="W3173" s="39"/>
      <c r="X3173" s="39"/>
      <c r="Y3173" s="39"/>
      <c r="Z3173" s="39"/>
      <c r="AA3173" s="39"/>
      <c r="AB3173" s="39"/>
      <c r="AC3173" s="39"/>
      <c r="AD3173" s="39"/>
      <c r="AE3173" s="39"/>
      <c r="AF3173" s="39"/>
      <c r="AG3173" s="39"/>
      <c r="AH3173" s="39"/>
      <c r="AI3173" s="39"/>
      <c r="AJ3173" s="39"/>
      <c r="AK3173" s="39"/>
      <c r="AL3173" s="39"/>
      <c r="AM3173" s="39"/>
      <c r="AN3173" s="39"/>
      <c r="AO3173" s="39"/>
      <c r="AP3173" s="39"/>
      <c r="AQ3173" s="39"/>
      <c r="AR3173" s="39"/>
      <c r="AS3173" s="39"/>
      <c r="AT3173" s="39"/>
      <c r="AU3173" s="39"/>
      <c r="AV3173" s="39"/>
      <c r="AW3173" s="39"/>
      <c r="AX3173" s="39"/>
      <c r="AY3173" s="39"/>
      <c r="AZ3173" s="39"/>
      <c r="BA3173" s="39"/>
      <c r="BB3173" s="39"/>
      <c r="BC3173" s="39"/>
      <c r="BD3173" s="39"/>
      <c r="BE3173" s="39"/>
      <c r="BF3173" s="39"/>
      <c r="BG3173" s="39"/>
      <c r="BH3173" s="39"/>
      <c r="BI3173" s="39"/>
      <c r="BJ3173" s="39"/>
      <c r="BK3173" s="39"/>
      <c r="BL3173" s="39"/>
      <c r="BM3173" s="39"/>
      <c r="BN3173" s="39"/>
      <c r="BO3173" s="39"/>
      <c r="BP3173" s="39"/>
      <c r="BQ3173" s="39"/>
      <c r="BR3173" s="39"/>
      <c r="BS3173" s="39"/>
      <c r="BT3173" s="39"/>
      <c r="BU3173" s="39"/>
      <c r="BV3173" s="39"/>
      <c r="BW3173" s="39"/>
      <c r="BX3173" s="39"/>
      <c r="BY3173" s="39"/>
      <c r="BZ3173" s="39"/>
      <c r="CA3173" s="39"/>
      <c r="CB3173" s="39"/>
      <c r="CC3173" s="39"/>
      <c r="CD3173" s="39"/>
      <c r="CE3173" s="39"/>
      <c r="CF3173" s="39"/>
      <c r="CG3173" s="39"/>
      <c r="CH3173" s="39"/>
      <c r="CI3173" s="39"/>
      <c r="CJ3173" s="39"/>
      <c r="CK3173" s="39"/>
      <c r="CL3173" s="39"/>
      <c r="CM3173" s="39"/>
      <c r="CN3173" s="39"/>
      <c r="CO3173" s="39"/>
      <c r="CP3173" s="39"/>
      <c r="CQ3173" s="39"/>
      <c r="CR3173" s="39"/>
      <c r="CS3173" s="39"/>
      <c r="CT3173" s="39"/>
      <c r="CU3173" s="39"/>
      <c r="CV3173" s="39"/>
      <c r="CW3173" s="39"/>
      <c r="CX3173" s="39"/>
      <c r="CY3173" s="39"/>
      <c r="CZ3173" s="39"/>
      <c r="DA3173" s="39"/>
      <c r="DB3173" s="39"/>
      <c r="DC3173" s="39"/>
      <c r="DD3173" s="39"/>
      <c r="DE3173" s="39"/>
    </row>
    <row r="3174" spans="1:109" s="38" customFormat="1" ht="12">
      <c r="A3174" s="298"/>
      <c r="B3174" s="298"/>
      <c r="C3174" s="298"/>
      <c r="D3174" s="298"/>
      <c r="E3174" s="298"/>
      <c r="F3174" s="298"/>
      <c r="G3174" s="298"/>
      <c r="H3174" s="298"/>
      <c r="I3174" s="298"/>
      <c r="J3174" s="298"/>
      <c r="K3174" s="298"/>
      <c r="L3174" s="299"/>
      <c r="M3174" s="302"/>
      <c r="N3174" s="298"/>
      <c r="O3174" s="238"/>
      <c r="P3174" s="238"/>
      <c r="Q3174" s="238"/>
      <c r="T3174" s="39"/>
      <c r="U3174" s="39"/>
      <c r="V3174" s="39"/>
      <c r="W3174" s="39"/>
      <c r="X3174" s="39"/>
      <c r="Y3174" s="39"/>
      <c r="Z3174" s="39"/>
      <c r="AA3174" s="39"/>
      <c r="AB3174" s="39"/>
      <c r="AC3174" s="39"/>
      <c r="AD3174" s="39"/>
      <c r="AE3174" s="39"/>
      <c r="AF3174" s="39"/>
      <c r="AG3174" s="39"/>
      <c r="AH3174" s="39"/>
      <c r="AI3174" s="39"/>
      <c r="AJ3174" s="39"/>
      <c r="AK3174" s="39"/>
      <c r="AL3174" s="39"/>
      <c r="AM3174" s="39"/>
      <c r="AN3174" s="39"/>
      <c r="AO3174" s="39"/>
      <c r="AP3174" s="39"/>
      <c r="AQ3174" s="39"/>
      <c r="AR3174" s="39"/>
      <c r="AS3174" s="39"/>
      <c r="AT3174" s="39"/>
      <c r="AU3174" s="39"/>
      <c r="AV3174" s="39"/>
      <c r="AW3174" s="39"/>
      <c r="AX3174" s="39"/>
      <c r="AY3174" s="39"/>
      <c r="AZ3174" s="39"/>
      <c r="BA3174" s="39"/>
      <c r="BB3174" s="39"/>
      <c r="BC3174" s="39"/>
      <c r="BD3174" s="39"/>
      <c r="BE3174" s="39"/>
      <c r="BF3174" s="39"/>
      <c r="BG3174" s="39"/>
      <c r="BH3174" s="39"/>
      <c r="BI3174" s="39"/>
      <c r="BJ3174" s="39"/>
      <c r="BK3174" s="39"/>
      <c r="BL3174" s="39"/>
      <c r="BM3174" s="39"/>
      <c r="BN3174" s="39"/>
      <c r="BO3174" s="39"/>
      <c r="BP3174" s="39"/>
      <c r="BQ3174" s="39"/>
      <c r="BR3174" s="39"/>
      <c r="BS3174" s="39"/>
      <c r="BT3174" s="39"/>
      <c r="BU3174" s="39"/>
      <c r="BV3174" s="39"/>
      <c r="BW3174" s="39"/>
      <c r="BX3174" s="39"/>
      <c r="BY3174" s="39"/>
      <c r="BZ3174" s="39"/>
      <c r="CA3174" s="39"/>
      <c r="CB3174" s="39"/>
      <c r="CC3174" s="39"/>
      <c r="CD3174" s="39"/>
      <c r="CE3174" s="39"/>
      <c r="CF3174" s="39"/>
      <c r="CG3174" s="39"/>
      <c r="CH3174" s="39"/>
      <c r="CI3174" s="39"/>
      <c r="CJ3174" s="39"/>
      <c r="CK3174" s="39"/>
      <c r="CL3174" s="39"/>
      <c r="CM3174" s="39"/>
      <c r="CN3174" s="39"/>
      <c r="CO3174" s="39"/>
      <c r="CP3174" s="39"/>
      <c r="CQ3174" s="39"/>
      <c r="CR3174" s="39"/>
      <c r="CS3174" s="39"/>
      <c r="CT3174" s="39"/>
      <c r="CU3174" s="39"/>
      <c r="CV3174" s="39"/>
      <c r="CW3174" s="39"/>
      <c r="CX3174" s="39"/>
      <c r="CY3174" s="39"/>
      <c r="CZ3174" s="39"/>
      <c r="DA3174" s="39"/>
      <c r="DB3174" s="39"/>
      <c r="DC3174" s="39"/>
      <c r="DD3174" s="39"/>
      <c r="DE3174" s="39"/>
    </row>
    <row r="3175" spans="1:109" s="38" customFormat="1" ht="12">
      <c r="A3175" s="298"/>
      <c r="B3175" s="298"/>
      <c r="C3175" s="298"/>
      <c r="D3175" s="298"/>
      <c r="E3175" s="298"/>
      <c r="F3175" s="298"/>
      <c r="G3175" s="298"/>
      <c r="H3175" s="298"/>
      <c r="I3175" s="298"/>
      <c r="J3175" s="298"/>
      <c r="K3175" s="298"/>
      <c r="L3175" s="299"/>
      <c r="M3175" s="302"/>
      <c r="N3175" s="298"/>
      <c r="O3175" s="238"/>
      <c r="P3175" s="238"/>
      <c r="Q3175" s="238"/>
      <c r="T3175" s="39"/>
      <c r="U3175" s="39"/>
      <c r="V3175" s="39"/>
      <c r="W3175" s="39"/>
      <c r="X3175" s="39"/>
      <c r="Y3175" s="39"/>
      <c r="Z3175" s="39"/>
      <c r="AA3175" s="39"/>
      <c r="AB3175" s="39"/>
      <c r="AC3175" s="39"/>
      <c r="AD3175" s="39"/>
      <c r="AE3175" s="39"/>
      <c r="AF3175" s="39"/>
      <c r="AG3175" s="39"/>
      <c r="AH3175" s="39"/>
      <c r="AI3175" s="39"/>
      <c r="AJ3175" s="39"/>
      <c r="AK3175" s="39"/>
      <c r="AL3175" s="39"/>
      <c r="AM3175" s="39"/>
      <c r="AN3175" s="39"/>
      <c r="AO3175" s="39"/>
      <c r="AP3175" s="39"/>
      <c r="AQ3175" s="39"/>
      <c r="AR3175" s="39"/>
      <c r="AS3175" s="39"/>
      <c r="AT3175" s="39"/>
      <c r="AU3175" s="39"/>
      <c r="AV3175" s="39"/>
      <c r="AW3175" s="39"/>
      <c r="AX3175" s="39"/>
      <c r="AY3175" s="39"/>
      <c r="AZ3175" s="39"/>
      <c r="BA3175" s="39"/>
      <c r="BB3175" s="39"/>
      <c r="BC3175" s="39"/>
      <c r="BD3175" s="39"/>
      <c r="BE3175" s="39"/>
      <c r="BF3175" s="39"/>
      <c r="BG3175" s="39"/>
      <c r="BH3175" s="39"/>
      <c r="BI3175" s="39"/>
      <c r="BJ3175" s="39"/>
      <c r="BK3175" s="39"/>
      <c r="BL3175" s="39"/>
      <c r="BM3175" s="39"/>
      <c r="BN3175" s="39"/>
      <c r="BO3175" s="39"/>
      <c r="BP3175" s="39"/>
      <c r="BQ3175" s="39"/>
      <c r="BR3175" s="39"/>
      <c r="BS3175" s="39"/>
      <c r="BT3175" s="39"/>
      <c r="BU3175" s="39"/>
      <c r="BV3175" s="39"/>
      <c r="BW3175" s="39"/>
      <c r="BX3175" s="39"/>
      <c r="BY3175" s="39"/>
      <c r="BZ3175" s="39"/>
      <c r="CA3175" s="39"/>
      <c r="CB3175" s="39"/>
      <c r="CC3175" s="39"/>
      <c r="CD3175" s="39"/>
      <c r="CE3175" s="39"/>
      <c r="CF3175" s="39"/>
      <c r="CG3175" s="39"/>
      <c r="CH3175" s="39"/>
      <c r="CI3175" s="39"/>
      <c r="CJ3175" s="39"/>
      <c r="CK3175" s="39"/>
      <c r="CL3175" s="39"/>
      <c r="CM3175" s="39"/>
      <c r="CN3175" s="39"/>
      <c r="CO3175" s="39"/>
      <c r="CP3175" s="39"/>
      <c r="CQ3175" s="39"/>
      <c r="CR3175" s="39"/>
      <c r="CS3175" s="39"/>
      <c r="CT3175" s="39"/>
      <c r="CU3175" s="39"/>
      <c r="CV3175" s="39"/>
      <c r="CW3175" s="39"/>
      <c r="CX3175" s="39"/>
      <c r="CY3175" s="39"/>
      <c r="CZ3175" s="39"/>
      <c r="DA3175" s="39"/>
      <c r="DB3175" s="39"/>
      <c r="DC3175" s="39"/>
      <c r="DD3175" s="39"/>
      <c r="DE3175" s="39"/>
    </row>
    <row r="3176" spans="1:109" s="38" customFormat="1" ht="12">
      <c r="A3176" s="298"/>
      <c r="B3176" s="298"/>
      <c r="C3176" s="298"/>
      <c r="D3176" s="298"/>
      <c r="E3176" s="298"/>
      <c r="F3176" s="298"/>
      <c r="G3176" s="298"/>
      <c r="H3176" s="298"/>
      <c r="I3176" s="298"/>
      <c r="J3176" s="298"/>
      <c r="K3176" s="298"/>
      <c r="L3176" s="299"/>
      <c r="M3176" s="302"/>
      <c r="N3176" s="298"/>
      <c r="O3176" s="238"/>
      <c r="P3176" s="238"/>
      <c r="Q3176" s="238"/>
      <c r="T3176" s="39"/>
      <c r="U3176" s="39"/>
      <c r="V3176" s="39"/>
      <c r="W3176" s="39"/>
      <c r="X3176" s="39"/>
      <c r="Y3176" s="39"/>
      <c r="Z3176" s="39"/>
      <c r="AA3176" s="39"/>
      <c r="AB3176" s="39"/>
      <c r="AC3176" s="39"/>
      <c r="AD3176" s="39"/>
      <c r="AE3176" s="39"/>
      <c r="AF3176" s="39"/>
      <c r="AG3176" s="39"/>
      <c r="AH3176" s="39"/>
      <c r="AI3176" s="39"/>
      <c r="AJ3176" s="39"/>
      <c r="AK3176" s="39"/>
      <c r="AL3176" s="39"/>
      <c r="AM3176" s="39"/>
      <c r="AN3176" s="39"/>
      <c r="AO3176" s="39"/>
      <c r="AP3176" s="39"/>
      <c r="AQ3176" s="39"/>
      <c r="AR3176" s="39"/>
      <c r="AS3176" s="39"/>
      <c r="AT3176" s="39"/>
      <c r="AU3176" s="39"/>
      <c r="AV3176" s="39"/>
      <c r="AW3176" s="39"/>
      <c r="AX3176" s="39"/>
      <c r="AY3176" s="39"/>
      <c r="AZ3176" s="39"/>
      <c r="BA3176" s="39"/>
      <c r="BB3176" s="39"/>
      <c r="BC3176" s="39"/>
      <c r="BD3176" s="39"/>
      <c r="BE3176" s="39"/>
      <c r="BF3176" s="39"/>
      <c r="BG3176" s="39"/>
      <c r="BH3176" s="39"/>
      <c r="BI3176" s="39"/>
      <c r="BJ3176" s="39"/>
      <c r="BK3176" s="39"/>
      <c r="BL3176" s="39"/>
      <c r="BM3176" s="39"/>
      <c r="BN3176" s="39"/>
      <c r="BO3176" s="39"/>
      <c r="BP3176" s="39"/>
      <c r="BQ3176" s="39"/>
      <c r="BR3176" s="39"/>
      <c r="BS3176" s="39"/>
      <c r="BT3176" s="39"/>
      <c r="BU3176" s="39"/>
      <c r="BV3176" s="39"/>
      <c r="BW3176" s="39"/>
      <c r="BX3176" s="39"/>
      <c r="BY3176" s="39"/>
      <c r="BZ3176" s="39"/>
      <c r="CA3176" s="39"/>
      <c r="CB3176" s="39"/>
      <c r="CC3176" s="39"/>
      <c r="CD3176" s="39"/>
      <c r="CE3176" s="39"/>
      <c r="CF3176" s="39"/>
      <c r="CG3176" s="39"/>
      <c r="CH3176" s="39"/>
      <c r="CI3176" s="39"/>
      <c r="CJ3176" s="39"/>
      <c r="CK3176" s="39"/>
      <c r="CL3176" s="39"/>
      <c r="CM3176" s="39"/>
      <c r="CN3176" s="39"/>
      <c r="CO3176" s="39"/>
      <c r="CP3176" s="39"/>
      <c r="CQ3176" s="39"/>
      <c r="CR3176" s="39"/>
      <c r="CS3176" s="39"/>
      <c r="CT3176" s="39"/>
      <c r="CU3176" s="39"/>
      <c r="CV3176" s="39"/>
      <c r="CW3176" s="39"/>
      <c r="CX3176" s="39"/>
      <c r="CY3176" s="39"/>
      <c r="CZ3176" s="39"/>
      <c r="DA3176" s="39"/>
      <c r="DB3176" s="39"/>
      <c r="DC3176" s="39"/>
      <c r="DD3176" s="39"/>
      <c r="DE3176" s="39"/>
    </row>
    <row r="3177" spans="1:109" s="38" customFormat="1" ht="12">
      <c r="A3177" s="298"/>
      <c r="B3177" s="298"/>
      <c r="C3177" s="298"/>
      <c r="D3177" s="298"/>
      <c r="E3177" s="298"/>
      <c r="F3177" s="298"/>
      <c r="G3177" s="298"/>
      <c r="H3177" s="298"/>
      <c r="I3177" s="298"/>
      <c r="J3177" s="298"/>
      <c r="K3177" s="298"/>
      <c r="L3177" s="299"/>
      <c r="M3177" s="302"/>
      <c r="N3177" s="298"/>
      <c r="O3177" s="238"/>
      <c r="P3177" s="238"/>
      <c r="Q3177" s="238"/>
      <c r="T3177" s="39"/>
      <c r="U3177" s="39"/>
      <c r="V3177" s="39"/>
      <c r="W3177" s="39"/>
      <c r="X3177" s="39"/>
      <c r="Y3177" s="39"/>
      <c r="Z3177" s="39"/>
      <c r="AA3177" s="39"/>
      <c r="AB3177" s="39"/>
      <c r="AC3177" s="39"/>
      <c r="AD3177" s="39"/>
      <c r="AE3177" s="39"/>
      <c r="AF3177" s="39"/>
      <c r="AG3177" s="39"/>
      <c r="AH3177" s="39"/>
      <c r="AI3177" s="39"/>
      <c r="AJ3177" s="39"/>
      <c r="AK3177" s="39"/>
      <c r="AL3177" s="39"/>
      <c r="AM3177" s="39"/>
      <c r="AN3177" s="39"/>
      <c r="AO3177" s="39"/>
      <c r="AP3177" s="39"/>
      <c r="AQ3177" s="39"/>
      <c r="AR3177" s="39"/>
      <c r="AS3177" s="39"/>
      <c r="AT3177" s="39"/>
      <c r="AU3177" s="39"/>
      <c r="AV3177" s="39"/>
      <c r="AW3177" s="39"/>
      <c r="AX3177" s="39"/>
      <c r="AY3177" s="39"/>
      <c r="AZ3177" s="39"/>
      <c r="BA3177" s="39"/>
      <c r="BB3177" s="39"/>
      <c r="BC3177" s="39"/>
      <c r="BD3177" s="39"/>
      <c r="BE3177" s="39"/>
      <c r="BF3177" s="39"/>
      <c r="BG3177" s="39"/>
      <c r="BH3177" s="39"/>
      <c r="BI3177" s="39"/>
      <c r="BJ3177" s="39"/>
      <c r="BK3177" s="39"/>
      <c r="BL3177" s="39"/>
      <c r="BM3177" s="39"/>
      <c r="BN3177" s="39"/>
      <c r="BO3177" s="39"/>
      <c r="BP3177" s="39"/>
      <c r="BQ3177" s="39"/>
      <c r="BR3177" s="39"/>
      <c r="BS3177" s="39"/>
      <c r="BT3177" s="39"/>
      <c r="BU3177" s="39"/>
      <c r="BV3177" s="39"/>
      <c r="BW3177" s="39"/>
      <c r="BX3177" s="39"/>
      <c r="BY3177" s="39"/>
      <c r="BZ3177" s="39"/>
      <c r="CA3177" s="39"/>
      <c r="CB3177" s="39"/>
      <c r="CC3177" s="39"/>
      <c r="CD3177" s="39"/>
      <c r="CE3177" s="39"/>
      <c r="CF3177" s="39"/>
      <c r="CG3177" s="39"/>
      <c r="CH3177" s="39"/>
      <c r="CI3177" s="39"/>
      <c r="CJ3177" s="39"/>
      <c r="CK3177" s="39"/>
      <c r="CL3177" s="39"/>
      <c r="CM3177" s="39"/>
      <c r="CN3177" s="39"/>
      <c r="CO3177" s="39"/>
      <c r="CP3177" s="39"/>
      <c r="CQ3177" s="39"/>
      <c r="CR3177" s="39"/>
      <c r="CS3177" s="39"/>
      <c r="CT3177" s="39"/>
      <c r="CU3177" s="39"/>
      <c r="CV3177" s="39"/>
      <c r="CW3177" s="39"/>
      <c r="CX3177" s="39"/>
      <c r="CY3177" s="39"/>
      <c r="CZ3177" s="39"/>
      <c r="DA3177" s="39"/>
      <c r="DB3177" s="39"/>
      <c r="DC3177" s="39"/>
      <c r="DD3177" s="39"/>
      <c r="DE3177" s="39"/>
    </row>
    <row r="3178" spans="1:109" s="38" customFormat="1" ht="12">
      <c r="A3178" s="298"/>
      <c r="B3178" s="298"/>
      <c r="C3178" s="298"/>
      <c r="D3178" s="298"/>
      <c r="E3178" s="298"/>
      <c r="F3178" s="298"/>
      <c r="G3178" s="298"/>
      <c r="H3178" s="298"/>
      <c r="I3178" s="298"/>
      <c r="J3178" s="298"/>
      <c r="K3178" s="298"/>
      <c r="L3178" s="299"/>
      <c r="M3178" s="302"/>
      <c r="N3178" s="298"/>
      <c r="O3178" s="238"/>
      <c r="P3178" s="238"/>
      <c r="Q3178" s="238"/>
      <c r="T3178" s="39"/>
      <c r="U3178" s="39"/>
      <c r="V3178" s="39"/>
      <c r="W3178" s="39"/>
      <c r="X3178" s="39"/>
      <c r="Y3178" s="39"/>
      <c r="Z3178" s="39"/>
      <c r="AA3178" s="39"/>
      <c r="AB3178" s="39"/>
      <c r="AC3178" s="39"/>
      <c r="AD3178" s="39"/>
      <c r="AE3178" s="39"/>
      <c r="AF3178" s="39"/>
      <c r="AG3178" s="39"/>
      <c r="AH3178" s="39"/>
      <c r="AI3178" s="39"/>
      <c r="AJ3178" s="39"/>
      <c r="AK3178" s="39"/>
      <c r="AL3178" s="39"/>
      <c r="AM3178" s="39"/>
      <c r="AN3178" s="39"/>
      <c r="AO3178" s="39"/>
      <c r="AP3178" s="39"/>
      <c r="AQ3178" s="39"/>
      <c r="AR3178" s="39"/>
      <c r="AS3178" s="39"/>
      <c r="AT3178" s="39"/>
      <c r="AU3178" s="39"/>
      <c r="AV3178" s="39"/>
      <c r="AW3178" s="39"/>
      <c r="AX3178" s="39"/>
      <c r="AY3178" s="39"/>
      <c r="AZ3178" s="39"/>
      <c r="BA3178" s="39"/>
      <c r="BB3178" s="39"/>
      <c r="BC3178" s="39"/>
      <c r="BD3178" s="39"/>
      <c r="BE3178" s="39"/>
      <c r="BF3178" s="39"/>
      <c r="BG3178" s="39"/>
      <c r="BH3178" s="39"/>
      <c r="BI3178" s="39"/>
      <c r="BJ3178" s="39"/>
      <c r="BK3178" s="39"/>
      <c r="BL3178" s="39"/>
      <c r="BM3178" s="39"/>
      <c r="BN3178" s="39"/>
      <c r="BO3178" s="39"/>
      <c r="BP3178" s="39"/>
      <c r="BQ3178" s="39"/>
      <c r="BR3178" s="39"/>
      <c r="BS3178" s="39"/>
      <c r="BT3178" s="39"/>
      <c r="BU3178" s="39"/>
      <c r="BV3178" s="39"/>
      <c r="BW3178" s="39"/>
      <c r="BX3178" s="39"/>
      <c r="BY3178" s="39"/>
      <c r="BZ3178" s="39"/>
      <c r="CA3178" s="39"/>
      <c r="CB3178" s="39"/>
      <c r="CC3178" s="39"/>
      <c r="CD3178" s="39"/>
      <c r="CE3178" s="39"/>
      <c r="CF3178" s="39"/>
      <c r="CG3178" s="39"/>
      <c r="CH3178" s="39"/>
      <c r="CI3178" s="39"/>
      <c r="CJ3178" s="39"/>
      <c r="CK3178" s="39"/>
      <c r="CL3178" s="39"/>
      <c r="CM3178" s="39"/>
      <c r="CN3178" s="39"/>
      <c r="CO3178" s="39"/>
      <c r="CP3178" s="39"/>
      <c r="CQ3178" s="39"/>
      <c r="CR3178" s="39"/>
      <c r="CS3178" s="39"/>
      <c r="CT3178" s="39"/>
      <c r="CU3178" s="39"/>
      <c r="CV3178" s="39"/>
      <c r="CW3178" s="39"/>
      <c r="CX3178" s="39"/>
      <c r="CY3178" s="39"/>
      <c r="CZ3178" s="39"/>
      <c r="DA3178" s="39"/>
      <c r="DB3178" s="39"/>
      <c r="DC3178" s="39"/>
      <c r="DD3178" s="39"/>
      <c r="DE3178" s="39"/>
    </row>
    <row r="3179" spans="1:109" s="38" customFormat="1" ht="12">
      <c r="A3179" s="298"/>
      <c r="B3179" s="298"/>
      <c r="C3179" s="298"/>
      <c r="D3179" s="298"/>
      <c r="E3179" s="298"/>
      <c r="F3179" s="298"/>
      <c r="G3179" s="298"/>
      <c r="H3179" s="298"/>
      <c r="I3179" s="298"/>
      <c r="J3179" s="298"/>
      <c r="K3179" s="298"/>
      <c r="L3179" s="299"/>
      <c r="M3179" s="302"/>
      <c r="N3179" s="298"/>
      <c r="O3179" s="238"/>
      <c r="P3179" s="238"/>
      <c r="Q3179" s="238"/>
      <c r="T3179" s="39"/>
      <c r="U3179" s="39"/>
      <c r="V3179" s="39"/>
      <c r="W3179" s="39"/>
      <c r="X3179" s="39"/>
      <c r="Y3179" s="39"/>
      <c r="Z3179" s="39"/>
      <c r="AA3179" s="39"/>
      <c r="AB3179" s="39"/>
      <c r="AC3179" s="39"/>
      <c r="AD3179" s="39"/>
      <c r="AE3179" s="39"/>
      <c r="AF3179" s="39"/>
      <c r="AG3179" s="39"/>
      <c r="AH3179" s="39"/>
      <c r="AI3179" s="39"/>
      <c r="AJ3179" s="39"/>
      <c r="AK3179" s="39"/>
      <c r="AL3179" s="39"/>
      <c r="AM3179" s="39"/>
      <c r="AN3179" s="39"/>
      <c r="AO3179" s="39"/>
      <c r="AP3179" s="39"/>
      <c r="AQ3179" s="39"/>
      <c r="AR3179" s="39"/>
      <c r="AS3179" s="39"/>
      <c r="AT3179" s="39"/>
      <c r="AU3179" s="39"/>
      <c r="AV3179" s="39"/>
      <c r="AW3179" s="39"/>
      <c r="AX3179" s="39"/>
      <c r="AY3179" s="39"/>
      <c r="AZ3179" s="39"/>
      <c r="BA3179" s="39"/>
      <c r="BB3179" s="39"/>
      <c r="BC3179" s="39"/>
      <c r="BD3179" s="39"/>
      <c r="BE3179" s="39"/>
      <c r="BF3179" s="39"/>
      <c r="BG3179" s="39"/>
      <c r="BH3179" s="39"/>
      <c r="BI3179" s="39"/>
      <c r="BJ3179" s="39"/>
      <c r="BK3179" s="39"/>
      <c r="BL3179" s="39"/>
      <c r="BM3179" s="39"/>
      <c r="BN3179" s="39"/>
      <c r="BO3179" s="39"/>
      <c r="BP3179" s="39"/>
      <c r="BQ3179" s="39"/>
      <c r="BR3179" s="39"/>
      <c r="BS3179" s="39"/>
      <c r="BT3179" s="39"/>
      <c r="BU3179" s="39"/>
      <c r="BV3179" s="39"/>
      <c r="BW3179" s="39"/>
      <c r="BX3179" s="39"/>
      <c r="BY3179" s="39"/>
      <c r="BZ3179" s="39"/>
      <c r="CA3179" s="39"/>
      <c r="CB3179" s="39"/>
      <c r="CC3179" s="39"/>
      <c r="CD3179" s="39"/>
      <c r="CE3179" s="39"/>
      <c r="CF3179" s="39"/>
      <c r="CG3179" s="39"/>
      <c r="CH3179" s="39"/>
      <c r="CI3179" s="39"/>
      <c r="CJ3179" s="39"/>
      <c r="CK3179" s="39"/>
      <c r="CL3179" s="39"/>
      <c r="CM3179" s="39"/>
      <c r="CN3179" s="39"/>
      <c r="CO3179" s="39"/>
      <c r="CP3179" s="39"/>
      <c r="CQ3179" s="39"/>
      <c r="CR3179" s="39"/>
      <c r="CS3179" s="39"/>
      <c r="CT3179" s="39"/>
      <c r="CU3179" s="39"/>
      <c r="CV3179" s="39"/>
      <c r="CW3179" s="39"/>
      <c r="CX3179" s="39"/>
      <c r="CY3179" s="39"/>
      <c r="CZ3179" s="39"/>
      <c r="DA3179" s="39"/>
      <c r="DB3179" s="39"/>
      <c r="DC3179" s="39"/>
      <c r="DD3179" s="39"/>
      <c r="DE3179" s="39"/>
    </row>
    <row r="3180" spans="1:109" s="38" customFormat="1" ht="12">
      <c r="A3180" s="298"/>
      <c r="B3180" s="298"/>
      <c r="C3180" s="298"/>
      <c r="D3180" s="298"/>
      <c r="E3180" s="298"/>
      <c r="F3180" s="298"/>
      <c r="G3180" s="298"/>
      <c r="H3180" s="298"/>
      <c r="I3180" s="298"/>
      <c r="J3180" s="298"/>
      <c r="K3180" s="298"/>
      <c r="L3180" s="299"/>
      <c r="M3180" s="302"/>
      <c r="N3180" s="298"/>
      <c r="O3180" s="238"/>
      <c r="P3180" s="238"/>
      <c r="Q3180" s="238"/>
      <c r="T3180" s="39"/>
      <c r="U3180" s="39"/>
      <c r="V3180" s="39"/>
      <c r="W3180" s="39"/>
      <c r="X3180" s="39"/>
      <c r="Y3180" s="39"/>
      <c r="Z3180" s="39"/>
      <c r="AA3180" s="39"/>
      <c r="AB3180" s="39"/>
      <c r="AC3180" s="39"/>
      <c r="AD3180" s="39"/>
      <c r="AE3180" s="39"/>
      <c r="AF3180" s="39"/>
      <c r="AG3180" s="39"/>
      <c r="AH3180" s="39"/>
      <c r="AI3180" s="39"/>
      <c r="AJ3180" s="39"/>
      <c r="AK3180" s="39"/>
      <c r="AL3180" s="39"/>
      <c r="AM3180" s="39"/>
      <c r="AN3180" s="39"/>
      <c r="AO3180" s="39"/>
      <c r="AP3180" s="39"/>
      <c r="AQ3180" s="39"/>
      <c r="AR3180" s="39"/>
      <c r="AS3180" s="39"/>
      <c r="AT3180" s="39"/>
      <c r="AU3180" s="39"/>
      <c r="AV3180" s="39"/>
      <c r="AW3180" s="39"/>
      <c r="AX3180" s="39"/>
      <c r="AY3180" s="39"/>
      <c r="AZ3180" s="39"/>
      <c r="BA3180" s="39"/>
      <c r="BB3180" s="39"/>
      <c r="BC3180" s="39"/>
      <c r="BD3180" s="39"/>
      <c r="BE3180" s="39"/>
      <c r="BF3180" s="39"/>
      <c r="BG3180" s="39"/>
      <c r="BH3180" s="39"/>
      <c r="BI3180" s="39"/>
      <c r="BJ3180" s="39"/>
      <c r="BK3180" s="39"/>
      <c r="BL3180" s="39"/>
      <c r="BM3180" s="39"/>
      <c r="BN3180" s="39"/>
      <c r="BO3180" s="39"/>
      <c r="BP3180" s="39"/>
      <c r="BQ3180" s="39"/>
      <c r="BR3180" s="39"/>
      <c r="BS3180" s="39"/>
      <c r="BT3180" s="39"/>
      <c r="BU3180" s="39"/>
      <c r="BV3180" s="39"/>
      <c r="BW3180" s="39"/>
      <c r="BX3180" s="39"/>
      <c r="BY3180" s="39"/>
      <c r="BZ3180" s="39"/>
      <c r="CA3180" s="39"/>
      <c r="CB3180" s="39"/>
      <c r="CC3180" s="39"/>
      <c r="CD3180" s="39"/>
      <c r="CE3180" s="39"/>
      <c r="CF3180" s="39"/>
      <c r="CG3180" s="39"/>
      <c r="CH3180" s="39"/>
      <c r="CI3180" s="39"/>
      <c r="CJ3180" s="39"/>
      <c r="CK3180" s="39"/>
      <c r="CL3180" s="39"/>
      <c r="CM3180" s="39"/>
      <c r="CN3180" s="39"/>
      <c r="CO3180" s="39"/>
      <c r="CP3180" s="39"/>
      <c r="CQ3180" s="39"/>
      <c r="CR3180" s="39"/>
      <c r="CS3180" s="39"/>
      <c r="CT3180" s="39"/>
      <c r="CU3180" s="39"/>
      <c r="CV3180" s="39"/>
      <c r="CW3180" s="39"/>
      <c r="CX3180" s="39"/>
      <c r="CY3180" s="39"/>
      <c r="CZ3180" s="39"/>
      <c r="DA3180" s="39"/>
      <c r="DB3180" s="39"/>
      <c r="DC3180" s="39"/>
      <c r="DD3180" s="39"/>
      <c r="DE3180" s="39"/>
    </row>
    <row r="3181" spans="1:109" s="38" customFormat="1" ht="12">
      <c r="A3181" s="298"/>
      <c r="B3181" s="298"/>
      <c r="C3181" s="298"/>
      <c r="D3181" s="298"/>
      <c r="E3181" s="298"/>
      <c r="F3181" s="298"/>
      <c r="G3181" s="298"/>
      <c r="H3181" s="298"/>
      <c r="I3181" s="298"/>
      <c r="J3181" s="298"/>
      <c r="K3181" s="298"/>
      <c r="L3181" s="299"/>
      <c r="M3181" s="302"/>
      <c r="N3181" s="298"/>
      <c r="O3181" s="238"/>
      <c r="P3181" s="238"/>
      <c r="Q3181" s="238"/>
      <c r="T3181" s="39"/>
      <c r="U3181" s="39"/>
      <c r="V3181" s="39"/>
      <c r="W3181" s="39"/>
      <c r="X3181" s="39"/>
      <c r="Y3181" s="39"/>
      <c r="Z3181" s="39"/>
      <c r="AA3181" s="39"/>
      <c r="AB3181" s="39"/>
      <c r="AC3181" s="39"/>
      <c r="AD3181" s="39"/>
      <c r="AE3181" s="39"/>
      <c r="AF3181" s="39"/>
      <c r="AG3181" s="39"/>
      <c r="AH3181" s="39"/>
      <c r="AI3181" s="39"/>
      <c r="AJ3181" s="39"/>
      <c r="AK3181" s="39"/>
      <c r="AL3181" s="39"/>
      <c r="AM3181" s="39"/>
      <c r="AN3181" s="39"/>
      <c r="AO3181" s="39"/>
      <c r="AP3181" s="39"/>
      <c r="AQ3181" s="39"/>
      <c r="AR3181" s="39"/>
      <c r="AS3181" s="39"/>
      <c r="AT3181" s="39"/>
      <c r="AU3181" s="39"/>
      <c r="AV3181" s="39"/>
      <c r="AW3181" s="39"/>
      <c r="AX3181" s="39"/>
      <c r="AY3181" s="39"/>
      <c r="AZ3181" s="39"/>
      <c r="BA3181" s="39"/>
      <c r="BB3181" s="39"/>
      <c r="BC3181" s="39"/>
      <c r="BD3181" s="39"/>
      <c r="BE3181" s="39"/>
      <c r="BF3181" s="39"/>
      <c r="BG3181" s="39"/>
      <c r="BH3181" s="39"/>
      <c r="BI3181" s="39"/>
      <c r="BJ3181" s="39"/>
      <c r="BK3181" s="39"/>
      <c r="BL3181" s="39"/>
      <c r="BM3181" s="39"/>
      <c r="BN3181" s="39"/>
      <c r="BO3181" s="39"/>
      <c r="BP3181" s="39"/>
      <c r="BQ3181" s="39"/>
      <c r="BR3181" s="39"/>
      <c r="BS3181" s="39"/>
      <c r="BT3181" s="39"/>
      <c r="BU3181" s="39"/>
      <c r="BV3181" s="39"/>
      <c r="BW3181" s="39"/>
      <c r="BX3181" s="39"/>
      <c r="BY3181" s="39"/>
      <c r="BZ3181" s="39"/>
      <c r="CA3181" s="39"/>
      <c r="CB3181" s="39"/>
      <c r="CC3181" s="39"/>
      <c r="CD3181" s="39"/>
      <c r="CE3181" s="39"/>
      <c r="CF3181" s="39"/>
      <c r="CG3181" s="39"/>
      <c r="CH3181" s="39"/>
      <c r="CI3181" s="39"/>
      <c r="CJ3181" s="39"/>
      <c r="CK3181" s="39"/>
      <c r="CL3181" s="39"/>
      <c r="CM3181" s="39"/>
      <c r="CN3181" s="39"/>
      <c r="CO3181" s="39"/>
      <c r="CP3181" s="39"/>
      <c r="CQ3181" s="39"/>
      <c r="CR3181" s="39"/>
      <c r="CS3181" s="39"/>
      <c r="CT3181" s="39"/>
      <c r="CU3181" s="39"/>
      <c r="CV3181" s="39"/>
      <c r="CW3181" s="39"/>
      <c r="CX3181" s="39"/>
      <c r="CY3181" s="39"/>
      <c r="CZ3181" s="39"/>
      <c r="DA3181" s="39"/>
      <c r="DB3181" s="39"/>
      <c r="DC3181" s="39"/>
      <c r="DD3181" s="39"/>
      <c r="DE3181" s="39"/>
    </row>
    <row r="3182" spans="1:109" s="38" customFormat="1" ht="12">
      <c r="A3182" s="298"/>
      <c r="B3182" s="298"/>
      <c r="C3182" s="298"/>
      <c r="D3182" s="298"/>
      <c r="E3182" s="298"/>
      <c r="F3182" s="298"/>
      <c r="G3182" s="298"/>
      <c r="H3182" s="298"/>
      <c r="I3182" s="298"/>
      <c r="J3182" s="298"/>
      <c r="K3182" s="298"/>
      <c r="L3182" s="299"/>
      <c r="M3182" s="302"/>
      <c r="N3182" s="298"/>
      <c r="O3182" s="238"/>
      <c r="P3182" s="238"/>
      <c r="Q3182" s="238"/>
      <c r="T3182" s="39"/>
      <c r="U3182" s="39"/>
      <c r="V3182" s="39"/>
      <c r="W3182" s="39"/>
      <c r="X3182" s="39"/>
      <c r="Y3182" s="39"/>
      <c r="Z3182" s="39"/>
      <c r="AA3182" s="39"/>
      <c r="AB3182" s="39"/>
      <c r="AC3182" s="39"/>
      <c r="AD3182" s="39"/>
      <c r="AE3182" s="39"/>
      <c r="AF3182" s="39"/>
      <c r="AG3182" s="39"/>
      <c r="AH3182" s="39"/>
      <c r="AI3182" s="39"/>
      <c r="AJ3182" s="39"/>
      <c r="AK3182" s="39"/>
      <c r="AL3182" s="39"/>
      <c r="AM3182" s="39"/>
      <c r="AN3182" s="39"/>
      <c r="AO3182" s="39"/>
      <c r="AP3182" s="39"/>
      <c r="AQ3182" s="39"/>
      <c r="AR3182" s="39"/>
      <c r="AS3182" s="39"/>
      <c r="AT3182" s="39"/>
      <c r="AU3182" s="39"/>
      <c r="AV3182" s="39"/>
      <c r="AW3182" s="39"/>
      <c r="AX3182" s="39"/>
      <c r="AY3182" s="39"/>
      <c r="AZ3182" s="39"/>
      <c r="BA3182" s="39"/>
      <c r="BB3182" s="39"/>
      <c r="BC3182" s="39"/>
      <c r="BD3182" s="39"/>
      <c r="BE3182" s="39"/>
      <c r="BF3182" s="39"/>
      <c r="BG3182" s="39"/>
      <c r="BH3182" s="39"/>
      <c r="BI3182" s="39"/>
      <c r="BJ3182" s="39"/>
      <c r="BK3182" s="39"/>
      <c r="BL3182" s="39"/>
      <c r="BM3182" s="39"/>
      <c r="BN3182" s="39"/>
      <c r="BO3182" s="39"/>
      <c r="BP3182" s="39"/>
      <c r="BQ3182" s="39"/>
      <c r="BR3182" s="39"/>
      <c r="BS3182" s="39"/>
      <c r="BT3182" s="39"/>
      <c r="BU3182" s="39"/>
      <c r="BV3182" s="39"/>
      <c r="BW3182" s="39"/>
      <c r="BX3182" s="39"/>
      <c r="BY3182" s="39"/>
      <c r="BZ3182" s="39"/>
      <c r="CA3182" s="39"/>
      <c r="CB3182" s="39"/>
      <c r="CC3182" s="39"/>
      <c r="CD3182" s="39"/>
      <c r="CE3182" s="39"/>
      <c r="CF3182" s="39"/>
      <c r="CG3182" s="39"/>
      <c r="CH3182" s="39"/>
      <c r="CI3182" s="39"/>
      <c r="CJ3182" s="39"/>
      <c r="CK3182" s="39"/>
      <c r="CL3182" s="39"/>
      <c r="CM3182" s="39"/>
      <c r="CN3182" s="39"/>
      <c r="CO3182" s="39"/>
      <c r="CP3182" s="39"/>
      <c r="CQ3182" s="39"/>
      <c r="CR3182" s="39"/>
      <c r="CS3182" s="39"/>
      <c r="CT3182" s="39"/>
      <c r="CU3182" s="39"/>
      <c r="CV3182" s="39"/>
      <c r="CW3182" s="39"/>
      <c r="CX3182" s="39"/>
      <c r="CY3182" s="39"/>
      <c r="CZ3182" s="39"/>
      <c r="DA3182" s="39"/>
      <c r="DB3182" s="39"/>
      <c r="DC3182" s="39"/>
      <c r="DD3182" s="39"/>
      <c r="DE3182" s="39"/>
    </row>
    <row r="3183" spans="1:109" s="38" customFormat="1" ht="12">
      <c r="A3183" s="298"/>
      <c r="B3183" s="298"/>
      <c r="C3183" s="298"/>
      <c r="D3183" s="298"/>
      <c r="E3183" s="298"/>
      <c r="F3183" s="298"/>
      <c r="G3183" s="298"/>
      <c r="H3183" s="298"/>
      <c r="I3183" s="298"/>
      <c r="J3183" s="298"/>
      <c r="K3183" s="298"/>
      <c r="L3183" s="299"/>
      <c r="M3183" s="302"/>
      <c r="N3183" s="298"/>
      <c r="O3183" s="238"/>
      <c r="P3183" s="238"/>
      <c r="Q3183" s="238"/>
      <c r="T3183" s="39"/>
      <c r="U3183" s="39"/>
      <c r="V3183" s="39"/>
      <c r="W3183" s="39"/>
      <c r="X3183" s="39"/>
      <c r="Y3183" s="39"/>
      <c r="Z3183" s="39"/>
      <c r="AA3183" s="39"/>
      <c r="AB3183" s="39"/>
      <c r="AC3183" s="39"/>
      <c r="AD3183" s="39"/>
      <c r="AE3183" s="39"/>
      <c r="AF3183" s="39"/>
      <c r="AG3183" s="39"/>
      <c r="AH3183" s="39"/>
      <c r="AI3183" s="39"/>
      <c r="AJ3183" s="39"/>
      <c r="AK3183" s="39"/>
      <c r="AL3183" s="39"/>
      <c r="AM3183" s="39"/>
      <c r="AN3183" s="39"/>
      <c r="AO3183" s="39"/>
      <c r="AP3183" s="39"/>
      <c r="AQ3183" s="39"/>
      <c r="AR3183" s="39"/>
      <c r="AS3183" s="39"/>
      <c r="AT3183" s="39"/>
      <c r="AU3183" s="39"/>
      <c r="AV3183" s="39"/>
      <c r="AW3183" s="39"/>
      <c r="AX3183" s="39"/>
      <c r="AY3183" s="39"/>
      <c r="AZ3183" s="39"/>
      <c r="BA3183" s="39"/>
      <c r="BB3183" s="39"/>
      <c r="BC3183" s="39"/>
      <c r="BD3183" s="39"/>
      <c r="BE3183" s="39"/>
      <c r="BF3183" s="39"/>
      <c r="BG3183" s="39"/>
      <c r="BH3183" s="39"/>
      <c r="BI3183" s="39"/>
      <c r="BJ3183" s="39"/>
      <c r="BK3183" s="39"/>
      <c r="BL3183" s="39"/>
      <c r="BM3183" s="39"/>
      <c r="BN3183" s="39"/>
      <c r="BO3183" s="39"/>
      <c r="BP3183" s="39"/>
      <c r="BQ3183" s="39"/>
      <c r="BR3183" s="39"/>
      <c r="BS3183" s="39"/>
      <c r="BT3183" s="39"/>
      <c r="BU3183" s="39"/>
      <c r="BV3183" s="39"/>
      <c r="BW3183" s="39"/>
      <c r="BX3183" s="39"/>
      <c r="BY3183" s="39"/>
      <c r="BZ3183" s="39"/>
      <c r="CA3183" s="39"/>
      <c r="CB3183" s="39"/>
      <c r="CC3183" s="39"/>
      <c r="CD3183" s="39"/>
      <c r="CE3183" s="39"/>
      <c r="CF3183" s="39"/>
      <c r="CG3183" s="39"/>
      <c r="CH3183" s="39"/>
      <c r="CI3183" s="39"/>
      <c r="CJ3183" s="39"/>
      <c r="CK3183" s="39"/>
      <c r="CL3183" s="39"/>
      <c r="CM3183" s="39"/>
      <c r="CN3183" s="39"/>
      <c r="CO3183" s="39"/>
      <c r="CP3183" s="39"/>
      <c r="CQ3183" s="39"/>
      <c r="CR3183" s="39"/>
      <c r="CS3183" s="39"/>
      <c r="CT3183" s="39"/>
      <c r="CU3183" s="39"/>
      <c r="CV3183" s="39"/>
      <c r="CW3183" s="39"/>
      <c r="CX3183" s="39"/>
      <c r="CY3183" s="39"/>
      <c r="CZ3183" s="39"/>
      <c r="DA3183" s="39"/>
      <c r="DB3183" s="39"/>
      <c r="DC3183" s="39"/>
      <c r="DD3183" s="39"/>
      <c r="DE3183" s="39"/>
    </row>
    <row r="3184" spans="1:109" s="38" customFormat="1" ht="12">
      <c r="A3184" s="298"/>
      <c r="B3184" s="298"/>
      <c r="C3184" s="298"/>
      <c r="D3184" s="298"/>
      <c r="E3184" s="298"/>
      <c r="F3184" s="298"/>
      <c r="G3184" s="298"/>
      <c r="H3184" s="298"/>
      <c r="I3184" s="298"/>
      <c r="J3184" s="298"/>
      <c r="K3184" s="298"/>
      <c r="L3184" s="299"/>
      <c r="M3184" s="302"/>
      <c r="N3184" s="298"/>
      <c r="O3184" s="238"/>
      <c r="P3184" s="238"/>
      <c r="Q3184" s="238"/>
      <c r="T3184" s="39"/>
      <c r="U3184" s="39"/>
      <c r="V3184" s="39"/>
      <c r="W3184" s="39"/>
      <c r="X3184" s="39"/>
      <c r="Y3184" s="39"/>
      <c r="Z3184" s="39"/>
      <c r="AA3184" s="39"/>
      <c r="AB3184" s="39"/>
      <c r="AC3184" s="39"/>
      <c r="AD3184" s="39"/>
      <c r="AE3184" s="39"/>
      <c r="AF3184" s="39"/>
      <c r="AG3184" s="39"/>
      <c r="AH3184" s="39"/>
      <c r="AI3184" s="39"/>
      <c r="AJ3184" s="39"/>
      <c r="AK3184" s="39"/>
      <c r="AL3184" s="39"/>
      <c r="AM3184" s="39"/>
      <c r="AN3184" s="39"/>
      <c r="AO3184" s="39"/>
      <c r="AP3184" s="39"/>
      <c r="AQ3184" s="39"/>
      <c r="AR3184" s="39"/>
      <c r="AS3184" s="39"/>
      <c r="AT3184" s="39"/>
      <c r="AU3184" s="39"/>
      <c r="AV3184" s="39"/>
      <c r="AW3184" s="39"/>
      <c r="AX3184" s="39"/>
      <c r="AY3184" s="39"/>
      <c r="AZ3184" s="39"/>
      <c r="BA3184" s="39"/>
      <c r="BB3184" s="39"/>
      <c r="BC3184" s="39"/>
      <c r="BD3184" s="39"/>
      <c r="BE3184" s="39"/>
      <c r="BF3184" s="39"/>
      <c r="BG3184" s="39"/>
      <c r="BH3184" s="39"/>
      <c r="BI3184" s="39"/>
      <c r="BJ3184" s="39"/>
      <c r="BK3184" s="39"/>
      <c r="BL3184" s="39"/>
      <c r="BM3184" s="39"/>
      <c r="BN3184" s="39"/>
      <c r="BO3184" s="39"/>
      <c r="BP3184" s="39"/>
      <c r="BQ3184" s="39"/>
      <c r="BR3184" s="39"/>
      <c r="BS3184" s="39"/>
      <c r="BT3184" s="39"/>
      <c r="BU3184" s="39"/>
      <c r="BV3184" s="39"/>
      <c r="BW3184" s="39"/>
      <c r="BX3184" s="39"/>
      <c r="BY3184" s="39"/>
      <c r="BZ3184" s="39"/>
      <c r="CA3184" s="39"/>
      <c r="CB3184" s="39"/>
      <c r="CC3184" s="39"/>
      <c r="CD3184" s="39"/>
      <c r="CE3184" s="39"/>
      <c r="CF3184" s="39"/>
      <c r="CG3184" s="39"/>
      <c r="CH3184" s="39"/>
      <c r="CI3184" s="39"/>
      <c r="CJ3184" s="39"/>
      <c r="CK3184" s="39"/>
      <c r="CL3184" s="39"/>
      <c r="CM3184" s="39"/>
      <c r="CN3184" s="39"/>
      <c r="CO3184" s="39"/>
      <c r="CP3184" s="39"/>
      <c r="CQ3184" s="39"/>
      <c r="CR3184" s="39"/>
      <c r="CS3184" s="39"/>
      <c r="CT3184" s="39"/>
      <c r="CU3184" s="39"/>
      <c r="CV3184" s="39"/>
      <c r="CW3184" s="39"/>
      <c r="CX3184" s="39"/>
      <c r="CY3184" s="39"/>
      <c r="CZ3184" s="39"/>
      <c r="DA3184" s="39"/>
      <c r="DB3184" s="39"/>
      <c r="DC3184" s="39"/>
      <c r="DD3184" s="39"/>
      <c r="DE3184" s="39"/>
    </row>
    <row r="3185" spans="1:109" s="38" customFormat="1" ht="12">
      <c r="A3185" s="298"/>
      <c r="B3185" s="298"/>
      <c r="C3185" s="298"/>
      <c r="D3185" s="298"/>
      <c r="E3185" s="298"/>
      <c r="F3185" s="298"/>
      <c r="G3185" s="298"/>
      <c r="H3185" s="298"/>
      <c r="I3185" s="298"/>
      <c r="J3185" s="298"/>
      <c r="K3185" s="298"/>
      <c r="L3185" s="299"/>
      <c r="M3185" s="302"/>
      <c r="N3185" s="298"/>
      <c r="O3185" s="238"/>
      <c r="P3185" s="238"/>
      <c r="Q3185" s="238"/>
      <c r="T3185" s="39"/>
      <c r="U3185" s="39"/>
      <c r="V3185" s="39"/>
      <c r="W3185" s="39"/>
      <c r="X3185" s="39"/>
      <c r="Y3185" s="39"/>
      <c r="Z3185" s="39"/>
      <c r="AA3185" s="39"/>
      <c r="AB3185" s="39"/>
      <c r="AC3185" s="39"/>
      <c r="AD3185" s="39"/>
      <c r="AE3185" s="39"/>
      <c r="AF3185" s="39"/>
      <c r="AG3185" s="39"/>
      <c r="AH3185" s="39"/>
      <c r="AI3185" s="39"/>
      <c r="AJ3185" s="39"/>
      <c r="AK3185" s="39"/>
      <c r="AL3185" s="39"/>
      <c r="AM3185" s="39"/>
      <c r="AN3185" s="39"/>
      <c r="AO3185" s="39"/>
      <c r="AP3185" s="39"/>
      <c r="AQ3185" s="39"/>
      <c r="AR3185" s="39"/>
      <c r="AS3185" s="39"/>
      <c r="AT3185" s="39"/>
      <c r="AU3185" s="39"/>
      <c r="AV3185" s="39"/>
      <c r="AW3185" s="39"/>
      <c r="AX3185" s="39"/>
      <c r="AY3185" s="39"/>
      <c r="AZ3185" s="39"/>
      <c r="BA3185" s="39"/>
      <c r="BB3185" s="39"/>
      <c r="BC3185" s="39"/>
      <c r="BD3185" s="39"/>
      <c r="BE3185" s="39"/>
      <c r="BF3185" s="39"/>
      <c r="BG3185" s="39"/>
      <c r="BH3185" s="39"/>
      <c r="BI3185" s="39"/>
      <c r="BJ3185" s="39"/>
      <c r="BK3185" s="39"/>
      <c r="BL3185" s="39"/>
      <c r="BM3185" s="39"/>
      <c r="BN3185" s="39"/>
      <c r="BO3185" s="39"/>
      <c r="BP3185" s="39"/>
      <c r="BQ3185" s="39"/>
      <c r="BR3185" s="39"/>
      <c r="BS3185" s="39"/>
      <c r="BT3185" s="39"/>
      <c r="BU3185" s="39"/>
      <c r="BV3185" s="39"/>
      <c r="BW3185" s="39"/>
      <c r="BX3185" s="39"/>
      <c r="BY3185" s="39"/>
      <c r="BZ3185" s="39"/>
      <c r="CA3185" s="39"/>
      <c r="CB3185" s="39"/>
      <c r="CC3185" s="39"/>
      <c r="CD3185" s="39"/>
      <c r="CE3185" s="39"/>
      <c r="CF3185" s="39"/>
      <c r="CG3185" s="39"/>
      <c r="CH3185" s="39"/>
      <c r="CI3185" s="39"/>
      <c r="CJ3185" s="39"/>
      <c r="CK3185" s="39"/>
      <c r="CL3185" s="39"/>
      <c r="CM3185" s="39"/>
      <c r="CN3185" s="39"/>
      <c r="CO3185" s="39"/>
      <c r="CP3185" s="39"/>
      <c r="CQ3185" s="39"/>
      <c r="CR3185" s="39"/>
      <c r="CS3185" s="39"/>
      <c r="CT3185" s="39"/>
      <c r="CU3185" s="39"/>
      <c r="CV3185" s="39"/>
      <c r="CW3185" s="39"/>
      <c r="CX3185" s="39"/>
      <c r="CY3185" s="39"/>
      <c r="CZ3185" s="39"/>
      <c r="DA3185" s="39"/>
      <c r="DB3185" s="39"/>
      <c r="DC3185" s="39"/>
      <c r="DD3185" s="39"/>
      <c r="DE3185" s="39"/>
    </row>
    <row r="3186" spans="1:109" s="38" customFormat="1" ht="12">
      <c r="A3186" s="298"/>
      <c r="B3186" s="298"/>
      <c r="C3186" s="298"/>
      <c r="D3186" s="298"/>
      <c r="E3186" s="298"/>
      <c r="F3186" s="298"/>
      <c r="G3186" s="298"/>
      <c r="H3186" s="298"/>
      <c r="I3186" s="298"/>
      <c r="J3186" s="298"/>
      <c r="K3186" s="298"/>
      <c r="L3186" s="299"/>
      <c r="M3186" s="302"/>
      <c r="N3186" s="298"/>
      <c r="O3186" s="238"/>
      <c r="P3186" s="238"/>
      <c r="Q3186" s="238"/>
      <c r="T3186" s="39"/>
      <c r="U3186" s="39"/>
      <c r="V3186" s="39"/>
      <c r="W3186" s="39"/>
      <c r="X3186" s="39"/>
      <c r="Y3186" s="39"/>
      <c r="Z3186" s="39"/>
      <c r="AA3186" s="39"/>
      <c r="AB3186" s="39"/>
      <c r="AC3186" s="39"/>
      <c r="AD3186" s="39"/>
      <c r="AE3186" s="39"/>
      <c r="AF3186" s="39"/>
      <c r="AG3186" s="39"/>
      <c r="AH3186" s="39"/>
      <c r="AI3186" s="39"/>
      <c r="AJ3186" s="39"/>
      <c r="AK3186" s="39"/>
      <c r="AL3186" s="39"/>
      <c r="AM3186" s="39"/>
      <c r="AN3186" s="39"/>
      <c r="AO3186" s="39"/>
      <c r="AP3186" s="39"/>
      <c r="AQ3186" s="39"/>
      <c r="AR3186" s="39"/>
      <c r="AS3186" s="39"/>
      <c r="AT3186" s="39"/>
      <c r="AU3186" s="39"/>
      <c r="AV3186" s="39"/>
      <c r="AW3186" s="39"/>
      <c r="AX3186" s="39"/>
      <c r="AY3186" s="39"/>
      <c r="AZ3186" s="39"/>
      <c r="BA3186" s="39"/>
      <c r="BB3186" s="39"/>
      <c r="BC3186" s="39"/>
      <c r="BD3186" s="39"/>
      <c r="BE3186" s="39"/>
      <c r="BF3186" s="39"/>
      <c r="BG3186" s="39"/>
      <c r="BH3186" s="39"/>
      <c r="BI3186" s="39"/>
      <c r="BJ3186" s="39"/>
      <c r="BK3186" s="39"/>
      <c r="BL3186" s="39"/>
      <c r="BM3186" s="39"/>
      <c r="BN3186" s="39"/>
      <c r="BO3186" s="39"/>
      <c r="BP3186" s="39"/>
      <c r="BQ3186" s="39"/>
      <c r="BR3186" s="39"/>
      <c r="BS3186" s="39"/>
      <c r="BT3186" s="39"/>
      <c r="BU3186" s="39"/>
      <c r="BV3186" s="39"/>
      <c r="BW3186" s="39"/>
      <c r="BX3186" s="39"/>
      <c r="BY3186" s="39"/>
      <c r="BZ3186" s="39"/>
      <c r="CA3186" s="39"/>
      <c r="CB3186" s="39"/>
      <c r="CC3186" s="39"/>
      <c r="CD3186" s="39"/>
      <c r="CE3186" s="39"/>
      <c r="CF3186" s="39"/>
      <c r="CG3186" s="39"/>
      <c r="CH3186" s="39"/>
      <c r="CI3186" s="39"/>
      <c r="CJ3186" s="39"/>
      <c r="CK3186" s="39"/>
      <c r="CL3186" s="39"/>
      <c r="CM3186" s="39"/>
      <c r="CN3186" s="39"/>
      <c r="CO3186" s="39"/>
      <c r="CP3186" s="39"/>
      <c r="CQ3186" s="39"/>
      <c r="CR3186" s="39"/>
      <c r="CS3186" s="39"/>
      <c r="CT3186" s="39"/>
      <c r="CU3186" s="39"/>
      <c r="CV3186" s="39"/>
      <c r="CW3186" s="39"/>
      <c r="CX3186" s="39"/>
      <c r="CY3186" s="39"/>
      <c r="CZ3186" s="39"/>
      <c r="DA3186" s="39"/>
      <c r="DB3186" s="39"/>
      <c r="DC3186" s="39"/>
      <c r="DD3186" s="39"/>
      <c r="DE3186" s="39"/>
    </row>
    <row r="3187" spans="1:109" s="38" customFormat="1" ht="12">
      <c r="A3187" s="298"/>
      <c r="B3187" s="298"/>
      <c r="C3187" s="298"/>
      <c r="D3187" s="298"/>
      <c r="E3187" s="298"/>
      <c r="F3187" s="298"/>
      <c r="G3187" s="298"/>
      <c r="H3187" s="298"/>
      <c r="I3187" s="298"/>
      <c r="J3187" s="298"/>
      <c r="K3187" s="298"/>
      <c r="L3187" s="299"/>
      <c r="M3187" s="302"/>
      <c r="N3187" s="298"/>
      <c r="O3187" s="238"/>
      <c r="P3187" s="238"/>
      <c r="Q3187" s="238"/>
      <c r="T3187" s="39"/>
      <c r="U3187" s="39"/>
      <c r="V3187" s="39"/>
      <c r="W3187" s="39"/>
      <c r="X3187" s="39"/>
      <c r="Y3187" s="39"/>
      <c r="Z3187" s="39"/>
      <c r="AA3187" s="39"/>
      <c r="AB3187" s="39"/>
      <c r="AC3187" s="39"/>
      <c r="AD3187" s="39"/>
      <c r="AE3187" s="39"/>
      <c r="AF3187" s="39"/>
      <c r="AG3187" s="39"/>
      <c r="AH3187" s="39"/>
      <c r="AI3187" s="39"/>
      <c r="AJ3187" s="39"/>
      <c r="AK3187" s="39"/>
      <c r="AL3187" s="39"/>
      <c r="AM3187" s="39"/>
      <c r="AN3187" s="39"/>
      <c r="AO3187" s="39"/>
      <c r="AP3187" s="39"/>
      <c r="AQ3187" s="39"/>
      <c r="AR3187" s="39"/>
      <c r="AS3187" s="39"/>
      <c r="AT3187" s="39"/>
      <c r="AU3187" s="39"/>
      <c r="AV3187" s="39"/>
      <c r="AW3187" s="39"/>
      <c r="AX3187" s="39"/>
      <c r="AY3187" s="39"/>
      <c r="AZ3187" s="39"/>
      <c r="BA3187" s="39"/>
      <c r="BB3187" s="39"/>
      <c r="BC3187" s="39"/>
      <c r="BD3187" s="39"/>
      <c r="BE3187" s="39"/>
      <c r="BF3187" s="39"/>
      <c r="BG3187" s="39"/>
      <c r="BH3187" s="39"/>
      <c r="BI3187" s="39"/>
      <c r="BJ3187" s="39"/>
      <c r="BK3187" s="39"/>
      <c r="BL3187" s="39"/>
      <c r="BM3187" s="39"/>
      <c r="BN3187" s="39"/>
      <c r="BO3187" s="39"/>
      <c r="BP3187" s="39"/>
      <c r="BQ3187" s="39"/>
      <c r="BR3187" s="39"/>
      <c r="BS3187" s="39"/>
      <c r="BT3187" s="39"/>
      <c r="BU3187" s="39"/>
      <c r="BV3187" s="39"/>
      <c r="BW3187" s="39"/>
      <c r="BX3187" s="39"/>
      <c r="BY3187" s="39"/>
      <c r="BZ3187" s="39"/>
      <c r="CA3187" s="39"/>
      <c r="CB3187" s="39"/>
      <c r="CC3187" s="39"/>
      <c r="CD3187" s="39"/>
      <c r="CE3187" s="39"/>
      <c r="CF3187" s="39"/>
      <c r="CG3187" s="39"/>
      <c r="CH3187" s="39"/>
      <c r="CI3187" s="39"/>
      <c r="CJ3187" s="39"/>
      <c r="CK3187" s="39"/>
      <c r="CL3187" s="39"/>
      <c r="CM3187" s="39"/>
      <c r="CN3187" s="39"/>
      <c r="CO3187" s="39"/>
      <c r="CP3187" s="39"/>
      <c r="CQ3187" s="39"/>
      <c r="CR3187" s="39"/>
      <c r="CS3187" s="39"/>
      <c r="CT3187" s="39"/>
      <c r="CU3187" s="39"/>
      <c r="CV3187" s="39"/>
      <c r="CW3187" s="39"/>
      <c r="CX3187" s="39"/>
      <c r="CY3187" s="39"/>
      <c r="CZ3187" s="39"/>
      <c r="DA3187" s="39"/>
      <c r="DB3187" s="39"/>
      <c r="DC3187" s="39"/>
      <c r="DD3187" s="39"/>
      <c r="DE3187" s="39"/>
    </row>
    <row r="3188" spans="1:109" s="38" customFormat="1" ht="12">
      <c r="A3188" s="298"/>
      <c r="B3188" s="298"/>
      <c r="C3188" s="298"/>
      <c r="D3188" s="298"/>
      <c r="E3188" s="298"/>
      <c r="F3188" s="298"/>
      <c r="G3188" s="298"/>
      <c r="H3188" s="298"/>
      <c r="I3188" s="298"/>
      <c r="J3188" s="298"/>
      <c r="K3188" s="298"/>
      <c r="L3188" s="299"/>
      <c r="M3188" s="302"/>
      <c r="N3188" s="298"/>
      <c r="O3188" s="238"/>
      <c r="P3188" s="238"/>
      <c r="Q3188" s="238"/>
      <c r="T3188" s="39"/>
      <c r="U3188" s="39"/>
      <c r="V3188" s="39"/>
      <c r="W3188" s="39"/>
      <c r="X3188" s="39"/>
      <c r="Y3188" s="39"/>
      <c r="Z3188" s="39"/>
      <c r="AA3188" s="39"/>
      <c r="AB3188" s="39"/>
      <c r="AC3188" s="39"/>
      <c r="AD3188" s="39"/>
      <c r="AE3188" s="39"/>
      <c r="AF3188" s="39"/>
      <c r="AG3188" s="39"/>
      <c r="AH3188" s="39"/>
      <c r="AI3188" s="39"/>
      <c r="AJ3188" s="39"/>
      <c r="AK3188" s="39"/>
      <c r="AL3188" s="39"/>
      <c r="AM3188" s="39"/>
      <c r="AN3188" s="39"/>
      <c r="AO3188" s="39"/>
      <c r="AP3188" s="39"/>
      <c r="AQ3188" s="39"/>
      <c r="AR3188" s="39"/>
      <c r="AS3188" s="39"/>
      <c r="AT3188" s="39"/>
      <c r="AU3188" s="39"/>
      <c r="AV3188" s="39"/>
      <c r="AW3188" s="39"/>
      <c r="AX3188" s="39"/>
      <c r="AY3188" s="39"/>
      <c r="AZ3188" s="39"/>
      <c r="BA3188" s="39"/>
      <c r="BB3188" s="39"/>
      <c r="BC3188" s="39"/>
      <c r="BD3188" s="39"/>
      <c r="BE3188" s="39"/>
      <c r="BF3188" s="39"/>
      <c r="BG3188" s="39"/>
      <c r="BH3188" s="39"/>
      <c r="BI3188" s="39"/>
      <c r="BJ3188" s="39"/>
      <c r="BK3188" s="39"/>
      <c r="BL3188" s="39"/>
      <c r="BM3188" s="39"/>
      <c r="BN3188" s="39"/>
      <c r="BO3188" s="39"/>
      <c r="BP3188" s="39"/>
      <c r="BQ3188" s="39"/>
      <c r="BR3188" s="39"/>
      <c r="BS3188" s="39"/>
      <c r="BT3188" s="39"/>
      <c r="BU3188" s="39"/>
      <c r="BV3188" s="39"/>
      <c r="BW3188" s="39"/>
      <c r="BX3188" s="39"/>
      <c r="BY3188" s="39"/>
      <c r="BZ3188" s="39"/>
      <c r="CA3188" s="39"/>
      <c r="CB3188" s="39"/>
      <c r="CC3188" s="39"/>
      <c r="CD3188" s="39"/>
      <c r="CE3188" s="39"/>
      <c r="CF3188" s="39"/>
      <c r="CG3188" s="39"/>
      <c r="CH3188" s="39"/>
      <c r="CI3188" s="39"/>
      <c r="CJ3188" s="39"/>
      <c r="CK3188" s="39"/>
      <c r="CL3188" s="39"/>
      <c r="CM3188" s="39"/>
      <c r="CN3188" s="39"/>
      <c r="CO3188" s="39"/>
      <c r="CP3188" s="39"/>
      <c r="CQ3188" s="39"/>
      <c r="CR3188" s="39"/>
      <c r="CS3188" s="39"/>
      <c r="CT3188" s="39"/>
      <c r="CU3188" s="39"/>
      <c r="CV3188" s="39"/>
      <c r="CW3188" s="39"/>
      <c r="CX3188" s="39"/>
      <c r="CY3188" s="39"/>
      <c r="CZ3188" s="39"/>
      <c r="DA3188" s="39"/>
      <c r="DB3188" s="39"/>
      <c r="DC3188" s="39"/>
      <c r="DD3188" s="39"/>
      <c r="DE3188" s="39"/>
    </row>
    <row r="3189" spans="1:109" s="38" customFormat="1" ht="12">
      <c r="A3189" s="298"/>
      <c r="B3189" s="298"/>
      <c r="C3189" s="298"/>
      <c r="D3189" s="298"/>
      <c r="E3189" s="298"/>
      <c r="F3189" s="298"/>
      <c r="G3189" s="298"/>
      <c r="H3189" s="298"/>
      <c r="I3189" s="298"/>
      <c r="J3189" s="298"/>
      <c r="K3189" s="298"/>
      <c r="L3189" s="299"/>
      <c r="M3189" s="302"/>
      <c r="N3189" s="298"/>
      <c r="O3189" s="238"/>
      <c r="P3189" s="238"/>
      <c r="Q3189" s="238"/>
      <c r="T3189" s="39"/>
      <c r="U3189" s="39"/>
      <c r="V3189" s="39"/>
      <c r="W3189" s="39"/>
      <c r="X3189" s="39"/>
      <c r="Y3189" s="39"/>
      <c r="Z3189" s="39"/>
      <c r="AA3189" s="39"/>
      <c r="AB3189" s="39"/>
      <c r="AC3189" s="39"/>
      <c r="AD3189" s="39"/>
      <c r="AE3189" s="39"/>
      <c r="AF3189" s="39"/>
      <c r="AG3189" s="39"/>
      <c r="AH3189" s="39"/>
      <c r="AI3189" s="39"/>
      <c r="AJ3189" s="39"/>
      <c r="AK3189" s="39"/>
      <c r="AL3189" s="39"/>
      <c r="AM3189" s="39"/>
      <c r="AN3189" s="39"/>
      <c r="AO3189" s="39"/>
      <c r="AP3189" s="39"/>
      <c r="AQ3189" s="39"/>
      <c r="AR3189" s="39"/>
      <c r="AS3189" s="39"/>
      <c r="AT3189" s="39"/>
      <c r="AU3189" s="39"/>
      <c r="AV3189" s="39"/>
      <c r="AW3189" s="39"/>
      <c r="AX3189" s="39"/>
      <c r="AY3189" s="39"/>
      <c r="AZ3189" s="39"/>
      <c r="BA3189" s="39"/>
      <c r="BB3189" s="39"/>
      <c r="BC3189" s="39"/>
      <c r="BD3189" s="39"/>
      <c r="BE3189" s="39"/>
      <c r="BF3189" s="39"/>
      <c r="BG3189" s="39"/>
      <c r="BH3189" s="39"/>
      <c r="BI3189" s="39"/>
      <c r="BJ3189" s="39"/>
      <c r="BK3189" s="39"/>
      <c r="BL3189" s="39"/>
      <c r="BM3189" s="39"/>
      <c r="BN3189" s="39"/>
      <c r="BO3189" s="39"/>
      <c r="BP3189" s="39"/>
      <c r="BQ3189" s="39"/>
      <c r="BR3189" s="39"/>
      <c r="BS3189" s="39"/>
      <c r="BT3189" s="39"/>
      <c r="BU3189" s="39"/>
      <c r="BV3189" s="39"/>
      <c r="BW3189" s="39"/>
      <c r="BX3189" s="39"/>
      <c r="BY3189" s="39"/>
      <c r="BZ3189" s="39"/>
      <c r="CA3189" s="39"/>
      <c r="CB3189" s="39"/>
      <c r="CC3189" s="39"/>
      <c r="CD3189" s="39"/>
      <c r="CE3189" s="39"/>
      <c r="CF3189" s="39"/>
      <c r="CG3189" s="39"/>
      <c r="CH3189" s="39"/>
      <c r="CI3189" s="39"/>
      <c r="CJ3189" s="39"/>
      <c r="CK3189" s="39"/>
      <c r="CL3189" s="39"/>
      <c r="CM3189" s="39"/>
      <c r="CN3189" s="39"/>
      <c r="CO3189" s="39"/>
      <c r="CP3189" s="39"/>
      <c r="CQ3189" s="39"/>
      <c r="CR3189" s="39"/>
      <c r="CS3189" s="39"/>
      <c r="CT3189" s="39"/>
      <c r="CU3189" s="39"/>
      <c r="CV3189" s="39"/>
      <c r="CW3189" s="39"/>
      <c r="CX3189" s="39"/>
      <c r="CY3189" s="39"/>
      <c r="CZ3189" s="39"/>
      <c r="DA3189" s="39"/>
      <c r="DB3189" s="39"/>
      <c r="DC3189" s="39"/>
      <c r="DD3189" s="39"/>
      <c r="DE3189" s="39"/>
    </row>
    <row r="3190" spans="1:109" s="38" customFormat="1" ht="12">
      <c r="A3190" s="298"/>
      <c r="B3190" s="298"/>
      <c r="C3190" s="298"/>
      <c r="D3190" s="298"/>
      <c r="E3190" s="298"/>
      <c r="F3190" s="298"/>
      <c r="G3190" s="298"/>
      <c r="H3190" s="298"/>
      <c r="I3190" s="298"/>
      <c r="J3190" s="298"/>
      <c r="K3190" s="298"/>
      <c r="L3190" s="299"/>
      <c r="M3190" s="302"/>
      <c r="N3190" s="298"/>
      <c r="O3190" s="238"/>
      <c r="P3190" s="238"/>
      <c r="Q3190" s="238"/>
      <c r="T3190" s="39"/>
      <c r="U3190" s="39"/>
      <c r="V3190" s="39"/>
      <c r="W3190" s="39"/>
      <c r="X3190" s="39"/>
      <c r="Y3190" s="39"/>
      <c r="Z3190" s="39"/>
      <c r="AA3190" s="39"/>
      <c r="AB3190" s="39"/>
      <c r="AC3190" s="39"/>
      <c r="AD3190" s="39"/>
      <c r="AE3190" s="39"/>
      <c r="AF3190" s="39"/>
      <c r="AG3190" s="39"/>
      <c r="AH3190" s="39"/>
      <c r="AI3190" s="39"/>
      <c r="AJ3190" s="39"/>
      <c r="AK3190" s="39"/>
      <c r="AL3190" s="39"/>
      <c r="AM3190" s="39"/>
      <c r="AN3190" s="39"/>
      <c r="AO3190" s="39"/>
      <c r="AP3190" s="39"/>
      <c r="AQ3190" s="39"/>
      <c r="AR3190" s="39"/>
      <c r="AS3190" s="39"/>
      <c r="AT3190" s="39"/>
      <c r="AU3190" s="39"/>
      <c r="AV3190" s="39"/>
      <c r="AW3190" s="39"/>
      <c r="AX3190" s="39"/>
      <c r="AY3190" s="39"/>
      <c r="AZ3190" s="39"/>
      <c r="BA3190" s="39"/>
      <c r="BB3190" s="39"/>
      <c r="BC3190" s="39"/>
      <c r="BD3190" s="39"/>
      <c r="BE3190" s="39"/>
      <c r="BF3190" s="39"/>
      <c r="BG3190" s="39"/>
      <c r="BH3190" s="39"/>
      <c r="BI3190" s="39"/>
      <c r="BJ3190" s="39"/>
      <c r="BK3190" s="39"/>
      <c r="BL3190" s="39"/>
      <c r="BM3190" s="39"/>
      <c r="BN3190" s="39"/>
      <c r="BO3190" s="39"/>
      <c r="BP3190" s="39"/>
      <c r="BQ3190" s="39"/>
      <c r="BR3190" s="39"/>
      <c r="BS3190" s="39"/>
      <c r="BT3190" s="39"/>
      <c r="BU3190" s="39"/>
      <c r="BV3190" s="39"/>
      <c r="BW3190" s="39"/>
      <c r="BX3190" s="39"/>
      <c r="BY3190" s="39"/>
      <c r="BZ3190" s="39"/>
      <c r="CA3190" s="39"/>
      <c r="CB3190" s="39"/>
      <c r="CC3190" s="39"/>
      <c r="CD3190" s="39"/>
      <c r="CE3190" s="39"/>
      <c r="CF3190" s="39"/>
      <c r="CG3190" s="39"/>
      <c r="CH3190" s="39"/>
      <c r="CI3190" s="39"/>
      <c r="CJ3190" s="39"/>
      <c r="CK3190" s="39"/>
      <c r="CL3190" s="39"/>
      <c r="CM3190" s="39"/>
      <c r="CN3190" s="39"/>
      <c r="CO3190" s="39"/>
      <c r="CP3190" s="39"/>
      <c r="CQ3190" s="39"/>
      <c r="CR3190" s="39"/>
      <c r="CS3190" s="39"/>
      <c r="CT3190" s="39"/>
      <c r="CU3190" s="39"/>
      <c r="CV3190" s="39"/>
      <c r="CW3190" s="39"/>
      <c r="CX3190" s="39"/>
      <c r="CY3190" s="39"/>
      <c r="CZ3190" s="39"/>
      <c r="DA3190" s="39"/>
      <c r="DB3190" s="39"/>
      <c r="DC3190" s="39"/>
      <c r="DD3190" s="39"/>
      <c r="DE3190" s="39"/>
    </row>
    <row r="3191" spans="1:109" s="38" customFormat="1" ht="12">
      <c r="A3191" s="298"/>
      <c r="B3191" s="298"/>
      <c r="C3191" s="298"/>
      <c r="D3191" s="298"/>
      <c r="E3191" s="298"/>
      <c r="F3191" s="298"/>
      <c r="G3191" s="298"/>
      <c r="H3191" s="298"/>
      <c r="I3191" s="298"/>
      <c r="J3191" s="298"/>
      <c r="K3191" s="298"/>
      <c r="L3191" s="299"/>
      <c r="M3191" s="302"/>
      <c r="N3191" s="298"/>
      <c r="O3191" s="238"/>
      <c r="P3191" s="238"/>
      <c r="Q3191" s="238"/>
      <c r="T3191" s="39"/>
      <c r="U3191" s="39"/>
      <c r="V3191" s="39"/>
      <c r="W3191" s="39"/>
      <c r="X3191" s="39"/>
      <c r="Y3191" s="39"/>
      <c r="Z3191" s="39"/>
      <c r="AA3191" s="39"/>
      <c r="AB3191" s="39"/>
      <c r="AC3191" s="39"/>
      <c r="AD3191" s="39"/>
      <c r="AE3191" s="39"/>
      <c r="AF3191" s="39"/>
      <c r="AG3191" s="39"/>
      <c r="AH3191" s="39"/>
      <c r="AI3191" s="39"/>
      <c r="AJ3191" s="39"/>
      <c r="AK3191" s="39"/>
      <c r="AL3191" s="39"/>
      <c r="AM3191" s="39"/>
      <c r="AN3191" s="39"/>
      <c r="AO3191" s="39"/>
      <c r="AP3191" s="39"/>
      <c r="AQ3191" s="39"/>
      <c r="AR3191" s="39"/>
      <c r="AS3191" s="39"/>
      <c r="AT3191" s="39"/>
      <c r="AU3191" s="39"/>
      <c r="AV3191" s="39"/>
      <c r="AW3191" s="39"/>
      <c r="AX3191" s="39"/>
      <c r="AY3191" s="39"/>
      <c r="AZ3191" s="39"/>
      <c r="BA3191" s="39"/>
      <c r="BB3191" s="39"/>
      <c r="BC3191" s="39"/>
      <c r="BD3191" s="39"/>
      <c r="BE3191" s="39"/>
      <c r="BF3191" s="39"/>
      <c r="BG3191" s="39"/>
      <c r="BH3191" s="39"/>
      <c r="BI3191" s="39"/>
      <c r="BJ3191" s="39"/>
      <c r="BK3191" s="39"/>
      <c r="BL3191" s="39"/>
      <c r="BM3191" s="39"/>
      <c r="BN3191" s="39"/>
      <c r="BO3191" s="39"/>
      <c r="BP3191" s="39"/>
      <c r="BQ3191" s="39"/>
      <c r="BR3191" s="39"/>
      <c r="BS3191" s="39"/>
      <c r="BT3191" s="39"/>
      <c r="BU3191" s="39"/>
      <c r="BV3191" s="39"/>
      <c r="BW3191" s="39"/>
      <c r="BX3191" s="39"/>
      <c r="BY3191" s="39"/>
      <c r="BZ3191" s="39"/>
      <c r="CA3191" s="39"/>
      <c r="CB3191" s="39"/>
      <c r="CC3191" s="39"/>
      <c r="CD3191" s="39"/>
      <c r="CE3191" s="39"/>
      <c r="CF3191" s="39"/>
      <c r="CG3191" s="39"/>
      <c r="CH3191" s="39"/>
      <c r="CI3191" s="39"/>
      <c r="CJ3191" s="39"/>
      <c r="CK3191" s="39"/>
      <c r="CL3191" s="39"/>
      <c r="CM3191" s="39"/>
      <c r="CN3191" s="39"/>
      <c r="CO3191" s="39"/>
      <c r="CP3191" s="39"/>
      <c r="CQ3191" s="39"/>
      <c r="CR3191" s="39"/>
      <c r="CS3191" s="39"/>
      <c r="CT3191" s="39"/>
      <c r="CU3191" s="39"/>
      <c r="CV3191" s="39"/>
      <c r="CW3191" s="39"/>
      <c r="CX3191" s="39"/>
      <c r="CY3191" s="39"/>
      <c r="CZ3191" s="39"/>
      <c r="DA3191" s="39"/>
      <c r="DB3191" s="39"/>
      <c r="DC3191" s="39"/>
      <c r="DD3191" s="39"/>
      <c r="DE3191" s="39"/>
    </row>
    <row r="3192" spans="1:109" s="38" customFormat="1" ht="12">
      <c r="A3192" s="298"/>
      <c r="B3192" s="298"/>
      <c r="C3192" s="298"/>
      <c r="D3192" s="298"/>
      <c r="E3192" s="298"/>
      <c r="F3192" s="298"/>
      <c r="G3192" s="298"/>
      <c r="H3192" s="298"/>
      <c r="I3192" s="298"/>
      <c r="J3192" s="298"/>
      <c r="K3192" s="298"/>
      <c r="L3192" s="299"/>
      <c r="M3192" s="302"/>
      <c r="N3192" s="298"/>
      <c r="O3192" s="238"/>
      <c r="P3192" s="238"/>
      <c r="Q3192" s="238"/>
      <c r="T3192" s="39"/>
      <c r="U3192" s="39"/>
      <c r="V3192" s="39"/>
      <c r="W3192" s="39"/>
      <c r="X3192" s="39"/>
      <c r="Y3192" s="39"/>
      <c r="Z3192" s="39"/>
      <c r="AA3192" s="39"/>
      <c r="AB3192" s="39"/>
      <c r="AC3192" s="39"/>
      <c r="AD3192" s="39"/>
      <c r="AE3192" s="39"/>
      <c r="AF3192" s="39"/>
      <c r="AG3192" s="39"/>
      <c r="AH3192" s="39"/>
      <c r="AI3192" s="39"/>
      <c r="AJ3192" s="39"/>
      <c r="AK3192" s="39"/>
      <c r="AL3192" s="39"/>
      <c r="AM3192" s="39"/>
      <c r="AN3192" s="39"/>
      <c r="AO3192" s="39"/>
      <c r="AP3192" s="39"/>
      <c r="AQ3192" s="39"/>
      <c r="AR3192" s="39"/>
      <c r="AS3192" s="39"/>
      <c r="AT3192" s="39"/>
      <c r="AU3192" s="39"/>
      <c r="AV3192" s="39"/>
      <c r="AW3192" s="39"/>
      <c r="AX3192" s="39"/>
      <c r="AY3192" s="39"/>
      <c r="AZ3192" s="39"/>
      <c r="BA3192" s="39"/>
      <c r="BB3192" s="39"/>
      <c r="BC3192" s="39"/>
      <c r="BD3192" s="39"/>
      <c r="BE3192" s="39"/>
      <c r="BF3192" s="39"/>
      <c r="BG3192" s="39"/>
      <c r="BH3192" s="39"/>
      <c r="BI3192" s="39"/>
      <c r="BJ3192" s="39"/>
      <c r="BK3192" s="39"/>
      <c r="BL3192" s="39"/>
      <c r="BM3192" s="39"/>
      <c r="BN3192" s="39"/>
      <c r="BO3192" s="39"/>
      <c r="BP3192" s="39"/>
      <c r="BQ3192" s="39"/>
      <c r="BR3192" s="39"/>
      <c r="BS3192" s="39"/>
      <c r="BT3192" s="39"/>
      <c r="BU3192" s="39"/>
      <c r="BV3192" s="39"/>
      <c r="BW3192" s="39"/>
      <c r="BX3192" s="39"/>
      <c r="BY3192" s="39"/>
      <c r="BZ3192" s="39"/>
      <c r="CA3192" s="39"/>
      <c r="CB3192" s="39"/>
      <c r="CC3192" s="39"/>
      <c r="CD3192" s="39"/>
      <c r="CE3192" s="39"/>
      <c r="CF3192" s="39"/>
      <c r="CG3192" s="39"/>
      <c r="CH3192" s="39"/>
      <c r="CI3192" s="39"/>
      <c r="CJ3192" s="39"/>
      <c r="CK3192" s="39"/>
      <c r="CL3192" s="39"/>
      <c r="CM3192" s="39"/>
      <c r="CN3192" s="39"/>
      <c r="CO3192" s="39"/>
      <c r="CP3192" s="39"/>
      <c r="CQ3192" s="39"/>
      <c r="CR3192" s="39"/>
      <c r="CS3192" s="39"/>
      <c r="CT3192" s="39"/>
      <c r="CU3192" s="39"/>
      <c r="CV3192" s="39"/>
      <c r="CW3192" s="39"/>
      <c r="CX3192" s="39"/>
      <c r="CY3192" s="39"/>
      <c r="CZ3192" s="39"/>
      <c r="DA3192" s="39"/>
      <c r="DB3192" s="39"/>
      <c r="DC3192" s="39"/>
      <c r="DD3192" s="39"/>
      <c r="DE3192" s="39"/>
    </row>
    <row r="3193" spans="1:109" s="38" customFormat="1" ht="12">
      <c r="A3193" s="298"/>
      <c r="B3193" s="298"/>
      <c r="C3193" s="298"/>
      <c r="D3193" s="298"/>
      <c r="E3193" s="298"/>
      <c r="F3193" s="298"/>
      <c r="G3193" s="298"/>
      <c r="H3193" s="298"/>
      <c r="I3193" s="298"/>
      <c r="J3193" s="298"/>
      <c r="K3193" s="298"/>
      <c r="L3193" s="299"/>
      <c r="M3193" s="302"/>
      <c r="N3193" s="298"/>
      <c r="O3193" s="238"/>
      <c r="P3193" s="238"/>
      <c r="Q3193" s="238"/>
      <c r="T3193" s="39"/>
      <c r="U3193" s="39"/>
      <c r="V3193" s="39"/>
      <c r="W3193" s="39"/>
      <c r="X3193" s="39"/>
      <c r="Y3193" s="39"/>
      <c r="Z3193" s="39"/>
      <c r="AA3193" s="39"/>
      <c r="AB3193" s="39"/>
      <c r="AC3193" s="39"/>
      <c r="AD3193" s="39"/>
      <c r="AE3193" s="39"/>
      <c r="AF3193" s="39"/>
      <c r="AG3193" s="39"/>
      <c r="AH3193" s="39"/>
      <c r="AI3193" s="39"/>
      <c r="AJ3193" s="39"/>
      <c r="AK3193" s="39"/>
      <c r="AL3193" s="39"/>
      <c r="AM3193" s="39"/>
      <c r="AN3193" s="39"/>
      <c r="AO3193" s="39"/>
      <c r="AP3193" s="39"/>
      <c r="AQ3193" s="39"/>
      <c r="AR3193" s="39"/>
      <c r="AS3193" s="39"/>
      <c r="AT3193" s="39"/>
      <c r="AU3193" s="39"/>
      <c r="AV3193" s="39"/>
      <c r="AW3193" s="39"/>
      <c r="AX3193" s="39"/>
      <c r="AY3193" s="39"/>
      <c r="AZ3193" s="39"/>
      <c r="BA3193" s="39"/>
      <c r="BB3193" s="39"/>
      <c r="BC3193" s="39"/>
      <c r="BD3193" s="39"/>
      <c r="BE3193" s="39"/>
      <c r="BF3193" s="39"/>
      <c r="BG3193" s="39"/>
      <c r="BH3193" s="39"/>
      <c r="BI3193" s="39"/>
      <c r="BJ3193" s="39"/>
      <c r="BK3193" s="39"/>
      <c r="BL3193" s="39"/>
      <c r="BM3193" s="39"/>
      <c r="BN3193" s="39"/>
      <c r="BO3193" s="39"/>
      <c r="BP3193" s="39"/>
      <c r="BQ3193" s="39"/>
      <c r="BR3193" s="39"/>
      <c r="BS3193" s="39"/>
      <c r="BT3193" s="39"/>
      <c r="BU3193" s="39"/>
      <c r="BV3193" s="39"/>
      <c r="BW3193" s="39"/>
      <c r="BX3193" s="39"/>
      <c r="BY3193" s="39"/>
      <c r="BZ3193" s="39"/>
      <c r="CA3193" s="39"/>
      <c r="CB3193" s="39"/>
      <c r="CC3193" s="39"/>
      <c r="CD3193" s="39"/>
      <c r="CE3193" s="39"/>
      <c r="CF3193" s="39"/>
      <c r="CG3193" s="39"/>
      <c r="CH3193" s="39"/>
      <c r="CI3193" s="39"/>
      <c r="CJ3193" s="39"/>
      <c r="CK3193" s="39"/>
      <c r="CL3193" s="39"/>
      <c r="CM3193" s="39"/>
      <c r="CN3193" s="39"/>
      <c r="CO3193" s="39"/>
      <c r="CP3193" s="39"/>
      <c r="CQ3193" s="39"/>
      <c r="CR3193" s="39"/>
      <c r="CS3193" s="39"/>
      <c r="CT3193" s="39"/>
      <c r="CU3193" s="39"/>
      <c r="CV3193" s="39"/>
      <c r="CW3193" s="39"/>
      <c r="CX3193" s="39"/>
      <c r="CY3193" s="39"/>
      <c r="CZ3193" s="39"/>
      <c r="DA3193" s="39"/>
      <c r="DB3193" s="39"/>
      <c r="DC3193" s="39"/>
      <c r="DD3193" s="39"/>
      <c r="DE3193" s="39"/>
    </row>
    <row r="3194" spans="1:109" s="38" customFormat="1" ht="12">
      <c r="A3194" s="298"/>
      <c r="B3194" s="298"/>
      <c r="C3194" s="298"/>
      <c r="D3194" s="298"/>
      <c r="E3194" s="298"/>
      <c r="F3194" s="298"/>
      <c r="G3194" s="298"/>
      <c r="H3194" s="298"/>
      <c r="I3194" s="298"/>
      <c r="J3194" s="298"/>
      <c r="K3194" s="298"/>
      <c r="L3194" s="299"/>
      <c r="M3194" s="302"/>
      <c r="N3194" s="298"/>
      <c r="O3194" s="238"/>
      <c r="P3194" s="238"/>
      <c r="Q3194" s="238"/>
      <c r="T3194" s="39"/>
      <c r="U3194" s="39"/>
      <c r="V3194" s="39"/>
      <c r="W3194" s="39"/>
      <c r="X3194" s="39"/>
      <c r="Y3194" s="39"/>
      <c r="Z3194" s="39"/>
      <c r="AA3194" s="39"/>
      <c r="AB3194" s="39"/>
      <c r="AC3194" s="39"/>
      <c r="AD3194" s="39"/>
      <c r="AE3194" s="39"/>
      <c r="AF3194" s="39"/>
      <c r="AG3194" s="39"/>
      <c r="AH3194" s="39"/>
      <c r="AI3194" s="39"/>
      <c r="AJ3194" s="39"/>
      <c r="AK3194" s="39"/>
      <c r="AL3194" s="39"/>
      <c r="AM3194" s="39"/>
      <c r="AN3194" s="39"/>
      <c r="AO3194" s="39"/>
      <c r="AP3194" s="39"/>
      <c r="AQ3194" s="39"/>
      <c r="AR3194" s="39"/>
      <c r="AS3194" s="39"/>
      <c r="AT3194" s="39"/>
      <c r="AU3194" s="39"/>
      <c r="AV3194" s="39"/>
      <c r="AW3194" s="39"/>
      <c r="AX3194" s="39"/>
      <c r="AY3194" s="39"/>
      <c r="AZ3194" s="39"/>
      <c r="BA3194" s="39"/>
      <c r="BB3194" s="39"/>
      <c r="BC3194" s="39"/>
      <c r="BD3194" s="39"/>
      <c r="BE3194" s="39"/>
      <c r="BF3194" s="39"/>
      <c r="BG3194" s="39"/>
      <c r="BH3194" s="39"/>
      <c r="BI3194" s="39"/>
      <c r="BJ3194" s="39"/>
      <c r="BK3194" s="39"/>
      <c r="BL3194" s="39"/>
      <c r="BM3194" s="39"/>
      <c r="BN3194" s="39"/>
      <c r="BO3194" s="39"/>
      <c r="BP3194" s="39"/>
      <c r="BQ3194" s="39"/>
      <c r="BR3194" s="39"/>
      <c r="BS3194" s="39"/>
      <c r="BT3194" s="39"/>
      <c r="BU3194" s="39"/>
      <c r="BV3194" s="39"/>
      <c r="BW3194" s="39"/>
      <c r="BX3194" s="39"/>
      <c r="BY3194" s="39"/>
      <c r="BZ3194" s="39"/>
      <c r="CA3194" s="39"/>
      <c r="CB3194" s="39"/>
      <c r="CC3194" s="39"/>
      <c r="CD3194" s="39"/>
      <c r="CE3194" s="39"/>
      <c r="CF3194" s="39"/>
      <c r="CG3194" s="39"/>
      <c r="CH3194" s="39"/>
      <c r="CI3194" s="39"/>
      <c r="CJ3194" s="39"/>
      <c r="CK3194" s="39"/>
      <c r="CL3194" s="39"/>
      <c r="CM3194" s="39"/>
      <c r="CN3194" s="39"/>
      <c r="CO3194" s="39"/>
      <c r="CP3194" s="39"/>
      <c r="CQ3194" s="39"/>
      <c r="CR3194" s="39"/>
      <c r="CS3194" s="39"/>
      <c r="CT3194" s="39"/>
      <c r="CU3194" s="39"/>
      <c r="CV3194" s="39"/>
      <c r="CW3194" s="39"/>
      <c r="CX3194" s="39"/>
      <c r="CY3194" s="39"/>
      <c r="CZ3194" s="39"/>
      <c r="DA3194" s="39"/>
      <c r="DB3194" s="39"/>
      <c r="DC3194" s="39"/>
      <c r="DD3194" s="39"/>
      <c r="DE3194" s="39"/>
    </row>
    <row r="3195" spans="1:109" s="38" customFormat="1" ht="12">
      <c r="A3195" s="298"/>
      <c r="B3195" s="298"/>
      <c r="C3195" s="298"/>
      <c r="D3195" s="298"/>
      <c r="E3195" s="298"/>
      <c r="F3195" s="298"/>
      <c r="G3195" s="298"/>
      <c r="H3195" s="298"/>
      <c r="I3195" s="298"/>
      <c r="J3195" s="298"/>
      <c r="K3195" s="298"/>
      <c r="L3195" s="299"/>
      <c r="M3195" s="302"/>
      <c r="N3195" s="298"/>
      <c r="O3195" s="238"/>
      <c r="P3195" s="238"/>
      <c r="Q3195" s="238"/>
      <c r="T3195" s="39"/>
      <c r="U3195" s="39"/>
      <c r="V3195" s="39"/>
      <c r="W3195" s="39"/>
      <c r="X3195" s="39"/>
      <c r="Y3195" s="39"/>
      <c r="Z3195" s="39"/>
      <c r="AA3195" s="39"/>
      <c r="AB3195" s="39"/>
      <c r="AC3195" s="39"/>
      <c r="AD3195" s="39"/>
      <c r="AE3195" s="39"/>
      <c r="AF3195" s="39"/>
      <c r="AG3195" s="39"/>
      <c r="AH3195" s="39"/>
      <c r="AI3195" s="39"/>
      <c r="AJ3195" s="39"/>
      <c r="AK3195" s="39"/>
      <c r="AL3195" s="39"/>
      <c r="AM3195" s="39"/>
      <c r="AN3195" s="39"/>
      <c r="AO3195" s="39"/>
      <c r="AP3195" s="39"/>
      <c r="AQ3195" s="39"/>
      <c r="AR3195" s="39"/>
      <c r="AS3195" s="39"/>
      <c r="AT3195" s="39"/>
      <c r="AU3195" s="39"/>
      <c r="AV3195" s="39"/>
      <c r="AW3195" s="39"/>
      <c r="AX3195" s="39"/>
      <c r="AY3195" s="39"/>
      <c r="AZ3195" s="39"/>
      <c r="BA3195" s="39"/>
      <c r="BB3195" s="39"/>
      <c r="BC3195" s="39"/>
      <c r="BD3195" s="39"/>
      <c r="BE3195" s="39"/>
      <c r="BF3195" s="39"/>
      <c r="BG3195" s="39"/>
      <c r="BH3195" s="39"/>
      <c r="BI3195" s="39"/>
      <c r="BJ3195" s="39"/>
      <c r="BK3195" s="39"/>
      <c r="BL3195" s="39"/>
      <c r="BM3195" s="39"/>
      <c r="BN3195" s="39"/>
      <c r="BO3195" s="39"/>
      <c r="BP3195" s="39"/>
      <c r="BQ3195" s="39"/>
      <c r="BR3195" s="39"/>
      <c r="BS3195" s="39"/>
      <c r="BT3195" s="39"/>
      <c r="BU3195" s="39"/>
      <c r="BV3195" s="39"/>
      <c r="BW3195" s="39"/>
      <c r="BX3195" s="39"/>
      <c r="BY3195" s="39"/>
      <c r="BZ3195" s="39"/>
      <c r="CA3195" s="39"/>
      <c r="CB3195" s="39"/>
      <c r="CC3195" s="39"/>
      <c r="CD3195" s="39"/>
      <c r="CE3195" s="39"/>
      <c r="CF3195" s="39"/>
      <c r="CG3195" s="39"/>
      <c r="CH3195" s="39"/>
      <c r="CI3195" s="39"/>
      <c r="CJ3195" s="39"/>
      <c r="CK3195" s="39"/>
      <c r="CL3195" s="39"/>
      <c r="CM3195" s="39"/>
      <c r="CN3195" s="39"/>
      <c r="CO3195" s="39"/>
      <c r="CP3195" s="39"/>
      <c r="CQ3195" s="39"/>
      <c r="CR3195" s="39"/>
      <c r="CS3195" s="39"/>
      <c r="CT3195" s="39"/>
      <c r="CU3195" s="39"/>
      <c r="CV3195" s="39"/>
      <c r="CW3195" s="39"/>
      <c r="CX3195" s="39"/>
      <c r="CY3195" s="39"/>
      <c r="CZ3195" s="39"/>
      <c r="DA3195" s="39"/>
      <c r="DB3195" s="39"/>
      <c r="DC3195" s="39"/>
      <c r="DD3195" s="39"/>
      <c r="DE3195" s="39"/>
    </row>
    <row r="3196" spans="1:109" s="38" customFormat="1" ht="12">
      <c r="A3196" s="298"/>
      <c r="B3196" s="298"/>
      <c r="C3196" s="298"/>
      <c r="D3196" s="298"/>
      <c r="E3196" s="298"/>
      <c r="F3196" s="298"/>
      <c r="G3196" s="298"/>
      <c r="H3196" s="298"/>
      <c r="I3196" s="298"/>
      <c r="J3196" s="298"/>
      <c r="K3196" s="298"/>
      <c r="L3196" s="299"/>
      <c r="M3196" s="302"/>
      <c r="N3196" s="298"/>
      <c r="O3196" s="238"/>
      <c r="P3196" s="238"/>
      <c r="Q3196" s="238"/>
      <c r="T3196" s="39"/>
      <c r="U3196" s="39"/>
      <c r="V3196" s="39"/>
      <c r="W3196" s="39"/>
      <c r="X3196" s="39"/>
      <c r="Y3196" s="39"/>
      <c r="Z3196" s="39"/>
      <c r="AA3196" s="39"/>
      <c r="AB3196" s="39"/>
      <c r="AC3196" s="39"/>
      <c r="AD3196" s="39"/>
      <c r="AE3196" s="39"/>
      <c r="AF3196" s="39"/>
      <c r="AG3196" s="39"/>
      <c r="AH3196" s="39"/>
      <c r="AI3196" s="39"/>
      <c r="AJ3196" s="39"/>
      <c r="AK3196" s="39"/>
      <c r="AL3196" s="39"/>
      <c r="AM3196" s="39"/>
      <c r="AN3196" s="39"/>
      <c r="AO3196" s="39"/>
      <c r="AP3196" s="39"/>
      <c r="AQ3196" s="39"/>
      <c r="AR3196" s="39"/>
      <c r="AS3196" s="39"/>
      <c r="AT3196" s="39"/>
      <c r="AU3196" s="39"/>
      <c r="AV3196" s="39"/>
      <c r="AW3196" s="39"/>
      <c r="AX3196" s="39"/>
      <c r="AY3196" s="39"/>
      <c r="AZ3196" s="39"/>
      <c r="BA3196" s="39"/>
      <c r="BB3196" s="39"/>
      <c r="BC3196" s="39"/>
      <c r="BD3196" s="39"/>
      <c r="BE3196" s="39"/>
      <c r="BF3196" s="39"/>
      <c r="BG3196" s="39"/>
      <c r="BH3196" s="39"/>
      <c r="BI3196" s="39"/>
      <c r="BJ3196" s="39"/>
      <c r="BK3196" s="39"/>
      <c r="BL3196" s="39"/>
      <c r="BM3196" s="39"/>
      <c r="BN3196" s="39"/>
      <c r="BO3196" s="39"/>
      <c r="BP3196" s="39"/>
      <c r="BQ3196" s="39"/>
      <c r="BR3196" s="39"/>
      <c r="BS3196" s="39"/>
      <c r="BT3196" s="39"/>
      <c r="BU3196" s="39"/>
      <c r="BV3196" s="39"/>
      <c r="BW3196" s="39"/>
      <c r="BX3196" s="39"/>
      <c r="BY3196" s="39"/>
      <c r="BZ3196" s="39"/>
      <c r="CA3196" s="39"/>
      <c r="CB3196" s="39"/>
      <c r="CC3196" s="39"/>
      <c r="CD3196" s="39"/>
      <c r="CE3196" s="39"/>
      <c r="CF3196" s="39"/>
      <c r="CG3196" s="39"/>
      <c r="CH3196" s="39"/>
      <c r="CI3196" s="39"/>
      <c r="CJ3196" s="39"/>
      <c r="CK3196" s="39"/>
      <c r="CL3196" s="39"/>
      <c r="CM3196" s="39"/>
      <c r="CN3196" s="39"/>
      <c r="CO3196" s="39"/>
      <c r="CP3196" s="39"/>
      <c r="CQ3196" s="39"/>
      <c r="CR3196" s="39"/>
      <c r="CS3196" s="39"/>
      <c r="CT3196" s="39"/>
      <c r="CU3196" s="39"/>
      <c r="CV3196" s="39"/>
      <c r="CW3196" s="39"/>
      <c r="CX3196" s="39"/>
      <c r="CY3196" s="39"/>
      <c r="CZ3196" s="39"/>
      <c r="DA3196" s="39"/>
      <c r="DB3196" s="39"/>
      <c r="DC3196" s="39"/>
      <c r="DD3196" s="39"/>
      <c r="DE3196" s="39"/>
    </row>
    <row r="3197" spans="1:109" s="38" customFormat="1" ht="12">
      <c r="A3197" s="298"/>
      <c r="B3197" s="298"/>
      <c r="C3197" s="298"/>
      <c r="D3197" s="298"/>
      <c r="E3197" s="298"/>
      <c r="F3197" s="298"/>
      <c r="G3197" s="298"/>
      <c r="H3197" s="298"/>
      <c r="I3197" s="298"/>
      <c r="J3197" s="298"/>
      <c r="K3197" s="298"/>
      <c r="L3197" s="299"/>
      <c r="M3197" s="302"/>
      <c r="N3197" s="298"/>
      <c r="O3197" s="238"/>
      <c r="P3197" s="238"/>
      <c r="Q3197" s="238"/>
      <c r="T3197" s="39"/>
      <c r="U3197" s="39"/>
      <c r="V3197" s="39"/>
      <c r="W3197" s="39"/>
      <c r="X3197" s="39"/>
      <c r="Y3197" s="39"/>
      <c r="Z3197" s="39"/>
      <c r="AA3197" s="39"/>
      <c r="AB3197" s="39"/>
      <c r="AC3197" s="39"/>
      <c r="AD3197" s="39"/>
      <c r="AE3197" s="39"/>
      <c r="AF3197" s="39"/>
      <c r="AG3197" s="39"/>
      <c r="AH3197" s="39"/>
      <c r="AI3197" s="39"/>
      <c r="AJ3197" s="39"/>
      <c r="AK3197" s="39"/>
      <c r="AL3197" s="39"/>
      <c r="AM3197" s="39"/>
      <c r="AN3197" s="39"/>
      <c r="AO3197" s="39"/>
      <c r="AP3197" s="39"/>
      <c r="AQ3197" s="39"/>
      <c r="AR3197" s="39"/>
      <c r="AS3197" s="39"/>
      <c r="AT3197" s="39"/>
      <c r="AU3197" s="39"/>
      <c r="AV3197" s="39"/>
      <c r="AW3197" s="39"/>
      <c r="AX3197" s="39"/>
      <c r="AY3197" s="39"/>
      <c r="AZ3197" s="39"/>
      <c r="BA3197" s="39"/>
      <c r="BB3197" s="39"/>
      <c r="BC3197" s="39"/>
      <c r="BD3197" s="39"/>
      <c r="BE3197" s="39"/>
      <c r="BF3197" s="39"/>
      <c r="BG3197" s="39"/>
      <c r="BH3197" s="39"/>
      <c r="BI3197" s="39"/>
      <c r="BJ3197" s="39"/>
      <c r="BK3197" s="39"/>
      <c r="BL3197" s="39"/>
      <c r="BM3197" s="39"/>
      <c r="BN3197" s="39"/>
      <c r="BO3197" s="39"/>
      <c r="BP3197" s="39"/>
      <c r="BQ3197" s="39"/>
      <c r="BR3197" s="39"/>
      <c r="BS3197" s="39"/>
      <c r="BT3197" s="39"/>
      <c r="BU3197" s="39"/>
      <c r="BV3197" s="39"/>
      <c r="BW3197" s="39"/>
      <c r="BX3197" s="39"/>
      <c r="BY3197" s="39"/>
      <c r="BZ3197" s="39"/>
      <c r="CA3197" s="39"/>
      <c r="CB3197" s="39"/>
      <c r="CC3197" s="39"/>
      <c r="CD3197" s="39"/>
      <c r="CE3197" s="39"/>
      <c r="CF3197" s="39"/>
      <c r="CG3197" s="39"/>
      <c r="CH3197" s="39"/>
      <c r="CI3197" s="39"/>
      <c r="CJ3197" s="39"/>
      <c r="CK3197" s="39"/>
      <c r="CL3197" s="39"/>
      <c r="CM3197" s="39"/>
      <c r="CN3197" s="39"/>
      <c r="CO3197" s="39"/>
      <c r="CP3197" s="39"/>
      <c r="CQ3197" s="39"/>
      <c r="CR3197" s="39"/>
      <c r="CS3197" s="39"/>
      <c r="CT3197" s="39"/>
      <c r="CU3197" s="39"/>
      <c r="CV3197" s="39"/>
      <c r="CW3197" s="39"/>
      <c r="CX3197" s="39"/>
      <c r="CY3197" s="39"/>
      <c r="CZ3197" s="39"/>
      <c r="DA3197" s="39"/>
      <c r="DB3197" s="39"/>
      <c r="DC3197" s="39"/>
      <c r="DD3197" s="39"/>
      <c r="DE3197" s="39"/>
    </row>
    <row r="3198" spans="1:109" s="38" customFormat="1" ht="12">
      <c r="A3198" s="298"/>
      <c r="B3198" s="298"/>
      <c r="C3198" s="298"/>
      <c r="D3198" s="298"/>
      <c r="E3198" s="298"/>
      <c r="F3198" s="298"/>
      <c r="G3198" s="298"/>
      <c r="H3198" s="298"/>
      <c r="I3198" s="298"/>
      <c r="J3198" s="298"/>
      <c r="K3198" s="298"/>
      <c r="L3198" s="299"/>
      <c r="M3198" s="302"/>
      <c r="N3198" s="298"/>
      <c r="O3198" s="238"/>
      <c r="P3198" s="238"/>
      <c r="Q3198" s="238"/>
      <c r="T3198" s="39"/>
      <c r="U3198" s="39"/>
      <c r="V3198" s="39"/>
      <c r="W3198" s="39"/>
      <c r="X3198" s="39"/>
      <c r="Y3198" s="39"/>
      <c r="Z3198" s="39"/>
      <c r="AA3198" s="39"/>
      <c r="AB3198" s="39"/>
      <c r="AC3198" s="39"/>
      <c r="AD3198" s="39"/>
      <c r="AE3198" s="39"/>
      <c r="AF3198" s="39"/>
      <c r="AG3198" s="39"/>
      <c r="AH3198" s="39"/>
      <c r="AI3198" s="39"/>
      <c r="AJ3198" s="39"/>
      <c r="AK3198" s="39"/>
      <c r="AL3198" s="39"/>
      <c r="AM3198" s="39"/>
      <c r="AN3198" s="39"/>
      <c r="AO3198" s="39"/>
      <c r="AP3198" s="39"/>
      <c r="AQ3198" s="39"/>
      <c r="AR3198" s="39"/>
      <c r="AS3198" s="39"/>
      <c r="AT3198" s="39"/>
      <c r="AU3198" s="39"/>
      <c r="AV3198" s="39"/>
      <c r="AW3198" s="39"/>
      <c r="AX3198" s="39"/>
      <c r="AY3198" s="39"/>
      <c r="AZ3198" s="39"/>
      <c r="BA3198" s="39"/>
      <c r="BB3198" s="39"/>
      <c r="BC3198" s="39"/>
      <c r="BD3198" s="39"/>
      <c r="BE3198" s="39"/>
      <c r="BF3198" s="39"/>
      <c r="BG3198" s="39"/>
      <c r="BH3198" s="39"/>
      <c r="BI3198" s="39"/>
      <c r="BJ3198" s="39"/>
      <c r="BK3198" s="39"/>
      <c r="BL3198" s="39"/>
      <c r="BM3198" s="39"/>
      <c r="BN3198" s="39"/>
      <c r="BO3198" s="39"/>
      <c r="BP3198" s="39"/>
      <c r="BQ3198" s="39"/>
      <c r="BR3198" s="39"/>
      <c r="BS3198" s="39"/>
      <c r="BT3198" s="39"/>
      <c r="BU3198" s="39"/>
      <c r="BV3198" s="39"/>
      <c r="BW3198" s="39"/>
      <c r="BX3198" s="39"/>
      <c r="BY3198" s="39"/>
      <c r="BZ3198" s="39"/>
      <c r="CA3198" s="39"/>
      <c r="CB3198" s="39"/>
      <c r="CC3198" s="39"/>
      <c r="CD3198" s="39"/>
      <c r="CE3198" s="39"/>
      <c r="CF3198" s="39"/>
      <c r="CG3198" s="39"/>
      <c r="CH3198" s="39"/>
      <c r="CI3198" s="39"/>
      <c r="CJ3198" s="39"/>
      <c r="CK3198" s="39"/>
      <c r="CL3198" s="39"/>
      <c r="CM3198" s="39"/>
      <c r="CN3198" s="39"/>
      <c r="CO3198" s="39"/>
      <c r="CP3198" s="39"/>
      <c r="CQ3198" s="39"/>
      <c r="CR3198" s="39"/>
      <c r="CS3198" s="39"/>
      <c r="CT3198" s="39"/>
      <c r="CU3198" s="39"/>
      <c r="CV3198" s="39"/>
      <c r="CW3198" s="39"/>
      <c r="CX3198" s="39"/>
      <c r="CY3198" s="39"/>
      <c r="CZ3198" s="39"/>
      <c r="DA3198" s="39"/>
      <c r="DB3198" s="39"/>
      <c r="DC3198" s="39"/>
      <c r="DD3198" s="39"/>
      <c r="DE3198" s="39"/>
    </row>
    <row r="3199" spans="1:109" s="38" customFormat="1" ht="12">
      <c r="A3199" s="298"/>
      <c r="B3199" s="298"/>
      <c r="C3199" s="298"/>
      <c r="D3199" s="298"/>
      <c r="E3199" s="298"/>
      <c r="F3199" s="298"/>
      <c r="G3199" s="298"/>
      <c r="H3199" s="298"/>
      <c r="I3199" s="298"/>
      <c r="J3199" s="298"/>
      <c r="K3199" s="298"/>
      <c r="L3199" s="299"/>
      <c r="M3199" s="302"/>
      <c r="N3199" s="298"/>
      <c r="O3199" s="238"/>
      <c r="P3199" s="238"/>
      <c r="Q3199" s="238"/>
      <c r="T3199" s="39"/>
      <c r="U3199" s="39"/>
      <c r="V3199" s="39"/>
      <c r="W3199" s="39"/>
      <c r="X3199" s="39"/>
      <c r="Y3199" s="39"/>
      <c r="Z3199" s="39"/>
      <c r="AA3199" s="39"/>
      <c r="AB3199" s="39"/>
      <c r="AC3199" s="39"/>
      <c r="AD3199" s="39"/>
      <c r="AE3199" s="39"/>
      <c r="AF3199" s="39"/>
      <c r="AG3199" s="39"/>
      <c r="AH3199" s="39"/>
      <c r="AI3199" s="39"/>
      <c r="AJ3199" s="39"/>
      <c r="AK3199" s="39"/>
      <c r="AL3199" s="39"/>
      <c r="AM3199" s="39"/>
      <c r="AN3199" s="39"/>
      <c r="AO3199" s="39"/>
      <c r="AP3199" s="39"/>
      <c r="AQ3199" s="39"/>
      <c r="AR3199" s="39"/>
      <c r="AS3199" s="39"/>
      <c r="AT3199" s="39"/>
      <c r="AU3199" s="39"/>
      <c r="AV3199" s="39"/>
      <c r="AW3199" s="39"/>
      <c r="AX3199" s="39"/>
      <c r="AY3199" s="39"/>
      <c r="AZ3199" s="39"/>
      <c r="BA3199" s="39"/>
      <c r="BB3199" s="39"/>
      <c r="BC3199" s="39"/>
      <c r="BD3199" s="39"/>
      <c r="BE3199" s="39"/>
      <c r="BF3199" s="39"/>
      <c r="BG3199" s="39"/>
      <c r="BH3199" s="39"/>
      <c r="BI3199" s="39"/>
      <c r="BJ3199" s="39"/>
      <c r="BK3199" s="39"/>
      <c r="BL3199" s="39"/>
      <c r="BM3199" s="39"/>
      <c r="BN3199" s="39"/>
      <c r="BO3199" s="39"/>
      <c r="BP3199" s="39"/>
      <c r="BQ3199" s="39"/>
      <c r="BR3199" s="39"/>
      <c r="BS3199" s="39"/>
      <c r="BT3199" s="39"/>
      <c r="BU3199" s="39"/>
      <c r="BV3199" s="39"/>
      <c r="BW3199" s="39"/>
      <c r="BX3199" s="39"/>
      <c r="BY3199" s="39"/>
      <c r="BZ3199" s="39"/>
      <c r="CA3199" s="39"/>
      <c r="CB3199" s="39"/>
      <c r="CC3199" s="39"/>
      <c r="CD3199" s="39"/>
      <c r="CE3199" s="39"/>
      <c r="CF3199" s="39"/>
      <c r="CG3199" s="39"/>
      <c r="CH3199" s="39"/>
      <c r="CI3199" s="39"/>
      <c r="CJ3199" s="39"/>
      <c r="CK3199" s="39"/>
      <c r="CL3199" s="39"/>
      <c r="CM3199" s="39"/>
      <c r="CN3199" s="39"/>
      <c r="CO3199" s="39"/>
      <c r="CP3199" s="39"/>
      <c r="CQ3199" s="39"/>
      <c r="CR3199" s="39"/>
      <c r="CS3199" s="39"/>
      <c r="CT3199" s="39"/>
      <c r="CU3199" s="39"/>
      <c r="CV3199" s="39"/>
      <c r="CW3199" s="39"/>
      <c r="CX3199" s="39"/>
      <c r="CY3199" s="39"/>
      <c r="CZ3199" s="39"/>
      <c r="DA3199" s="39"/>
      <c r="DB3199" s="39"/>
      <c r="DC3199" s="39"/>
      <c r="DD3199" s="39"/>
      <c r="DE3199" s="39"/>
    </row>
    <row r="3200" spans="1:109" s="38" customFormat="1" ht="12">
      <c r="A3200" s="298"/>
      <c r="B3200" s="298"/>
      <c r="C3200" s="298"/>
      <c r="D3200" s="298"/>
      <c r="E3200" s="298"/>
      <c r="F3200" s="298"/>
      <c r="G3200" s="298"/>
      <c r="H3200" s="298"/>
      <c r="I3200" s="298"/>
      <c r="J3200" s="298"/>
      <c r="K3200" s="298"/>
      <c r="L3200" s="299"/>
      <c r="M3200" s="302"/>
      <c r="N3200" s="298"/>
      <c r="O3200" s="238"/>
      <c r="P3200" s="238"/>
      <c r="Q3200" s="238"/>
      <c r="T3200" s="39"/>
      <c r="U3200" s="39"/>
      <c r="V3200" s="39"/>
      <c r="W3200" s="39"/>
      <c r="X3200" s="39"/>
      <c r="Y3200" s="39"/>
      <c r="Z3200" s="39"/>
      <c r="AA3200" s="39"/>
      <c r="AB3200" s="39"/>
      <c r="AC3200" s="39"/>
      <c r="AD3200" s="39"/>
      <c r="AE3200" s="39"/>
      <c r="AF3200" s="39"/>
      <c r="AG3200" s="39"/>
      <c r="AH3200" s="39"/>
      <c r="AI3200" s="39"/>
      <c r="AJ3200" s="39"/>
      <c r="AK3200" s="39"/>
      <c r="AL3200" s="39"/>
      <c r="AM3200" s="39"/>
      <c r="AN3200" s="39"/>
      <c r="AO3200" s="39"/>
      <c r="AP3200" s="39"/>
      <c r="AQ3200" s="39"/>
      <c r="AR3200" s="39"/>
      <c r="AS3200" s="39"/>
      <c r="AT3200" s="39"/>
      <c r="AU3200" s="39"/>
      <c r="AV3200" s="39"/>
      <c r="AW3200" s="39"/>
      <c r="AX3200" s="39"/>
      <c r="AY3200" s="39"/>
      <c r="AZ3200" s="39"/>
      <c r="BA3200" s="39"/>
      <c r="BB3200" s="39"/>
      <c r="BC3200" s="39"/>
      <c r="BD3200" s="39"/>
      <c r="BE3200" s="39"/>
      <c r="BF3200" s="39"/>
      <c r="BG3200" s="39"/>
      <c r="BH3200" s="39"/>
      <c r="BI3200" s="39"/>
      <c r="BJ3200" s="39"/>
      <c r="BK3200" s="39"/>
      <c r="BL3200" s="39"/>
      <c r="BM3200" s="39"/>
      <c r="BN3200" s="39"/>
      <c r="BO3200" s="39"/>
      <c r="BP3200" s="39"/>
      <c r="BQ3200" s="39"/>
      <c r="BR3200" s="39"/>
      <c r="BS3200" s="39"/>
      <c r="BT3200" s="39"/>
      <c r="BU3200" s="39"/>
      <c r="BV3200" s="39"/>
      <c r="BW3200" s="39"/>
      <c r="BX3200" s="39"/>
      <c r="BY3200" s="39"/>
      <c r="BZ3200" s="39"/>
      <c r="CA3200" s="39"/>
      <c r="CB3200" s="39"/>
      <c r="CC3200" s="39"/>
      <c r="CD3200" s="39"/>
      <c r="CE3200" s="39"/>
      <c r="CF3200" s="39"/>
      <c r="CG3200" s="39"/>
      <c r="CH3200" s="39"/>
      <c r="CI3200" s="39"/>
      <c r="CJ3200" s="39"/>
      <c r="CK3200" s="39"/>
      <c r="CL3200" s="39"/>
      <c r="CM3200" s="39"/>
      <c r="CN3200" s="39"/>
      <c r="CO3200" s="39"/>
      <c r="CP3200" s="39"/>
      <c r="CQ3200" s="39"/>
      <c r="CR3200" s="39"/>
      <c r="CS3200" s="39"/>
      <c r="CT3200" s="39"/>
      <c r="CU3200" s="39"/>
      <c r="CV3200" s="39"/>
      <c r="CW3200" s="39"/>
      <c r="CX3200" s="39"/>
      <c r="CY3200" s="39"/>
      <c r="CZ3200" s="39"/>
      <c r="DA3200" s="39"/>
      <c r="DB3200" s="39"/>
      <c r="DC3200" s="39"/>
      <c r="DD3200" s="39"/>
      <c r="DE3200" s="39"/>
    </row>
    <row r="3201" spans="1:109" s="38" customFormat="1" ht="12">
      <c r="A3201" s="298"/>
      <c r="B3201" s="298"/>
      <c r="C3201" s="298"/>
      <c r="D3201" s="298"/>
      <c r="E3201" s="298"/>
      <c r="F3201" s="298"/>
      <c r="G3201" s="298"/>
      <c r="H3201" s="298"/>
      <c r="I3201" s="298"/>
      <c r="J3201" s="298"/>
      <c r="K3201" s="298"/>
      <c r="L3201" s="299"/>
      <c r="M3201" s="302"/>
      <c r="N3201" s="298"/>
      <c r="O3201" s="238"/>
      <c r="P3201" s="238"/>
      <c r="Q3201" s="238"/>
      <c r="T3201" s="39"/>
      <c r="U3201" s="39"/>
      <c r="V3201" s="39"/>
      <c r="W3201" s="39"/>
      <c r="X3201" s="39"/>
      <c r="Y3201" s="39"/>
      <c r="Z3201" s="39"/>
      <c r="AA3201" s="39"/>
      <c r="AB3201" s="39"/>
      <c r="AC3201" s="39"/>
      <c r="AD3201" s="39"/>
      <c r="AE3201" s="39"/>
      <c r="AF3201" s="39"/>
      <c r="AG3201" s="39"/>
      <c r="AH3201" s="39"/>
      <c r="AI3201" s="39"/>
      <c r="AJ3201" s="39"/>
      <c r="AK3201" s="39"/>
      <c r="AL3201" s="39"/>
      <c r="AM3201" s="39"/>
      <c r="AN3201" s="39"/>
      <c r="AO3201" s="39"/>
      <c r="AP3201" s="39"/>
      <c r="AQ3201" s="39"/>
      <c r="AR3201" s="39"/>
      <c r="AS3201" s="39"/>
      <c r="AT3201" s="39"/>
      <c r="AU3201" s="39"/>
      <c r="AV3201" s="39"/>
      <c r="AW3201" s="39"/>
      <c r="AX3201" s="39"/>
      <c r="AY3201" s="39"/>
      <c r="AZ3201" s="39"/>
      <c r="BA3201" s="39"/>
      <c r="BB3201" s="39"/>
      <c r="BC3201" s="39"/>
      <c r="BD3201" s="39"/>
      <c r="BE3201" s="39"/>
      <c r="BF3201" s="39"/>
      <c r="BG3201" s="39"/>
      <c r="BH3201" s="39"/>
      <c r="BI3201" s="39"/>
      <c r="BJ3201" s="39"/>
      <c r="BK3201" s="39"/>
      <c r="BL3201" s="39"/>
      <c r="BM3201" s="39"/>
      <c r="BN3201" s="39"/>
      <c r="BO3201" s="39"/>
      <c r="BP3201" s="39"/>
      <c r="BQ3201" s="39"/>
      <c r="BR3201" s="39"/>
      <c r="BS3201" s="39"/>
      <c r="BT3201" s="39"/>
      <c r="BU3201" s="39"/>
      <c r="BV3201" s="39"/>
      <c r="BW3201" s="39"/>
      <c r="BX3201" s="39"/>
      <c r="BY3201" s="39"/>
      <c r="BZ3201" s="39"/>
      <c r="CA3201" s="39"/>
      <c r="CB3201" s="39"/>
      <c r="CC3201" s="39"/>
      <c r="CD3201" s="39"/>
      <c r="CE3201" s="39"/>
      <c r="CF3201" s="39"/>
      <c r="CG3201" s="39"/>
      <c r="CH3201" s="39"/>
      <c r="CI3201" s="39"/>
      <c r="CJ3201" s="39"/>
      <c r="CK3201" s="39"/>
      <c r="CL3201" s="39"/>
      <c r="CM3201" s="39"/>
      <c r="CN3201" s="39"/>
      <c r="CO3201" s="39"/>
      <c r="CP3201" s="39"/>
      <c r="CQ3201" s="39"/>
      <c r="CR3201" s="39"/>
      <c r="CS3201" s="39"/>
      <c r="CT3201" s="39"/>
      <c r="CU3201" s="39"/>
      <c r="CV3201" s="39"/>
      <c r="CW3201" s="39"/>
      <c r="CX3201" s="39"/>
      <c r="CY3201" s="39"/>
      <c r="CZ3201" s="39"/>
      <c r="DA3201" s="39"/>
      <c r="DB3201" s="39"/>
      <c r="DC3201" s="39"/>
      <c r="DD3201" s="39"/>
      <c r="DE3201" s="39"/>
    </row>
    <row r="3202" spans="1:109" s="38" customFormat="1" ht="12">
      <c r="A3202" s="298"/>
      <c r="B3202" s="298"/>
      <c r="C3202" s="298"/>
      <c r="D3202" s="298"/>
      <c r="E3202" s="298"/>
      <c r="F3202" s="298"/>
      <c r="G3202" s="298"/>
      <c r="H3202" s="298"/>
      <c r="I3202" s="298"/>
      <c r="J3202" s="298"/>
      <c r="K3202" s="298"/>
      <c r="L3202" s="299"/>
      <c r="M3202" s="302"/>
      <c r="N3202" s="298"/>
      <c r="O3202" s="238"/>
      <c r="P3202" s="238"/>
      <c r="Q3202" s="238"/>
      <c r="T3202" s="39"/>
      <c r="U3202" s="39"/>
      <c r="V3202" s="39"/>
      <c r="W3202" s="39"/>
      <c r="X3202" s="39"/>
      <c r="Y3202" s="39"/>
      <c r="Z3202" s="39"/>
      <c r="AA3202" s="39"/>
      <c r="AB3202" s="39"/>
      <c r="AC3202" s="39"/>
      <c r="AD3202" s="39"/>
      <c r="AE3202" s="39"/>
      <c r="AF3202" s="39"/>
      <c r="AG3202" s="39"/>
      <c r="AH3202" s="39"/>
      <c r="AI3202" s="39"/>
      <c r="AJ3202" s="39"/>
      <c r="AK3202" s="39"/>
      <c r="AL3202" s="39"/>
      <c r="AM3202" s="39"/>
      <c r="AN3202" s="39"/>
      <c r="AO3202" s="39"/>
      <c r="AP3202" s="39"/>
      <c r="AQ3202" s="39"/>
      <c r="AR3202" s="39"/>
      <c r="AS3202" s="39"/>
      <c r="AT3202" s="39"/>
      <c r="AU3202" s="39"/>
      <c r="AV3202" s="39"/>
      <c r="AW3202" s="39"/>
      <c r="AX3202" s="39"/>
      <c r="AY3202" s="39"/>
      <c r="AZ3202" s="39"/>
      <c r="BA3202" s="39"/>
      <c r="BB3202" s="39"/>
      <c r="BC3202" s="39"/>
      <c r="BD3202" s="39"/>
      <c r="BE3202" s="39"/>
      <c r="BF3202" s="39"/>
      <c r="BG3202" s="39"/>
      <c r="BH3202" s="39"/>
      <c r="BI3202" s="39"/>
      <c r="BJ3202" s="39"/>
      <c r="BK3202" s="39"/>
      <c r="BL3202" s="39"/>
      <c r="BM3202" s="39"/>
      <c r="BN3202" s="39"/>
      <c r="BO3202" s="39"/>
      <c r="BP3202" s="39"/>
      <c r="BQ3202" s="39"/>
      <c r="BR3202" s="39"/>
      <c r="BS3202" s="39"/>
      <c r="BT3202" s="39"/>
      <c r="BU3202" s="39"/>
      <c r="BV3202" s="39"/>
      <c r="BW3202" s="39"/>
      <c r="BX3202" s="39"/>
      <c r="BY3202" s="39"/>
      <c r="BZ3202" s="39"/>
      <c r="CA3202" s="39"/>
      <c r="CB3202" s="39"/>
      <c r="CC3202" s="39"/>
      <c r="CD3202" s="39"/>
      <c r="CE3202" s="39"/>
      <c r="CF3202" s="39"/>
      <c r="CG3202" s="39"/>
      <c r="CH3202" s="39"/>
      <c r="CI3202" s="39"/>
      <c r="CJ3202" s="39"/>
      <c r="CK3202" s="39"/>
      <c r="CL3202" s="39"/>
      <c r="CM3202" s="39"/>
      <c r="CN3202" s="39"/>
      <c r="CO3202" s="39"/>
      <c r="CP3202" s="39"/>
      <c r="CQ3202" s="39"/>
      <c r="CR3202" s="39"/>
      <c r="CS3202" s="39"/>
      <c r="CT3202" s="39"/>
      <c r="CU3202" s="39"/>
      <c r="CV3202" s="39"/>
      <c r="CW3202" s="39"/>
      <c r="CX3202" s="39"/>
      <c r="CY3202" s="39"/>
      <c r="CZ3202" s="39"/>
      <c r="DA3202" s="39"/>
      <c r="DB3202" s="39"/>
      <c r="DC3202" s="39"/>
      <c r="DD3202" s="39"/>
      <c r="DE3202" s="39"/>
    </row>
    <row r="3203" spans="1:109" s="38" customFormat="1" ht="12">
      <c r="A3203" s="298"/>
      <c r="B3203" s="298"/>
      <c r="C3203" s="298"/>
      <c r="D3203" s="298"/>
      <c r="E3203" s="298"/>
      <c r="F3203" s="298"/>
      <c r="G3203" s="298"/>
      <c r="H3203" s="298"/>
      <c r="I3203" s="298"/>
      <c r="J3203" s="298"/>
      <c r="K3203" s="298"/>
      <c r="L3203" s="299"/>
      <c r="M3203" s="302"/>
      <c r="N3203" s="298"/>
      <c r="O3203" s="238"/>
      <c r="P3203" s="238"/>
      <c r="Q3203" s="238"/>
      <c r="T3203" s="39"/>
      <c r="U3203" s="39"/>
      <c r="V3203" s="39"/>
      <c r="W3203" s="39"/>
      <c r="X3203" s="39"/>
      <c r="Y3203" s="39"/>
      <c r="Z3203" s="39"/>
      <c r="AA3203" s="39"/>
      <c r="AB3203" s="39"/>
      <c r="AC3203" s="39"/>
      <c r="AD3203" s="39"/>
      <c r="AE3203" s="39"/>
      <c r="AF3203" s="39"/>
      <c r="AG3203" s="39"/>
      <c r="AH3203" s="39"/>
      <c r="AI3203" s="39"/>
      <c r="AJ3203" s="39"/>
      <c r="AK3203" s="39"/>
      <c r="AL3203" s="39"/>
      <c r="AM3203" s="39"/>
      <c r="AN3203" s="39"/>
      <c r="AO3203" s="39"/>
      <c r="AP3203" s="39"/>
      <c r="AQ3203" s="39"/>
      <c r="AR3203" s="39"/>
      <c r="AS3203" s="39"/>
      <c r="AT3203" s="39"/>
      <c r="AU3203" s="39"/>
      <c r="AV3203" s="39"/>
      <c r="AW3203" s="39"/>
      <c r="AX3203" s="39"/>
      <c r="AY3203" s="39"/>
      <c r="AZ3203" s="39"/>
      <c r="BA3203" s="39"/>
      <c r="BB3203" s="39"/>
      <c r="BC3203" s="39"/>
      <c r="BD3203" s="39"/>
      <c r="BE3203" s="39"/>
      <c r="BF3203" s="39"/>
      <c r="BG3203" s="39"/>
      <c r="BH3203" s="39"/>
      <c r="BI3203" s="39"/>
      <c r="BJ3203" s="39"/>
      <c r="BK3203" s="39"/>
      <c r="BL3203" s="39"/>
      <c r="BM3203" s="39"/>
      <c r="BN3203" s="39"/>
      <c r="BO3203" s="39"/>
      <c r="BP3203" s="39"/>
      <c r="BQ3203" s="39"/>
      <c r="BR3203" s="39"/>
      <c r="BS3203" s="39"/>
      <c r="BT3203" s="39"/>
      <c r="BU3203" s="39"/>
      <c r="BV3203" s="39"/>
      <c r="BW3203" s="39"/>
      <c r="BX3203" s="39"/>
      <c r="BY3203" s="39"/>
      <c r="BZ3203" s="39"/>
      <c r="CA3203" s="39"/>
      <c r="CB3203" s="39"/>
      <c r="CC3203" s="39"/>
      <c r="CD3203" s="39"/>
      <c r="CE3203" s="39"/>
      <c r="CF3203" s="39"/>
      <c r="CG3203" s="39"/>
      <c r="CH3203" s="39"/>
      <c r="CI3203" s="39"/>
      <c r="CJ3203" s="39"/>
      <c r="CK3203" s="39"/>
      <c r="CL3203" s="39"/>
      <c r="CM3203" s="39"/>
      <c r="CN3203" s="39"/>
      <c r="CO3203" s="39"/>
      <c r="CP3203" s="39"/>
      <c r="CQ3203" s="39"/>
      <c r="CR3203" s="39"/>
      <c r="CS3203" s="39"/>
      <c r="CT3203" s="39"/>
      <c r="CU3203" s="39"/>
      <c r="CV3203" s="39"/>
      <c r="CW3203" s="39"/>
      <c r="CX3203" s="39"/>
      <c r="CY3203" s="39"/>
      <c r="CZ3203" s="39"/>
      <c r="DA3203" s="39"/>
      <c r="DB3203" s="39"/>
      <c r="DC3203" s="39"/>
      <c r="DD3203" s="39"/>
      <c r="DE3203" s="39"/>
    </row>
    <row r="3204" spans="1:109" s="38" customFormat="1" ht="12">
      <c r="A3204" s="298"/>
      <c r="B3204" s="298"/>
      <c r="C3204" s="298"/>
      <c r="D3204" s="298"/>
      <c r="E3204" s="298"/>
      <c r="F3204" s="298"/>
      <c r="G3204" s="298"/>
      <c r="H3204" s="298"/>
      <c r="I3204" s="298"/>
      <c r="J3204" s="298"/>
      <c r="K3204" s="298"/>
      <c r="L3204" s="299"/>
      <c r="M3204" s="302"/>
      <c r="N3204" s="298"/>
      <c r="O3204" s="238"/>
      <c r="P3204" s="238"/>
      <c r="Q3204" s="238"/>
      <c r="T3204" s="39"/>
      <c r="U3204" s="39"/>
      <c r="V3204" s="39"/>
      <c r="W3204" s="39"/>
      <c r="X3204" s="39"/>
      <c r="Y3204" s="39"/>
      <c r="Z3204" s="39"/>
      <c r="AA3204" s="39"/>
      <c r="AB3204" s="39"/>
      <c r="AC3204" s="39"/>
      <c r="AD3204" s="39"/>
      <c r="AE3204" s="39"/>
      <c r="AF3204" s="39"/>
      <c r="AG3204" s="39"/>
      <c r="AH3204" s="39"/>
      <c r="AI3204" s="39"/>
      <c r="AJ3204" s="39"/>
      <c r="AK3204" s="39"/>
      <c r="AL3204" s="39"/>
      <c r="AM3204" s="39"/>
      <c r="AN3204" s="39"/>
      <c r="AO3204" s="39"/>
      <c r="AP3204" s="39"/>
      <c r="AQ3204" s="39"/>
      <c r="AR3204" s="39"/>
      <c r="AS3204" s="39"/>
      <c r="AT3204" s="39"/>
      <c r="AU3204" s="39"/>
      <c r="AV3204" s="39"/>
      <c r="AW3204" s="39"/>
      <c r="AX3204" s="39"/>
      <c r="AY3204" s="39"/>
      <c r="AZ3204" s="39"/>
      <c r="BA3204" s="39"/>
      <c r="BB3204" s="39"/>
      <c r="BC3204" s="39"/>
      <c r="BD3204" s="39"/>
      <c r="BE3204" s="39"/>
      <c r="BF3204" s="39"/>
      <c r="BG3204" s="39"/>
      <c r="BH3204" s="39"/>
      <c r="BI3204" s="39"/>
      <c r="BJ3204" s="39"/>
      <c r="BK3204" s="39"/>
      <c r="BL3204" s="39"/>
      <c r="BM3204" s="39"/>
      <c r="BN3204" s="39"/>
      <c r="BO3204" s="39"/>
      <c r="BP3204" s="39"/>
      <c r="BQ3204" s="39"/>
      <c r="BR3204" s="39"/>
      <c r="BS3204" s="39"/>
      <c r="BT3204" s="39"/>
      <c r="BU3204" s="39"/>
      <c r="BV3204" s="39"/>
      <c r="BW3204" s="39"/>
      <c r="BX3204" s="39"/>
      <c r="BY3204" s="39"/>
      <c r="BZ3204" s="39"/>
      <c r="CA3204" s="39"/>
      <c r="CB3204" s="39"/>
      <c r="CC3204" s="39"/>
      <c r="CD3204" s="39"/>
      <c r="CE3204" s="39"/>
      <c r="CF3204" s="39"/>
      <c r="CG3204" s="39"/>
      <c r="CH3204" s="39"/>
      <c r="CI3204" s="39"/>
      <c r="CJ3204" s="39"/>
      <c r="CK3204" s="39"/>
      <c r="CL3204" s="39"/>
      <c r="CM3204" s="39"/>
      <c r="CN3204" s="39"/>
      <c r="CO3204" s="39"/>
      <c r="CP3204" s="39"/>
      <c r="CQ3204" s="39"/>
      <c r="CR3204" s="39"/>
      <c r="CS3204" s="39"/>
      <c r="CT3204" s="39"/>
      <c r="CU3204" s="39"/>
      <c r="CV3204" s="39"/>
      <c r="CW3204" s="39"/>
      <c r="CX3204" s="39"/>
      <c r="CY3204" s="39"/>
      <c r="CZ3204" s="39"/>
      <c r="DA3204" s="39"/>
      <c r="DB3204" s="39"/>
      <c r="DC3204" s="39"/>
      <c r="DD3204" s="39"/>
      <c r="DE3204" s="39"/>
    </row>
    <row r="3205" spans="1:109" s="38" customFormat="1" ht="12">
      <c r="A3205" s="298"/>
      <c r="B3205" s="298"/>
      <c r="C3205" s="298"/>
      <c r="D3205" s="298"/>
      <c r="E3205" s="298"/>
      <c r="F3205" s="298"/>
      <c r="G3205" s="298"/>
      <c r="H3205" s="298"/>
      <c r="I3205" s="298"/>
      <c r="J3205" s="298"/>
      <c r="K3205" s="298"/>
      <c r="L3205" s="299"/>
      <c r="M3205" s="302"/>
      <c r="N3205" s="298"/>
      <c r="O3205" s="238"/>
      <c r="P3205" s="238"/>
      <c r="Q3205" s="238"/>
      <c r="T3205" s="39"/>
      <c r="U3205" s="39"/>
      <c r="V3205" s="39"/>
      <c r="W3205" s="39"/>
      <c r="X3205" s="39"/>
      <c r="Y3205" s="39"/>
      <c r="Z3205" s="39"/>
      <c r="AA3205" s="39"/>
      <c r="AB3205" s="39"/>
      <c r="AC3205" s="39"/>
      <c r="AD3205" s="39"/>
      <c r="AE3205" s="39"/>
      <c r="AF3205" s="39"/>
      <c r="AG3205" s="39"/>
      <c r="AH3205" s="39"/>
      <c r="AI3205" s="39"/>
      <c r="AJ3205" s="39"/>
      <c r="AK3205" s="39"/>
      <c r="AL3205" s="39"/>
      <c r="AM3205" s="39"/>
      <c r="AN3205" s="39"/>
      <c r="AO3205" s="39"/>
      <c r="AP3205" s="39"/>
      <c r="AQ3205" s="39"/>
      <c r="AR3205" s="39"/>
      <c r="AS3205" s="39"/>
      <c r="AT3205" s="39"/>
      <c r="AU3205" s="39"/>
      <c r="AV3205" s="39"/>
      <c r="AW3205" s="39"/>
      <c r="AX3205" s="39"/>
      <c r="AY3205" s="39"/>
      <c r="AZ3205" s="39"/>
      <c r="BA3205" s="39"/>
      <c r="BB3205" s="39"/>
      <c r="BC3205" s="39"/>
      <c r="BD3205" s="39"/>
      <c r="BE3205" s="39"/>
      <c r="BF3205" s="39"/>
      <c r="BG3205" s="39"/>
      <c r="BH3205" s="39"/>
      <c r="BI3205" s="39"/>
      <c r="BJ3205" s="39"/>
      <c r="BK3205" s="39"/>
      <c r="BL3205" s="39"/>
      <c r="BM3205" s="39"/>
      <c r="BN3205" s="39"/>
      <c r="BO3205" s="39"/>
      <c r="BP3205" s="39"/>
      <c r="BQ3205" s="39"/>
      <c r="BR3205" s="39"/>
      <c r="BS3205" s="39"/>
      <c r="BT3205" s="39"/>
      <c r="BU3205" s="39"/>
      <c r="BV3205" s="39"/>
      <c r="BW3205" s="39"/>
      <c r="BX3205" s="39"/>
      <c r="BY3205" s="39"/>
      <c r="BZ3205" s="39"/>
      <c r="CA3205" s="39"/>
      <c r="CB3205" s="39"/>
      <c r="CC3205" s="39"/>
      <c r="CD3205" s="39"/>
      <c r="CE3205" s="39"/>
      <c r="CF3205" s="39"/>
      <c r="CG3205" s="39"/>
      <c r="CH3205" s="39"/>
      <c r="CI3205" s="39"/>
      <c r="CJ3205" s="39"/>
      <c r="CK3205" s="39"/>
      <c r="CL3205" s="39"/>
      <c r="CM3205" s="39"/>
      <c r="CN3205" s="39"/>
      <c r="CO3205" s="39"/>
      <c r="CP3205" s="39"/>
      <c r="CQ3205" s="39"/>
      <c r="CR3205" s="39"/>
      <c r="CS3205" s="39"/>
      <c r="CT3205" s="39"/>
      <c r="CU3205" s="39"/>
      <c r="CV3205" s="39"/>
      <c r="CW3205" s="39"/>
      <c r="CX3205" s="39"/>
      <c r="CY3205" s="39"/>
      <c r="CZ3205" s="39"/>
      <c r="DA3205" s="39"/>
      <c r="DB3205" s="39"/>
      <c r="DC3205" s="39"/>
      <c r="DD3205" s="39"/>
      <c r="DE3205" s="39"/>
    </row>
    <row r="3206" spans="1:109" s="38" customFormat="1" ht="12">
      <c r="A3206" s="298"/>
      <c r="B3206" s="298"/>
      <c r="C3206" s="298"/>
      <c r="D3206" s="298"/>
      <c r="E3206" s="298"/>
      <c r="F3206" s="298"/>
      <c r="G3206" s="298"/>
      <c r="H3206" s="298"/>
      <c r="I3206" s="298"/>
      <c r="J3206" s="298"/>
      <c r="K3206" s="298"/>
      <c r="L3206" s="299"/>
      <c r="M3206" s="302"/>
      <c r="N3206" s="298"/>
      <c r="O3206" s="238"/>
      <c r="P3206" s="238"/>
      <c r="Q3206" s="238"/>
      <c r="T3206" s="39"/>
      <c r="U3206" s="39"/>
      <c r="V3206" s="39"/>
      <c r="W3206" s="39"/>
      <c r="X3206" s="39"/>
      <c r="Y3206" s="39"/>
      <c r="Z3206" s="39"/>
      <c r="AA3206" s="39"/>
      <c r="AB3206" s="39"/>
      <c r="AC3206" s="39"/>
      <c r="AD3206" s="39"/>
      <c r="AE3206" s="39"/>
      <c r="AF3206" s="39"/>
      <c r="AG3206" s="39"/>
      <c r="AH3206" s="39"/>
      <c r="AI3206" s="39"/>
      <c r="AJ3206" s="39"/>
      <c r="AK3206" s="39"/>
      <c r="AL3206" s="39"/>
      <c r="AM3206" s="39"/>
      <c r="AN3206" s="39"/>
      <c r="AO3206" s="39"/>
      <c r="AP3206" s="39"/>
      <c r="AQ3206" s="39"/>
      <c r="AR3206" s="39"/>
      <c r="AS3206" s="39"/>
      <c r="AT3206" s="39"/>
      <c r="AU3206" s="39"/>
      <c r="AV3206" s="39"/>
      <c r="AW3206" s="39"/>
      <c r="AX3206" s="39"/>
      <c r="AY3206" s="39"/>
      <c r="AZ3206" s="39"/>
      <c r="BA3206" s="39"/>
      <c r="BB3206" s="39"/>
      <c r="BC3206" s="39"/>
      <c r="BD3206" s="39"/>
      <c r="BE3206" s="39"/>
      <c r="BF3206" s="39"/>
      <c r="BG3206" s="39"/>
      <c r="BH3206" s="39"/>
      <c r="BI3206" s="39"/>
      <c r="BJ3206" s="39"/>
      <c r="BK3206" s="39"/>
      <c r="BL3206" s="39"/>
      <c r="BM3206" s="39"/>
      <c r="BN3206" s="39"/>
      <c r="BO3206" s="39"/>
      <c r="BP3206" s="39"/>
      <c r="BQ3206" s="39"/>
      <c r="BR3206" s="39"/>
      <c r="BS3206" s="39"/>
      <c r="BT3206" s="39"/>
      <c r="BU3206" s="39"/>
      <c r="BV3206" s="39"/>
      <c r="BW3206" s="39"/>
      <c r="BX3206" s="39"/>
      <c r="BY3206" s="39"/>
      <c r="BZ3206" s="39"/>
      <c r="CA3206" s="39"/>
      <c r="CB3206" s="39"/>
      <c r="CC3206" s="39"/>
      <c r="CD3206" s="39"/>
      <c r="CE3206" s="39"/>
      <c r="CF3206" s="39"/>
      <c r="CG3206" s="39"/>
      <c r="CH3206" s="39"/>
      <c r="CI3206" s="39"/>
      <c r="CJ3206" s="39"/>
      <c r="CK3206" s="39"/>
      <c r="CL3206" s="39"/>
      <c r="CM3206" s="39"/>
      <c r="CN3206" s="39"/>
      <c r="CO3206" s="39"/>
      <c r="CP3206" s="39"/>
      <c r="CQ3206" s="39"/>
      <c r="CR3206" s="39"/>
      <c r="CS3206" s="39"/>
      <c r="CT3206" s="39"/>
      <c r="CU3206" s="39"/>
      <c r="CV3206" s="39"/>
      <c r="CW3206" s="39"/>
      <c r="CX3206" s="39"/>
      <c r="CY3206" s="39"/>
      <c r="CZ3206" s="39"/>
      <c r="DA3206" s="39"/>
      <c r="DB3206" s="39"/>
      <c r="DC3206" s="39"/>
      <c r="DD3206" s="39"/>
      <c r="DE3206" s="39"/>
    </row>
    <row r="3207" spans="1:109" s="38" customFormat="1" ht="12">
      <c r="A3207" s="298"/>
      <c r="B3207" s="298"/>
      <c r="C3207" s="298"/>
      <c r="D3207" s="298"/>
      <c r="E3207" s="298"/>
      <c r="F3207" s="298"/>
      <c r="G3207" s="298"/>
      <c r="H3207" s="298"/>
      <c r="I3207" s="298"/>
      <c r="J3207" s="298"/>
      <c r="K3207" s="298"/>
      <c r="L3207" s="299"/>
      <c r="M3207" s="302"/>
      <c r="N3207" s="298"/>
      <c r="O3207" s="238"/>
      <c r="P3207" s="238"/>
      <c r="Q3207" s="238"/>
      <c r="T3207" s="39"/>
      <c r="U3207" s="39"/>
      <c r="V3207" s="39"/>
      <c r="W3207" s="39"/>
      <c r="X3207" s="39"/>
      <c r="Y3207" s="39"/>
      <c r="Z3207" s="39"/>
      <c r="AA3207" s="39"/>
      <c r="AB3207" s="39"/>
      <c r="AC3207" s="39"/>
      <c r="AD3207" s="39"/>
      <c r="AE3207" s="39"/>
      <c r="AF3207" s="39"/>
      <c r="AG3207" s="39"/>
      <c r="AH3207" s="39"/>
      <c r="AI3207" s="39"/>
      <c r="AJ3207" s="39"/>
      <c r="AK3207" s="39"/>
      <c r="AL3207" s="39"/>
      <c r="AM3207" s="39"/>
      <c r="AN3207" s="39"/>
      <c r="AO3207" s="39"/>
      <c r="AP3207" s="39"/>
      <c r="AQ3207" s="39"/>
      <c r="AR3207" s="39"/>
      <c r="AS3207" s="39"/>
      <c r="AT3207" s="39"/>
      <c r="AU3207" s="39"/>
      <c r="AV3207" s="39"/>
      <c r="AW3207" s="39"/>
      <c r="AX3207" s="39"/>
      <c r="AY3207" s="39"/>
      <c r="AZ3207" s="39"/>
      <c r="BA3207" s="39"/>
      <c r="BB3207" s="39"/>
      <c r="BC3207" s="39"/>
      <c r="BD3207" s="39"/>
      <c r="BE3207" s="39"/>
      <c r="BF3207" s="39"/>
      <c r="BG3207" s="39"/>
      <c r="BH3207" s="39"/>
      <c r="BI3207" s="39"/>
      <c r="BJ3207" s="39"/>
      <c r="BK3207" s="39"/>
      <c r="BL3207" s="39"/>
      <c r="BM3207" s="39"/>
      <c r="BN3207" s="39"/>
      <c r="BO3207" s="39"/>
      <c r="BP3207" s="39"/>
      <c r="BQ3207" s="39"/>
      <c r="BR3207" s="39"/>
      <c r="BS3207" s="39"/>
      <c r="BT3207" s="39"/>
      <c r="BU3207" s="39"/>
      <c r="BV3207" s="39"/>
      <c r="BW3207" s="39"/>
      <c r="BX3207" s="39"/>
      <c r="BY3207" s="39"/>
      <c r="BZ3207" s="39"/>
      <c r="CA3207" s="39"/>
      <c r="CB3207" s="39"/>
      <c r="CC3207" s="39"/>
      <c r="CD3207" s="39"/>
      <c r="CE3207" s="39"/>
      <c r="CF3207" s="39"/>
      <c r="CG3207" s="39"/>
      <c r="CH3207" s="39"/>
      <c r="CI3207" s="39"/>
      <c r="CJ3207" s="39"/>
      <c r="CK3207" s="39"/>
      <c r="CL3207" s="39"/>
      <c r="CM3207" s="39"/>
      <c r="CN3207" s="39"/>
      <c r="CO3207" s="39"/>
      <c r="CP3207" s="39"/>
      <c r="CQ3207" s="39"/>
      <c r="CR3207" s="39"/>
      <c r="CS3207" s="39"/>
      <c r="CT3207" s="39"/>
      <c r="CU3207" s="39"/>
      <c r="CV3207" s="39"/>
      <c r="CW3207" s="39"/>
      <c r="CX3207" s="39"/>
      <c r="CY3207" s="39"/>
      <c r="CZ3207" s="39"/>
      <c r="DA3207" s="39"/>
      <c r="DB3207" s="39"/>
      <c r="DC3207" s="39"/>
      <c r="DD3207" s="39"/>
      <c r="DE3207" s="39"/>
    </row>
    <row r="3208" spans="1:109" s="38" customFormat="1" ht="12">
      <c r="A3208" s="298"/>
      <c r="B3208" s="298"/>
      <c r="C3208" s="298"/>
      <c r="D3208" s="298"/>
      <c r="E3208" s="298"/>
      <c r="F3208" s="298"/>
      <c r="G3208" s="298"/>
      <c r="H3208" s="298"/>
      <c r="I3208" s="298"/>
      <c r="J3208" s="298"/>
      <c r="K3208" s="298"/>
      <c r="L3208" s="299"/>
      <c r="M3208" s="302"/>
      <c r="N3208" s="298"/>
      <c r="O3208" s="238"/>
      <c r="P3208" s="238"/>
      <c r="Q3208" s="238"/>
      <c r="T3208" s="39"/>
      <c r="U3208" s="39"/>
      <c r="V3208" s="39"/>
      <c r="W3208" s="39"/>
      <c r="X3208" s="39"/>
      <c r="Y3208" s="39"/>
      <c r="Z3208" s="39"/>
      <c r="AA3208" s="39"/>
      <c r="AB3208" s="39"/>
      <c r="AC3208" s="39"/>
      <c r="AD3208" s="39"/>
      <c r="AE3208" s="39"/>
      <c r="AF3208" s="39"/>
      <c r="AG3208" s="39"/>
      <c r="AH3208" s="39"/>
      <c r="AI3208" s="39"/>
      <c r="AJ3208" s="39"/>
      <c r="AK3208" s="39"/>
      <c r="AL3208" s="39"/>
      <c r="AM3208" s="39"/>
      <c r="AN3208" s="39"/>
      <c r="AO3208" s="39"/>
      <c r="AP3208" s="39"/>
      <c r="AQ3208" s="39"/>
      <c r="AR3208" s="39"/>
      <c r="AS3208" s="39"/>
      <c r="AT3208" s="39"/>
      <c r="AU3208" s="39"/>
      <c r="AV3208" s="39"/>
      <c r="AW3208" s="39"/>
      <c r="AX3208" s="39"/>
      <c r="AY3208" s="39"/>
      <c r="AZ3208" s="39"/>
      <c r="BA3208" s="39"/>
      <c r="BB3208" s="39"/>
      <c r="BC3208" s="39"/>
      <c r="BD3208" s="39"/>
      <c r="BE3208" s="39"/>
      <c r="BF3208" s="39"/>
      <c r="BG3208" s="39"/>
      <c r="BH3208" s="39"/>
      <c r="BI3208" s="39"/>
      <c r="BJ3208" s="39"/>
      <c r="BK3208" s="39"/>
      <c r="BL3208" s="39"/>
      <c r="BM3208" s="39"/>
      <c r="BN3208" s="39"/>
      <c r="BO3208" s="39"/>
      <c r="BP3208" s="39"/>
      <c r="BQ3208" s="39"/>
      <c r="BR3208" s="39"/>
      <c r="BS3208" s="39"/>
      <c r="BT3208" s="39"/>
      <c r="BU3208" s="39"/>
      <c r="BV3208" s="39"/>
      <c r="BW3208" s="39"/>
      <c r="BX3208" s="39"/>
      <c r="BY3208" s="39"/>
      <c r="BZ3208" s="39"/>
      <c r="CA3208" s="39"/>
      <c r="CB3208" s="39"/>
      <c r="CC3208" s="39"/>
      <c r="CD3208" s="39"/>
      <c r="CE3208" s="39"/>
      <c r="CF3208" s="39"/>
      <c r="CG3208" s="39"/>
      <c r="CH3208" s="39"/>
      <c r="CI3208" s="39"/>
      <c r="CJ3208" s="39"/>
      <c r="CK3208" s="39"/>
      <c r="CL3208" s="39"/>
      <c r="CM3208" s="39"/>
      <c r="CN3208" s="39"/>
      <c r="CO3208" s="39"/>
      <c r="CP3208" s="39"/>
      <c r="CQ3208" s="39"/>
      <c r="CR3208" s="39"/>
      <c r="CS3208" s="39"/>
      <c r="CT3208" s="39"/>
      <c r="CU3208" s="39"/>
      <c r="CV3208" s="39"/>
      <c r="CW3208" s="39"/>
      <c r="CX3208" s="39"/>
      <c r="CY3208" s="39"/>
      <c r="CZ3208" s="39"/>
      <c r="DA3208" s="39"/>
      <c r="DB3208" s="39"/>
      <c r="DC3208" s="39"/>
      <c r="DD3208" s="39"/>
      <c r="DE3208" s="39"/>
    </row>
    <row r="3209" spans="1:109" s="38" customFormat="1" ht="12">
      <c r="A3209" s="298"/>
      <c r="B3209" s="298"/>
      <c r="C3209" s="298"/>
      <c r="D3209" s="298"/>
      <c r="E3209" s="298"/>
      <c r="F3209" s="298"/>
      <c r="G3209" s="298"/>
      <c r="H3209" s="298"/>
      <c r="I3209" s="298"/>
      <c r="J3209" s="298"/>
      <c r="K3209" s="298"/>
      <c r="L3209" s="299"/>
      <c r="M3209" s="302"/>
      <c r="N3209" s="298"/>
      <c r="O3209" s="238"/>
      <c r="P3209" s="238"/>
      <c r="Q3209" s="238"/>
      <c r="T3209" s="39"/>
      <c r="U3209" s="39"/>
      <c r="V3209" s="39"/>
      <c r="W3209" s="39"/>
      <c r="X3209" s="39"/>
      <c r="Y3209" s="39"/>
      <c r="Z3209" s="39"/>
      <c r="AA3209" s="39"/>
      <c r="AB3209" s="39"/>
      <c r="AC3209" s="39"/>
      <c r="AD3209" s="39"/>
      <c r="AE3209" s="39"/>
      <c r="AF3209" s="39"/>
      <c r="AG3209" s="39"/>
      <c r="AH3209" s="39"/>
      <c r="AI3209" s="39"/>
      <c r="AJ3209" s="39"/>
      <c r="AK3209" s="39"/>
      <c r="AL3209" s="39"/>
      <c r="AM3209" s="39"/>
      <c r="AN3209" s="39"/>
      <c r="AO3209" s="39"/>
      <c r="AP3209" s="39"/>
      <c r="AQ3209" s="39"/>
      <c r="AR3209" s="39"/>
      <c r="AS3209" s="39"/>
      <c r="AT3209" s="39"/>
      <c r="AU3209" s="39"/>
      <c r="AV3209" s="39"/>
      <c r="AW3209" s="39"/>
      <c r="AX3209" s="39"/>
      <c r="AY3209" s="39"/>
      <c r="AZ3209" s="39"/>
      <c r="BA3209" s="39"/>
      <c r="BB3209" s="39"/>
      <c r="BC3209" s="39"/>
      <c r="BD3209" s="39"/>
      <c r="BE3209" s="39"/>
      <c r="BF3209" s="39"/>
      <c r="BG3209" s="39"/>
      <c r="BH3209" s="39"/>
      <c r="BI3209" s="39"/>
      <c r="BJ3209" s="39"/>
      <c r="BK3209" s="39"/>
      <c r="BL3209" s="39"/>
      <c r="BM3209" s="39"/>
      <c r="BN3209" s="39"/>
      <c r="BO3209" s="39"/>
      <c r="BP3209" s="39"/>
      <c r="BQ3209" s="39"/>
      <c r="BR3209" s="39"/>
      <c r="BS3209" s="39"/>
      <c r="BT3209" s="39"/>
      <c r="BU3209" s="39"/>
      <c r="BV3209" s="39"/>
      <c r="BW3209" s="39"/>
      <c r="BX3209" s="39"/>
      <c r="BY3209" s="39"/>
      <c r="BZ3209" s="39"/>
      <c r="CA3209" s="39"/>
      <c r="CB3209" s="39"/>
      <c r="CC3209" s="39"/>
      <c r="CD3209" s="39"/>
      <c r="CE3209" s="39"/>
      <c r="CF3209" s="39"/>
      <c r="CG3209" s="39"/>
      <c r="CH3209" s="39"/>
      <c r="CI3209" s="39"/>
      <c r="CJ3209" s="39"/>
      <c r="CK3209" s="39"/>
      <c r="CL3209" s="39"/>
      <c r="CM3209" s="39"/>
      <c r="CN3209" s="39"/>
      <c r="CO3209" s="39"/>
      <c r="CP3209" s="39"/>
      <c r="CQ3209" s="39"/>
      <c r="CR3209" s="39"/>
      <c r="CS3209" s="39"/>
      <c r="CT3209" s="39"/>
      <c r="CU3209" s="39"/>
      <c r="CV3209" s="39"/>
      <c r="CW3209" s="39"/>
      <c r="CX3209" s="39"/>
      <c r="CY3209" s="39"/>
      <c r="CZ3209" s="39"/>
      <c r="DA3209" s="39"/>
      <c r="DB3209" s="39"/>
      <c r="DC3209" s="39"/>
      <c r="DD3209" s="39"/>
      <c r="DE3209" s="39"/>
    </row>
    <row r="3210" spans="1:109" s="38" customFormat="1" ht="12">
      <c r="A3210" s="298"/>
      <c r="B3210" s="298"/>
      <c r="C3210" s="298"/>
      <c r="D3210" s="298"/>
      <c r="E3210" s="298"/>
      <c r="F3210" s="298"/>
      <c r="G3210" s="298"/>
      <c r="H3210" s="298"/>
      <c r="I3210" s="298"/>
      <c r="J3210" s="298"/>
      <c r="K3210" s="298"/>
      <c r="L3210" s="299"/>
      <c r="M3210" s="302"/>
      <c r="N3210" s="298"/>
      <c r="O3210" s="238"/>
      <c r="P3210" s="238"/>
      <c r="Q3210" s="238"/>
      <c r="T3210" s="39"/>
      <c r="U3210" s="39"/>
      <c r="V3210" s="39"/>
      <c r="W3210" s="39"/>
      <c r="X3210" s="39"/>
      <c r="Y3210" s="39"/>
      <c r="Z3210" s="39"/>
      <c r="AA3210" s="39"/>
      <c r="AB3210" s="39"/>
      <c r="AC3210" s="39"/>
      <c r="AD3210" s="39"/>
      <c r="AE3210" s="39"/>
      <c r="AF3210" s="39"/>
      <c r="AG3210" s="39"/>
      <c r="AH3210" s="39"/>
      <c r="AI3210" s="39"/>
      <c r="AJ3210" s="39"/>
      <c r="AK3210" s="39"/>
      <c r="AL3210" s="39"/>
      <c r="AM3210" s="39"/>
      <c r="AN3210" s="39"/>
      <c r="AO3210" s="39"/>
      <c r="AP3210" s="39"/>
      <c r="AQ3210" s="39"/>
      <c r="AR3210" s="39"/>
      <c r="AS3210" s="39"/>
      <c r="AT3210" s="39"/>
      <c r="AU3210" s="39"/>
      <c r="AV3210" s="39"/>
      <c r="AW3210" s="39"/>
      <c r="AX3210" s="39"/>
      <c r="AY3210" s="39"/>
      <c r="AZ3210" s="39"/>
      <c r="BA3210" s="39"/>
      <c r="BB3210" s="39"/>
      <c r="BC3210" s="39"/>
      <c r="BD3210" s="39"/>
      <c r="BE3210" s="39"/>
      <c r="BF3210" s="39"/>
      <c r="BG3210" s="39"/>
      <c r="BH3210" s="39"/>
      <c r="BI3210" s="39"/>
      <c r="BJ3210" s="39"/>
      <c r="BK3210" s="39"/>
      <c r="BL3210" s="39"/>
      <c r="BM3210" s="39"/>
      <c r="BN3210" s="39"/>
      <c r="BO3210" s="39"/>
      <c r="BP3210" s="39"/>
      <c r="BQ3210" s="39"/>
      <c r="BR3210" s="39"/>
      <c r="BS3210" s="39"/>
      <c r="BT3210" s="39"/>
      <c r="BU3210" s="39"/>
      <c r="BV3210" s="39"/>
      <c r="BW3210" s="39"/>
      <c r="BX3210" s="39"/>
      <c r="BY3210" s="39"/>
      <c r="BZ3210" s="39"/>
      <c r="CA3210" s="39"/>
      <c r="CB3210" s="39"/>
      <c r="CC3210" s="39"/>
      <c r="CD3210" s="39"/>
      <c r="CE3210" s="39"/>
      <c r="CF3210" s="39"/>
      <c r="CG3210" s="39"/>
      <c r="CH3210" s="39"/>
      <c r="CI3210" s="39"/>
      <c r="CJ3210" s="39"/>
      <c r="CK3210" s="39"/>
      <c r="CL3210" s="39"/>
      <c r="CM3210" s="39"/>
      <c r="CN3210" s="39"/>
      <c r="CO3210" s="39"/>
      <c r="CP3210" s="39"/>
      <c r="CQ3210" s="39"/>
      <c r="CR3210" s="39"/>
      <c r="CS3210" s="39"/>
      <c r="CT3210" s="39"/>
      <c r="CU3210" s="39"/>
      <c r="CV3210" s="39"/>
      <c r="CW3210" s="39"/>
      <c r="CX3210" s="39"/>
      <c r="CY3210" s="39"/>
      <c r="CZ3210" s="39"/>
      <c r="DA3210" s="39"/>
      <c r="DB3210" s="39"/>
      <c r="DC3210" s="39"/>
      <c r="DD3210" s="39"/>
      <c r="DE3210" s="39"/>
    </row>
    <row r="3211" spans="1:109" s="38" customFormat="1" ht="12">
      <c r="A3211" s="298"/>
      <c r="B3211" s="298"/>
      <c r="C3211" s="298"/>
      <c r="D3211" s="298"/>
      <c r="E3211" s="298"/>
      <c r="F3211" s="298"/>
      <c r="G3211" s="298"/>
      <c r="H3211" s="298"/>
      <c r="I3211" s="298"/>
      <c r="J3211" s="298"/>
      <c r="K3211" s="298"/>
      <c r="L3211" s="299"/>
      <c r="M3211" s="302"/>
      <c r="N3211" s="298"/>
      <c r="O3211" s="238"/>
      <c r="P3211" s="238"/>
      <c r="Q3211" s="238"/>
      <c r="T3211" s="39"/>
      <c r="U3211" s="39"/>
      <c r="V3211" s="39"/>
      <c r="W3211" s="39"/>
      <c r="X3211" s="39"/>
      <c r="Y3211" s="39"/>
      <c r="Z3211" s="39"/>
      <c r="AA3211" s="39"/>
      <c r="AB3211" s="39"/>
      <c r="AC3211" s="39"/>
      <c r="AD3211" s="39"/>
      <c r="AE3211" s="39"/>
      <c r="AF3211" s="39"/>
      <c r="AG3211" s="39"/>
      <c r="AH3211" s="39"/>
      <c r="AI3211" s="39"/>
      <c r="AJ3211" s="39"/>
      <c r="AK3211" s="39"/>
      <c r="AL3211" s="39"/>
      <c r="AM3211" s="39"/>
      <c r="AN3211" s="39"/>
      <c r="AO3211" s="39"/>
      <c r="AP3211" s="39"/>
      <c r="AQ3211" s="39"/>
      <c r="AR3211" s="39"/>
      <c r="AS3211" s="39"/>
      <c r="AT3211" s="39"/>
      <c r="AU3211" s="39"/>
      <c r="AV3211" s="39"/>
      <c r="AW3211" s="39"/>
      <c r="AX3211" s="39"/>
      <c r="AY3211" s="39"/>
      <c r="AZ3211" s="39"/>
      <c r="BA3211" s="39"/>
      <c r="BB3211" s="39"/>
      <c r="BC3211" s="39"/>
      <c r="BD3211" s="39"/>
      <c r="BE3211" s="39"/>
      <c r="BF3211" s="39"/>
      <c r="BG3211" s="39"/>
      <c r="BH3211" s="39"/>
      <c r="BI3211" s="39"/>
      <c r="BJ3211" s="39"/>
      <c r="BK3211" s="39"/>
      <c r="BL3211" s="39"/>
      <c r="BM3211" s="39"/>
      <c r="BN3211" s="39"/>
      <c r="BO3211" s="39"/>
      <c r="BP3211" s="39"/>
      <c r="BQ3211" s="39"/>
      <c r="BR3211" s="39"/>
      <c r="BS3211" s="39"/>
      <c r="BT3211" s="39"/>
      <c r="BU3211" s="39"/>
      <c r="BV3211" s="39"/>
      <c r="BW3211" s="39"/>
      <c r="BX3211" s="39"/>
      <c r="BY3211" s="39"/>
      <c r="BZ3211" s="39"/>
      <c r="CA3211" s="39"/>
      <c r="CB3211" s="39"/>
      <c r="CC3211" s="39"/>
      <c r="CD3211" s="39"/>
      <c r="CE3211" s="39"/>
      <c r="CF3211" s="39"/>
      <c r="CG3211" s="39"/>
      <c r="CH3211" s="39"/>
      <c r="CI3211" s="39"/>
      <c r="CJ3211" s="39"/>
      <c r="CK3211" s="39"/>
      <c r="CL3211" s="39"/>
      <c r="CM3211" s="39"/>
      <c r="CN3211" s="39"/>
      <c r="CO3211" s="39"/>
      <c r="CP3211" s="39"/>
      <c r="CQ3211" s="39"/>
      <c r="CR3211" s="39"/>
      <c r="CS3211" s="39"/>
      <c r="CT3211" s="39"/>
      <c r="CU3211" s="39"/>
      <c r="CV3211" s="39"/>
      <c r="CW3211" s="39"/>
      <c r="CX3211" s="39"/>
      <c r="CY3211" s="39"/>
      <c r="CZ3211" s="39"/>
      <c r="DA3211" s="39"/>
      <c r="DB3211" s="39"/>
      <c r="DC3211" s="39"/>
      <c r="DD3211" s="39"/>
      <c r="DE3211" s="39"/>
    </row>
    <row r="3212" spans="1:109" s="38" customFormat="1" ht="12">
      <c r="A3212" s="298"/>
      <c r="B3212" s="298"/>
      <c r="C3212" s="298"/>
      <c r="D3212" s="298"/>
      <c r="E3212" s="298"/>
      <c r="F3212" s="298"/>
      <c r="G3212" s="298"/>
      <c r="H3212" s="298"/>
      <c r="I3212" s="298"/>
      <c r="J3212" s="298"/>
      <c r="K3212" s="298"/>
      <c r="L3212" s="299"/>
      <c r="M3212" s="302"/>
      <c r="N3212" s="298"/>
      <c r="O3212" s="238"/>
      <c r="P3212" s="238"/>
      <c r="Q3212" s="238"/>
      <c r="T3212" s="39"/>
      <c r="U3212" s="39"/>
      <c r="V3212" s="39"/>
      <c r="W3212" s="39"/>
      <c r="X3212" s="39"/>
      <c r="Y3212" s="39"/>
      <c r="Z3212" s="39"/>
      <c r="AA3212" s="39"/>
      <c r="AB3212" s="39"/>
      <c r="AC3212" s="39"/>
      <c r="AD3212" s="39"/>
      <c r="AE3212" s="39"/>
      <c r="AF3212" s="39"/>
      <c r="AG3212" s="39"/>
      <c r="AH3212" s="39"/>
      <c r="AI3212" s="39"/>
      <c r="AJ3212" s="39"/>
      <c r="AK3212" s="39"/>
      <c r="AL3212" s="39"/>
      <c r="AM3212" s="39"/>
      <c r="AN3212" s="39"/>
      <c r="AO3212" s="39"/>
      <c r="AP3212" s="39"/>
      <c r="AQ3212" s="39"/>
      <c r="AR3212" s="39"/>
      <c r="AS3212" s="39"/>
      <c r="AT3212" s="39"/>
      <c r="AU3212" s="39"/>
      <c r="AV3212" s="39"/>
      <c r="AW3212" s="39"/>
      <c r="AX3212" s="39"/>
      <c r="AY3212" s="39"/>
      <c r="AZ3212" s="39"/>
      <c r="BA3212" s="39"/>
      <c r="BB3212" s="39"/>
      <c r="BC3212" s="39"/>
      <c r="BD3212" s="39"/>
      <c r="BE3212" s="39"/>
      <c r="BF3212" s="39"/>
      <c r="BG3212" s="39"/>
      <c r="BH3212" s="39"/>
      <c r="BI3212" s="39"/>
      <c r="BJ3212" s="39"/>
      <c r="BK3212" s="39"/>
      <c r="BL3212" s="39"/>
      <c r="BM3212" s="39"/>
      <c r="BN3212" s="39"/>
      <c r="BO3212" s="39"/>
      <c r="BP3212" s="39"/>
      <c r="BQ3212" s="39"/>
      <c r="BR3212" s="39"/>
      <c r="BS3212" s="39"/>
      <c r="BT3212" s="39"/>
      <c r="BU3212" s="39"/>
      <c r="BV3212" s="39"/>
      <c r="BW3212" s="39"/>
      <c r="BX3212" s="39"/>
      <c r="BY3212" s="39"/>
      <c r="BZ3212" s="39"/>
      <c r="CA3212" s="39"/>
      <c r="CB3212" s="39"/>
      <c r="CC3212" s="39"/>
      <c r="CD3212" s="39"/>
      <c r="CE3212" s="39"/>
      <c r="CF3212" s="39"/>
      <c r="CG3212" s="39"/>
      <c r="CH3212" s="39"/>
      <c r="CI3212" s="39"/>
      <c r="CJ3212" s="39"/>
      <c r="CK3212" s="39"/>
      <c r="CL3212" s="39"/>
      <c r="CM3212" s="39"/>
      <c r="CN3212" s="39"/>
      <c r="CO3212" s="39"/>
      <c r="CP3212" s="39"/>
      <c r="CQ3212" s="39"/>
      <c r="CR3212" s="39"/>
      <c r="CS3212" s="39"/>
      <c r="CT3212" s="39"/>
      <c r="CU3212" s="39"/>
      <c r="CV3212" s="39"/>
      <c r="CW3212" s="39"/>
      <c r="CX3212" s="39"/>
      <c r="CY3212" s="39"/>
      <c r="CZ3212" s="39"/>
      <c r="DA3212" s="39"/>
      <c r="DB3212" s="39"/>
      <c r="DC3212" s="39"/>
      <c r="DD3212" s="39"/>
      <c r="DE3212" s="39"/>
    </row>
    <row r="3213" spans="1:109" s="38" customFormat="1" ht="12">
      <c r="A3213" s="298"/>
      <c r="B3213" s="298"/>
      <c r="C3213" s="298"/>
      <c r="D3213" s="298"/>
      <c r="E3213" s="298"/>
      <c r="F3213" s="298"/>
      <c r="G3213" s="298"/>
      <c r="H3213" s="298"/>
      <c r="I3213" s="298"/>
      <c r="J3213" s="298"/>
      <c r="K3213" s="298"/>
      <c r="L3213" s="299"/>
      <c r="M3213" s="302"/>
      <c r="N3213" s="298"/>
      <c r="O3213" s="238"/>
      <c r="P3213" s="238"/>
      <c r="Q3213" s="238"/>
      <c r="T3213" s="39"/>
      <c r="U3213" s="39"/>
      <c r="V3213" s="39"/>
      <c r="W3213" s="39"/>
      <c r="X3213" s="39"/>
      <c r="Y3213" s="39"/>
      <c r="Z3213" s="39"/>
      <c r="AA3213" s="39"/>
      <c r="AB3213" s="39"/>
      <c r="AC3213" s="39"/>
      <c r="AD3213" s="39"/>
      <c r="AE3213" s="39"/>
      <c r="AF3213" s="39"/>
      <c r="AG3213" s="39"/>
      <c r="AH3213" s="39"/>
      <c r="AI3213" s="39"/>
      <c r="AJ3213" s="39"/>
      <c r="AK3213" s="39"/>
      <c r="AL3213" s="39"/>
      <c r="AM3213" s="39"/>
      <c r="AN3213" s="39"/>
      <c r="AO3213" s="39"/>
      <c r="AP3213" s="39"/>
      <c r="AQ3213" s="39"/>
      <c r="AR3213" s="39"/>
      <c r="AS3213" s="39"/>
      <c r="AT3213" s="39"/>
      <c r="AU3213" s="39"/>
      <c r="AV3213" s="39"/>
      <c r="AW3213" s="39"/>
      <c r="AX3213" s="39"/>
      <c r="AY3213" s="39"/>
      <c r="AZ3213" s="39"/>
      <c r="BA3213" s="39"/>
      <c r="BB3213" s="39"/>
      <c r="BC3213" s="39"/>
      <c r="BD3213" s="39"/>
      <c r="BE3213" s="39"/>
      <c r="BF3213" s="39"/>
      <c r="BG3213" s="39"/>
      <c r="BH3213" s="39"/>
      <c r="BI3213" s="39"/>
      <c r="BJ3213" s="39"/>
      <c r="BK3213" s="39"/>
      <c r="BL3213" s="39"/>
      <c r="BM3213" s="39"/>
      <c r="BN3213" s="39"/>
      <c r="BO3213" s="39"/>
      <c r="BP3213" s="39"/>
      <c r="BQ3213" s="39"/>
      <c r="BR3213" s="39"/>
      <c r="BS3213" s="39"/>
      <c r="BT3213" s="39"/>
      <c r="BU3213" s="39"/>
      <c r="BV3213" s="39"/>
      <c r="BW3213" s="39"/>
      <c r="BX3213" s="39"/>
      <c r="BY3213" s="39"/>
      <c r="BZ3213" s="39"/>
      <c r="CA3213" s="39"/>
      <c r="CB3213" s="39"/>
      <c r="CC3213" s="39"/>
      <c r="CD3213" s="39"/>
      <c r="CE3213" s="39"/>
      <c r="CF3213" s="39"/>
      <c r="CG3213" s="39"/>
      <c r="CH3213" s="39"/>
      <c r="CI3213" s="39"/>
      <c r="CJ3213" s="39"/>
      <c r="CK3213" s="39"/>
      <c r="CL3213" s="39"/>
      <c r="CM3213" s="39"/>
      <c r="CN3213" s="39"/>
      <c r="CO3213" s="39"/>
      <c r="CP3213" s="39"/>
      <c r="CQ3213" s="39"/>
      <c r="CR3213" s="39"/>
      <c r="CS3213" s="39"/>
      <c r="CT3213" s="39"/>
      <c r="CU3213" s="39"/>
      <c r="CV3213" s="39"/>
      <c r="CW3213" s="39"/>
      <c r="CX3213" s="39"/>
      <c r="CY3213" s="39"/>
      <c r="CZ3213" s="39"/>
      <c r="DA3213" s="39"/>
      <c r="DB3213" s="39"/>
      <c r="DC3213" s="39"/>
      <c r="DD3213" s="39"/>
      <c r="DE3213" s="39"/>
    </row>
    <row r="3214" spans="1:109" s="38" customFormat="1" ht="12">
      <c r="A3214" s="298"/>
      <c r="B3214" s="298"/>
      <c r="C3214" s="298"/>
      <c r="D3214" s="298"/>
      <c r="E3214" s="298"/>
      <c r="F3214" s="298"/>
      <c r="G3214" s="298"/>
      <c r="H3214" s="298"/>
      <c r="I3214" s="298"/>
      <c r="J3214" s="298"/>
      <c r="K3214" s="298"/>
      <c r="L3214" s="299"/>
      <c r="M3214" s="302"/>
      <c r="N3214" s="298"/>
      <c r="O3214" s="238"/>
      <c r="P3214" s="238"/>
      <c r="Q3214" s="238"/>
      <c r="T3214" s="39"/>
      <c r="U3214" s="39"/>
      <c r="V3214" s="39"/>
      <c r="W3214" s="39"/>
      <c r="X3214" s="39"/>
      <c r="Y3214" s="39"/>
      <c r="Z3214" s="39"/>
      <c r="AA3214" s="39"/>
      <c r="AB3214" s="39"/>
      <c r="AC3214" s="39"/>
      <c r="AD3214" s="39"/>
      <c r="AE3214" s="39"/>
      <c r="AF3214" s="39"/>
      <c r="AG3214" s="39"/>
      <c r="AH3214" s="39"/>
      <c r="AI3214" s="39"/>
      <c r="AJ3214" s="39"/>
      <c r="AK3214" s="39"/>
      <c r="AL3214" s="39"/>
      <c r="AM3214" s="39"/>
      <c r="AN3214" s="39"/>
      <c r="AO3214" s="39"/>
      <c r="AP3214" s="39"/>
      <c r="AQ3214" s="39"/>
      <c r="AR3214" s="39"/>
      <c r="AS3214" s="39"/>
      <c r="AT3214" s="39"/>
      <c r="AU3214" s="39"/>
      <c r="AV3214" s="39"/>
      <c r="AW3214" s="39"/>
      <c r="AX3214" s="39"/>
      <c r="AY3214" s="39"/>
      <c r="AZ3214" s="39"/>
      <c r="BA3214" s="39"/>
      <c r="BB3214" s="39"/>
      <c r="BC3214" s="39"/>
      <c r="BD3214" s="39"/>
      <c r="BE3214" s="39"/>
      <c r="BF3214" s="39"/>
      <c r="BG3214" s="39"/>
      <c r="BH3214" s="39"/>
      <c r="BI3214" s="39"/>
      <c r="BJ3214" s="39"/>
      <c r="BK3214" s="39"/>
      <c r="BL3214" s="39"/>
      <c r="BM3214" s="39"/>
      <c r="BN3214" s="39"/>
      <c r="BO3214" s="39"/>
      <c r="BP3214" s="39"/>
      <c r="BQ3214" s="39"/>
      <c r="BR3214" s="39"/>
      <c r="BS3214" s="39"/>
      <c r="BT3214" s="39"/>
      <c r="BU3214" s="39"/>
      <c r="BV3214" s="39"/>
      <c r="BW3214" s="39"/>
      <c r="BX3214" s="39"/>
      <c r="BY3214" s="39"/>
      <c r="BZ3214" s="39"/>
      <c r="CA3214" s="39"/>
      <c r="CB3214" s="39"/>
      <c r="CC3214" s="39"/>
      <c r="CD3214" s="39"/>
      <c r="CE3214" s="39"/>
      <c r="CF3214" s="39"/>
      <c r="CG3214" s="39"/>
      <c r="CH3214" s="39"/>
      <c r="CI3214" s="39"/>
      <c r="CJ3214" s="39"/>
      <c r="CK3214" s="39"/>
      <c r="CL3214" s="39"/>
      <c r="CM3214" s="39"/>
      <c r="CN3214" s="39"/>
      <c r="CO3214" s="39"/>
      <c r="CP3214" s="39"/>
      <c r="CQ3214" s="39"/>
      <c r="CR3214" s="39"/>
      <c r="CS3214" s="39"/>
      <c r="CT3214" s="39"/>
      <c r="CU3214" s="39"/>
      <c r="CV3214" s="39"/>
      <c r="CW3214" s="39"/>
      <c r="CX3214" s="39"/>
      <c r="CY3214" s="39"/>
      <c r="CZ3214" s="39"/>
      <c r="DA3214" s="39"/>
      <c r="DB3214" s="39"/>
      <c r="DC3214" s="39"/>
      <c r="DD3214" s="39"/>
      <c r="DE3214" s="39"/>
    </row>
    <row r="3215" spans="1:109" s="38" customFormat="1" ht="12">
      <c r="A3215" s="298"/>
      <c r="B3215" s="298"/>
      <c r="C3215" s="298"/>
      <c r="D3215" s="298"/>
      <c r="E3215" s="298"/>
      <c r="F3215" s="298"/>
      <c r="G3215" s="298"/>
      <c r="H3215" s="298"/>
      <c r="I3215" s="298"/>
      <c r="J3215" s="298"/>
      <c r="K3215" s="298"/>
      <c r="L3215" s="299"/>
      <c r="M3215" s="302"/>
      <c r="N3215" s="298"/>
      <c r="O3215" s="238"/>
      <c r="P3215" s="238"/>
      <c r="Q3215" s="238"/>
      <c r="T3215" s="39"/>
      <c r="U3215" s="39"/>
      <c r="V3215" s="39"/>
      <c r="W3215" s="39"/>
      <c r="X3215" s="39"/>
      <c r="Y3215" s="39"/>
      <c r="Z3215" s="39"/>
      <c r="AA3215" s="39"/>
      <c r="AB3215" s="39"/>
      <c r="AC3215" s="39"/>
      <c r="AD3215" s="39"/>
      <c r="AE3215" s="39"/>
      <c r="AF3215" s="39"/>
      <c r="AG3215" s="39"/>
      <c r="AH3215" s="39"/>
      <c r="AI3215" s="39"/>
      <c r="AJ3215" s="39"/>
      <c r="AK3215" s="39"/>
      <c r="AL3215" s="39"/>
      <c r="AM3215" s="39"/>
      <c r="AN3215" s="39"/>
      <c r="AO3215" s="39"/>
      <c r="AP3215" s="39"/>
      <c r="AQ3215" s="39"/>
      <c r="AR3215" s="39"/>
      <c r="AS3215" s="39"/>
      <c r="AT3215" s="39"/>
      <c r="AU3215" s="39"/>
      <c r="AV3215" s="39"/>
      <c r="AW3215" s="39"/>
      <c r="AX3215" s="39"/>
      <c r="AY3215" s="39"/>
      <c r="AZ3215" s="39"/>
      <c r="BA3215" s="39"/>
      <c r="BB3215" s="39"/>
      <c r="BC3215" s="39"/>
      <c r="BD3215" s="39"/>
      <c r="BE3215" s="39"/>
      <c r="BF3215" s="39"/>
      <c r="BG3215" s="39"/>
      <c r="BH3215" s="39"/>
      <c r="BI3215" s="39"/>
      <c r="BJ3215" s="39"/>
      <c r="BK3215" s="39"/>
      <c r="BL3215" s="39"/>
      <c r="BM3215" s="39"/>
      <c r="BN3215" s="39"/>
      <c r="BO3215" s="39"/>
      <c r="BP3215" s="39"/>
      <c r="BQ3215" s="39"/>
      <c r="BR3215" s="39"/>
      <c r="BS3215" s="39"/>
      <c r="BT3215" s="39"/>
      <c r="BU3215" s="39"/>
      <c r="BV3215" s="39"/>
      <c r="BW3215" s="39"/>
      <c r="BX3215" s="39"/>
      <c r="BY3215" s="39"/>
      <c r="BZ3215" s="39"/>
      <c r="CA3215" s="39"/>
      <c r="CB3215" s="39"/>
      <c r="CC3215" s="39"/>
      <c r="CD3215" s="39"/>
      <c r="CE3215" s="39"/>
      <c r="CF3215" s="39"/>
      <c r="CG3215" s="39"/>
      <c r="CH3215" s="39"/>
      <c r="CI3215" s="39"/>
      <c r="CJ3215" s="39"/>
      <c r="CK3215" s="39"/>
      <c r="CL3215" s="39"/>
      <c r="CM3215" s="39"/>
      <c r="CN3215" s="39"/>
      <c r="CO3215" s="39"/>
      <c r="CP3215" s="39"/>
      <c r="CQ3215" s="39"/>
      <c r="CR3215" s="39"/>
      <c r="CS3215" s="39"/>
      <c r="CT3215" s="39"/>
      <c r="CU3215" s="39"/>
      <c r="CV3215" s="39"/>
      <c r="CW3215" s="39"/>
      <c r="CX3215" s="39"/>
      <c r="CY3215" s="39"/>
      <c r="CZ3215" s="39"/>
      <c r="DA3215" s="39"/>
      <c r="DB3215" s="39"/>
      <c r="DC3215" s="39"/>
      <c r="DD3215" s="39"/>
      <c r="DE3215" s="39"/>
    </row>
    <row r="3216" spans="1:109" s="38" customFormat="1" ht="12">
      <c r="A3216" s="298"/>
      <c r="B3216" s="298"/>
      <c r="C3216" s="298"/>
      <c r="D3216" s="298"/>
      <c r="E3216" s="298"/>
      <c r="F3216" s="298"/>
      <c r="G3216" s="298"/>
      <c r="H3216" s="298"/>
      <c r="I3216" s="298"/>
      <c r="J3216" s="298"/>
      <c r="K3216" s="298"/>
      <c r="L3216" s="299"/>
      <c r="M3216" s="302"/>
      <c r="N3216" s="298"/>
      <c r="O3216" s="238"/>
      <c r="P3216" s="238"/>
      <c r="Q3216" s="238"/>
      <c r="T3216" s="39"/>
      <c r="U3216" s="39"/>
      <c r="V3216" s="39"/>
      <c r="W3216" s="39"/>
      <c r="X3216" s="39"/>
      <c r="Y3216" s="39"/>
      <c r="Z3216" s="39"/>
      <c r="AA3216" s="39"/>
      <c r="AB3216" s="39"/>
      <c r="AC3216" s="39"/>
      <c r="AD3216" s="39"/>
      <c r="AE3216" s="39"/>
      <c r="AF3216" s="39"/>
      <c r="AG3216" s="39"/>
      <c r="AH3216" s="39"/>
      <c r="AI3216" s="39"/>
      <c r="AJ3216" s="39"/>
      <c r="AK3216" s="39"/>
      <c r="AL3216" s="39"/>
      <c r="AM3216" s="39"/>
      <c r="AN3216" s="39"/>
      <c r="AO3216" s="39"/>
      <c r="AP3216" s="39"/>
      <c r="AQ3216" s="39"/>
      <c r="AR3216" s="39"/>
      <c r="AS3216" s="39"/>
      <c r="AT3216" s="39"/>
      <c r="AU3216" s="39"/>
      <c r="AV3216" s="39"/>
      <c r="AW3216" s="39"/>
      <c r="AX3216" s="39"/>
      <c r="AY3216" s="39"/>
      <c r="AZ3216" s="39"/>
      <c r="BA3216" s="39"/>
      <c r="BB3216" s="39"/>
      <c r="BC3216" s="39"/>
      <c r="BD3216" s="39"/>
      <c r="BE3216" s="39"/>
      <c r="BF3216" s="39"/>
      <c r="BG3216" s="39"/>
      <c r="BH3216" s="39"/>
      <c r="BI3216" s="39"/>
      <c r="BJ3216" s="39"/>
      <c r="BK3216" s="39"/>
      <c r="BL3216" s="39"/>
      <c r="BM3216" s="39"/>
      <c r="BN3216" s="39"/>
      <c r="BO3216" s="39"/>
      <c r="BP3216" s="39"/>
      <c r="BQ3216" s="39"/>
      <c r="BR3216" s="39"/>
      <c r="BS3216" s="39"/>
      <c r="BT3216" s="39"/>
      <c r="BU3216" s="39"/>
      <c r="BV3216" s="39"/>
      <c r="BW3216" s="39"/>
      <c r="BX3216" s="39"/>
      <c r="BY3216" s="39"/>
      <c r="BZ3216" s="39"/>
      <c r="CA3216" s="39"/>
      <c r="CB3216" s="39"/>
      <c r="CC3216" s="39"/>
      <c r="CD3216" s="39"/>
      <c r="CE3216" s="39"/>
      <c r="CF3216" s="39"/>
      <c r="CG3216" s="39"/>
      <c r="CH3216" s="39"/>
      <c r="CI3216" s="39"/>
      <c r="CJ3216" s="39"/>
      <c r="CK3216" s="39"/>
      <c r="CL3216" s="39"/>
      <c r="CM3216" s="39"/>
      <c r="CN3216" s="39"/>
      <c r="CO3216" s="39"/>
      <c r="CP3216" s="39"/>
      <c r="CQ3216" s="39"/>
      <c r="CR3216" s="39"/>
      <c r="CS3216" s="39"/>
      <c r="CT3216" s="39"/>
      <c r="CU3216" s="39"/>
      <c r="CV3216" s="39"/>
      <c r="CW3216" s="39"/>
      <c r="CX3216" s="39"/>
      <c r="CY3216" s="39"/>
      <c r="CZ3216" s="39"/>
      <c r="DA3216" s="39"/>
      <c r="DB3216" s="39"/>
      <c r="DC3216" s="39"/>
      <c r="DD3216" s="39"/>
      <c r="DE3216" s="39"/>
    </row>
    <row r="3217" spans="1:109" s="38" customFormat="1" ht="12">
      <c r="A3217" s="298"/>
      <c r="B3217" s="298"/>
      <c r="C3217" s="298"/>
      <c r="D3217" s="298"/>
      <c r="E3217" s="298"/>
      <c r="F3217" s="298"/>
      <c r="G3217" s="298"/>
      <c r="H3217" s="298"/>
      <c r="I3217" s="298"/>
      <c r="J3217" s="298"/>
      <c r="K3217" s="298"/>
      <c r="L3217" s="299"/>
      <c r="M3217" s="302"/>
      <c r="N3217" s="298"/>
      <c r="O3217" s="238"/>
      <c r="P3217" s="238"/>
      <c r="Q3217" s="238"/>
      <c r="T3217" s="39"/>
      <c r="U3217" s="39"/>
      <c r="V3217" s="39"/>
      <c r="W3217" s="39"/>
      <c r="X3217" s="39"/>
      <c r="Y3217" s="39"/>
      <c r="Z3217" s="39"/>
      <c r="AA3217" s="39"/>
      <c r="AB3217" s="39"/>
      <c r="AC3217" s="39"/>
      <c r="AD3217" s="39"/>
      <c r="AE3217" s="39"/>
      <c r="AF3217" s="39"/>
      <c r="AG3217" s="39"/>
      <c r="AH3217" s="39"/>
      <c r="AI3217" s="39"/>
      <c r="AJ3217" s="39"/>
      <c r="AK3217" s="39"/>
      <c r="AL3217" s="39"/>
      <c r="AM3217" s="39"/>
      <c r="AN3217" s="39"/>
      <c r="AO3217" s="39"/>
      <c r="AP3217" s="39"/>
      <c r="AQ3217" s="39"/>
      <c r="AR3217" s="39"/>
      <c r="AS3217" s="39"/>
      <c r="AT3217" s="39"/>
      <c r="AU3217" s="39"/>
      <c r="AV3217" s="39"/>
      <c r="AW3217" s="39"/>
      <c r="AX3217" s="39"/>
      <c r="AY3217" s="39"/>
      <c r="AZ3217" s="39"/>
      <c r="BA3217" s="39"/>
      <c r="BB3217" s="39"/>
      <c r="BC3217" s="39"/>
      <c r="BD3217" s="39"/>
      <c r="BE3217" s="39"/>
      <c r="BF3217" s="39"/>
      <c r="BG3217" s="39"/>
      <c r="BH3217" s="39"/>
      <c r="BI3217" s="39"/>
      <c r="BJ3217" s="39"/>
      <c r="BK3217" s="39"/>
      <c r="BL3217" s="39"/>
      <c r="BM3217" s="39"/>
      <c r="BN3217" s="39"/>
      <c r="BO3217" s="39"/>
      <c r="BP3217" s="39"/>
      <c r="BQ3217" s="39"/>
      <c r="BR3217" s="39"/>
      <c r="BS3217" s="39"/>
      <c r="BT3217" s="39"/>
      <c r="BU3217" s="39"/>
      <c r="BV3217" s="39"/>
      <c r="BW3217" s="39"/>
      <c r="BX3217" s="39"/>
      <c r="BY3217" s="39"/>
      <c r="BZ3217" s="39"/>
      <c r="CA3217" s="39"/>
      <c r="CB3217" s="39"/>
      <c r="CC3217" s="39"/>
      <c r="CD3217" s="39"/>
      <c r="CE3217" s="39"/>
      <c r="CF3217" s="39"/>
      <c r="CG3217" s="39"/>
      <c r="CH3217" s="39"/>
      <c r="CI3217" s="39"/>
      <c r="CJ3217" s="39"/>
      <c r="CK3217" s="39"/>
      <c r="CL3217" s="39"/>
      <c r="CM3217" s="39"/>
      <c r="CN3217" s="39"/>
      <c r="CO3217" s="39"/>
      <c r="CP3217" s="39"/>
      <c r="CQ3217" s="39"/>
      <c r="CR3217" s="39"/>
      <c r="CS3217" s="39"/>
      <c r="CT3217" s="39"/>
      <c r="CU3217" s="39"/>
      <c r="CV3217" s="39"/>
      <c r="CW3217" s="39"/>
      <c r="CX3217" s="39"/>
      <c r="CY3217" s="39"/>
      <c r="CZ3217" s="39"/>
      <c r="DA3217" s="39"/>
      <c r="DB3217" s="39"/>
      <c r="DC3217" s="39"/>
      <c r="DD3217" s="39"/>
      <c r="DE3217" s="39"/>
    </row>
    <row r="3218" spans="1:109" s="38" customFormat="1" ht="12">
      <c r="A3218" s="298"/>
      <c r="B3218" s="298"/>
      <c r="C3218" s="298"/>
      <c r="D3218" s="298"/>
      <c r="E3218" s="298"/>
      <c r="F3218" s="298"/>
      <c r="G3218" s="298"/>
      <c r="H3218" s="298"/>
      <c r="I3218" s="298"/>
      <c r="J3218" s="298"/>
      <c r="K3218" s="298"/>
      <c r="L3218" s="299"/>
      <c r="M3218" s="302"/>
      <c r="N3218" s="298"/>
      <c r="O3218" s="238"/>
      <c r="P3218" s="238"/>
      <c r="Q3218" s="238"/>
      <c r="T3218" s="39"/>
      <c r="U3218" s="39"/>
      <c r="V3218" s="39"/>
      <c r="W3218" s="39"/>
      <c r="X3218" s="39"/>
      <c r="Y3218" s="39"/>
      <c r="Z3218" s="39"/>
      <c r="AA3218" s="39"/>
      <c r="AB3218" s="39"/>
      <c r="AC3218" s="39"/>
      <c r="AD3218" s="39"/>
      <c r="AE3218" s="39"/>
      <c r="AF3218" s="39"/>
      <c r="AG3218" s="39"/>
      <c r="AH3218" s="39"/>
      <c r="AI3218" s="39"/>
      <c r="AJ3218" s="39"/>
      <c r="AK3218" s="39"/>
      <c r="AL3218" s="39"/>
      <c r="AM3218" s="39"/>
      <c r="AN3218" s="39"/>
      <c r="AO3218" s="39"/>
      <c r="AP3218" s="39"/>
      <c r="AQ3218" s="39"/>
      <c r="AR3218" s="39"/>
      <c r="AS3218" s="39"/>
      <c r="AT3218" s="39"/>
      <c r="AU3218" s="39"/>
      <c r="AV3218" s="39"/>
      <c r="AW3218" s="39"/>
      <c r="AX3218" s="39"/>
      <c r="AY3218" s="39"/>
      <c r="AZ3218" s="39"/>
      <c r="BA3218" s="39"/>
      <c r="BB3218" s="39"/>
      <c r="BC3218" s="39"/>
      <c r="BD3218" s="39"/>
      <c r="BE3218" s="39"/>
      <c r="BF3218" s="39"/>
      <c r="BG3218" s="39"/>
      <c r="BH3218" s="39"/>
      <c r="BI3218" s="39"/>
      <c r="BJ3218" s="39"/>
      <c r="BK3218" s="39"/>
      <c r="BL3218" s="39"/>
      <c r="BM3218" s="39"/>
      <c r="BN3218" s="39"/>
      <c r="BO3218" s="39"/>
      <c r="BP3218" s="39"/>
      <c r="BQ3218" s="39"/>
      <c r="BR3218" s="39"/>
      <c r="BS3218" s="39"/>
      <c r="BT3218" s="39"/>
      <c r="BU3218" s="39"/>
      <c r="BV3218" s="39"/>
      <c r="BW3218" s="39"/>
      <c r="BX3218" s="39"/>
      <c r="BY3218" s="39"/>
      <c r="BZ3218" s="39"/>
      <c r="CA3218" s="39"/>
      <c r="CB3218" s="39"/>
      <c r="CC3218" s="39"/>
      <c r="CD3218" s="39"/>
      <c r="CE3218" s="39"/>
      <c r="CF3218" s="39"/>
      <c r="CG3218" s="39"/>
      <c r="CH3218" s="39"/>
      <c r="CI3218" s="39"/>
      <c r="CJ3218" s="39"/>
      <c r="CK3218" s="39"/>
      <c r="CL3218" s="39"/>
      <c r="CM3218" s="39"/>
      <c r="CN3218" s="39"/>
      <c r="CO3218" s="39"/>
      <c r="CP3218" s="39"/>
      <c r="CQ3218" s="39"/>
      <c r="CR3218" s="39"/>
      <c r="CS3218" s="39"/>
      <c r="CT3218" s="39"/>
      <c r="CU3218" s="39"/>
      <c r="CV3218" s="39"/>
      <c r="CW3218" s="39"/>
      <c r="CX3218" s="39"/>
      <c r="CY3218" s="39"/>
      <c r="CZ3218" s="39"/>
      <c r="DA3218" s="39"/>
      <c r="DB3218" s="39"/>
      <c r="DC3218" s="39"/>
      <c r="DD3218" s="39"/>
      <c r="DE3218" s="39"/>
    </row>
    <row r="3219" spans="1:109" s="38" customFormat="1" ht="12">
      <c r="A3219" s="298"/>
      <c r="B3219" s="298"/>
      <c r="C3219" s="298"/>
      <c r="D3219" s="298"/>
      <c r="E3219" s="298"/>
      <c r="F3219" s="298"/>
      <c r="G3219" s="298"/>
      <c r="H3219" s="298"/>
      <c r="I3219" s="298"/>
      <c r="J3219" s="298"/>
      <c r="K3219" s="298"/>
      <c r="L3219" s="299"/>
      <c r="M3219" s="302"/>
      <c r="N3219" s="298"/>
      <c r="O3219" s="238"/>
      <c r="P3219" s="238"/>
      <c r="Q3219" s="238"/>
      <c r="T3219" s="39"/>
      <c r="U3219" s="39"/>
      <c r="V3219" s="39"/>
      <c r="W3219" s="39"/>
      <c r="X3219" s="39"/>
      <c r="Y3219" s="39"/>
      <c r="Z3219" s="39"/>
      <c r="AA3219" s="39"/>
      <c r="AB3219" s="39"/>
      <c r="AC3219" s="39"/>
      <c r="AD3219" s="39"/>
      <c r="AE3219" s="39"/>
      <c r="AF3219" s="39"/>
      <c r="AG3219" s="39"/>
      <c r="AH3219" s="39"/>
      <c r="AI3219" s="39"/>
      <c r="AJ3219" s="39"/>
      <c r="AK3219" s="39"/>
      <c r="AL3219" s="39"/>
      <c r="AM3219" s="39"/>
      <c r="AN3219" s="39"/>
      <c r="AO3219" s="39"/>
      <c r="AP3219" s="39"/>
      <c r="AQ3219" s="39"/>
      <c r="AR3219" s="39"/>
      <c r="AS3219" s="39"/>
      <c r="AT3219" s="39"/>
      <c r="AU3219" s="39"/>
      <c r="AV3219" s="39"/>
      <c r="AW3219" s="39"/>
      <c r="AX3219" s="39"/>
      <c r="AY3219" s="39"/>
      <c r="AZ3219" s="39"/>
      <c r="BA3219" s="39"/>
      <c r="BB3219" s="39"/>
      <c r="BC3219" s="39"/>
      <c r="BD3219" s="39"/>
      <c r="BE3219" s="39"/>
      <c r="BF3219" s="39"/>
      <c r="BG3219" s="39"/>
      <c r="BH3219" s="39"/>
      <c r="BI3219" s="39"/>
      <c r="BJ3219" s="39"/>
      <c r="BK3219" s="39"/>
      <c r="BL3219" s="39"/>
      <c r="BM3219" s="39"/>
      <c r="BN3219" s="39"/>
      <c r="BO3219" s="39"/>
      <c r="BP3219" s="39"/>
      <c r="BQ3219" s="39"/>
      <c r="BR3219" s="39"/>
      <c r="BS3219" s="39"/>
      <c r="BT3219" s="39"/>
      <c r="BU3219" s="39"/>
      <c r="BV3219" s="39"/>
      <c r="BW3219" s="39"/>
      <c r="BX3219" s="39"/>
      <c r="BY3219" s="39"/>
      <c r="BZ3219" s="39"/>
      <c r="CA3219" s="39"/>
      <c r="CB3219" s="39"/>
      <c r="CC3219" s="39"/>
      <c r="CD3219" s="39"/>
      <c r="CE3219" s="39"/>
      <c r="CF3219" s="39"/>
      <c r="CG3219" s="39"/>
      <c r="CH3219" s="39"/>
      <c r="CI3219" s="39"/>
      <c r="CJ3219" s="39"/>
      <c r="CK3219" s="39"/>
      <c r="CL3219" s="39"/>
      <c r="CM3219" s="39"/>
      <c r="CN3219" s="39"/>
      <c r="CO3219" s="39"/>
      <c r="CP3219" s="39"/>
      <c r="CQ3219" s="39"/>
      <c r="CR3219" s="39"/>
      <c r="CS3219" s="39"/>
      <c r="CT3219" s="39"/>
      <c r="CU3219" s="39"/>
      <c r="CV3219" s="39"/>
      <c r="CW3219" s="39"/>
      <c r="CX3219" s="39"/>
      <c r="CY3219" s="39"/>
      <c r="CZ3219" s="39"/>
      <c r="DA3219" s="39"/>
      <c r="DB3219" s="39"/>
      <c r="DC3219" s="39"/>
      <c r="DD3219" s="39"/>
      <c r="DE3219" s="39"/>
    </row>
    <row r="3220" spans="1:109" s="38" customFormat="1" ht="12">
      <c r="A3220" s="298"/>
      <c r="B3220" s="298"/>
      <c r="C3220" s="298"/>
      <c r="D3220" s="298"/>
      <c r="E3220" s="298"/>
      <c r="F3220" s="298"/>
      <c r="G3220" s="298"/>
      <c r="H3220" s="298"/>
      <c r="I3220" s="298"/>
      <c r="J3220" s="298"/>
      <c r="K3220" s="298"/>
      <c r="L3220" s="299"/>
      <c r="M3220" s="302"/>
      <c r="N3220" s="298"/>
      <c r="O3220" s="238"/>
      <c r="P3220" s="238"/>
      <c r="Q3220" s="238"/>
      <c r="T3220" s="39"/>
      <c r="U3220" s="39"/>
      <c r="V3220" s="39"/>
      <c r="W3220" s="39"/>
      <c r="X3220" s="39"/>
      <c r="Y3220" s="39"/>
      <c r="Z3220" s="39"/>
      <c r="AA3220" s="39"/>
      <c r="AB3220" s="39"/>
      <c r="AC3220" s="39"/>
      <c r="AD3220" s="39"/>
      <c r="AE3220" s="39"/>
      <c r="AF3220" s="39"/>
      <c r="AG3220" s="39"/>
      <c r="AH3220" s="39"/>
      <c r="AI3220" s="39"/>
      <c r="AJ3220" s="39"/>
      <c r="AK3220" s="39"/>
      <c r="AL3220" s="39"/>
      <c r="AM3220" s="39"/>
      <c r="AN3220" s="39"/>
      <c r="AO3220" s="39"/>
      <c r="AP3220" s="39"/>
      <c r="AQ3220" s="39"/>
      <c r="AR3220" s="39"/>
      <c r="AS3220" s="39"/>
      <c r="AT3220" s="39"/>
      <c r="AU3220" s="39"/>
      <c r="AV3220" s="39"/>
      <c r="AW3220" s="39"/>
      <c r="AX3220" s="39"/>
      <c r="AY3220" s="39"/>
      <c r="AZ3220" s="39"/>
      <c r="BA3220" s="39"/>
      <c r="BB3220" s="39"/>
      <c r="BC3220" s="39"/>
      <c r="BD3220" s="39"/>
      <c r="BE3220" s="39"/>
      <c r="BF3220" s="39"/>
      <c r="BG3220" s="39"/>
      <c r="BH3220" s="39"/>
      <c r="BI3220" s="39"/>
      <c r="BJ3220" s="39"/>
      <c r="BK3220" s="39"/>
      <c r="BL3220" s="39"/>
      <c r="BM3220" s="39"/>
      <c r="BN3220" s="39"/>
      <c r="BO3220" s="39"/>
      <c r="BP3220" s="39"/>
      <c r="BQ3220" s="39"/>
      <c r="BR3220" s="39"/>
      <c r="BS3220" s="39"/>
      <c r="BT3220" s="39"/>
      <c r="BU3220" s="39"/>
      <c r="BV3220" s="39"/>
      <c r="BW3220" s="39"/>
      <c r="BX3220" s="39"/>
      <c r="BY3220" s="39"/>
      <c r="BZ3220" s="39"/>
      <c r="CA3220" s="39"/>
      <c r="CB3220" s="39"/>
      <c r="CC3220" s="39"/>
      <c r="CD3220" s="39"/>
      <c r="CE3220" s="39"/>
      <c r="CF3220" s="39"/>
      <c r="CG3220" s="39"/>
      <c r="CH3220" s="39"/>
      <c r="CI3220" s="39"/>
      <c r="CJ3220" s="39"/>
      <c r="CK3220" s="39"/>
      <c r="CL3220" s="39"/>
      <c r="CM3220" s="39"/>
      <c r="CN3220" s="39"/>
      <c r="CO3220" s="39"/>
      <c r="CP3220" s="39"/>
      <c r="CQ3220" s="39"/>
      <c r="CR3220" s="39"/>
      <c r="CS3220" s="39"/>
      <c r="CT3220" s="39"/>
      <c r="CU3220" s="39"/>
      <c r="CV3220" s="39"/>
      <c r="CW3220" s="39"/>
      <c r="CX3220" s="39"/>
      <c r="CY3220" s="39"/>
      <c r="CZ3220" s="39"/>
      <c r="DA3220" s="39"/>
      <c r="DB3220" s="39"/>
      <c r="DC3220" s="39"/>
      <c r="DD3220" s="39"/>
      <c r="DE3220" s="39"/>
    </row>
    <row r="3221" spans="1:109" s="38" customFormat="1" ht="12">
      <c r="A3221" s="298"/>
      <c r="B3221" s="298"/>
      <c r="C3221" s="298"/>
      <c r="D3221" s="298"/>
      <c r="E3221" s="298"/>
      <c r="F3221" s="298"/>
      <c r="G3221" s="298"/>
      <c r="H3221" s="298"/>
      <c r="I3221" s="298"/>
      <c r="J3221" s="298"/>
      <c r="K3221" s="298"/>
      <c r="L3221" s="299"/>
      <c r="M3221" s="302"/>
      <c r="N3221" s="298"/>
      <c r="O3221" s="238"/>
      <c r="P3221" s="238"/>
      <c r="Q3221" s="238"/>
      <c r="T3221" s="39"/>
      <c r="U3221" s="39"/>
      <c r="V3221" s="39"/>
      <c r="W3221" s="39"/>
      <c r="X3221" s="39"/>
      <c r="Y3221" s="39"/>
      <c r="Z3221" s="39"/>
      <c r="AA3221" s="39"/>
      <c r="AB3221" s="39"/>
      <c r="AC3221" s="39"/>
      <c r="AD3221" s="39"/>
      <c r="AE3221" s="39"/>
      <c r="AF3221" s="39"/>
      <c r="AG3221" s="39"/>
      <c r="AH3221" s="39"/>
      <c r="AI3221" s="39"/>
      <c r="AJ3221" s="39"/>
      <c r="AK3221" s="39"/>
      <c r="AL3221" s="39"/>
      <c r="AM3221" s="39"/>
      <c r="AN3221" s="39"/>
      <c r="AO3221" s="39"/>
      <c r="AP3221" s="39"/>
      <c r="AQ3221" s="39"/>
      <c r="AR3221" s="39"/>
      <c r="AS3221" s="39"/>
      <c r="AT3221" s="39"/>
      <c r="AU3221" s="39"/>
      <c r="AV3221" s="39"/>
      <c r="AW3221" s="39"/>
      <c r="AX3221" s="39"/>
      <c r="AY3221" s="39"/>
      <c r="AZ3221" s="39"/>
      <c r="BA3221" s="39"/>
      <c r="BB3221" s="39"/>
      <c r="BC3221" s="39"/>
      <c r="BD3221" s="39"/>
      <c r="BE3221" s="39"/>
      <c r="BF3221" s="39"/>
      <c r="BG3221" s="39"/>
      <c r="BH3221" s="39"/>
      <c r="BI3221" s="39"/>
      <c r="BJ3221" s="39"/>
      <c r="BK3221" s="39"/>
      <c r="BL3221" s="39"/>
      <c r="BM3221" s="39"/>
      <c r="BN3221" s="39"/>
      <c r="BO3221" s="39"/>
      <c r="BP3221" s="39"/>
      <c r="BQ3221" s="39"/>
      <c r="BR3221" s="39"/>
      <c r="BS3221" s="39"/>
      <c r="BT3221" s="39"/>
      <c r="BU3221" s="39"/>
      <c r="BV3221" s="39"/>
      <c r="BW3221" s="39"/>
      <c r="BX3221" s="39"/>
      <c r="BY3221" s="39"/>
      <c r="BZ3221" s="39"/>
      <c r="CA3221" s="39"/>
      <c r="CB3221" s="39"/>
      <c r="CC3221" s="39"/>
      <c r="CD3221" s="39"/>
      <c r="CE3221" s="39"/>
      <c r="CF3221" s="39"/>
      <c r="CG3221" s="39"/>
      <c r="CH3221" s="39"/>
      <c r="CI3221" s="39"/>
      <c r="CJ3221" s="39"/>
      <c r="CK3221" s="39"/>
      <c r="CL3221" s="39"/>
      <c r="CM3221" s="39"/>
      <c r="CN3221" s="39"/>
      <c r="CO3221" s="39"/>
      <c r="CP3221" s="39"/>
      <c r="CQ3221" s="39"/>
      <c r="CR3221" s="39"/>
      <c r="CS3221" s="39"/>
      <c r="CT3221" s="39"/>
      <c r="CU3221" s="39"/>
      <c r="CV3221" s="39"/>
      <c r="CW3221" s="39"/>
      <c r="CX3221" s="39"/>
      <c r="CY3221" s="39"/>
      <c r="CZ3221" s="39"/>
      <c r="DA3221" s="39"/>
      <c r="DB3221" s="39"/>
      <c r="DC3221" s="39"/>
      <c r="DD3221" s="39"/>
      <c r="DE3221" s="39"/>
    </row>
    <row r="3222" spans="1:109" s="38" customFormat="1" ht="12">
      <c r="A3222" s="298"/>
      <c r="B3222" s="298"/>
      <c r="C3222" s="298"/>
      <c r="D3222" s="298"/>
      <c r="E3222" s="298"/>
      <c r="F3222" s="298"/>
      <c r="G3222" s="298"/>
      <c r="H3222" s="298"/>
      <c r="I3222" s="298"/>
      <c r="J3222" s="298"/>
      <c r="K3222" s="298"/>
      <c r="L3222" s="299"/>
      <c r="M3222" s="302"/>
      <c r="N3222" s="298"/>
      <c r="O3222" s="238"/>
      <c r="P3222" s="238"/>
      <c r="Q3222" s="238"/>
      <c r="T3222" s="39"/>
      <c r="U3222" s="39"/>
      <c r="V3222" s="39"/>
      <c r="W3222" s="39"/>
      <c r="X3222" s="39"/>
      <c r="Y3222" s="39"/>
      <c r="Z3222" s="39"/>
      <c r="AA3222" s="39"/>
      <c r="AB3222" s="39"/>
      <c r="AC3222" s="39"/>
      <c r="AD3222" s="39"/>
      <c r="AE3222" s="39"/>
      <c r="AF3222" s="39"/>
      <c r="AG3222" s="39"/>
      <c r="AH3222" s="39"/>
      <c r="AI3222" s="39"/>
      <c r="AJ3222" s="39"/>
      <c r="AK3222" s="39"/>
      <c r="AL3222" s="39"/>
      <c r="AM3222" s="39"/>
      <c r="AN3222" s="39"/>
      <c r="AO3222" s="39"/>
      <c r="AP3222" s="39"/>
      <c r="AQ3222" s="39"/>
      <c r="AR3222" s="39"/>
      <c r="AS3222" s="39"/>
      <c r="AT3222" s="39"/>
      <c r="AU3222" s="39"/>
      <c r="AV3222" s="39"/>
      <c r="AW3222" s="39"/>
      <c r="AX3222" s="39"/>
      <c r="AY3222" s="39"/>
      <c r="AZ3222" s="39"/>
      <c r="BA3222" s="39"/>
      <c r="BB3222" s="39"/>
      <c r="BC3222" s="39"/>
      <c r="BD3222" s="39"/>
      <c r="BE3222" s="39"/>
      <c r="BF3222" s="39"/>
      <c r="BG3222" s="39"/>
      <c r="BH3222" s="39"/>
      <c r="BI3222" s="39"/>
      <c r="BJ3222" s="39"/>
      <c r="BK3222" s="39"/>
      <c r="BL3222" s="39"/>
      <c r="BM3222" s="39"/>
      <c r="BN3222" s="39"/>
      <c r="BO3222" s="39"/>
      <c r="BP3222" s="39"/>
      <c r="BQ3222" s="39"/>
      <c r="BR3222" s="39"/>
      <c r="BS3222" s="39"/>
      <c r="BT3222" s="39"/>
      <c r="BU3222" s="39"/>
      <c r="BV3222" s="39"/>
      <c r="BW3222" s="39"/>
      <c r="BX3222" s="39"/>
      <c r="BY3222" s="39"/>
      <c r="BZ3222" s="39"/>
      <c r="CA3222" s="39"/>
      <c r="CB3222" s="39"/>
      <c r="CC3222" s="39"/>
      <c r="CD3222" s="39"/>
      <c r="CE3222" s="39"/>
      <c r="CF3222" s="39"/>
      <c r="CG3222" s="39"/>
      <c r="CH3222" s="39"/>
      <c r="CI3222" s="39"/>
      <c r="CJ3222" s="39"/>
      <c r="CK3222" s="39"/>
      <c r="CL3222" s="39"/>
      <c r="CM3222" s="39"/>
      <c r="CN3222" s="39"/>
      <c r="CO3222" s="39"/>
      <c r="CP3222" s="39"/>
      <c r="CQ3222" s="39"/>
      <c r="CR3222" s="39"/>
      <c r="CS3222" s="39"/>
      <c r="CT3222" s="39"/>
      <c r="CU3222" s="39"/>
      <c r="CV3222" s="39"/>
      <c r="CW3222" s="39"/>
      <c r="CX3222" s="39"/>
      <c r="CY3222" s="39"/>
      <c r="CZ3222" s="39"/>
      <c r="DA3222" s="39"/>
      <c r="DB3222" s="39"/>
      <c r="DC3222" s="39"/>
      <c r="DD3222" s="39"/>
      <c r="DE3222" s="39"/>
    </row>
    <row r="3223" spans="1:109" s="38" customFormat="1" ht="12">
      <c r="A3223" s="298"/>
      <c r="B3223" s="298"/>
      <c r="C3223" s="298"/>
      <c r="D3223" s="298"/>
      <c r="E3223" s="298"/>
      <c r="F3223" s="298"/>
      <c r="G3223" s="298"/>
      <c r="H3223" s="298"/>
      <c r="I3223" s="298"/>
      <c r="J3223" s="298"/>
      <c r="K3223" s="298"/>
      <c r="L3223" s="299"/>
      <c r="M3223" s="302"/>
      <c r="N3223" s="298"/>
      <c r="O3223" s="238"/>
      <c r="P3223" s="238"/>
      <c r="Q3223" s="238"/>
      <c r="T3223" s="39"/>
      <c r="U3223" s="39"/>
      <c r="V3223" s="39"/>
      <c r="W3223" s="39"/>
      <c r="X3223" s="39"/>
      <c r="Y3223" s="39"/>
      <c r="Z3223" s="39"/>
      <c r="AA3223" s="39"/>
      <c r="AB3223" s="39"/>
      <c r="AC3223" s="39"/>
      <c r="AD3223" s="39"/>
      <c r="AE3223" s="39"/>
      <c r="AF3223" s="39"/>
      <c r="AG3223" s="39"/>
      <c r="AH3223" s="39"/>
      <c r="AI3223" s="39"/>
      <c r="AJ3223" s="39"/>
      <c r="AK3223" s="39"/>
      <c r="AL3223" s="39"/>
      <c r="AM3223" s="39"/>
      <c r="AN3223" s="39"/>
      <c r="AO3223" s="39"/>
      <c r="AP3223" s="39"/>
      <c r="AQ3223" s="39"/>
      <c r="AR3223" s="39"/>
      <c r="AS3223" s="39"/>
      <c r="AT3223" s="39"/>
      <c r="AU3223" s="39"/>
      <c r="AV3223" s="39"/>
      <c r="AW3223" s="39"/>
      <c r="AX3223" s="39"/>
      <c r="AY3223" s="39"/>
      <c r="AZ3223" s="39"/>
      <c r="BA3223" s="39"/>
      <c r="BB3223" s="39"/>
      <c r="BC3223" s="39"/>
      <c r="BD3223" s="39"/>
      <c r="BE3223" s="39"/>
      <c r="BF3223" s="39"/>
      <c r="BG3223" s="39"/>
      <c r="BH3223" s="39"/>
      <c r="BI3223" s="39"/>
      <c r="BJ3223" s="39"/>
      <c r="BK3223" s="39"/>
      <c r="BL3223" s="39"/>
      <c r="BM3223" s="39"/>
      <c r="BN3223" s="39"/>
      <c r="BO3223" s="39"/>
      <c r="BP3223" s="39"/>
      <c r="BQ3223" s="39"/>
      <c r="BR3223" s="39"/>
      <c r="BS3223" s="39"/>
      <c r="BT3223" s="39"/>
      <c r="BU3223" s="39"/>
      <c r="BV3223" s="39"/>
      <c r="BW3223" s="39"/>
      <c r="BX3223" s="39"/>
      <c r="BY3223" s="39"/>
      <c r="BZ3223" s="39"/>
      <c r="CA3223" s="39"/>
      <c r="CB3223" s="39"/>
      <c r="CC3223" s="39"/>
      <c r="CD3223" s="39"/>
      <c r="CE3223" s="39"/>
      <c r="CF3223" s="39"/>
      <c r="CG3223" s="39"/>
      <c r="CH3223" s="39"/>
      <c r="CI3223" s="39"/>
      <c r="CJ3223" s="39"/>
      <c r="CK3223" s="39"/>
      <c r="CL3223" s="39"/>
      <c r="CM3223" s="39"/>
      <c r="CN3223" s="39"/>
      <c r="CO3223" s="39"/>
      <c r="CP3223" s="39"/>
      <c r="CQ3223" s="39"/>
      <c r="CR3223" s="39"/>
      <c r="CS3223" s="39"/>
      <c r="CT3223" s="39"/>
      <c r="CU3223" s="39"/>
      <c r="CV3223" s="39"/>
      <c r="CW3223" s="39"/>
      <c r="CX3223" s="39"/>
      <c r="CY3223" s="39"/>
      <c r="CZ3223" s="39"/>
      <c r="DA3223" s="39"/>
      <c r="DB3223" s="39"/>
      <c r="DC3223" s="39"/>
      <c r="DD3223" s="39"/>
      <c r="DE3223" s="39"/>
    </row>
    <row r="3224" spans="1:109" s="38" customFormat="1" ht="12">
      <c r="A3224" s="298"/>
      <c r="B3224" s="298"/>
      <c r="C3224" s="298"/>
      <c r="D3224" s="298"/>
      <c r="E3224" s="298"/>
      <c r="F3224" s="298"/>
      <c r="G3224" s="298"/>
      <c r="H3224" s="298"/>
      <c r="I3224" s="298"/>
      <c r="J3224" s="298"/>
      <c r="K3224" s="298"/>
      <c r="L3224" s="299"/>
      <c r="M3224" s="302"/>
      <c r="N3224" s="298"/>
      <c r="O3224" s="238"/>
      <c r="P3224" s="238"/>
      <c r="Q3224" s="238"/>
      <c r="T3224" s="39"/>
      <c r="U3224" s="39"/>
      <c r="V3224" s="39"/>
      <c r="W3224" s="39"/>
      <c r="X3224" s="39"/>
      <c r="Y3224" s="39"/>
      <c r="Z3224" s="39"/>
      <c r="AA3224" s="39"/>
      <c r="AB3224" s="39"/>
      <c r="AC3224" s="39"/>
      <c r="AD3224" s="39"/>
      <c r="AE3224" s="39"/>
      <c r="AF3224" s="39"/>
      <c r="AG3224" s="39"/>
      <c r="AH3224" s="39"/>
      <c r="AI3224" s="39"/>
      <c r="AJ3224" s="39"/>
      <c r="AK3224" s="39"/>
      <c r="AL3224" s="39"/>
      <c r="AM3224" s="39"/>
      <c r="AN3224" s="39"/>
      <c r="AO3224" s="39"/>
      <c r="AP3224" s="39"/>
      <c r="AQ3224" s="39"/>
      <c r="AR3224" s="39"/>
      <c r="AS3224" s="39"/>
      <c r="AT3224" s="39"/>
      <c r="AU3224" s="39"/>
      <c r="AV3224" s="39"/>
      <c r="AW3224" s="39"/>
      <c r="AX3224" s="39"/>
      <c r="AY3224" s="39"/>
      <c r="AZ3224" s="39"/>
      <c r="BA3224" s="39"/>
      <c r="BB3224" s="39"/>
      <c r="BC3224" s="39"/>
      <c r="BD3224" s="39"/>
      <c r="BE3224" s="39"/>
      <c r="BF3224" s="39"/>
      <c r="BG3224" s="39"/>
      <c r="BH3224" s="39"/>
      <c r="BI3224" s="39"/>
      <c r="BJ3224" s="39"/>
      <c r="BK3224" s="39"/>
      <c r="BL3224" s="39"/>
      <c r="BM3224" s="39"/>
      <c r="BN3224" s="39"/>
      <c r="BO3224" s="39"/>
      <c r="BP3224" s="39"/>
      <c r="BQ3224" s="39"/>
      <c r="BR3224" s="39"/>
      <c r="BS3224" s="39"/>
      <c r="BT3224" s="39"/>
      <c r="BU3224" s="39"/>
      <c r="BV3224" s="39"/>
      <c r="BW3224" s="39"/>
      <c r="BX3224" s="39"/>
      <c r="BY3224" s="39"/>
      <c r="BZ3224" s="39"/>
      <c r="CA3224" s="39"/>
      <c r="CB3224" s="39"/>
      <c r="CC3224" s="39"/>
      <c r="CD3224" s="39"/>
      <c r="CE3224" s="39"/>
      <c r="CF3224" s="39"/>
      <c r="CG3224" s="39"/>
      <c r="CH3224" s="39"/>
      <c r="CI3224" s="39"/>
      <c r="CJ3224" s="39"/>
      <c r="CK3224" s="39"/>
      <c r="CL3224" s="39"/>
      <c r="CM3224" s="39"/>
      <c r="CN3224" s="39"/>
      <c r="CO3224" s="39"/>
      <c r="CP3224" s="39"/>
      <c r="CQ3224" s="39"/>
      <c r="CR3224" s="39"/>
      <c r="CS3224" s="39"/>
      <c r="CT3224" s="39"/>
      <c r="CU3224" s="39"/>
      <c r="CV3224" s="39"/>
      <c r="CW3224" s="39"/>
      <c r="CX3224" s="39"/>
      <c r="CY3224" s="39"/>
      <c r="CZ3224" s="39"/>
      <c r="DA3224" s="39"/>
      <c r="DB3224" s="39"/>
      <c r="DC3224" s="39"/>
      <c r="DD3224" s="39"/>
      <c r="DE3224" s="39"/>
    </row>
    <row r="3225" spans="1:109" s="38" customFormat="1" ht="12">
      <c r="A3225" s="298"/>
      <c r="B3225" s="298"/>
      <c r="C3225" s="298"/>
      <c r="D3225" s="298"/>
      <c r="E3225" s="298"/>
      <c r="F3225" s="298"/>
      <c r="G3225" s="298"/>
      <c r="H3225" s="298"/>
      <c r="I3225" s="298"/>
      <c r="J3225" s="298"/>
      <c r="K3225" s="298"/>
      <c r="L3225" s="299"/>
      <c r="M3225" s="302"/>
      <c r="N3225" s="298"/>
      <c r="O3225" s="238"/>
      <c r="P3225" s="238"/>
      <c r="Q3225" s="238"/>
      <c r="T3225" s="39"/>
      <c r="U3225" s="39"/>
      <c r="V3225" s="39"/>
      <c r="W3225" s="39"/>
      <c r="X3225" s="39"/>
      <c r="Y3225" s="39"/>
      <c r="Z3225" s="39"/>
      <c r="AA3225" s="39"/>
      <c r="AB3225" s="39"/>
      <c r="AC3225" s="39"/>
      <c r="AD3225" s="39"/>
      <c r="AE3225" s="39"/>
      <c r="AF3225" s="39"/>
      <c r="AG3225" s="39"/>
      <c r="AH3225" s="39"/>
      <c r="AI3225" s="39"/>
      <c r="AJ3225" s="39"/>
      <c r="AK3225" s="39"/>
      <c r="AL3225" s="39"/>
      <c r="AM3225" s="39"/>
      <c r="AN3225" s="39"/>
      <c r="AO3225" s="39"/>
      <c r="AP3225" s="39"/>
      <c r="AQ3225" s="39"/>
      <c r="AR3225" s="39"/>
      <c r="AS3225" s="39"/>
      <c r="AT3225" s="39"/>
      <c r="AU3225" s="39"/>
      <c r="AV3225" s="39"/>
      <c r="AW3225" s="39"/>
      <c r="AX3225" s="39"/>
      <c r="AY3225" s="39"/>
      <c r="AZ3225" s="39"/>
      <c r="BA3225" s="39"/>
      <c r="BB3225" s="39"/>
      <c r="BC3225" s="39"/>
      <c r="BD3225" s="39"/>
      <c r="BE3225" s="39"/>
      <c r="BF3225" s="39"/>
      <c r="BG3225" s="39"/>
      <c r="BH3225" s="39"/>
      <c r="BI3225" s="39"/>
      <c r="BJ3225" s="39"/>
      <c r="BK3225" s="39"/>
      <c r="BL3225" s="39"/>
      <c r="BM3225" s="39"/>
      <c r="BN3225" s="39"/>
      <c r="BO3225" s="39"/>
      <c r="BP3225" s="39"/>
      <c r="BQ3225" s="39"/>
      <c r="BR3225" s="39"/>
      <c r="BS3225" s="39"/>
      <c r="BT3225" s="39"/>
      <c r="BU3225" s="39"/>
      <c r="BV3225" s="39"/>
      <c r="BW3225" s="39"/>
      <c r="BX3225" s="39"/>
      <c r="BY3225" s="39"/>
      <c r="BZ3225" s="39"/>
      <c r="CA3225" s="39"/>
      <c r="CB3225" s="39"/>
      <c r="CC3225" s="39"/>
      <c r="CD3225" s="39"/>
      <c r="CE3225" s="39"/>
      <c r="CF3225" s="39"/>
      <c r="CG3225" s="39"/>
      <c r="CH3225" s="39"/>
      <c r="CI3225" s="39"/>
      <c r="CJ3225" s="39"/>
      <c r="CK3225" s="39"/>
      <c r="CL3225" s="39"/>
      <c r="CM3225" s="39"/>
      <c r="CN3225" s="39"/>
      <c r="CO3225" s="39"/>
      <c r="CP3225" s="39"/>
      <c r="CQ3225" s="39"/>
      <c r="CR3225" s="39"/>
      <c r="CS3225" s="39"/>
      <c r="CT3225" s="39"/>
      <c r="CU3225" s="39"/>
      <c r="CV3225" s="39"/>
      <c r="CW3225" s="39"/>
      <c r="CX3225" s="39"/>
      <c r="CY3225" s="39"/>
      <c r="CZ3225" s="39"/>
      <c r="DA3225" s="39"/>
      <c r="DB3225" s="39"/>
      <c r="DC3225" s="39"/>
      <c r="DD3225" s="39"/>
      <c r="DE3225" s="39"/>
    </row>
    <row r="3226" spans="1:109" s="38" customFormat="1" ht="12">
      <c r="A3226" s="298"/>
      <c r="B3226" s="298"/>
      <c r="C3226" s="298"/>
      <c r="D3226" s="298"/>
      <c r="E3226" s="298"/>
      <c r="F3226" s="298"/>
      <c r="G3226" s="298"/>
      <c r="H3226" s="298"/>
      <c r="I3226" s="298"/>
      <c r="J3226" s="298"/>
      <c r="K3226" s="298"/>
      <c r="L3226" s="299"/>
      <c r="M3226" s="302"/>
      <c r="N3226" s="298"/>
      <c r="O3226" s="238"/>
      <c r="P3226" s="238"/>
      <c r="Q3226" s="238"/>
      <c r="T3226" s="39"/>
      <c r="U3226" s="39"/>
      <c r="V3226" s="39"/>
      <c r="W3226" s="39"/>
      <c r="X3226" s="39"/>
      <c r="Y3226" s="39"/>
      <c r="Z3226" s="39"/>
      <c r="AA3226" s="39"/>
      <c r="AB3226" s="39"/>
      <c r="AC3226" s="39"/>
      <c r="AD3226" s="39"/>
      <c r="AE3226" s="39"/>
      <c r="AF3226" s="39"/>
      <c r="AG3226" s="39"/>
      <c r="AH3226" s="39"/>
      <c r="AI3226" s="39"/>
      <c r="AJ3226" s="39"/>
      <c r="AK3226" s="39"/>
      <c r="AL3226" s="39"/>
      <c r="AM3226" s="39"/>
      <c r="AN3226" s="39"/>
      <c r="AO3226" s="39"/>
      <c r="AP3226" s="39"/>
      <c r="AQ3226" s="39"/>
      <c r="AR3226" s="39"/>
      <c r="AS3226" s="39"/>
      <c r="AT3226" s="39"/>
      <c r="AU3226" s="39"/>
      <c r="AV3226" s="39"/>
      <c r="AW3226" s="39"/>
      <c r="AX3226" s="39"/>
      <c r="AY3226" s="39"/>
      <c r="AZ3226" s="39"/>
      <c r="BA3226" s="39"/>
      <c r="BB3226" s="39"/>
      <c r="BC3226" s="39"/>
      <c r="BD3226" s="39"/>
      <c r="BE3226" s="39"/>
      <c r="BF3226" s="39"/>
      <c r="BG3226" s="39"/>
      <c r="BH3226" s="39"/>
      <c r="BI3226" s="39"/>
      <c r="BJ3226" s="39"/>
      <c r="BK3226" s="39"/>
      <c r="BL3226" s="39"/>
      <c r="BM3226" s="39"/>
      <c r="BN3226" s="39"/>
      <c r="BO3226" s="39"/>
      <c r="BP3226" s="39"/>
      <c r="BQ3226" s="39"/>
      <c r="BR3226" s="39"/>
      <c r="BS3226" s="39"/>
      <c r="BT3226" s="39"/>
      <c r="BU3226" s="39"/>
      <c r="BV3226" s="39"/>
      <c r="BW3226" s="39"/>
      <c r="BX3226" s="39"/>
      <c r="BY3226" s="39"/>
      <c r="BZ3226" s="39"/>
      <c r="CA3226" s="39"/>
      <c r="CB3226" s="39"/>
      <c r="CC3226" s="39"/>
      <c r="CD3226" s="39"/>
      <c r="CE3226" s="39"/>
      <c r="CF3226" s="39"/>
      <c r="CG3226" s="39"/>
      <c r="CH3226" s="39"/>
      <c r="CI3226" s="39"/>
      <c r="CJ3226" s="39"/>
      <c r="CK3226" s="39"/>
      <c r="CL3226" s="39"/>
      <c r="CM3226" s="39"/>
      <c r="CN3226" s="39"/>
      <c r="CO3226" s="39"/>
      <c r="CP3226" s="39"/>
      <c r="CQ3226" s="39"/>
      <c r="CR3226" s="39"/>
      <c r="CS3226" s="39"/>
      <c r="CT3226" s="39"/>
      <c r="CU3226" s="39"/>
      <c r="CV3226" s="39"/>
      <c r="CW3226" s="39"/>
      <c r="CX3226" s="39"/>
      <c r="CY3226" s="39"/>
      <c r="CZ3226" s="39"/>
      <c r="DA3226" s="39"/>
      <c r="DB3226" s="39"/>
      <c r="DC3226" s="39"/>
      <c r="DD3226" s="39"/>
      <c r="DE3226" s="39"/>
    </row>
    <row r="3227" spans="1:109" s="38" customFormat="1" ht="12">
      <c r="A3227" s="298"/>
      <c r="B3227" s="298"/>
      <c r="C3227" s="298"/>
      <c r="D3227" s="298"/>
      <c r="E3227" s="298"/>
      <c r="F3227" s="298"/>
      <c r="G3227" s="298"/>
      <c r="H3227" s="298"/>
      <c r="I3227" s="298"/>
      <c r="J3227" s="298"/>
      <c r="K3227" s="298"/>
      <c r="L3227" s="299"/>
      <c r="M3227" s="302"/>
      <c r="N3227" s="298"/>
      <c r="O3227" s="238"/>
      <c r="P3227" s="238"/>
      <c r="Q3227" s="238"/>
      <c r="T3227" s="39"/>
      <c r="U3227" s="39"/>
      <c r="V3227" s="39"/>
      <c r="W3227" s="39"/>
      <c r="X3227" s="39"/>
      <c r="Y3227" s="39"/>
      <c r="Z3227" s="39"/>
      <c r="AA3227" s="39"/>
      <c r="AB3227" s="39"/>
      <c r="AC3227" s="39"/>
      <c r="AD3227" s="39"/>
      <c r="AE3227" s="39"/>
      <c r="AF3227" s="39"/>
      <c r="AG3227" s="39"/>
      <c r="AH3227" s="39"/>
      <c r="AI3227" s="39"/>
      <c r="AJ3227" s="39"/>
      <c r="AK3227" s="39"/>
      <c r="AL3227" s="39"/>
      <c r="AM3227" s="39"/>
      <c r="AN3227" s="39"/>
      <c r="AO3227" s="39"/>
      <c r="AP3227" s="39"/>
      <c r="AQ3227" s="39"/>
      <c r="AR3227" s="39"/>
      <c r="AS3227" s="39"/>
      <c r="AT3227" s="39"/>
      <c r="AU3227" s="39"/>
      <c r="AV3227" s="39"/>
      <c r="AW3227" s="39"/>
      <c r="AX3227" s="39"/>
      <c r="AY3227" s="39"/>
      <c r="AZ3227" s="39"/>
      <c r="BA3227" s="39"/>
      <c r="BB3227" s="39"/>
      <c r="BC3227" s="39"/>
      <c r="BD3227" s="39"/>
      <c r="BE3227" s="39"/>
      <c r="BF3227" s="39"/>
      <c r="BG3227" s="39"/>
      <c r="BH3227" s="39"/>
      <c r="BI3227" s="39"/>
      <c r="BJ3227" s="39"/>
      <c r="BK3227" s="39"/>
      <c r="BL3227" s="39"/>
      <c r="BM3227" s="39"/>
      <c r="BN3227" s="39"/>
      <c r="BO3227" s="39"/>
      <c r="BP3227" s="39"/>
      <c r="BQ3227" s="39"/>
      <c r="BR3227" s="39"/>
      <c r="BS3227" s="39"/>
      <c r="BT3227" s="39"/>
      <c r="BU3227" s="39"/>
      <c r="BV3227" s="39"/>
      <c r="BW3227" s="39"/>
      <c r="BX3227" s="39"/>
      <c r="BY3227" s="39"/>
      <c r="BZ3227" s="39"/>
      <c r="CA3227" s="39"/>
      <c r="CB3227" s="39"/>
      <c r="CC3227" s="39"/>
      <c r="CD3227" s="39"/>
      <c r="CE3227" s="39"/>
      <c r="CF3227" s="39"/>
      <c r="CG3227" s="39"/>
      <c r="CH3227" s="39"/>
      <c r="CI3227" s="39"/>
      <c r="CJ3227" s="39"/>
      <c r="CK3227" s="39"/>
      <c r="CL3227" s="39"/>
      <c r="CM3227" s="39"/>
      <c r="CN3227" s="39"/>
      <c r="CO3227" s="39"/>
      <c r="CP3227" s="39"/>
      <c r="CQ3227" s="39"/>
      <c r="CR3227" s="39"/>
      <c r="CS3227" s="39"/>
      <c r="CT3227" s="39"/>
      <c r="CU3227" s="39"/>
      <c r="CV3227" s="39"/>
      <c r="CW3227" s="39"/>
      <c r="CX3227" s="39"/>
      <c r="CY3227" s="39"/>
      <c r="CZ3227" s="39"/>
      <c r="DA3227" s="39"/>
      <c r="DB3227" s="39"/>
      <c r="DC3227" s="39"/>
      <c r="DD3227" s="39"/>
      <c r="DE3227" s="39"/>
    </row>
    <row r="3228" spans="1:109" s="38" customFormat="1" ht="12">
      <c r="A3228" s="298"/>
      <c r="B3228" s="298"/>
      <c r="C3228" s="298"/>
      <c r="D3228" s="298"/>
      <c r="E3228" s="298"/>
      <c r="F3228" s="298"/>
      <c r="G3228" s="298"/>
      <c r="H3228" s="298"/>
      <c r="I3228" s="298"/>
      <c r="J3228" s="298"/>
      <c r="K3228" s="298"/>
      <c r="L3228" s="299"/>
      <c r="M3228" s="302"/>
      <c r="N3228" s="298"/>
      <c r="O3228" s="238"/>
      <c r="P3228" s="238"/>
      <c r="Q3228" s="238"/>
      <c r="T3228" s="39"/>
      <c r="U3228" s="39"/>
      <c r="V3228" s="39"/>
      <c r="W3228" s="39"/>
      <c r="X3228" s="39"/>
      <c r="Y3228" s="39"/>
      <c r="Z3228" s="39"/>
      <c r="AA3228" s="39"/>
      <c r="AB3228" s="39"/>
      <c r="AC3228" s="39"/>
      <c r="AD3228" s="39"/>
      <c r="AE3228" s="39"/>
      <c r="AF3228" s="39"/>
      <c r="AG3228" s="39"/>
      <c r="AH3228" s="39"/>
      <c r="AI3228" s="39"/>
      <c r="AJ3228" s="39"/>
      <c r="AK3228" s="39"/>
      <c r="AL3228" s="39"/>
      <c r="AM3228" s="39"/>
      <c r="AN3228" s="39"/>
      <c r="AO3228" s="39"/>
      <c r="AP3228" s="39"/>
      <c r="AQ3228" s="39"/>
      <c r="AR3228" s="39"/>
      <c r="AS3228" s="39"/>
      <c r="AT3228" s="39"/>
      <c r="AU3228" s="39"/>
      <c r="AV3228" s="39"/>
      <c r="AW3228" s="39"/>
      <c r="AX3228" s="39"/>
      <c r="AY3228" s="39"/>
      <c r="AZ3228" s="39"/>
      <c r="BA3228" s="39"/>
      <c r="BB3228" s="39"/>
      <c r="BC3228" s="39"/>
      <c r="BD3228" s="39"/>
      <c r="BE3228" s="39"/>
      <c r="BF3228" s="39"/>
      <c r="BG3228" s="39"/>
      <c r="BH3228" s="39"/>
      <c r="BI3228" s="39"/>
      <c r="BJ3228" s="39"/>
      <c r="BK3228" s="39"/>
      <c r="BL3228" s="39"/>
      <c r="BM3228" s="39"/>
      <c r="BN3228" s="39"/>
      <c r="BO3228" s="39"/>
      <c r="BP3228" s="39"/>
      <c r="BQ3228" s="39"/>
      <c r="BR3228" s="39"/>
      <c r="BS3228" s="39"/>
      <c r="BT3228" s="39"/>
      <c r="BU3228" s="39"/>
      <c r="BV3228" s="39"/>
      <c r="BW3228" s="39"/>
      <c r="BX3228" s="39"/>
      <c r="BY3228" s="39"/>
      <c r="BZ3228" s="39"/>
      <c r="CA3228" s="39"/>
      <c r="CB3228" s="39"/>
      <c r="CC3228" s="39"/>
      <c r="CD3228" s="39"/>
      <c r="CE3228" s="39"/>
      <c r="CF3228" s="39"/>
      <c r="CG3228" s="39"/>
      <c r="CH3228" s="39"/>
      <c r="CI3228" s="39"/>
      <c r="CJ3228" s="39"/>
      <c r="CK3228" s="39"/>
      <c r="CL3228" s="39"/>
      <c r="CM3228" s="39"/>
      <c r="CN3228" s="39"/>
      <c r="CO3228" s="39"/>
      <c r="CP3228" s="39"/>
      <c r="CQ3228" s="39"/>
      <c r="CR3228" s="39"/>
      <c r="CS3228" s="39"/>
      <c r="CT3228" s="39"/>
      <c r="CU3228" s="39"/>
      <c r="CV3228" s="39"/>
      <c r="CW3228" s="39"/>
      <c r="CX3228" s="39"/>
      <c r="CY3228" s="39"/>
      <c r="CZ3228" s="39"/>
      <c r="DA3228" s="39"/>
      <c r="DB3228" s="39"/>
      <c r="DC3228" s="39"/>
      <c r="DD3228" s="39"/>
      <c r="DE3228" s="39"/>
    </row>
    <row r="3229" spans="1:109" s="38" customFormat="1" ht="12">
      <c r="A3229" s="298"/>
      <c r="B3229" s="298"/>
      <c r="C3229" s="298"/>
      <c r="D3229" s="298"/>
      <c r="E3229" s="298"/>
      <c r="F3229" s="298"/>
      <c r="G3229" s="298"/>
      <c r="H3229" s="298"/>
      <c r="I3229" s="298"/>
      <c r="J3229" s="298"/>
      <c r="K3229" s="298"/>
      <c r="L3229" s="299"/>
      <c r="M3229" s="302"/>
      <c r="N3229" s="298"/>
      <c r="O3229" s="238"/>
      <c r="P3229" s="238"/>
      <c r="Q3229" s="238"/>
      <c r="T3229" s="39"/>
      <c r="U3229" s="39"/>
      <c r="V3229" s="39"/>
      <c r="W3229" s="39"/>
      <c r="X3229" s="39"/>
      <c r="Y3229" s="39"/>
      <c r="Z3229" s="39"/>
      <c r="AA3229" s="39"/>
      <c r="AB3229" s="39"/>
      <c r="AC3229" s="39"/>
      <c r="AD3229" s="39"/>
      <c r="AE3229" s="39"/>
      <c r="AF3229" s="39"/>
      <c r="AG3229" s="39"/>
      <c r="AH3229" s="39"/>
      <c r="AI3229" s="39"/>
      <c r="AJ3229" s="39"/>
      <c r="AK3229" s="39"/>
      <c r="AL3229" s="39"/>
      <c r="AM3229" s="39"/>
      <c r="AN3229" s="39"/>
      <c r="AO3229" s="39"/>
      <c r="AP3229" s="39"/>
      <c r="AQ3229" s="39"/>
      <c r="AR3229" s="39"/>
      <c r="AS3229" s="39"/>
      <c r="AT3229" s="39"/>
      <c r="AU3229" s="39"/>
      <c r="AV3229" s="39"/>
      <c r="AW3229" s="39"/>
      <c r="AX3229" s="39"/>
      <c r="AY3229" s="39"/>
      <c r="AZ3229" s="39"/>
      <c r="BA3229" s="39"/>
      <c r="BB3229" s="39"/>
      <c r="BC3229" s="39"/>
      <c r="BD3229" s="39"/>
      <c r="BE3229" s="39"/>
      <c r="BF3229" s="39"/>
      <c r="BG3229" s="39"/>
      <c r="BH3229" s="39"/>
      <c r="BI3229" s="39"/>
      <c r="BJ3229" s="39"/>
      <c r="BK3229" s="39"/>
      <c r="BL3229" s="39"/>
      <c r="BM3229" s="39"/>
      <c r="BN3229" s="39"/>
      <c r="BO3229" s="39"/>
      <c r="BP3229" s="39"/>
      <c r="BQ3229" s="39"/>
      <c r="BR3229" s="39"/>
      <c r="BS3229" s="39"/>
      <c r="BT3229" s="39"/>
      <c r="BU3229" s="39"/>
      <c r="BV3229" s="39"/>
      <c r="BW3229" s="39"/>
      <c r="BX3229" s="39"/>
      <c r="BY3229" s="39"/>
      <c r="BZ3229" s="39"/>
      <c r="CA3229" s="39"/>
      <c r="CB3229" s="39"/>
      <c r="CC3229" s="39"/>
      <c r="CD3229" s="39"/>
      <c r="CE3229" s="39"/>
      <c r="CF3229" s="39"/>
      <c r="CG3229" s="39"/>
      <c r="CH3229" s="39"/>
      <c r="CI3229" s="39"/>
      <c r="CJ3229" s="39"/>
      <c r="CK3229" s="39"/>
      <c r="CL3229" s="39"/>
      <c r="CM3229" s="39"/>
      <c r="CN3229" s="39"/>
      <c r="CO3229" s="39"/>
      <c r="CP3229" s="39"/>
      <c r="CQ3229" s="39"/>
      <c r="CR3229" s="39"/>
      <c r="CS3229" s="39"/>
      <c r="CT3229" s="39"/>
      <c r="CU3229" s="39"/>
      <c r="CV3229" s="39"/>
      <c r="CW3229" s="39"/>
      <c r="CX3229" s="39"/>
      <c r="CY3229" s="39"/>
      <c r="CZ3229" s="39"/>
      <c r="DA3229" s="39"/>
      <c r="DB3229" s="39"/>
      <c r="DC3229" s="39"/>
      <c r="DD3229" s="39"/>
      <c r="DE3229" s="39"/>
    </row>
    <row r="3230" spans="1:109" s="38" customFormat="1" ht="12">
      <c r="A3230" s="298"/>
      <c r="B3230" s="298"/>
      <c r="C3230" s="298"/>
      <c r="D3230" s="298"/>
      <c r="E3230" s="298"/>
      <c r="F3230" s="298"/>
      <c r="G3230" s="298"/>
      <c r="H3230" s="298"/>
      <c r="I3230" s="298"/>
      <c r="J3230" s="298"/>
      <c r="K3230" s="298"/>
      <c r="L3230" s="299"/>
      <c r="M3230" s="302"/>
      <c r="N3230" s="298"/>
      <c r="O3230" s="238"/>
      <c r="P3230" s="238"/>
      <c r="Q3230" s="238"/>
      <c r="T3230" s="39"/>
      <c r="U3230" s="39"/>
      <c r="V3230" s="39"/>
      <c r="W3230" s="39"/>
      <c r="X3230" s="39"/>
      <c r="Y3230" s="39"/>
      <c r="Z3230" s="39"/>
      <c r="AA3230" s="39"/>
      <c r="AB3230" s="39"/>
      <c r="AC3230" s="39"/>
      <c r="AD3230" s="39"/>
      <c r="AE3230" s="39"/>
      <c r="AF3230" s="39"/>
      <c r="AG3230" s="39"/>
      <c r="AH3230" s="39"/>
      <c r="AI3230" s="39"/>
      <c r="AJ3230" s="39"/>
      <c r="AK3230" s="39"/>
      <c r="AL3230" s="39"/>
      <c r="AM3230" s="39"/>
      <c r="AN3230" s="39"/>
      <c r="AO3230" s="39"/>
      <c r="AP3230" s="39"/>
      <c r="AQ3230" s="39"/>
      <c r="AR3230" s="39"/>
      <c r="AS3230" s="39"/>
      <c r="AT3230" s="39"/>
      <c r="AU3230" s="39"/>
      <c r="AV3230" s="39"/>
      <c r="AW3230" s="39"/>
      <c r="AX3230" s="39"/>
      <c r="AY3230" s="39"/>
      <c r="AZ3230" s="39"/>
      <c r="BA3230" s="39"/>
      <c r="BB3230" s="39"/>
      <c r="BC3230" s="39"/>
      <c r="BD3230" s="39"/>
      <c r="BE3230" s="39"/>
      <c r="BF3230" s="39"/>
      <c r="BG3230" s="39"/>
      <c r="BH3230" s="39"/>
      <c r="BI3230" s="39"/>
      <c r="BJ3230" s="39"/>
      <c r="BK3230" s="39"/>
      <c r="BL3230" s="39"/>
      <c r="BM3230" s="39"/>
      <c r="BN3230" s="39"/>
      <c r="BO3230" s="39"/>
      <c r="BP3230" s="39"/>
      <c r="BQ3230" s="39"/>
      <c r="BR3230" s="39"/>
      <c r="BS3230" s="39"/>
      <c r="BT3230" s="39"/>
      <c r="BU3230" s="39"/>
      <c r="BV3230" s="39"/>
      <c r="BW3230" s="39"/>
      <c r="BX3230" s="39"/>
      <c r="BY3230" s="39"/>
      <c r="BZ3230" s="39"/>
      <c r="CA3230" s="39"/>
      <c r="CB3230" s="39"/>
      <c r="CC3230" s="39"/>
      <c r="CD3230" s="39"/>
      <c r="CE3230" s="39"/>
      <c r="CF3230" s="39"/>
      <c r="CG3230" s="39"/>
      <c r="CH3230" s="39"/>
      <c r="CI3230" s="39"/>
      <c r="CJ3230" s="39"/>
      <c r="CK3230" s="39"/>
      <c r="CL3230" s="39"/>
      <c r="CM3230" s="39"/>
      <c r="CN3230" s="39"/>
      <c r="CO3230" s="39"/>
      <c r="CP3230" s="39"/>
      <c r="CQ3230" s="39"/>
      <c r="CR3230" s="39"/>
      <c r="CS3230" s="39"/>
      <c r="CT3230" s="39"/>
      <c r="CU3230" s="39"/>
      <c r="CV3230" s="39"/>
      <c r="CW3230" s="39"/>
      <c r="CX3230" s="39"/>
      <c r="CY3230" s="39"/>
      <c r="CZ3230" s="39"/>
      <c r="DA3230" s="39"/>
      <c r="DB3230" s="39"/>
      <c r="DC3230" s="39"/>
      <c r="DD3230" s="39"/>
      <c r="DE3230" s="39"/>
    </row>
    <row r="3231" spans="1:109" s="38" customFormat="1" ht="12">
      <c r="A3231" s="298"/>
      <c r="B3231" s="298"/>
      <c r="C3231" s="298"/>
      <c r="D3231" s="298"/>
      <c r="E3231" s="298"/>
      <c r="F3231" s="298"/>
      <c r="G3231" s="298"/>
      <c r="H3231" s="298"/>
      <c r="I3231" s="298"/>
      <c r="J3231" s="298"/>
      <c r="K3231" s="298"/>
      <c r="L3231" s="299"/>
      <c r="M3231" s="302"/>
      <c r="N3231" s="298"/>
      <c r="O3231" s="238"/>
      <c r="P3231" s="238"/>
      <c r="Q3231" s="238"/>
      <c r="T3231" s="39"/>
      <c r="U3231" s="39"/>
      <c r="V3231" s="39"/>
      <c r="W3231" s="39"/>
      <c r="X3231" s="39"/>
      <c r="Y3231" s="39"/>
      <c r="Z3231" s="39"/>
      <c r="AA3231" s="39"/>
      <c r="AB3231" s="39"/>
      <c r="AC3231" s="39"/>
      <c r="AD3231" s="39"/>
      <c r="AE3231" s="39"/>
      <c r="AF3231" s="39"/>
      <c r="AG3231" s="39"/>
      <c r="AH3231" s="39"/>
      <c r="AI3231" s="39"/>
      <c r="AJ3231" s="39"/>
      <c r="AK3231" s="39"/>
      <c r="AL3231" s="39"/>
      <c r="AM3231" s="39"/>
      <c r="AN3231" s="39"/>
      <c r="AO3231" s="39"/>
      <c r="AP3231" s="39"/>
      <c r="AQ3231" s="39"/>
      <c r="AR3231" s="39"/>
      <c r="AS3231" s="39"/>
      <c r="AT3231" s="39"/>
      <c r="AU3231" s="39"/>
      <c r="AV3231" s="39"/>
      <c r="AW3231" s="39"/>
      <c r="AX3231" s="39"/>
      <c r="AY3231" s="39"/>
      <c r="AZ3231" s="39"/>
      <c r="BA3231" s="39"/>
      <c r="BB3231" s="39"/>
      <c r="BC3231" s="39"/>
      <c r="BD3231" s="39"/>
      <c r="BE3231" s="39"/>
      <c r="BF3231" s="39"/>
      <c r="BG3231" s="39"/>
      <c r="BH3231" s="39"/>
      <c r="BI3231" s="39"/>
      <c r="BJ3231" s="39"/>
      <c r="BK3231" s="39"/>
      <c r="BL3231" s="39"/>
      <c r="BM3231" s="39"/>
      <c r="BN3231" s="39"/>
      <c r="BO3231" s="39"/>
      <c r="BP3231" s="39"/>
      <c r="BQ3231" s="39"/>
      <c r="BR3231" s="39"/>
      <c r="BS3231" s="39"/>
      <c r="BT3231" s="39"/>
      <c r="BU3231" s="39"/>
      <c r="BV3231" s="39"/>
      <c r="BW3231" s="39"/>
      <c r="BX3231" s="39"/>
      <c r="BY3231" s="39"/>
      <c r="BZ3231" s="39"/>
      <c r="CA3231" s="39"/>
      <c r="CB3231" s="39"/>
      <c r="CC3231" s="39"/>
      <c r="CD3231" s="39"/>
      <c r="CE3231" s="39"/>
      <c r="CF3231" s="39"/>
      <c r="CG3231" s="39"/>
      <c r="CH3231" s="39"/>
      <c r="CI3231" s="39"/>
      <c r="CJ3231" s="39"/>
      <c r="CK3231" s="39"/>
      <c r="CL3231" s="39"/>
      <c r="CM3231" s="39"/>
      <c r="CN3231" s="39"/>
      <c r="CO3231" s="39"/>
      <c r="CP3231" s="39"/>
      <c r="CQ3231" s="39"/>
      <c r="CR3231" s="39"/>
      <c r="CS3231" s="39"/>
      <c r="CT3231" s="39"/>
      <c r="CU3231" s="39"/>
      <c r="CV3231" s="39"/>
      <c r="CW3231" s="39"/>
      <c r="CX3231" s="39"/>
      <c r="CY3231" s="39"/>
      <c r="CZ3231" s="39"/>
      <c r="DA3231" s="39"/>
      <c r="DB3231" s="39"/>
      <c r="DC3231" s="39"/>
      <c r="DD3231" s="39"/>
      <c r="DE3231" s="39"/>
    </row>
    <row r="3232" spans="1:109" s="38" customFormat="1" ht="12">
      <c r="A3232" s="298"/>
      <c r="B3232" s="298"/>
      <c r="C3232" s="298"/>
      <c r="D3232" s="298"/>
      <c r="E3232" s="298"/>
      <c r="F3232" s="298"/>
      <c r="G3232" s="298"/>
      <c r="H3232" s="298"/>
      <c r="I3232" s="298"/>
      <c r="J3232" s="298"/>
      <c r="K3232" s="298"/>
      <c r="L3232" s="299"/>
      <c r="M3232" s="302"/>
      <c r="N3232" s="298"/>
      <c r="O3232" s="238"/>
      <c r="P3232" s="238"/>
      <c r="Q3232" s="238"/>
      <c r="T3232" s="39"/>
      <c r="U3232" s="39"/>
      <c r="V3232" s="39"/>
      <c r="W3232" s="39"/>
      <c r="X3232" s="39"/>
      <c r="Y3232" s="39"/>
      <c r="Z3232" s="39"/>
      <c r="AA3232" s="39"/>
      <c r="AB3232" s="39"/>
      <c r="AC3232" s="39"/>
      <c r="AD3232" s="39"/>
      <c r="AE3232" s="39"/>
      <c r="AF3232" s="39"/>
      <c r="AG3232" s="39"/>
      <c r="AH3232" s="39"/>
      <c r="AI3232" s="39"/>
      <c r="AJ3232" s="39"/>
      <c r="AK3232" s="39"/>
      <c r="AL3232" s="39"/>
      <c r="AM3232" s="39"/>
      <c r="AN3232" s="39"/>
      <c r="AO3232" s="39"/>
      <c r="AP3232" s="39"/>
      <c r="AQ3232" s="39"/>
      <c r="AR3232" s="39"/>
      <c r="AS3232" s="39"/>
      <c r="AT3232" s="39"/>
      <c r="AU3232" s="39"/>
      <c r="AV3232" s="39"/>
      <c r="AW3232" s="39"/>
      <c r="AX3232" s="39"/>
      <c r="AY3232" s="39"/>
      <c r="AZ3232" s="39"/>
      <c r="BA3232" s="39"/>
      <c r="BB3232" s="39"/>
      <c r="BC3232" s="39"/>
      <c r="BD3232" s="39"/>
      <c r="BE3232" s="39"/>
      <c r="BF3232" s="39"/>
      <c r="BG3232" s="39"/>
      <c r="BH3232" s="39"/>
      <c r="BI3232" s="39"/>
      <c r="BJ3232" s="39"/>
      <c r="BK3232" s="39"/>
      <c r="BL3232" s="39"/>
      <c r="BM3232" s="39"/>
      <c r="BN3232" s="39"/>
      <c r="BO3232" s="39"/>
      <c r="BP3232" s="39"/>
      <c r="BQ3232" s="39"/>
      <c r="BR3232" s="39"/>
      <c r="BS3232" s="39"/>
      <c r="BT3232" s="39"/>
      <c r="BU3232" s="39"/>
      <c r="BV3232" s="39"/>
      <c r="BW3232" s="39"/>
      <c r="BX3232" s="39"/>
      <c r="BY3232" s="39"/>
      <c r="BZ3232" s="39"/>
      <c r="CA3232" s="39"/>
      <c r="CB3232" s="39"/>
      <c r="CC3232" s="39"/>
      <c r="CD3232" s="39"/>
      <c r="CE3232" s="39"/>
      <c r="CF3232" s="39"/>
      <c r="CG3232" s="39"/>
      <c r="CH3232" s="39"/>
      <c r="CI3232" s="39"/>
      <c r="CJ3232" s="39"/>
      <c r="CK3232" s="39"/>
      <c r="CL3232" s="39"/>
      <c r="CM3232" s="39"/>
      <c r="CN3232" s="39"/>
      <c r="CO3232" s="39"/>
      <c r="CP3232" s="39"/>
      <c r="CQ3232" s="39"/>
      <c r="CR3232" s="39"/>
      <c r="CS3232" s="39"/>
      <c r="CT3232" s="39"/>
      <c r="CU3232" s="39"/>
      <c r="CV3232" s="39"/>
      <c r="CW3232" s="39"/>
      <c r="CX3232" s="39"/>
      <c r="CY3232" s="39"/>
      <c r="CZ3232" s="39"/>
      <c r="DA3232" s="39"/>
      <c r="DB3232" s="39"/>
      <c r="DC3232" s="39"/>
      <c r="DD3232" s="39"/>
      <c r="DE3232" s="39"/>
    </row>
    <row r="3233" spans="1:109" s="38" customFormat="1" ht="12">
      <c r="A3233" s="298"/>
      <c r="B3233" s="298"/>
      <c r="C3233" s="298"/>
      <c r="D3233" s="298"/>
      <c r="E3233" s="298"/>
      <c r="F3233" s="298"/>
      <c r="G3233" s="298"/>
      <c r="H3233" s="298"/>
      <c r="I3233" s="298"/>
      <c r="J3233" s="298"/>
      <c r="K3233" s="298"/>
      <c r="L3233" s="299"/>
      <c r="M3233" s="302"/>
      <c r="N3233" s="298"/>
      <c r="O3233" s="238"/>
      <c r="P3233" s="238"/>
      <c r="Q3233" s="238"/>
      <c r="T3233" s="39"/>
      <c r="U3233" s="39"/>
      <c r="V3233" s="39"/>
      <c r="W3233" s="39"/>
      <c r="X3233" s="39"/>
      <c r="Y3233" s="39"/>
      <c r="Z3233" s="39"/>
      <c r="AA3233" s="39"/>
      <c r="AB3233" s="39"/>
      <c r="AC3233" s="39"/>
      <c r="AD3233" s="39"/>
      <c r="AE3233" s="39"/>
      <c r="AF3233" s="39"/>
      <c r="AG3233" s="39"/>
      <c r="AH3233" s="39"/>
      <c r="AI3233" s="39"/>
      <c r="AJ3233" s="39"/>
      <c r="AK3233" s="39"/>
      <c r="AL3233" s="39"/>
      <c r="AM3233" s="39"/>
      <c r="AN3233" s="39"/>
      <c r="AO3233" s="39"/>
      <c r="AP3233" s="39"/>
      <c r="AQ3233" s="39"/>
      <c r="AR3233" s="39"/>
      <c r="AS3233" s="39"/>
      <c r="AT3233" s="39"/>
      <c r="AU3233" s="39"/>
      <c r="AV3233" s="39"/>
      <c r="AW3233" s="39"/>
      <c r="AX3233" s="39"/>
      <c r="AY3233" s="39"/>
      <c r="AZ3233" s="39"/>
      <c r="BA3233" s="39"/>
      <c r="BB3233" s="39"/>
      <c r="BC3233" s="39"/>
      <c r="BD3233" s="39"/>
      <c r="BE3233" s="39"/>
      <c r="BF3233" s="39"/>
      <c r="BG3233" s="39"/>
      <c r="BH3233" s="39"/>
      <c r="BI3233" s="39"/>
      <c r="BJ3233" s="39"/>
      <c r="BK3233" s="39"/>
      <c r="BL3233" s="39"/>
      <c r="BM3233" s="39"/>
      <c r="BN3233" s="39"/>
      <c r="BO3233" s="39"/>
      <c r="BP3233" s="39"/>
      <c r="BQ3233" s="39"/>
      <c r="BR3233" s="39"/>
      <c r="BS3233" s="39"/>
      <c r="BT3233" s="39"/>
      <c r="BU3233" s="39"/>
      <c r="BV3233" s="39"/>
      <c r="BW3233" s="39"/>
      <c r="BX3233" s="39"/>
      <c r="BY3233" s="39"/>
      <c r="BZ3233" s="39"/>
      <c r="CA3233" s="39"/>
      <c r="CB3233" s="39"/>
      <c r="CC3233" s="39"/>
      <c r="CD3233" s="39"/>
      <c r="CE3233" s="39"/>
      <c r="CF3233" s="39"/>
      <c r="CG3233" s="39"/>
      <c r="CH3233" s="39"/>
      <c r="CI3233" s="39"/>
      <c r="CJ3233" s="39"/>
      <c r="CK3233" s="39"/>
      <c r="CL3233" s="39"/>
      <c r="CM3233" s="39"/>
      <c r="CN3233" s="39"/>
      <c r="CO3233" s="39"/>
      <c r="CP3233" s="39"/>
      <c r="CQ3233" s="39"/>
      <c r="CR3233" s="39"/>
      <c r="CS3233" s="39"/>
      <c r="CT3233" s="39"/>
      <c r="CU3233" s="39"/>
      <c r="CV3233" s="39"/>
      <c r="CW3233" s="39"/>
      <c r="CX3233" s="39"/>
      <c r="CY3233" s="39"/>
      <c r="CZ3233" s="39"/>
      <c r="DA3233" s="39"/>
      <c r="DB3233" s="39"/>
      <c r="DC3233" s="39"/>
      <c r="DD3233" s="39"/>
      <c r="DE3233" s="39"/>
    </row>
    <row r="3234" spans="1:109" s="38" customFormat="1" ht="12">
      <c r="A3234" s="298"/>
      <c r="B3234" s="298"/>
      <c r="C3234" s="298"/>
      <c r="D3234" s="298"/>
      <c r="E3234" s="298"/>
      <c r="F3234" s="298"/>
      <c r="G3234" s="298"/>
      <c r="H3234" s="298"/>
      <c r="I3234" s="298"/>
      <c r="J3234" s="298"/>
      <c r="K3234" s="298"/>
      <c r="L3234" s="299"/>
      <c r="M3234" s="302"/>
      <c r="N3234" s="298"/>
      <c r="O3234" s="238"/>
      <c r="P3234" s="238"/>
      <c r="Q3234" s="238"/>
      <c r="T3234" s="39"/>
      <c r="U3234" s="39"/>
      <c r="V3234" s="39"/>
      <c r="W3234" s="39"/>
      <c r="X3234" s="39"/>
      <c r="Y3234" s="39"/>
      <c r="Z3234" s="39"/>
      <c r="AA3234" s="39"/>
      <c r="AB3234" s="39"/>
      <c r="AC3234" s="39"/>
      <c r="AD3234" s="39"/>
      <c r="AE3234" s="39"/>
      <c r="AF3234" s="39"/>
      <c r="AG3234" s="39"/>
      <c r="AH3234" s="39"/>
      <c r="AI3234" s="39"/>
      <c r="AJ3234" s="39"/>
      <c r="AK3234" s="39"/>
      <c r="AL3234" s="39"/>
      <c r="AM3234" s="39"/>
      <c r="AN3234" s="39"/>
      <c r="AO3234" s="39"/>
      <c r="AP3234" s="39"/>
      <c r="AQ3234" s="39"/>
      <c r="AR3234" s="39"/>
      <c r="AS3234" s="39"/>
      <c r="AT3234" s="39"/>
      <c r="AU3234" s="39"/>
      <c r="AV3234" s="39"/>
      <c r="AW3234" s="39"/>
      <c r="AX3234" s="39"/>
      <c r="AY3234" s="39"/>
      <c r="AZ3234" s="39"/>
      <c r="BA3234" s="39"/>
      <c r="BB3234" s="39"/>
      <c r="BC3234" s="39"/>
      <c r="BD3234" s="39"/>
      <c r="BE3234" s="39"/>
      <c r="BF3234" s="39"/>
      <c r="BG3234" s="39"/>
      <c r="BH3234" s="39"/>
      <c r="BI3234" s="39"/>
      <c r="BJ3234" s="39"/>
      <c r="BK3234" s="39"/>
      <c r="BL3234" s="39"/>
      <c r="BM3234" s="39"/>
      <c r="BN3234" s="39"/>
      <c r="BO3234" s="39"/>
      <c r="BP3234" s="39"/>
      <c r="BQ3234" s="39"/>
      <c r="BR3234" s="39"/>
      <c r="BS3234" s="39"/>
      <c r="BT3234" s="39"/>
      <c r="BU3234" s="39"/>
      <c r="BV3234" s="39"/>
      <c r="BW3234" s="39"/>
      <c r="BX3234" s="39"/>
      <c r="BY3234" s="39"/>
      <c r="BZ3234" s="39"/>
      <c r="CA3234" s="39"/>
      <c r="CB3234" s="39"/>
      <c r="CC3234" s="39"/>
      <c r="CD3234" s="39"/>
      <c r="CE3234" s="39"/>
      <c r="CF3234" s="39"/>
      <c r="CG3234" s="39"/>
      <c r="CH3234" s="39"/>
      <c r="CI3234" s="39"/>
      <c r="CJ3234" s="39"/>
      <c r="CK3234" s="39"/>
      <c r="CL3234" s="39"/>
      <c r="CM3234" s="39"/>
      <c r="CN3234" s="39"/>
      <c r="CO3234" s="39"/>
      <c r="CP3234" s="39"/>
      <c r="CQ3234" s="39"/>
      <c r="CR3234" s="39"/>
      <c r="CS3234" s="39"/>
      <c r="CT3234" s="39"/>
      <c r="CU3234" s="39"/>
      <c r="CV3234" s="39"/>
      <c r="CW3234" s="39"/>
      <c r="CX3234" s="39"/>
      <c r="CY3234" s="39"/>
      <c r="CZ3234" s="39"/>
      <c r="DA3234" s="39"/>
      <c r="DB3234" s="39"/>
      <c r="DC3234" s="39"/>
      <c r="DD3234" s="39"/>
      <c r="DE3234" s="39"/>
    </row>
    <row r="3235" spans="1:109" s="38" customFormat="1" ht="12">
      <c r="A3235" s="298"/>
      <c r="B3235" s="298"/>
      <c r="C3235" s="298"/>
      <c r="D3235" s="298"/>
      <c r="E3235" s="298"/>
      <c r="F3235" s="298"/>
      <c r="G3235" s="298"/>
      <c r="H3235" s="298"/>
      <c r="I3235" s="298"/>
      <c r="J3235" s="298"/>
      <c r="K3235" s="298"/>
      <c r="L3235" s="299"/>
      <c r="M3235" s="302"/>
      <c r="N3235" s="298"/>
      <c r="O3235" s="238"/>
      <c r="P3235" s="238"/>
      <c r="Q3235" s="238"/>
      <c r="T3235" s="39"/>
      <c r="U3235" s="39"/>
      <c r="V3235" s="39"/>
      <c r="W3235" s="39"/>
      <c r="X3235" s="39"/>
      <c r="Y3235" s="39"/>
      <c r="Z3235" s="39"/>
      <c r="AA3235" s="39"/>
      <c r="AB3235" s="39"/>
      <c r="AC3235" s="39"/>
      <c r="AD3235" s="39"/>
      <c r="AE3235" s="39"/>
      <c r="AF3235" s="39"/>
      <c r="AG3235" s="39"/>
      <c r="AH3235" s="39"/>
      <c r="AI3235" s="39"/>
      <c r="AJ3235" s="39"/>
      <c r="AK3235" s="39"/>
      <c r="AL3235" s="39"/>
      <c r="AM3235" s="39"/>
      <c r="AN3235" s="39"/>
      <c r="AO3235" s="39"/>
      <c r="AP3235" s="39"/>
      <c r="AQ3235" s="39"/>
      <c r="AR3235" s="39"/>
      <c r="AS3235" s="39"/>
      <c r="AT3235" s="39"/>
      <c r="AU3235" s="39"/>
      <c r="AV3235" s="39"/>
      <c r="AW3235" s="39"/>
      <c r="AX3235" s="39"/>
      <c r="AY3235" s="39"/>
      <c r="AZ3235" s="39"/>
      <c r="BA3235" s="39"/>
      <c r="BB3235" s="39"/>
      <c r="BC3235" s="39"/>
      <c r="BD3235" s="39"/>
      <c r="BE3235" s="39"/>
      <c r="BF3235" s="39"/>
      <c r="BG3235" s="39"/>
      <c r="BH3235" s="39"/>
      <c r="BI3235" s="39"/>
      <c r="BJ3235" s="39"/>
      <c r="BK3235" s="39"/>
      <c r="BL3235" s="39"/>
      <c r="BM3235" s="39"/>
      <c r="BN3235" s="39"/>
      <c r="BO3235" s="39"/>
      <c r="BP3235" s="39"/>
      <c r="BQ3235" s="39"/>
      <c r="BR3235" s="39"/>
      <c r="BS3235" s="39"/>
      <c r="BT3235" s="39"/>
      <c r="BU3235" s="39"/>
      <c r="BV3235" s="39"/>
      <c r="BW3235" s="39"/>
      <c r="BX3235" s="39"/>
      <c r="BY3235" s="39"/>
      <c r="BZ3235" s="39"/>
      <c r="CA3235" s="39"/>
      <c r="CB3235" s="39"/>
      <c r="CC3235" s="39"/>
      <c r="CD3235" s="39"/>
      <c r="CE3235" s="39"/>
      <c r="CF3235" s="39"/>
      <c r="CG3235" s="39"/>
      <c r="CH3235" s="39"/>
      <c r="CI3235" s="39"/>
      <c r="CJ3235" s="39"/>
      <c r="CK3235" s="39"/>
      <c r="CL3235" s="39"/>
      <c r="CM3235" s="39"/>
      <c r="CN3235" s="39"/>
      <c r="CO3235" s="39"/>
      <c r="CP3235" s="39"/>
      <c r="CQ3235" s="39"/>
      <c r="CR3235" s="39"/>
      <c r="CS3235" s="39"/>
      <c r="CT3235" s="39"/>
      <c r="CU3235" s="39"/>
      <c r="CV3235" s="39"/>
      <c r="CW3235" s="39"/>
      <c r="CX3235" s="39"/>
      <c r="CY3235" s="39"/>
      <c r="CZ3235" s="39"/>
      <c r="DA3235" s="39"/>
      <c r="DB3235" s="39"/>
      <c r="DC3235" s="39"/>
      <c r="DD3235" s="39"/>
      <c r="DE3235" s="39"/>
    </row>
    <row r="3236" spans="1:109" s="38" customFormat="1" ht="12">
      <c r="A3236" s="298"/>
      <c r="B3236" s="298"/>
      <c r="C3236" s="298"/>
      <c r="D3236" s="298"/>
      <c r="E3236" s="298"/>
      <c r="F3236" s="298"/>
      <c r="G3236" s="298"/>
      <c r="H3236" s="298"/>
      <c r="I3236" s="298"/>
      <c r="J3236" s="298"/>
      <c r="K3236" s="298"/>
      <c r="L3236" s="299"/>
      <c r="M3236" s="302"/>
      <c r="N3236" s="298"/>
      <c r="O3236" s="238"/>
      <c r="P3236" s="238"/>
      <c r="Q3236" s="238"/>
      <c r="T3236" s="39"/>
      <c r="U3236" s="39"/>
      <c r="V3236" s="39"/>
      <c r="W3236" s="39"/>
      <c r="X3236" s="39"/>
      <c r="Y3236" s="39"/>
      <c r="Z3236" s="39"/>
      <c r="AA3236" s="39"/>
      <c r="AB3236" s="39"/>
      <c r="AC3236" s="39"/>
      <c r="AD3236" s="39"/>
      <c r="AE3236" s="39"/>
      <c r="AF3236" s="39"/>
      <c r="AG3236" s="39"/>
      <c r="AH3236" s="39"/>
      <c r="AI3236" s="39"/>
      <c r="AJ3236" s="39"/>
      <c r="AK3236" s="39"/>
      <c r="AL3236" s="39"/>
      <c r="AM3236" s="39"/>
      <c r="AN3236" s="39"/>
      <c r="AO3236" s="39"/>
      <c r="AP3236" s="39"/>
      <c r="AQ3236" s="39"/>
      <c r="AR3236" s="39"/>
      <c r="AS3236" s="39"/>
      <c r="AT3236" s="39"/>
      <c r="AU3236" s="39"/>
      <c r="AV3236" s="39"/>
      <c r="AW3236" s="39"/>
      <c r="AX3236" s="39"/>
      <c r="AY3236" s="39"/>
      <c r="AZ3236" s="39"/>
      <c r="BA3236" s="39"/>
      <c r="BB3236" s="39"/>
      <c r="BC3236" s="39"/>
      <c r="BD3236" s="39"/>
      <c r="BE3236" s="39"/>
      <c r="BF3236" s="39"/>
      <c r="BG3236" s="39"/>
      <c r="BH3236" s="39"/>
      <c r="BI3236" s="39"/>
      <c r="BJ3236" s="39"/>
      <c r="BK3236" s="39"/>
      <c r="BL3236" s="39"/>
      <c r="BM3236" s="39"/>
      <c r="BN3236" s="39"/>
      <c r="BO3236" s="39"/>
      <c r="BP3236" s="39"/>
      <c r="BQ3236" s="39"/>
      <c r="BR3236" s="39"/>
      <c r="BS3236" s="39"/>
      <c r="BT3236" s="39"/>
      <c r="BU3236" s="39"/>
      <c r="BV3236" s="39"/>
      <c r="BW3236" s="39"/>
      <c r="BX3236" s="39"/>
      <c r="BY3236" s="39"/>
      <c r="BZ3236" s="39"/>
      <c r="CA3236" s="39"/>
      <c r="CB3236" s="39"/>
      <c r="CC3236" s="39"/>
      <c r="CD3236" s="39"/>
      <c r="CE3236" s="39"/>
      <c r="CF3236" s="39"/>
      <c r="CG3236" s="39"/>
      <c r="CH3236" s="39"/>
      <c r="CI3236" s="39"/>
      <c r="CJ3236" s="39"/>
      <c r="CK3236" s="39"/>
      <c r="CL3236" s="39"/>
      <c r="CM3236" s="39"/>
      <c r="CN3236" s="39"/>
      <c r="CO3236" s="39"/>
      <c r="CP3236" s="39"/>
      <c r="CQ3236" s="39"/>
      <c r="CR3236" s="39"/>
      <c r="CS3236" s="39"/>
      <c r="CT3236" s="39"/>
      <c r="CU3236" s="39"/>
      <c r="CV3236" s="39"/>
      <c r="CW3236" s="39"/>
      <c r="CX3236" s="39"/>
      <c r="CY3236" s="39"/>
      <c r="CZ3236" s="39"/>
      <c r="DA3236" s="39"/>
      <c r="DB3236" s="39"/>
      <c r="DC3236" s="39"/>
      <c r="DD3236" s="39"/>
      <c r="DE3236" s="39"/>
    </row>
    <row r="3237" spans="1:109" s="38" customFormat="1" ht="12">
      <c r="A3237" s="298"/>
      <c r="B3237" s="298"/>
      <c r="C3237" s="298"/>
      <c r="D3237" s="298"/>
      <c r="E3237" s="298"/>
      <c r="F3237" s="298"/>
      <c r="G3237" s="298"/>
      <c r="H3237" s="298"/>
      <c r="I3237" s="298"/>
      <c r="J3237" s="298"/>
      <c r="K3237" s="298"/>
      <c r="L3237" s="299"/>
      <c r="M3237" s="302"/>
      <c r="N3237" s="298"/>
      <c r="O3237" s="238"/>
      <c r="P3237" s="238"/>
      <c r="Q3237" s="238"/>
      <c r="T3237" s="39"/>
      <c r="U3237" s="39"/>
      <c r="V3237" s="39"/>
      <c r="W3237" s="39"/>
      <c r="X3237" s="39"/>
      <c r="Y3237" s="39"/>
      <c r="Z3237" s="39"/>
      <c r="AA3237" s="39"/>
      <c r="AB3237" s="39"/>
      <c r="AC3237" s="39"/>
      <c r="AD3237" s="39"/>
      <c r="AE3237" s="39"/>
      <c r="AF3237" s="39"/>
      <c r="AG3237" s="39"/>
      <c r="AH3237" s="39"/>
      <c r="AI3237" s="39"/>
      <c r="AJ3237" s="39"/>
      <c r="AK3237" s="39"/>
      <c r="AL3237" s="39"/>
      <c r="AM3237" s="39"/>
      <c r="AN3237" s="39"/>
      <c r="AO3237" s="39"/>
      <c r="AP3237" s="39"/>
      <c r="AQ3237" s="39"/>
      <c r="AR3237" s="39"/>
      <c r="AS3237" s="39"/>
      <c r="AT3237" s="39"/>
      <c r="AU3237" s="39"/>
      <c r="AV3237" s="39"/>
      <c r="AW3237" s="39"/>
      <c r="AX3237" s="39"/>
      <c r="AY3237" s="39"/>
      <c r="AZ3237" s="39"/>
      <c r="BA3237" s="39"/>
      <c r="BB3237" s="39"/>
      <c r="BC3237" s="39"/>
      <c r="BD3237" s="39"/>
      <c r="BE3237" s="39"/>
      <c r="BF3237" s="39"/>
      <c r="BG3237" s="39"/>
      <c r="BH3237" s="39"/>
      <c r="BI3237" s="39"/>
      <c r="BJ3237" s="39"/>
      <c r="BK3237" s="39"/>
      <c r="BL3237" s="39"/>
      <c r="BM3237" s="39"/>
      <c r="BN3237" s="39"/>
      <c r="BO3237" s="39"/>
      <c r="BP3237" s="39"/>
      <c r="BQ3237" s="39"/>
      <c r="BR3237" s="39"/>
      <c r="BS3237" s="39"/>
      <c r="BT3237" s="39"/>
      <c r="BU3237" s="39"/>
      <c r="BV3237" s="39"/>
      <c r="BW3237" s="39"/>
      <c r="BX3237" s="39"/>
      <c r="BY3237" s="39"/>
      <c r="BZ3237" s="39"/>
      <c r="CA3237" s="39"/>
      <c r="CB3237" s="39"/>
      <c r="CC3237" s="39"/>
      <c r="CD3237" s="39"/>
      <c r="CE3237" s="39"/>
      <c r="CF3237" s="39"/>
      <c r="CG3237" s="39"/>
      <c r="CH3237" s="39"/>
      <c r="CI3237" s="39"/>
      <c r="CJ3237" s="39"/>
      <c r="CK3237" s="39"/>
      <c r="CL3237" s="39"/>
      <c r="CM3237" s="39"/>
      <c r="CN3237" s="39"/>
      <c r="CO3237" s="39"/>
      <c r="CP3237" s="39"/>
      <c r="CQ3237" s="39"/>
      <c r="CR3237" s="39"/>
      <c r="CS3237" s="39"/>
      <c r="CT3237" s="39"/>
      <c r="CU3237" s="39"/>
      <c r="CV3237" s="39"/>
      <c r="CW3237" s="39"/>
      <c r="CX3237" s="39"/>
      <c r="CY3237" s="39"/>
      <c r="CZ3237" s="39"/>
      <c r="DA3237" s="39"/>
      <c r="DB3237" s="39"/>
      <c r="DC3237" s="39"/>
      <c r="DD3237" s="39"/>
      <c r="DE3237" s="39"/>
    </row>
    <row r="3238" spans="1:109" s="38" customFormat="1" ht="12">
      <c r="A3238" s="298"/>
      <c r="B3238" s="298"/>
      <c r="C3238" s="298"/>
      <c r="D3238" s="298"/>
      <c r="E3238" s="298"/>
      <c r="F3238" s="298"/>
      <c r="G3238" s="298"/>
      <c r="H3238" s="298"/>
      <c r="I3238" s="298"/>
      <c r="J3238" s="298"/>
      <c r="K3238" s="298"/>
      <c r="L3238" s="299"/>
      <c r="M3238" s="302"/>
      <c r="N3238" s="298"/>
      <c r="O3238" s="238"/>
      <c r="P3238" s="238"/>
      <c r="Q3238" s="238"/>
      <c r="T3238" s="39"/>
      <c r="U3238" s="39"/>
      <c r="V3238" s="39"/>
      <c r="W3238" s="39"/>
      <c r="X3238" s="39"/>
      <c r="Y3238" s="39"/>
      <c r="Z3238" s="39"/>
      <c r="AA3238" s="39"/>
      <c r="AB3238" s="39"/>
      <c r="AC3238" s="39"/>
      <c r="AD3238" s="39"/>
      <c r="AE3238" s="39"/>
      <c r="AF3238" s="39"/>
      <c r="AG3238" s="39"/>
      <c r="AH3238" s="39"/>
      <c r="AI3238" s="39"/>
      <c r="AJ3238" s="39"/>
      <c r="AK3238" s="39"/>
      <c r="AL3238" s="39"/>
      <c r="AM3238" s="39"/>
      <c r="AN3238" s="39"/>
      <c r="AO3238" s="39"/>
      <c r="AP3238" s="39"/>
      <c r="AQ3238" s="39"/>
      <c r="AR3238" s="39"/>
      <c r="AS3238" s="39"/>
      <c r="AT3238" s="39"/>
      <c r="AU3238" s="39"/>
      <c r="AV3238" s="39"/>
      <c r="AW3238" s="39"/>
      <c r="AX3238" s="39"/>
      <c r="AY3238" s="39"/>
      <c r="AZ3238" s="39"/>
      <c r="BA3238" s="39"/>
      <c r="BB3238" s="39"/>
      <c r="BC3238" s="39"/>
      <c r="BD3238" s="39"/>
      <c r="BE3238" s="39"/>
      <c r="BF3238" s="39"/>
      <c r="BG3238" s="39"/>
      <c r="BH3238" s="39"/>
      <c r="BI3238" s="39"/>
      <c r="BJ3238" s="39"/>
      <c r="BK3238" s="39"/>
      <c r="BL3238" s="39"/>
      <c r="BM3238" s="39"/>
      <c r="BN3238" s="39"/>
      <c r="BO3238" s="39"/>
      <c r="BP3238" s="39"/>
      <c r="BQ3238" s="39"/>
      <c r="BR3238" s="39"/>
      <c r="BS3238" s="39"/>
      <c r="BT3238" s="39"/>
      <c r="BU3238" s="39"/>
      <c r="BV3238" s="39"/>
      <c r="BW3238" s="39"/>
      <c r="BX3238" s="39"/>
      <c r="BY3238" s="39"/>
      <c r="BZ3238" s="39"/>
      <c r="CA3238" s="39"/>
      <c r="CB3238" s="39"/>
      <c r="CC3238" s="39"/>
      <c r="CD3238" s="39"/>
      <c r="CE3238" s="39"/>
      <c r="CF3238" s="39"/>
      <c r="CG3238" s="39"/>
      <c r="CH3238" s="39"/>
      <c r="CI3238" s="39"/>
      <c r="CJ3238" s="39"/>
      <c r="CK3238" s="39"/>
      <c r="CL3238" s="39"/>
      <c r="CM3238" s="39"/>
      <c r="CN3238" s="39"/>
      <c r="CO3238" s="39"/>
      <c r="CP3238" s="39"/>
      <c r="CQ3238" s="39"/>
      <c r="CR3238" s="39"/>
      <c r="CS3238" s="39"/>
      <c r="CT3238" s="39"/>
      <c r="CU3238" s="39"/>
      <c r="CV3238" s="39"/>
      <c r="CW3238" s="39"/>
      <c r="CX3238" s="39"/>
      <c r="CY3238" s="39"/>
      <c r="CZ3238" s="39"/>
      <c r="DA3238" s="39"/>
      <c r="DB3238" s="39"/>
      <c r="DC3238" s="39"/>
      <c r="DD3238" s="39"/>
      <c r="DE3238" s="39"/>
    </row>
    <row r="3239" spans="1:109" s="38" customFormat="1" ht="12">
      <c r="A3239" s="298"/>
      <c r="B3239" s="298"/>
      <c r="C3239" s="298"/>
      <c r="D3239" s="298"/>
      <c r="E3239" s="298"/>
      <c r="F3239" s="298"/>
      <c r="G3239" s="298"/>
      <c r="H3239" s="298"/>
      <c r="I3239" s="298"/>
      <c r="J3239" s="298"/>
      <c r="K3239" s="298"/>
      <c r="L3239" s="299"/>
      <c r="M3239" s="302"/>
      <c r="N3239" s="298"/>
      <c r="O3239" s="238"/>
      <c r="P3239" s="238"/>
      <c r="Q3239" s="238"/>
      <c r="T3239" s="39"/>
      <c r="U3239" s="39"/>
      <c r="V3239" s="39"/>
      <c r="W3239" s="39"/>
      <c r="X3239" s="39"/>
      <c r="Y3239" s="39"/>
      <c r="Z3239" s="39"/>
      <c r="AA3239" s="39"/>
      <c r="AB3239" s="39"/>
      <c r="AC3239" s="39"/>
      <c r="AD3239" s="39"/>
      <c r="AE3239" s="39"/>
      <c r="AF3239" s="39"/>
      <c r="AG3239" s="39"/>
      <c r="AH3239" s="39"/>
      <c r="AI3239" s="39"/>
      <c r="AJ3239" s="39"/>
      <c r="AK3239" s="39"/>
      <c r="AL3239" s="39"/>
      <c r="AM3239" s="39"/>
      <c r="AN3239" s="39"/>
      <c r="AO3239" s="39"/>
      <c r="AP3239" s="39"/>
      <c r="AQ3239" s="39"/>
      <c r="AR3239" s="39"/>
      <c r="AS3239" s="39"/>
      <c r="AT3239" s="39"/>
      <c r="AU3239" s="39"/>
      <c r="AV3239" s="39"/>
      <c r="AW3239" s="39"/>
      <c r="AX3239" s="39"/>
      <c r="AY3239" s="39"/>
      <c r="AZ3239" s="39"/>
      <c r="BA3239" s="39"/>
      <c r="BB3239" s="39"/>
      <c r="BC3239" s="39"/>
      <c r="BD3239" s="39"/>
      <c r="BE3239" s="39"/>
      <c r="BF3239" s="39"/>
      <c r="BG3239" s="39"/>
      <c r="BH3239" s="39"/>
      <c r="BI3239" s="39"/>
      <c r="BJ3239" s="39"/>
      <c r="BK3239" s="39"/>
      <c r="BL3239" s="39"/>
      <c r="BM3239" s="39"/>
      <c r="BN3239" s="39"/>
      <c r="BO3239" s="39"/>
      <c r="BP3239" s="39"/>
      <c r="BQ3239" s="39"/>
      <c r="BR3239" s="39"/>
      <c r="BS3239" s="39"/>
      <c r="BT3239" s="39"/>
      <c r="BU3239" s="39"/>
      <c r="BV3239" s="39"/>
      <c r="BW3239" s="39"/>
      <c r="BX3239" s="39"/>
      <c r="BY3239" s="39"/>
      <c r="BZ3239" s="39"/>
      <c r="CA3239" s="39"/>
      <c r="CB3239" s="39"/>
      <c r="CC3239" s="39"/>
      <c r="CD3239" s="39"/>
      <c r="CE3239" s="39"/>
      <c r="CF3239" s="39"/>
      <c r="CG3239" s="39"/>
      <c r="CH3239" s="39"/>
      <c r="CI3239" s="39"/>
      <c r="CJ3239" s="39"/>
      <c r="CK3239" s="39"/>
      <c r="CL3239" s="39"/>
      <c r="CM3239" s="39"/>
      <c r="CN3239" s="39"/>
      <c r="CO3239" s="39"/>
      <c r="CP3239" s="39"/>
      <c r="CQ3239" s="39"/>
      <c r="CR3239" s="39"/>
      <c r="CS3239" s="39"/>
      <c r="CT3239" s="39"/>
      <c r="CU3239" s="39"/>
      <c r="CV3239" s="39"/>
      <c r="CW3239" s="39"/>
      <c r="CX3239" s="39"/>
      <c r="CY3239" s="39"/>
      <c r="CZ3239" s="39"/>
      <c r="DA3239" s="39"/>
      <c r="DB3239" s="39"/>
      <c r="DC3239" s="39"/>
      <c r="DD3239" s="39"/>
      <c r="DE3239" s="39"/>
    </row>
    <row r="3240" spans="1:109" s="38" customFormat="1" ht="12">
      <c r="A3240" s="298"/>
      <c r="B3240" s="298"/>
      <c r="C3240" s="298"/>
      <c r="D3240" s="298"/>
      <c r="E3240" s="298"/>
      <c r="F3240" s="298"/>
      <c r="G3240" s="298"/>
      <c r="H3240" s="298"/>
      <c r="I3240" s="298"/>
      <c r="J3240" s="298"/>
      <c r="K3240" s="298"/>
      <c r="L3240" s="299"/>
      <c r="M3240" s="302"/>
      <c r="N3240" s="298"/>
      <c r="O3240" s="238"/>
      <c r="P3240" s="238"/>
      <c r="Q3240" s="238"/>
      <c r="T3240" s="39"/>
      <c r="U3240" s="39"/>
      <c r="V3240" s="39"/>
      <c r="W3240" s="39"/>
      <c r="X3240" s="39"/>
      <c r="Y3240" s="39"/>
      <c r="Z3240" s="39"/>
      <c r="AA3240" s="39"/>
      <c r="AB3240" s="39"/>
      <c r="AC3240" s="39"/>
      <c r="AD3240" s="39"/>
      <c r="AE3240" s="39"/>
      <c r="AF3240" s="39"/>
      <c r="AG3240" s="39"/>
      <c r="AH3240" s="39"/>
      <c r="AI3240" s="39"/>
      <c r="AJ3240" s="39"/>
      <c r="AK3240" s="39"/>
      <c r="AL3240" s="39"/>
      <c r="AM3240" s="39"/>
      <c r="AN3240" s="39"/>
      <c r="AO3240" s="39"/>
      <c r="AP3240" s="39"/>
      <c r="AQ3240" s="39"/>
      <c r="AR3240" s="39"/>
      <c r="AS3240" s="39"/>
      <c r="AT3240" s="39"/>
      <c r="AU3240" s="39"/>
      <c r="AV3240" s="39"/>
      <c r="AW3240" s="39"/>
      <c r="AX3240" s="39"/>
      <c r="AY3240" s="39"/>
      <c r="AZ3240" s="39"/>
      <c r="BA3240" s="39"/>
      <c r="BB3240" s="39"/>
      <c r="BC3240" s="39"/>
      <c r="BD3240" s="39"/>
      <c r="BE3240" s="39"/>
      <c r="BF3240" s="39"/>
      <c r="BG3240" s="39"/>
      <c r="BH3240" s="39"/>
      <c r="BI3240" s="39"/>
      <c r="BJ3240" s="39"/>
      <c r="BK3240" s="39"/>
      <c r="BL3240" s="39"/>
      <c r="BM3240" s="39"/>
      <c r="BN3240" s="39"/>
      <c r="BO3240" s="39"/>
      <c r="BP3240" s="39"/>
      <c r="BQ3240" s="39"/>
      <c r="BR3240" s="39"/>
      <c r="BS3240" s="39"/>
      <c r="BT3240" s="39"/>
      <c r="BU3240" s="39"/>
      <c r="BV3240" s="39"/>
      <c r="BW3240" s="39"/>
      <c r="BX3240" s="39"/>
      <c r="BY3240" s="39"/>
      <c r="BZ3240" s="39"/>
      <c r="CA3240" s="39"/>
      <c r="CB3240" s="39"/>
      <c r="CC3240" s="39"/>
      <c r="CD3240" s="39"/>
      <c r="CE3240" s="39"/>
      <c r="CF3240" s="39"/>
      <c r="CG3240" s="39"/>
      <c r="CH3240" s="39"/>
      <c r="CI3240" s="39"/>
      <c r="CJ3240" s="39"/>
      <c r="CK3240" s="39"/>
      <c r="CL3240" s="39"/>
      <c r="CM3240" s="39"/>
      <c r="CN3240" s="39"/>
      <c r="CO3240" s="39"/>
      <c r="CP3240" s="39"/>
      <c r="CQ3240" s="39"/>
      <c r="CR3240" s="39"/>
      <c r="CS3240" s="39"/>
      <c r="CT3240" s="39"/>
      <c r="CU3240" s="39"/>
      <c r="CV3240" s="39"/>
      <c r="CW3240" s="39"/>
      <c r="CX3240" s="39"/>
      <c r="CY3240" s="39"/>
      <c r="CZ3240" s="39"/>
      <c r="DA3240" s="39"/>
      <c r="DB3240" s="39"/>
      <c r="DC3240" s="39"/>
      <c r="DD3240" s="39"/>
      <c r="DE3240" s="39"/>
    </row>
    <row r="3241" spans="1:109" s="38" customFormat="1" ht="12">
      <c r="A3241" s="298"/>
      <c r="B3241" s="298"/>
      <c r="C3241" s="298"/>
      <c r="D3241" s="298"/>
      <c r="E3241" s="298"/>
      <c r="F3241" s="298"/>
      <c r="G3241" s="298"/>
      <c r="H3241" s="298"/>
      <c r="I3241" s="298"/>
      <c r="J3241" s="298"/>
      <c r="K3241" s="298"/>
      <c r="L3241" s="299"/>
      <c r="M3241" s="302"/>
      <c r="N3241" s="298"/>
      <c r="O3241" s="238"/>
      <c r="P3241" s="238"/>
      <c r="Q3241" s="238"/>
      <c r="T3241" s="39"/>
      <c r="U3241" s="39"/>
      <c r="V3241" s="39"/>
      <c r="W3241" s="39"/>
      <c r="X3241" s="39"/>
      <c r="Y3241" s="39"/>
      <c r="Z3241" s="39"/>
      <c r="AA3241" s="39"/>
      <c r="AB3241" s="39"/>
      <c r="AC3241" s="39"/>
      <c r="AD3241" s="39"/>
      <c r="AE3241" s="39"/>
      <c r="AF3241" s="39"/>
      <c r="AG3241" s="39"/>
      <c r="AH3241" s="39"/>
      <c r="AI3241" s="39"/>
      <c r="AJ3241" s="39"/>
      <c r="AK3241" s="39"/>
      <c r="AL3241" s="39"/>
      <c r="AM3241" s="39"/>
      <c r="AN3241" s="39"/>
      <c r="AO3241" s="39"/>
      <c r="AP3241" s="39"/>
      <c r="AQ3241" s="39"/>
      <c r="AR3241" s="39"/>
      <c r="AS3241" s="39"/>
      <c r="AT3241" s="39"/>
      <c r="AU3241" s="39"/>
      <c r="AV3241" s="39"/>
      <c r="AW3241" s="39"/>
      <c r="AX3241" s="39"/>
      <c r="AY3241" s="39"/>
      <c r="AZ3241" s="39"/>
      <c r="BA3241" s="39"/>
      <c r="BB3241" s="39"/>
      <c r="BC3241" s="39"/>
      <c r="BD3241" s="39"/>
      <c r="BE3241" s="39"/>
      <c r="BF3241" s="39"/>
      <c r="BG3241" s="39"/>
      <c r="BH3241" s="39"/>
      <c r="BI3241" s="39"/>
      <c r="BJ3241" s="39"/>
      <c r="BK3241" s="39"/>
      <c r="BL3241" s="39"/>
      <c r="BM3241" s="39"/>
      <c r="BN3241" s="39"/>
      <c r="BO3241" s="39"/>
      <c r="BP3241" s="39"/>
      <c r="BQ3241" s="39"/>
      <c r="BR3241" s="39"/>
      <c r="BS3241" s="39"/>
      <c r="BT3241" s="39"/>
      <c r="BU3241" s="39"/>
      <c r="BV3241" s="39"/>
      <c r="BW3241" s="39"/>
      <c r="BX3241" s="39"/>
      <c r="BY3241" s="39"/>
      <c r="BZ3241" s="39"/>
      <c r="CA3241" s="39"/>
      <c r="CB3241" s="39"/>
      <c r="CC3241" s="39"/>
      <c r="CD3241" s="39"/>
      <c r="CE3241" s="39"/>
      <c r="CF3241" s="39"/>
      <c r="CG3241" s="39"/>
      <c r="CH3241" s="39"/>
      <c r="CI3241" s="39"/>
      <c r="CJ3241" s="39"/>
      <c r="CK3241" s="39"/>
      <c r="CL3241" s="39"/>
      <c r="CM3241" s="39"/>
      <c r="CN3241" s="39"/>
      <c r="CO3241" s="39"/>
      <c r="CP3241" s="39"/>
      <c r="CQ3241" s="39"/>
      <c r="CR3241" s="39"/>
      <c r="CS3241" s="39"/>
      <c r="CT3241" s="39"/>
      <c r="CU3241" s="39"/>
      <c r="CV3241" s="39"/>
      <c r="CW3241" s="39"/>
      <c r="CX3241" s="39"/>
      <c r="CY3241" s="39"/>
      <c r="CZ3241" s="39"/>
      <c r="DA3241" s="39"/>
      <c r="DB3241" s="39"/>
      <c r="DC3241" s="39"/>
      <c r="DD3241" s="39"/>
      <c r="DE3241" s="39"/>
    </row>
    <row r="3242" spans="1:109" s="38" customFormat="1" ht="12">
      <c r="A3242" s="298"/>
      <c r="B3242" s="298"/>
      <c r="C3242" s="298"/>
      <c r="D3242" s="298"/>
      <c r="E3242" s="298"/>
      <c r="F3242" s="298"/>
      <c r="G3242" s="298"/>
      <c r="H3242" s="298"/>
      <c r="I3242" s="298"/>
      <c r="J3242" s="298"/>
      <c r="K3242" s="298"/>
      <c r="L3242" s="299"/>
      <c r="M3242" s="302"/>
      <c r="N3242" s="298"/>
      <c r="O3242" s="238"/>
      <c r="P3242" s="238"/>
      <c r="Q3242" s="238"/>
      <c r="T3242" s="39"/>
      <c r="U3242" s="39"/>
      <c r="V3242" s="39"/>
      <c r="W3242" s="39"/>
      <c r="X3242" s="39"/>
      <c r="Y3242" s="39"/>
      <c r="Z3242" s="39"/>
      <c r="AA3242" s="39"/>
      <c r="AB3242" s="39"/>
      <c r="AC3242" s="39"/>
      <c r="AD3242" s="39"/>
      <c r="AE3242" s="39"/>
      <c r="AF3242" s="39"/>
      <c r="AG3242" s="39"/>
      <c r="AH3242" s="39"/>
      <c r="AI3242" s="39"/>
      <c r="AJ3242" s="39"/>
      <c r="AK3242" s="39"/>
      <c r="AL3242" s="39"/>
      <c r="AM3242" s="39"/>
      <c r="AN3242" s="39"/>
      <c r="AO3242" s="39"/>
      <c r="AP3242" s="39"/>
      <c r="AQ3242" s="39"/>
      <c r="AR3242" s="39"/>
      <c r="AS3242" s="39"/>
      <c r="AT3242" s="39"/>
      <c r="AU3242" s="39"/>
      <c r="AV3242" s="39"/>
      <c r="AW3242" s="39"/>
      <c r="AX3242" s="39"/>
      <c r="AY3242" s="39"/>
      <c r="AZ3242" s="39"/>
      <c r="BA3242" s="39"/>
      <c r="BB3242" s="39"/>
      <c r="BC3242" s="39"/>
      <c r="BD3242" s="39"/>
      <c r="BE3242" s="39"/>
      <c r="BF3242" s="39"/>
      <c r="BG3242" s="39"/>
      <c r="BH3242" s="39"/>
      <c r="BI3242" s="39"/>
      <c r="BJ3242" s="39"/>
      <c r="BK3242" s="39"/>
      <c r="BL3242" s="39"/>
      <c r="BM3242" s="39"/>
      <c r="BN3242" s="39"/>
      <c r="BO3242" s="39"/>
      <c r="BP3242" s="39"/>
      <c r="BQ3242" s="39"/>
      <c r="BR3242" s="39"/>
      <c r="BS3242" s="39"/>
      <c r="BT3242" s="39"/>
      <c r="BU3242" s="39"/>
      <c r="BV3242" s="39"/>
      <c r="BW3242" s="39"/>
      <c r="BX3242" s="39"/>
      <c r="BY3242" s="39"/>
      <c r="BZ3242" s="39"/>
      <c r="CA3242" s="39"/>
      <c r="CB3242" s="39"/>
      <c r="CC3242" s="39"/>
      <c r="CD3242" s="39"/>
      <c r="CE3242" s="39"/>
      <c r="CF3242" s="39"/>
      <c r="CG3242" s="39"/>
      <c r="CH3242" s="39"/>
      <c r="CI3242" s="39"/>
      <c r="CJ3242" s="39"/>
      <c r="CK3242" s="39"/>
      <c r="CL3242" s="39"/>
      <c r="CM3242" s="39"/>
      <c r="CN3242" s="39"/>
      <c r="CO3242" s="39"/>
      <c r="CP3242" s="39"/>
      <c r="CQ3242" s="39"/>
      <c r="CR3242" s="39"/>
      <c r="CS3242" s="39"/>
      <c r="CT3242" s="39"/>
      <c r="CU3242" s="39"/>
      <c r="CV3242" s="39"/>
      <c r="CW3242" s="39"/>
      <c r="CX3242" s="39"/>
      <c r="CY3242" s="39"/>
      <c r="CZ3242" s="39"/>
      <c r="DA3242" s="39"/>
      <c r="DB3242" s="39"/>
      <c r="DC3242" s="39"/>
      <c r="DD3242" s="39"/>
      <c r="DE3242" s="39"/>
    </row>
    <row r="3243" spans="1:109" s="38" customFormat="1" ht="12">
      <c r="A3243" s="298"/>
      <c r="B3243" s="298"/>
      <c r="C3243" s="298"/>
      <c r="D3243" s="298"/>
      <c r="E3243" s="298"/>
      <c r="F3243" s="298"/>
      <c r="G3243" s="298"/>
      <c r="H3243" s="298"/>
      <c r="I3243" s="298"/>
      <c r="J3243" s="298"/>
      <c r="K3243" s="298"/>
      <c r="L3243" s="299"/>
      <c r="M3243" s="302"/>
      <c r="N3243" s="298"/>
      <c r="O3243" s="238"/>
      <c r="P3243" s="238"/>
      <c r="Q3243" s="238"/>
      <c r="T3243" s="39"/>
      <c r="U3243" s="39"/>
      <c r="V3243" s="39"/>
      <c r="W3243" s="39"/>
      <c r="X3243" s="39"/>
      <c r="Y3243" s="39"/>
      <c r="Z3243" s="39"/>
      <c r="AA3243" s="39"/>
      <c r="AB3243" s="39"/>
      <c r="AC3243" s="39"/>
      <c r="AD3243" s="39"/>
      <c r="AE3243" s="39"/>
      <c r="AF3243" s="39"/>
      <c r="AG3243" s="39"/>
      <c r="AH3243" s="39"/>
      <c r="AI3243" s="39"/>
      <c r="AJ3243" s="39"/>
      <c r="AK3243" s="39"/>
      <c r="AL3243" s="39"/>
      <c r="AM3243" s="39"/>
      <c r="AN3243" s="39"/>
      <c r="AO3243" s="39"/>
      <c r="AP3243" s="39"/>
      <c r="AQ3243" s="39"/>
      <c r="AR3243" s="39"/>
      <c r="AS3243" s="39"/>
      <c r="AT3243" s="39"/>
      <c r="AU3243" s="39"/>
      <c r="AV3243" s="39"/>
      <c r="AW3243" s="39"/>
      <c r="AX3243" s="39"/>
      <c r="AY3243" s="39"/>
      <c r="AZ3243" s="39"/>
      <c r="BA3243" s="39"/>
      <c r="BB3243" s="39"/>
      <c r="BC3243" s="39"/>
      <c r="BD3243" s="39"/>
      <c r="BE3243" s="39"/>
      <c r="BF3243" s="39"/>
      <c r="BG3243" s="39"/>
      <c r="BH3243" s="39"/>
      <c r="BI3243" s="39"/>
      <c r="BJ3243" s="39"/>
      <c r="BK3243" s="39"/>
      <c r="BL3243" s="39"/>
      <c r="BM3243" s="39"/>
      <c r="BN3243" s="39"/>
      <c r="BO3243" s="39"/>
      <c r="BP3243" s="39"/>
      <c r="BQ3243" s="39"/>
      <c r="BR3243" s="39"/>
      <c r="BS3243" s="39"/>
      <c r="BT3243" s="39"/>
      <c r="BU3243" s="39"/>
      <c r="BV3243" s="39"/>
      <c r="BW3243" s="39"/>
      <c r="BX3243" s="39"/>
      <c r="BY3243" s="39"/>
      <c r="BZ3243" s="39"/>
      <c r="CA3243" s="39"/>
      <c r="CB3243" s="39"/>
      <c r="CC3243" s="39"/>
      <c r="CD3243" s="39"/>
      <c r="CE3243" s="39"/>
      <c r="CF3243" s="39"/>
      <c r="CG3243" s="39"/>
      <c r="CH3243" s="39"/>
      <c r="CI3243" s="39"/>
      <c r="CJ3243" s="39"/>
      <c r="CK3243" s="39"/>
      <c r="CL3243" s="39"/>
      <c r="CM3243" s="39"/>
      <c r="CN3243" s="39"/>
      <c r="CO3243" s="39"/>
      <c r="CP3243" s="39"/>
      <c r="CQ3243" s="39"/>
      <c r="CR3243" s="39"/>
      <c r="CS3243" s="39"/>
      <c r="CT3243" s="39"/>
      <c r="CU3243" s="39"/>
      <c r="CV3243" s="39"/>
      <c r="CW3243" s="39"/>
      <c r="CX3243" s="39"/>
      <c r="CY3243" s="39"/>
      <c r="CZ3243" s="39"/>
      <c r="DA3243" s="39"/>
      <c r="DB3243" s="39"/>
      <c r="DC3243" s="39"/>
      <c r="DD3243" s="39"/>
      <c r="DE3243" s="39"/>
    </row>
    <row r="3244" spans="1:109" s="38" customFormat="1" ht="12">
      <c r="A3244" s="298"/>
      <c r="B3244" s="298"/>
      <c r="C3244" s="298"/>
      <c r="D3244" s="298"/>
      <c r="E3244" s="298"/>
      <c r="F3244" s="298"/>
      <c r="G3244" s="298"/>
      <c r="H3244" s="298"/>
      <c r="I3244" s="298"/>
      <c r="J3244" s="298"/>
      <c r="K3244" s="298"/>
      <c r="L3244" s="299"/>
      <c r="M3244" s="302"/>
      <c r="N3244" s="298"/>
      <c r="O3244" s="238"/>
      <c r="P3244" s="238"/>
      <c r="Q3244" s="238"/>
      <c r="T3244" s="39"/>
      <c r="U3244" s="39"/>
      <c r="V3244" s="39"/>
      <c r="W3244" s="39"/>
      <c r="X3244" s="39"/>
      <c r="Y3244" s="39"/>
      <c r="Z3244" s="39"/>
      <c r="AA3244" s="39"/>
      <c r="AB3244" s="39"/>
      <c r="AC3244" s="39"/>
      <c r="AD3244" s="39"/>
      <c r="AE3244" s="39"/>
      <c r="AF3244" s="39"/>
      <c r="AG3244" s="39"/>
      <c r="AH3244" s="39"/>
      <c r="AI3244" s="39"/>
      <c r="AJ3244" s="39"/>
      <c r="AK3244" s="39"/>
      <c r="AL3244" s="39"/>
      <c r="AM3244" s="39"/>
      <c r="AN3244" s="39"/>
      <c r="AO3244" s="39"/>
      <c r="AP3244" s="39"/>
      <c r="AQ3244" s="39"/>
      <c r="AR3244" s="39"/>
      <c r="AS3244" s="39"/>
      <c r="AT3244" s="39"/>
      <c r="AU3244" s="39"/>
      <c r="AV3244" s="39"/>
      <c r="AW3244" s="39"/>
      <c r="AX3244" s="39"/>
      <c r="AY3244" s="39"/>
      <c r="AZ3244" s="39"/>
      <c r="BA3244" s="39"/>
      <c r="BB3244" s="39"/>
      <c r="BC3244" s="39"/>
      <c r="BD3244" s="39"/>
      <c r="BE3244" s="39"/>
      <c r="BF3244" s="39"/>
      <c r="BG3244" s="39"/>
      <c r="BH3244" s="39"/>
      <c r="BI3244" s="39"/>
      <c r="BJ3244" s="39"/>
      <c r="BK3244" s="39"/>
      <c r="BL3244" s="39"/>
      <c r="BM3244" s="39"/>
      <c r="BN3244" s="39"/>
      <c r="BO3244" s="39"/>
      <c r="BP3244" s="39"/>
      <c r="BQ3244" s="39"/>
      <c r="BR3244" s="39"/>
      <c r="BS3244" s="39"/>
      <c r="BT3244" s="39"/>
      <c r="BU3244" s="39"/>
      <c r="BV3244" s="39"/>
      <c r="BW3244" s="39"/>
      <c r="BX3244" s="39"/>
      <c r="BY3244" s="39"/>
      <c r="BZ3244" s="39"/>
      <c r="CA3244" s="39"/>
      <c r="CB3244" s="39"/>
      <c r="CC3244" s="39"/>
      <c r="CD3244" s="39"/>
      <c r="CE3244" s="39"/>
      <c r="CF3244" s="39"/>
      <c r="CG3244" s="39"/>
      <c r="CH3244" s="39"/>
      <c r="CI3244" s="39"/>
      <c r="CJ3244" s="39"/>
      <c r="CK3244" s="39"/>
      <c r="CL3244" s="39"/>
      <c r="CM3244" s="39"/>
      <c r="CN3244" s="39"/>
      <c r="CO3244" s="39"/>
      <c r="CP3244" s="39"/>
      <c r="CQ3244" s="39"/>
      <c r="CR3244" s="39"/>
      <c r="CS3244" s="39"/>
      <c r="CT3244" s="39"/>
      <c r="CU3244" s="39"/>
      <c r="CV3244" s="39"/>
      <c r="CW3244" s="39"/>
      <c r="CX3244" s="39"/>
      <c r="CY3244" s="39"/>
      <c r="CZ3244" s="39"/>
      <c r="DA3244" s="39"/>
      <c r="DB3244" s="39"/>
      <c r="DC3244" s="39"/>
      <c r="DD3244" s="39"/>
      <c r="DE3244" s="39"/>
    </row>
    <row r="3245" spans="1:109" s="38" customFormat="1" ht="12">
      <c r="A3245" s="298"/>
      <c r="B3245" s="298"/>
      <c r="C3245" s="298"/>
      <c r="D3245" s="298"/>
      <c r="E3245" s="298"/>
      <c r="F3245" s="298"/>
      <c r="G3245" s="298"/>
      <c r="H3245" s="298"/>
      <c r="I3245" s="298"/>
      <c r="J3245" s="298"/>
      <c r="K3245" s="298"/>
      <c r="L3245" s="299"/>
      <c r="M3245" s="302"/>
      <c r="N3245" s="298"/>
      <c r="O3245" s="238"/>
      <c r="P3245" s="238"/>
      <c r="Q3245" s="238"/>
      <c r="T3245" s="39"/>
      <c r="U3245" s="39"/>
      <c r="V3245" s="39"/>
      <c r="W3245" s="39"/>
      <c r="X3245" s="39"/>
      <c r="Y3245" s="39"/>
      <c r="Z3245" s="39"/>
      <c r="AA3245" s="39"/>
      <c r="AB3245" s="39"/>
      <c r="AC3245" s="39"/>
      <c r="AD3245" s="39"/>
      <c r="AE3245" s="39"/>
      <c r="AF3245" s="39"/>
      <c r="AG3245" s="39"/>
      <c r="AH3245" s="39"/>
      <c r="AI3245" s="39"/>
      <c r="AJ3245" s="39"/>
      <c r="AK3245" s="39"/>
      <c r="AL3245" s="39"/>
      <c r="AM3245" s="39"/>
      <c r="AN3245" s="39"/>
      <c r="AO3245" s="39"/>
      <c r="AP3245" s="39"/>
      <c r="AQ3245" s="39"/>
      <c r="AR3245" s="39"/>
      <c r="AS3245" s="39"/>
      <c r="AT3245" s="39"/>
      <c r="AU3245" s="39"/>
      <c r="AV3245" s="39"/>
      <c r="AW3245" s="39"/>
      <c r="AX3245" s="39"/>
      <c r="AY3245" s="39"/>
      <c r="AZ3245" s="39"/>
      <c r="BA3245" s="39"/>
      <c r="BB3245" s="39"/>
      <c r="BC3245" s="39"/>
      <c r="BD3245" s="39"/>
      <c r="BE3245" s="39"/>
      <c r="BF3245" s="39"/>
      <c r="BG3245" s="39"/>
      <c r="BH3245" s="39"/>
      <c r="BI3245" s="39"/>
      <c r="BJ3245" s="39"/>
      <c r="BK3245" s="39"/>
      <c r="BL3245" s="39"/>
      <c r="BM3245" s="39"/>
      <c r="BN3245" s="39"/>
      <c r="BO3245" s="39"/>
      <c r="BP3245" s="39"/>
      <c r="BQ3245" s="39"/>
      <c r="BR3245" s="39"/>
      <c r="BS3245" s="39"/>
      <c r="BT3245" s="39"/>
      <c r="BU3245" s="39"/>
      <c r="BV3245" s="39"/>
      <c r="BW3245" s="39"/>
      <c r="BX3245" s="39"/>
      <c r="BY3245" s="39"/>
      <c r="BZ3245" s="39"/>
      <c r="CA3245" s="39"/>
      <c r="CB3245" s="39"/>
      <c r="CC3245" s="39"/>
      <c r="CD3245" s="39"/>
      <c r="CE3245" s="39"/>
      <c r="CF3245" s="39"/>
      <c r="CG3245" s="39"/>
      <c r="CH3245" s="39"/>
      <c r="CI3245" s="39"/>
      <c r="CJ3245" s="39"/>
      <c r="CK3245" s="39"/>
      <c r="CL3245" s="39"/>
      <c r="CM3245" s="39"/>
      <c r="CN3245" s="39"/>
      <c r="CO3245" s="39"/>
      <c r="CP3245" s="39"/>
      <c r="CQ3245" s="39"/>
      <c r="CR3245" s="39"/>
      <c r="CS3245" s="39"/>
      <c r="CT3245" s="39"/>
      <c r="CU3245" s="39"/>
      <c r="CV3245" s="39"/>
      <c r="CW3245" s="39"/>
      <c r="CX3245" s="39"/>
      <c r="CY3245" s="39"/>
      <c r="CZ3245" s="39"/>
      <c r="DA3245" s="39"/>
      <c r="DB3245" s="39"/>
      <c r="DC3245" s="39"/>
      <c r="DD3245" s="39"/>
      <c r="DE3245" s="39"/>
    </row>
    <row r="3246" spans="1:109" s="38" customFormat="1" ht="12">
      <c r="A3246" s="298"/>
      <c r="B3246" s="298"/>
      <c r="C3246" s="298"/>
      <c r="D3246" s="298"/>
      <c r="E3246" s="298"/>
      <c r="F3246" s="298"/>
      <c r="G3246" s="298"/>
      <c r="H3246" s="298"/>
      <c r="I3246" s="298"/>
      <c r="J3246" s="298"/>
      <c r="K3246" s="298"/>
      <c r="L3246" s="299"/>
      <c r="M3246" s="302"/>
      <c r="N3246" s="298"/>
      <c r="O3246" s="238"/>
      <c r="P3246" s="238"/>
      <c r="Q3246" s="238"/>
      <c r="T3246" s="39"/>
      <c r="U3246" s="39"/>
      <c r="V3246" s="39"/>
      <c r="W3246" s="39"/>
      <c r="X3246" s="39"/>
      <c r="Y3246" s="39"/>
      <c r="Z3246" s="39"/>
      <c r="AA3246" s="39"/>
      <c r="AB3246" s="39"/>
      <c r="AC3246" s="39"/>
      <c r="AD3246" s="39"/>
      <c r="AE3246" s="39"/>
      <c r="AF3246" s="39"/>
      <c r="AG3246" s="39"/>
      <c r="AH3246" s="39"/>
      <c r="AI3246" s="39"/>
      <c r="AJ3246" s="39"/>
      <c r="AK3246" s="39"/>
      <c r="AL3246" s="39"/>
      <c r="AM3246" s="39"/>
      <c r="AN3246" s="39"/>
      <c r="AO3246" s="39"/>
      <c r="AP3246" s="39"/>
      <c r="AQ3246" s="39"/>
      <c r="AR3246" s="39"/>
      <c r="AS3246" s="39"/>
      <c r="AT3246" s="39"/>
      <c r="AU3246" s="39"/>
      <c r="AV3246" s="39"/>
      <c r="AW3246" s="39"/>
      <c r="AX3246" s="39"/>
      <c r="AY3246" s="39"/>
      <c r="AZ3246" s="39"/>
      <c r="BA3246" s="39"/>
      <c r="BB3246" s="39"/>
      <c r="BC3246" s="39"/>
      <c r="BD3246" s="39"/>
      <c r="BE3246" s="39"/>
      <c r="BF3246" s="39"/>
      <c r="BG3246" s="39"/>
      <c r="BH3246" s="39"/>
      <c r="BI3246" s="39"/>
      <c r="BJ3246" s="39"/>
      <c r="BK3246" s="39"/>
      <c r="BL3246" s="39"/>
      <c r="BM3246" s="39"/>
      <c r="BN3246" s="39"/>
      <c r="BO3246" s="39"/>
      <c r="BP3246" s="39"/>
      <c r="BQ3246" s="39"/>
      <c r="BR3246" s="39"/>
      <c r="BS3246" s="39"/>
      <c r="BT3246" s="39"/>
      <c r="BU3246" s="39"/>
      <c r="BV3246" s="39"/>
      <c r="BW3246" s="39"/>
      <c r="BX3246" s="39"/>
      <c r="BY3246" s="39"/>
      <c r="BZ3246" s="39"/>
      <c r="CA3246" s="39"/>
      <c r="CB3246" s="39"/>
      <c r="CC3246" s="39"/>
      <c r="CD3246" s="39"/>
      <c r="CE3246" s="39"/>
      <c r="CF3246" s="39"/>
      <c r="CG3246" s="39"/>
      <c r="CH3246" s="39"/>
      <c r="CI3246" s="39"/>
      <c r="CJ3246" s="39"/>
      <c r="CK3246" s="39"/>
      <c r="CL3246" s="39"/>
      <c r="CM3246" s="39"/>
      <c r="CN3246" s="39"/>
      <c r="CO3246" s="39"/>
      <c r="CP3246" s="39"/>
      <c r="CQ3246" s="39"/>
      <c r="CR3246" s="39"/>
      <c r="CS3246" s="39"/>
      <c r="CT3246" s="39"/>
      <c r="CU3246" s="39"/>
      <c r="CV3246" s="39"/>
      <c r="CW3246" s="39"/>
      <c r="CX3246" s="39"/>
      <c r="CY3246" s="39"/>
      <c r="CZ3246" s="39"/>
      <c r="DA3246" s="39"/>
      <c r="DB3246" s="39"/>
      <c r="DC3246" s="39"/>
      <c r="DD3246" s="39"/>
      <c r="DE3246" s="39"/>
    </row>
    <row r="3247" spans="1:109" s="38" customFormat="1" ht="12">
      <c r="A3247" s="298"/>
      <c r="B3247" s="298"/>
      <c r="C3247" s="298"/>
      <c r="D3247" s="298"/>
      <c r="E3247" s="298"/>
      <c r="F3247" s="298"/>
      <c r="G3247" s="298"/>
      <c r="H3247" s="298"/>
      <c r="I3247" s="298"/>
      <c r="J3247" s="298"/>
      <c r="K3247" s="298"/>
      <c r="L3247" s="299"/>
      <c r="M3247" s="302"/>
      <c r="N3247" s="298"/>
      <c r="O3247" s="238"/>
      <c r="P3247" s="238"/>
      <c r="Q3247" s="238"/>
      <c r="T3247" s="39"/>
      <c r="U3247" s="39"/>
      <c r="V3247" s="39"/>
      <c r="W3247" s="39"/>
      <c r="X3247" s="39"/>
      <c r="Y3247" s="39"/>
      <c r="Z3247" s="39"/>
      <c r="AA3247" s="39"/>
      <c r="AB3247" s="39"/>
      <c r="AC3247" s="39"/>
      <c r="AD3247" s="39"/>
      <c r="AE3247" s="39"/>
      <c r="AF3247" s="39"/>
      <c r="AG3247" s="39"/>
      <c r="AH3247" s="39"/>
      <c r="AI3247" s="39"/>
      <c r="AJ3247" s="39"/>
      <c r="AK3247" s="39"/>
      <c r="AL3247" s="39"/>
      <c r="AM3247" s="39"/>
      <c r="AN3247" s="39"/>
      <c r="AO3247" s="39"/>
      <c r="AP3247" s="39"/>
      <c r="AQ3247" s="39"/>
      <c r="AR3247" s="39"/>
      <c r="AS3247" s="39"/>
      <c r="AT3247" s="39"/>
      <c r="AU3247" s="39"/>
      <c r="AV3247" s="39"/>
      <c r="AW3247" s="39"/>
      <c r="AX3247" s="39"/>
      <c r="AY3247" s="39"/>
      <c r="AZ3247" s="39"/>
      <c r="BA3247" s="39"/>
      <c r="BB3247" s="39"/>
      <c r="BC3247" s="39"/>
      <c r="BD3247" s="39"/>
      <c r="BE3247" s="39"/>
      <c r="BF3247" s="39"/>
      <c r="BG3247" s="39"/>
      <c r="BH3247" s="39"/>
      <c r="BI3247" s="39"/>
      <c r="BJ3247" s="39"/>
      <c r="BK3247" s="39"/>
      <c r="BL3247" s="39"/>
      <c r="BM3247" s="39"/>
      <c r="BN3247" s="39"/>
      <c r="BO3247" s="39"/>
      <c r="BP3247" s="39"/>
      <c r="BQ3247" s="39"/>
      <c r="BR3247" s="39"/>
      <c r="BS3247" s="39"/>
      <c r="BT3247" s="39"/>
      <c r="BU3247" s="39"/>
      <c r="BV3247" s="39"/>
      <c r="BW3247" s="39"/>
      <c r="BX3247" s="39"/>
      <c r="BY3247" s="39"/>
      <c r="BZ3247" s="39"/>
      <c r="CA3247" s="39"/>
      <c r="CB3247" s="39"/>
      <c r="CC3247" s="39"/>
      <c r="CD3247" s="39"/>
      <c r="CE3247" s="39"/>
      <c r="CF3247" s="39"/>
      <c r="CG3247" s="39"/>
      <c r="CH3247" s="39"/>
      <c r="CI3247" s="39"/>
      <c r="CJ3247" s="39"/>
      <c r="CK3247" s="39"/>
      <c r="CL3247" s="39"/>
      <c r="CM3247" s="39"/>
      <c r="CN3247" s="39"/>
      <c r="CO3247" s="39"/>
      <c r="CP3247" s="39"/>
      <c r="CQ3247" s="39"/>
      <c r="CR3247" s="39"/>
      <c r="CS3247" s="39"/>
      <c r="CT3247" s="39"/>
      <c r="CU3247" s="39"/>
      <c r="CV3247" s="39"/>
      <c r="CW3247" s="39"/>
      <c r="CX3247" s="39"/>
      <c r="CY3247" s="39"/>
      <c r="CZ3247" s="39"/>
      <c r="DA3247" s="39"/>
      <c r="DB3247" s="39"/>
      <c r="DC3247" s="39"/>
      <c r="DD3247" s="39"/>
      <c r="DE3247" s="39"/>
    </row>
    <row r="3248" spans="1:109" s="38" customFormat="1" ht="12">
      <c r="A3248" s="298"/>
      <c r="B3248" s="298"/>
      <c r="C3248" s="298"/>
      <c r="D3248" s="298"/>
      <c r="E3248" s="298"/>
      <c r="F3248" s="298"/>
      <c r="G3248" s="298"/>
      <c r="H3248" s="298"/>
      <c r="I3248" s="298"/>
      <c r="J3248" s="298"/>
      <c r="K3248" s="298"/>
      <c r="L3248" s="299"/>
      <c r="M3248" s="302"/>
      <c r="N3248" s="298"/>
      <c r="O3248" s="238"/>
      <c r="P3248" s="238"/>
      <c r="Q3248" s="238"/>
      <c r="T3248" s="39"/>
      <c r="U3248" s="39"/>
      <c r="V3248" s="39"/>
      <c r="W3248" s="39"/>
      <c r="X3248" s="39"/>
      <c r="Y3248" s="39"/>
      <c r="Z3248" s="39"/>
      <c r="AA3248" s="39"/>
      <c r="AB3248" s="39"/>
      <c r="AC3248" s="39"/>
      <c r="AD3248" s="39"/>
      <c r="AE3248" s="39"/>
      <c r="AF3248" s="39"/>
      <c r="AG3248" s="39"/>
      <c r="AH3248" s="39"/>
      <c r="AI3248" s="39"/>
      <c r="AJ3248" s="39"/>
      <c r="AK3248" s="39"/>
      <c r="AL3248" s="39"/>
      <c r="AM3248" s="39"/>
      <c r="AN3248" s="39"/>
      <c r="AO3248" s="39"/>
      <c r="AP3248" s="39"/>
      <c r="AQ3248" s="39"/>
      <c r="AR3248" s="39"/>
      <c r="AS3248" s="39"/>
      <c r="AT3248" s="39"/>
      <c r="AU3248" s="39"/>
      <c r="AV3248" s="39"/>
      <c r="AW3248" s="39"/>
      <c r="AX3248" s="39"/>
      <c r="AY3248" s="39"/>
      <c r="AZ3248" s="39"/>
      <c r="BA3248" s="39"/>
      <c r="BB3248" s="39"/>
      <c r="BC3248" s="39"/>
      <c r="BD3248" s="39"/>
      <c r="BE3248" s="39"/>
      <c r="BF3248" s="39"/>
      <c r="BG3248" s="39"/>
      <c r="BH3248" s="39"/>
      <c r="BI3248" s="39"/>
      <c r="BJ3248" s="39"/>
      <c r="BK3248" s="39"/>
      <c r="BL3248" s="39"/>
      <c r="BM3248" s="39"/>
      <c r="BN3248" s="39"/>
      <c r="BO3248" s="39"/>
      <c r="BP3248" s="39"/>
      <c r="BQ3248" s="39"/>
      <c r="BR3248" s="39"/>
      <c r="BS3248" s="39"/>
      <c r="BT3248" s="39"/>
      <c r="BU3248" s="39"/>
      <c r="BV3248" s="39"/>
      <c r="BW3248" s="39"/>
      <c r="BX3248" s="39"/>
      <c r="BY3248" s="39"/>
      <c r="BZ3248" s="39"/>
      <c r="CA3248" s="39"/>
      <c r="CB3248" s="39"/>
      <c r="CC3248" s="39"/>
      <c r="CD3248" s="39"/>
      <c r="CE3248" s="39"/>
      <c r="CF3248" s="39"/>
      <c r="CG3248" s="39"/>
      <c r="CH3248" s="39"/>
      <c r="CI3248" s="39"/>
      <c r="CJ3248" s="39"/>
      <c r="CK3248" s="39"/>
      <c r="CL3248" s="39"/>
      <c r="CM3248" s="39"/>
      <c r="CN3248" s="39"/>
      <c r="CO3248" s="39"/>
      <c r="CP3248" s="39"/>
      <c r="CQ3248" s="39"/>
      <c r="CR3248" s="39"/>
      <c r="CS3248" s="39"/>
      <c r="CT3248" s="39"/>
      <c r="CU3248" s="39"/>
      <c r="CV3248" s="39"/>
      <c r="CW3248" s="39"/>
      <c r="CX3248" s="39"/>
      <c r="CY3248" s="39"/>
      <c r="CZ3248" s="39"/>
      <c r="DA3248" s="39"/>
      <c r="DB3248" s="39"/>
      <c r="DC3248" s="39"/>
      <c r="DD3248" s="39"/>
      <c r="DE3248" s="39"/>
    </row>
    <row r="3249" spans="1:109" s="38" customFormat="1" ht="12">
      <c r="A3249" s="298"/>
      <c r="B3249" s="298"/>
      <c r="C3249" s="298"/>
      <c r="D3249" s="298"/>
      <c r="E3249" s="298"/>
      <c r="F3249" s="298"/>
      <c r="G3249" s="298"/>
      <c r="H3249" s="298"/>
      <c r="I3249" s="298"/>
      <c r="J3249" s="298"/>
      <c r="K3249" s="298"/>
      <c r="L3249" s="299"/>
      <c r="M3249" s="302"/>
      <c r="N3249" s="298"/>
      <c r="O3249" s="238"/>
      <c r="P3249" s="238"/>
      <c r="Q3249" s="238"/>
      <c r="T3249" s="39"/>
      <c r="U3249" s="39"/>
      <c r="V3249" s="39"/>
      <c r="W3249" s="39"/>
      <c r="X3249" s="39"/>
      <c r="Y3249" s="39"/>
      <c r="Z3249" s="39"/>
      <c r="AA3249" s="39"/>
      <c r="AB3249" s="39"/>
      <c r="AC3249" s="39"/>
      <c r="AD3249" s="39"/>
      <c r="AE3249" s="39"/>
      <c r="AF3249" s="39"/>
      <c r="AG3249" s="39"/>
      <c r="AH3249" s="39"/>
      <c r="AI3249" s="39"/>
      <c r="AJ3249" s="39"/>
      <c r="AK3249" s="39"/>
      <c r="AL3249" s="39"/>
      <c r="AM3249" s="39"/>
      <c r="AN3249" s="39"/>
      <c r="AO3249" s="39"/>
      <c r="AP3249" s="39"/>
      <c r="AQ3249" s="39"/>
      <c r="AR3249" s="39"/>
      <c r="AS3249" s="39"/>
      <c r="AT3249" s="39"/>
      <c r="AU3249" s="39"/>
      <c r="AV3249" s="39"/>
      <c r="AW3249" s="39"/>
      <c r="AX3249" s="39"/>
      <c r="AY3249" s="39"/>
      <c r="AZ3249" s="39"/>
      <c r="BA3249" s="39"/>
      <c r="BB3249" s="39"/>
      <c r="BC3249" s="39"/>
      <c r="BD3249" s="39"/>
      <c r="BE3249" s="39"/>
      <c r="BF3249" s="39"/>
      <c r="BG3249" s="39"/>
      <c r="BH3249" s="39"/>
      <c r="BI3249" s="39"/>
      <c r="BJ3249" s="39"/>
      <c r="BK3249" s="39"/>
      <c r="BL3249" s="39"/>
      <c r="BM3249" s="39"/>
      <c r="BN3249" s="39"/>
      <c r="BO3249" s="39"/>
      <c r="BP3249" s="39"/>
      <c r="BQ3249" s="39"/>
      <c r="BR3249" s="39"/>
      <c r="BS3249" s="39"/>
      <c r="BT3249" s="39"/>
      <c r="BU3249" s="39"/>
      <c r="BV3249" s="39"/>
      <c r="BW3249" s="39"/>
      <c r="BX3249" s="39"/>
      <c r="BY3249" s="39"/>
      <c r="BZ3249" s="39"/>
      <c r="CA3249" s="39"/>
      <c r="CB3249" s="39"/>
      <c r="CC3249" s="39"/>
      <c r="CD3249" s="39"/>
      <c r="CE3249" s="39"/>
      <c r="CF3249" s="39"/>
      <c r="CG3249" s="39"/>
      <c r="CH3249" s="39"/>
      <c r="CI3249" s="39"/>
      <c r="CJ3249" s="39"/>
      <c r="CK3249" s="39"/>
      <c r="CL3249" s="39"/>
      <c r="CM3249" s="39"/>
      <c r="CN3249" s="39"/>
      <c r="CO3249" s="39"/>
      <c r="CP3249" s="39"/>
      <c r="CQ3249" s="39"/>
      <c r="CR3249" s="39"/>
      <c r="CS3249" s="39"/>
      <c r="CT3249" s="39"/>
      <c r="CU3249" s="39"/>
      <c r="CV3249" s="39"/>
      <c r="CW3249" s="39"/>
      <c r="CX3249" s="39"/>
      <c r="CY3249" s="39"/>
      <c r="CZ3249" s="39"/>
      <c r="DA3249" s="39"/>
      <c r="DB3249" s="39"/>
      <c r="DC3249" s="39"/>
      <c r="DD3249" s="39"/>
      <c r="DE3249" s="39"/>
    </row>
    <row r="3250" spans="1:109" s="38" customFormat="1" ht="12">
      <c r="A3250" s="298"/>
      <c r="B3250" s="298"/>
      <c r="C3250" s="298"/>
      <c r="D3250" s="298"/>
      <c r="E3250" s="298"/>
      <c r="F3250" s="298"/>
      <c r="G3250" s="298"/>
      <c r="H3250" s="298"/>
      <c r="I3250" s="298"/>
      <c r="J3250" s="298"/>
      <c r="K3250" s="298"/>
      <c r="L3250" s="299"/>
      <c r="M3250" s="302"/>
      <c r="N3250" s="298"/>
      <c r="O3250" s="238"/>
      <c r="P3250" s="238"/>
      <c r="Q3250" s="238"/>
      <c r="T3250" s="39"/>
      <c r="U3250" s="39"/>
      <c r="V3250" s="39"/>
      <c r="W3250" s="39"/>
      <c r="X3250" s="39"/>
      <c r="Y3250" s="39"/>
      <c r="Z3250" s="39"/>
      <c r="AA3250" s="39"/>
      <c r="AB3250" s="39"/>
      <c r="AC3250" s="39"/>
      <c r="AD3250" s="39"/>
      <c r="AE3250" s="39"/>
      <c r="AF3250" s="39"/>
      <c r="AG3250" s="39"/>
      <c r="AH3250" s="39"/>
      <c r="AI3250" s="39"/>
      <c r="AJ3250" s="39"/>
      <c r="AK3250" s="39"/>
      <c r="AL3250" s="39"/>
      <c r="AM3250" s="39"/>
      <c r="AN3250" s="39"/>
      <c r="AO3250" s="39"/>
      <c r="AP3250" s="39"/>
      <c r="AQ3250" s="39"/>
      <c r="AR3250" s="39"/>
      <c r="AS3250" s="39"/>
      <c r="AT3250" s="39"/>
      <c r="AU3250" s="39"/>
      <c r="AV3250" s="39"/>
      <c r="AW3250" s="39"/>
      <c r="AX3250" s="39"/>
      <c r="AY3250" s="39"/>
      <c r="AZ3250" s="39"/>
      <c r="BA3250" s="39"/>
      <c r="BB3250" s="39"/>
      <c r="BC3250" s="39"/>
      <c r="BD3250" s="39"/>
      <c r="BE3250" s="39"/>
      <c r="BF3250" s="39"/>
      <c r="BG3250" s="39"/>
      <c r="BH3250" s="39"/>
      <c r="BI3250" s="39"/>
      <c r="BJ3250" s="39"/>
      <c r="BK3250" s="39"/>
      <c r="BL3250" s="39"/>
      <c r="BM3250" s="39"/>
      <c r="BN3250" s="39"/>
      <c r="BO3250" s="39"/>
      <c r="BP3250" s="39"/>
      <c r="BQ3250" s="39"/>
      <c r="BR3250" s="39"/>
      <c r="BS3250" s="39"/>
      <c r="BT3250" s="39"/>
      <c r="BU3250" s="39"/>
      <c r="BV3250" s="39"/>
      <c r="BW3250" s="39"/>
      <c r="BX3250" s="39"/>
      <c r="BY3250" s="39"/>
      <c r="BZ3250" s="39"/>
      <c r="CA3250" s="39"/>
      <c r="CB3250" s="39"/>
      <c r="CC3250" s="39"/>
      <c r="CD3250" s="39"/>
      <c r="CE3250" s="39"/>
      <c r="CF3250" s="39"/>
      <c r="CG3250" s="39"/>
      <c r="CH3250" s="39"/>
      <c r="CI3250" s="39"/>
      <c r="CJ3250" s="39"/>
      <c r="CK3250" s="39"/>
      <c r="CL3250" s="39"/>
      <c r="CM3250" s="39"/>
      <c r="CN3250" s="39"/>
      <c r="CO3250" s="39"/>
      <c r="CP3250" s="39"/>
      <c r="CQ3250" s="39"/>
      <c r="CR3250" s="39"/>
      <c r="CS3250" s="39"/>
      <c r="CT3250" s="39"/>
      <c r="CU3250" s="39"/>
      <c r="CV3250" s="39"/>
      <c r="CW3250" s="39"/>
      <c r="CX3250" s="39"/>
      <c r="CY3250" s="39"/>
      <c r="CZ3250" s="39"/>
      <c r="DA3250" s="39"/>
      <c r="DB3250" s="39"/>
      <c r="DC3250" s="39"/>
      <c r="DD3250" s="39"/>
      <c r="DE3250" s="39"/>
    </row>
    <row r="3251" spans="1:109" s="38" customFormat="1" ht="12">
      <c r="A3251" s="298"/>
      <c r="B3251" s="298"/>
      <c r="C3251" s="298"/>
      <c r="D3251" s="298"/>
      <c r="E3251" s="298"/>
      <c r="F3251" s="298"/>
      <c r="G3251" s="298"/>
      <c r="H3251" s="298"/>
      <c r="I3251" s="298"/>
      <c r="J3251" s="298"/>
      <c r="K3251" s="298"/>
      <c r="L3251" s="299"/>
      <c r="M3251" s="302"/>
      <c r="N3251" s="298"/>
      <c r="O3251" s="238"/>
      <c r="P3251" s="238"/>
      <c r="Q3251" s="238"/>
      <c r="T3251" s="39"/>
      <c r="U3251" s="39"/>
      <c r="V3251" s="39"/>
      <c r="W3251" s="39"/>
      <c r="X3251" s="39"/>
      <c r="Y3251" s="39"/>
      <c r="Z3251" s="39"/>
      <c r="AA3251" s="39"/>
      <c r="AB3251" s="39"/>
      <c r="AC3251" s="39"/>
      <c r="AD3251" s="39"/>
      <c r="AE3251" s="39"/>
      <c r="AF3251" s="39"/>
      <c r="AG3251" s="39"/>
      <c r="AH3251" s="39"/>
      <c r="AI3251" s="39"/>
      <c r="AJ3251" s="39"/>
      <c r="AK3251" s="39"/>
      <c r="AL3251" s="39"/>
      <c r="AM3251" s="39"/>
      <c r="AN3251" s="39"/>
      <c r="AO3251" s="39"/>
      <c r="AP3251" s="39"/>
      <c r="AQ3251" s="39"/>
      <c r="AR3251" s="39"/>
      <c r="AS3251" s="39"/>
      <c r="AT3251" s="39"/>
      <c r="AU3251" s="39"/>
      <c r="AV3251" s="39"/>
      <c r="AW3251" s="39"/>
      <c r="AX3251" s="39"/>
      <c r="AY3251" s="39"/>
      <c r="AZ3251" s="39"/>
      <c r="BA3251" s="39"/>
      <c r="BB3251" s="39"/>
      <c r="BC3251" s="39"/>
      <c r="BD3251" s="39"/>
      <c r="BE3251" s="39"/>
      <c r="BF3251" s="39"/>
      <c r="BG3251" s="39"/>
      <c r="BH3251" s="39"/>
      <c r="BI3251" s="39"/>
      <c r="BJ3251" s="39"/>
      <c r="BK3251" s="39"/>
      <c r="BL3251" s="39"/>
      <c r="BM3251" s="39"/>
      <c r="BN3251" s="39"/>
      <c r="BO3251" s="39"/>
      <c r="BP3251" s="39"/>
      <c r="BQ3251" s="39"/>
      <c r="BR3251" s="39"/>
      <c r="BS3251" s="39"/>
      <c r="BT3251" s="39"/>
      <c r="BU3251" s="39"/>
      <c r="BV3251" s="39"/>
      <c r="BW3251" s="39"/>
      <c r="BX3251" s="39"/>
      <c r="BY3251" s="39"/>
      <c r="BZ3251" s="39"/>
      <c r="CA3251" s="39"/>
      <c r="CB3251" s="39"/>
      <c r="CC3251" s="39"/>
      <c r="CD3251" s="39"/>
      <c r="CE3251" s="39"/>
      <c r="CF3251" s="39"/>
      <c r="CG3251" s="39"/>
      <c r="CH3251" s="39"/>
      <c r="CI3251" s="39"/>
      <c r="CJ3251" s="39"/>
      <c r="CK3251" s="39"/>
      <c r="CL3251" s="39"/>
      <c r="CM3251" s="39"/>
      <c r="CN3251" s="39"/>
      <c r="CO3251" s="39"/>
      <c r="CP3251" s="39"/>
      <c r="CQ3251" s="39"/>
      <c r="CR3251" s="39"/>
      <c r="CS3251" s="39"/>
      <c r="CT3251" s="39"/>
      <c r="CU3251" s="39"/>
      <c r="CV3251" s="39"/>
      <c r="CW3251" s="39"/>
      <c r="CX3251" s="39"/>
      <c r="CY3251" s="39"/>
      <c r="CZ3251" s="39"/>
      <c r="DA3251" s="39"/>
      <c r="DB3251" s="39"/>
      <c r="DC3251" s="39"/>
      <c r="DD3251" s="39"/>
      <c r="DE3251" s="39"/>
    </row>
    <row r="3252" spans="1:109" s="38" customFormat="1" ht="12">
      <c r="A3252" s="298"/>
      <c r="B3252" s="298"/>
      <c r="C3252" s="298"/>
      <c r="D3252" s="298"/>
      <c r="E3252" s="298"/>
      <c r="F3252" s="298"/>
      <c r="G3252" s="298"/>
      <c r="H3252" s="298"/>
      <c r="I3252" s="298"/>
      <c r="J3252" s="298"/>
      <c r="K3252" s="298"/>
      <c r="L3252" s="299"/>
      <c r="M3252" s="302"/>
      <c r="N3252" s="298"/>
      <c r="O3252" s="238"/>
      <c r="P3252" s="238"/>
      <c r="Q3252" s="238"/>
      <c r="T3252" s="39"/>
      <c r="U3252" s="39"/>
      <c r="V3252" s="39"/>
      <c r="W3252" s="39"/>
      <c r="X3252" s="39"/>
      <c r="Y3252" s="39"/>
      <c r="Z3252" s="39"/>
      <c r="AA3252" s="39"/>
      <c r="AB3252" s="39"/>
      <c r="AC3252" s="39"/>
      <c r="AD3252" s="39"/>
      <c r="AE3252" s="39"/>
      <c r="AF3252" s="39"/>
      <c r="AG3252" s="39"/>
      <c r="AH3252" s="39"/>
      <c r="AI3252" s="39"/>
      <c r="AJ3252" s="39"/>
      <c r="AK3252" s="39"/>
      <c r="AL3252" s="39"/>
      <c r="AM3252" s="39"/>
      <c r="AN3252" s="39"/>
      <c r="AO3252" s="39"/>
      <c r="AP3252" s="39"/>
      <c r="AQ3252" s="39"/>
      <c r="AR3252" s="39"/>
      <c r="AS3252" s="39"/>
      <c r="AT3252" s="39"/>
      <c r="AU3252" s="39"/>
      <c r="AV3252" s="39"/>
      <c r="AW3252" s="39"/>
      <c r="AX3252" s="39"/>
      <c r="AY3252" s="39"/>
      <c r="AZ3252" s="39"/>
      <c r="BA3252" s="39"/>
      <c r="BB3252" s="39"/>
      <c r="BC3252" s="39"/>
      <c r="BD3252" s="39"/>
      <c r="BE3252" s="39"/>
      <c r="BF3252" s="39"/>
      <c r="BG3252" s="39"/>
      <c r="BH3252" s="39"/>
      <c r="BI3252" s="39"/>
      <c r="BJ3252" s="39"/>
      <c r="BK3252" s="39"/>
      <c r="BL3252" s="39"/>
      <c r="BM3252" s="39"/>
      <c r="BN3252" s="39"/>
      <c r="BO3252" s="39"/>
      <c r="BP3252" s="39"/>
      <c r="BQ3252" s="39"/>
      <c r="BR3252" s="39"/>
      <c r="BS3252" s="39"/>
      <c r="BT3252" s="39"/>
      <c r="BU3252" s="39"/>
      <c r="BV3252" s="39"/>
      <c r="BW3252" s="39"/>
      <c r="BX3252" s="39"/>
      <c r="BY3252" s="39"/>
      <c r="BZ3252" s="39"/>
      <c r="CA3252" s="39"/>
      <c r="CB3252" s="39"/>
      <c r="CC3252" s="39"/>
      <c r="CD3252" s="39"/>
      <c r="CE3252" s="39"/>
      <c r="CF3252" s="39"/>
      <c r="CG3252" s="39"/>
      <c r="CH3252" s="39"/>
      <c r="CI3252" s="39"/>
      <c r="CJ3252" s="39"/>
      <c r="CK3252" s="39"/>
      <c r="CL3252" s="39"/>
      <c r="CM3252" s="39"/>
      <c r="CN3252" s="39"/>
      <c r="CO3252" s="39"/>
      <c r="CP3252" s="39"/>
      <c r="CQ3252" s="39"/>
      <c r="CR3252" s="39"/>
      <c r="CS3252" s="39"/>
      <c r="CT3252" s="39"/>
      <c r="CU3252" s="39"/>
      <c r="CV3252" s="39"/>
      <c r="CW3252" s="39"/>
      <c r="CX3252" s="39"/>
      <c r="CY3252" s="39"/>
      <c r="CZ3252" s="39"/>
      <c r="DA3252" s="39"/>
      <c r="DB3252" s="39"/>
      <c r="DC3252" s="39"/>
      <c r="DD3252" s="39"/>
      <c r="DE3252" s="39"/>
    </row>
    <row r="3253" spans="1:109" s="38" customFormat="1" ht="12">
      <c r="A3253" s="298"/>
      <c r="B3253" s="298"/>
      <c r="C3253" s="298"/>
      <c r="D3253" s="298"/>
      <c r="E3253" s="298"/>
      <c r="F3253" s="298"/>
      <c r="G3253" s="298"/>
      <c r="H3253" s="298"/>
      <c r="I3253" s="298"/>
      <c r="J3253" s="298"/>
      <c r="K3253" s="298"/>
      <c r="L3253" s="299"/>
      <c r="M3253" s="302"/>
      <c r="N3253" s="298"/>
      <c r="O3253" s="238"/>
      <c r="P3253" s="238"/>
      <c r="Q3253" s="238"/>
      <c r="T3253" s="39"/>
      <c r="U3253" s="39"/>
      <c r="V3253" s="39"/>
      <c r="W3253" s="39"/>
      <c r="X3253" s="39"/>
      <c r="Y3253" s="39"/>
      <c r="Z3253" s="39"/>
      <c r="AA3253" s="39"/>
      <c r="AB3253" s="39"/>
      <c r="AC3253" s="39"/>
      <c r="AD3253" s="39"/>
      <c r="AE3253" s="39"/>
      <c r="AF3253" s="39"/>
      <c r="AG3253" s="39"/>
      <c r="AH3253" s="39"/>
      <c r="AI3253" s="39"/>
      <c r="AJ3253" s="39"/>
      <c r="AK3253" s="39"/>
      <c r="AL3253" s="39"/>
      <c r="AM3253" s="39"/>
      <c r="AN3253" s="39"/>
      <c r="AO3253" s="39"/>
      <c r="AP3253" s="39"/>
      <c r="AQ3253" s="39"/>
      <c r="AR3253" s="39"/>
      <c r="AS3253" s="39"/>
      <c r="AT3253" s="39"/>
      <c r="AU3253" s="39"/>
      <c r="AV3253" s="39"/>
      <c r="AW3253" s="39"/>
      <c r="AX3253" s="39"/>
      <c r="AY3253" s="39"/>
      <c r="AZ3253" s="39"/>
      <c r="BA3253" s="39"/>
      <c r="BB3253" s="39"/>
      <c r="BC3253" s="39"/>
      <c r="BD3253" s="39"/>
      <c r="BE3253" s="39"/>
      <c r="BF3253" s="39"/>
      <c r="BG3253" s="39"/>
      <c r="BH3253" s="39"/>
      <c r="BI3253" s="39"/>
      <c r="BJ3253" s="39"/>
      <c r="BK3253" s="39"/>
      <c r="BL3253" s="39"/>
      <c r="BM3253" s="39"/>
      <c r="BN3253" s="39"/>
      <c r="BO3253" s="39"/>
      <c r="BP3253" s="39"/>
      <c r="BQ3253" s="39"/>
      <c r="BR3253" s="39"/>
      <c r="BS3253" s="39"/>
      <c r="BT3253" s="39"/>
      <c r="BU3253" s="39"/>
      <c r="BV3253" s="39"/>
      <c r="BW3253" s="39"/>
      <c r="BX3253" s="39"/>
      <c r="BY3253" s="39"/>
      <c r="BZ3253" s="39"/>
      <c r="CA3253" s="39"/>
      <c r="CB3253" s="39"/>
      <c r="CC3253" s="39"/>
      <c r="CD3253" s="39"/>
      <c r="CE3253" s="39"/>
      <c r="CF3253" s="39"/>
      <c r="CG3253" s="39"/>
      <c r="CH3253" s="39"/>
      <c r="CI3253" s="39"/>
      <c r="CJ3253" s="39"/>
      <c r="CK3253" s="39"/>
      <c r="CL3253" s="39"/>
      <c r="CM3253" s="39"/>
      <c r="CN3253" s="39"/>
      <c r="CO3253" s="39"/>
      <c r="CP3253" s="39"/>
      <c r="CQ3253" s="39"/>
      <c r="CR3253" s="39"/>
      <c r="CS3253" s="39"/>
      <c r="CT3253" s="39"/>
      <c r="CU3253" s="39"/>
      <c r="CV3253" s="39"/>
      <c r="CW3253" s="39"/>
      <c r="CX3253" s="39"/>
      <c r="CY3253" s="39"/>
      <c r="CZ3253" s="39"/>
      <c r="DA3253" s="39"/>
      <c r="DB3253" s="39"/>
      <c r="DC3253" s="39"/>
      <c r="DD3253" s="39"/>
      <c r="DE3253" s="39"/>
    </row>
    <row r="3254" spans="1:109" s="38" customFormat="1" ht="12">
      <c r="A3254" s="298"/>
      <c r="B3254" s="298"/>
      <c r="C3254" s="298"/>
      <c r="D3254" s="298"/>
      <c r="E3254" s="298"/>
      <c r="F3254" s="298"/>
      <c r="G3254" s="298"/>
      <c r="H3254" s="298"/>
      <c r="I3254" s="298"/>
      <c r="J3254" s="298"/>
      <c r="K3254" s="298"/>
      <c r="L3254" s="299"/>
      <c r="M3254" s="302"/>
      <c r="N3254" s="298"/>
      <c r="O3254" s="238"/>
      <c r="P3254" s="238"/>
      <c r="Q3254" s="238"/>
      <c r="T3254" s="39"/>
      <c r="U3254" s="39"/>
      <c r="V3254" s="39"/>
      <c r="W3254" s="39"/>
      <c r="X3254" s="39"/>
      <c r="Y3254" s="39"/>
      <c r="Z3254" s="39"/>
      <c r="AA3254" s="39"/>
      <c r="AB3254" s="39"/>
      <c r="AC3254" s="39"/>
      <c r="AD3254" s="39"/>
      <c r="AE3254" s="39"/>
      <c r="AF3254" s="39"/>
      <c r="AG3254" s="39"/>
      <c r="AH3254" s="39"/>
      <c r="AI3254" s="39"/>
      <c r="AJ3254" s="39"/>
      <c r="AK3254" s="39"/>
      <c r="AL3254" s="39"/>
      <c r="AM3254" s="39"/>
      <c r="AN3254" s="39"/>
      <c r="AO3254" s="39"/>
      <c r="AP3254" s="39"/>
      <c r="AQ3254" s="39"/>
      <c r="AR3254" s="39"/>
      <c r="AS3254" s="39"/>
      <c r="AT3254" s="39"/>
      <c r="AU3254" s="39"/>
      <c r="AV3254" s="39"/>
      <c r="AW3254" s="39"/>
      <c r="AX3254" s="39"/>
      <c r="AY3254" s="39"/>
      <c r="AZ3254" s="39"/>
      <c r="BA3254" s="39"/>
      <c r="BB3254" s="39"/>
      <c r="BC3254" s="39"/>
      <c r="BD3254" s="39"/>
      <c r="BE3254" s="39"/>
      <c r="BF3254" s="39"/>
      <c r="BG3254" s="39"/>
      <c r="BH3254" s="39"/>
      <c r="BI3254" s="39"/>
      <c r="BJ3254" s="39"/>
      <c r="BK3254" s="39"/>
      <c r="BL3254" s="39"/>
      <c r="BM3254" s="39"/>
      <c r="BN3254" s="39"/>
      <c r="BO3254" s="39"/>
      <c r="BP3254" s="39"/>
      <c r="BQ3254" s="39"/>
      <c r="BR3254" s="39"/>
      <c r="BS3254" s="39"/>
      <c r="BT3254" s="39"/>
      <c r="BU3254" s="39"/>
      <c r="BV3254" s="39"/>
      <c r="BW3254" s="39"/>
      <c r="BX3254" s="39"/>
      <c r="BY3254" s="39"/>
      <c r="BZ3254" s="39"/>
      <c r="CA3254" s="39"/>
      <c r="CB3254" s="39"/>
      <c r="CC3254" s="39"/>
      <c r="CD3254" s="39"/>
      <c r="CE3254" s="39"/>
      <c r="CF3254" s="39"/>
      <c r="CG3254" s="39"/>
      <c r="CH3254" s="39"/>
      <c r="CI3254" s="39"/>
      <c r="CJ3254" s="39"/>
      <c r="CK3254" s="39"/>
      <c r="CL3254" s="39"/>
      <c r="CM3254" s="39"/>
      <c r="CN3254" s="39"/>
      <c r="CO3254" s="39"/>
      <c r="CP3254" s="39"/>
      <c r="CQ3254" s="39"/>
      <c r="CR3254" s="39"/>
      <c r="CS3254" s="39"/>
      <c r="CT3254" s="39"/>
      <c r="CU3254" s="39"/>
      <c r="CV3254" s="39"/>
      <c r="CW3254" s="39"/>
      <c r="CX3254" s="39"/>
      <c r="CY3254" s="39"/>
      <c r="CZ3254" s="39"/>
      <c r="DA3254" s="39"/>
      <c r="DB3254" s="39"/>
      <c r="DC3254" s="39"/>
      <c r="DD3254" s="39"/>
      <c r="DE3254" s="39"/>
    </row>
    <row r="3255" spans="1:109" s="38" customFormat="1" ht="12">
      <c r="A3255" s="298"/>
      <c r="B3255" s="298"/>
      <c r="C3255" s="298"/>
      <c r="D3255" s="298"/>
      <c r="E3255" s="298"/>
      <c r="F3255" s="298"/>
      <c r="G3255" s="298"/>
      <c r="H3255" s="298"/>
      <c r="I3255" s="298"/>
      <c r="J3255" s="298"/>
      <c r="K3255" s="298"/>
      <c r="L3255" s="299"/>
      <c r="M3255" s="302"/>
      <c r="N3255" s="298"/>
      <c r="O3255" s="238"/>
      <c r="P3255" s="238"/>
      <c r="Q3255" s="238"/>
      <c r="T3255" s="39"/>
      <c r="U3255" s="39"/>
      <c r="V3255" s="39"/>
      <c r="W3255" s="39"/>
      <c r="X3255" s="39"/>
      <c r="Y3255" s="39"/>
      <c r="Z3255" s="39"/>
      <c r="AA3255" s="39"/>
      <c r="AB3255" s="39"/>
      <c r="AC3255" s="39"/>
      <c r="AD3255" s="39"/>
      <c r="AE3255" s="39"/>
      <c r="AF3255" s="39"/>
      <c r="AG3255" s="39"/>
      <c r="AH3255" s="39"/>
      <c r="AI3255" s="39"/>
      <c r="AJ3255" s="39"/>
      <c r="AK3255" s="39"/>
      <c r="AL3255" s="39"/>
      <c r="AM3255" s="39"/>
      <c r="AN3255" s="39"/>
      <c r="AO3255" s="39"/>
      <c r="AP3255" s="39"/>
      <c r="AQ3255" s="39"/>
      <c r="AR3255" s="39"/>
      <c r="AS3255" s="39"/>
      <c r="AT3255" s="39"/>
      <c r="AU3255" s="39"/>
      <c r="AV3255" s="39"/>
      <c r="AW3255" s="39"/>
      <c r="AX3255" s="39"/>
      <c r="AY3255" s="39"/>
      <c r="AZ3255" s="39"/>
      <c r="BA3255" s="39"/>
      <c r="BB3255" s="39"/>
      <c r="BC3255" s="39"/>
      <c r="BD3255" s="39"/>
      <c r="BE3255" s="39"/>
      <c r="BF3255" s="39"/>
      <c r="BG3255" s="39"/>
      <c r="BH3255" s="39"/>
      <c r="BI3255" s="39"/>
      <c r="BJ3255" s="39"/>
      <c r="BK3255" s="39"/>
      <c r="BL3255" s="39"/>
      <c r="BM3255" s="39"/>
      <c r="BN3255" s="39"/>
      <c r="BO3255" s="39"/>
      <c r="BP3255" s="39"/>
      <c r="BQ3255" s="39"/>
      <c r="BR3255" s="39"/>
      <c r="BS3255" s="39"/>
      <c r="BT3255" s="39"/>
      <c r="BU3255" s="39"/>
      <c r="BV3255" s="39"/>
      <c r="BW3255" s="39"/>
      <c r="BX3255" s="39"/>
      <c r="BY3255" s="39"/>
      <c r="BZ3255" s="39"/>
      <c r="CA3255" s="39"/>
      <c r="CB3255" s="39"/>
      <c r="CC3255" s="39"/>
      <c r="CD3255" s="39"/>
      <c r="CE3255" s="39"/>
      <c r="CF3255" s="39"/>
      <c r="CG3255" s="39"/>
      <c r="CH3255" s="39"/>
      <c r="CI3255" s="39"/>
      <c r="CJ3255" s="39"/>
      <c r="CK3255" s="39"/>
      <c r="CL3255" s="39"/>
      <c r="CM3255" s="39"/>
      <c r="CN3255" s="39"/>
      <c r="CO3255" s="39"/>
      <c r="CP3255" s="39"/>
      <c r="CQ3255" s="39"/>
      <c r="CR3255" s="39"/>
      <c r="CS3255" s="39"/>
      <c r="CT3255" s="39"/>
      <c r="CU3255" s="39"/>
      <c r="CV3255" s="39"/>
      <c r="CW3255" s="39"/>
      <c r="CX3255" s="39"/>
      <c r="CY3255" s="39"/>
      <c r="CZ3255" s="39"/>
      <c r="DA3255" s="39"/>
      <c r="DB3255" s="39"/>
      <c r="DC3255" s="39"/>
      <c r="DD3255" s="39"/>
      <c r="DE3255" s="39"/>
    </row>
    <row r="3256" spans="1:109" s="38" customFormat="1" ht="12">
      <c r="A3256" s="298"/>
      <c r="B3256" s="298"/>
      <c r="C3256" s="298"/>
      <c r="D3256" s="298"/>
      <c r="E3256" s="298"/>
      <c r="F3256" s="298"/>
      <c r="G3256" s="298"/>
      <c r="H3256" s="298"/>
      <c r="I3256" s="298"/>
      <c r="J3256" s="298"/>
      <c r="K3256" s="298"/>
      <c r="L3256" s="299"/>
      <c r="M3256" s="302"/>
      <c r="N3256" s="298"/>
      <c r="O3256" s="238"/>
      <c r="P3256" s="238"/>
      <c r="Q3256" s="238"/>
      <c r="T3256" s="39"/>
      <c r="U3256" s="39"/>
      <c r="V3256" s="39"/>
      <c r="W3256" s="39"/>
      <c r="X3256" s="39"/>
      <c r="Y3256" s="39"/>
      <c r="Z3256" s="39"/>
      <c r="AA3256" s="39"/>
      <c r="AB3256" s="39"/>
      <c r="AC3256" s="39"/>
      <c r="AD3256" s="39"/>
      <c r="AE3256" s="39"/>
      <c r="AF3256" s="39"/>
      <c r="AG3256" s="39"/>
      <c r="AH3256" s="39"/>
      <c r="AI3256" s="39"/>
      <c r="AJ3256" s="39"/>
      <c r="AK3256" s="39"/>
      <c r="AL3256" s="39"/>
      <c r="AM3256" s="39"/>
      <c r="AN3256" s="39"/>
      <c r="AO3256" s="39"/>
      <c r="AP3256" s="39"/>
      <c r="AQ3256" s="39"/>
      <c r="AR3256" s="39"/>
      <c r="AS3256" s="39"/>
      <c r="AT3256" s="39"/>
      <c r="AU3256" s="39"/>
      <c r="AV3256" s="39"/>
      <c r="AW3256" s="39"/>
      <c r="AX3256" s="39"/>
      <c r="AY3256" s="39"/>
      <c r="AZ3256" s="39"/>
      <c r="BA3256" s="39"/>
      <c r="BB3256" s="39"/>
      <c r="BC3256" s="39"/>
      <c r="BD3256" s="39"/>
      <c r="BE3256" s="39"/>
      <c r="BF3256" s="39"/>
      <c r="BG3256" s="39"/>
      <c r="BH3256" s="39"/>
      <c r="BI3256" s="39"/>
      <c r="BJ3256" s="39"/>
      <c r="BK3256" s="39"/>
      <c r="BL3256" s="39"/>
      <c r="BM3256" s="39"/>
      <c r="BN3256" s="39"/>
      <c r="BO3256" s="39"/>
      <c r="BP3256" s="39"/>
      <c r="BQ3256" s="39"/>
      <c r="BR3256" s="39"/>
      <c r="BS3256" s="39"/>
      <c r="BT3256" s="39"/>
      <c r="BU3256" s="39"/>
      <c r="BV3256" s="39"/>
      <c r="BW3256" s="39"/>
      <c r="BX3256" s="39"/>
      <c r="BY3256" s="39"/>
      <c r="BZ3256" s="39"/>
      <c r="CA3256" s="39"/>
      <c r="CB3256" s="39"/>
      <c r="CC3256" s="39"/>
      <c r="CD3256" s="39"/>
      <c r="CE3256" s="39"/>
      <c r="CF3256" s="39"/>
      <c r="CG3256" s="39"/>
      <c r="CH3256" s="39"/>
      <c r="CI3256" s="39"/>
      <c r="CJ3256" s="39"/>
      <c r="CK3256" s="39"/>
      <c r="CL3256" s="39"/>
      <c r="CM3256" s="39"/>
      <c r="CN3256" s="39"/>
      <c r="CO3256" s="39"/>
      <c r="CP3256" s="39"/>
      <c r="CQ3256" s="39"/>
      <c r="CR3256" s="39"/>
      <c r="CS3256" s="39"/>
      <c r="CT3256" s="39"/>
      <c r="CU3256" s="39"/>
      <c r="CV3256" s="39"/>
      <c r="CW3256" s="39"/>
      <c r="CX3256" s="39"/>
      <c r="CY3256" s="39"/>
      <c r="CZ3256" s="39"/>
      <c r="DA3256" s="39"/>
      <c r="DB3256" s="39"/>
      <c r="DC3256" s="39"/>
      <c r="DD3256" s="39"/>
      <c r="DE3256" s="39"/>
    </row>
    <row r="3257" spans="1:109" s="38" customFormat="1" ht="12">
      <c r="A3257" s="298"/>
      <c r="B3257" s="298"/>
      <c r="C3257" s="298"/>
      <c r="D3257" s="298"/>
      <c r="E3257" s="298"/>
      <c r="F3257" s="298"/>
      <c r="G3257" s="298"/>
      <c r="H3257" s="298"/>
      <c r="I3257" s="298"/>
      <c r="J3257" s="298"/>
      <c r="K3257" s="298"/>
      <c r="L3257" s="299"/>
      <c r="M3257" s="302"/>
      <c r="N3257" s="298"/>
      <c r="O3257" s="238"/>
      <c r="P3257" s="238"/>
      <c r="Q3257" s="238"/>
      <c r="T3257" s="39"/>
      <c r="U3257" s="39"/>
      <c r="V3257" s="39"/>
      <c r="W3257" s="39"/>
      <c r="X3257" s="39"/>
      <c r="Y3257" s="39"/>
      <c r="Z3257" s="39"/>
      <c r="AA3257" s="39"/>
      <c r="AB3257" s="39"/>
      <c r="AC3257" s="39"/>
      <c r="AD3257" s="39"/>
      <c r="AE3257" s="39"/>
      <c r="AF3257" s="39"/>
      <c r="AG3257" s="39"/>
      <c r="AH3257" s="39"/>
      <c r="AI3257" s="39"/>
      <c r="AJ3257" s="39"/>
      <c r="AK3257" s="39"/>
      <c r="AL3257" s="39"/>
      <c r="AM3257" s="39"/>
      <c r="AN3257" s="39"/>
      <c r="AO3257" s="39"/>
      <c r="AP3257" s="39"/>
      <c r="AQ3257" s="39"/>
      <c r="AR3257" s="39"/>
      <c r="AS3257" s="39"/>
      <c r="AT3257" s="39"/>
      <c r="AU3257" s="39"/>
      <c r="AV3257" s="39"/>
      <c r="AW3257" s="39"/>
      <c r="AX3257" s="39"/>
      <c r="AY3257" s="39"/>
      <c r="AZ3257" s="39"/>
      <c r="BA3257" s="39"/>
      <c r="BB3257" s="39"/>
      <c r="BC3257" s="39"/>
      <c r="BD3257" s="39"/>
      <c r="BE3257" s="39"/>
      <c r="BF3257" s="39"/>
      <c r="BG3257" s="39"/>
      <c r="BH3257" s="39"/>
      <c r="BI3257" s="39"/>
      <c r="BJ3257" s="39"/>
      <c r="BK3257" s="39"/>
      <c r="BL3257" s="39"/>
      <c r="BM3257" s="39"/>
      <c r="BN3257" s="39"/>
      <c r="BO3257" s="39"/>
      <c r="BP3257" s="39"/>
      <c r="BQ3257" s="39"/>
      <c r="BR3257" s="39"/>
      <c r="BS3257" s="39"/>
      <c r="BT3257" s="39"/>
      <c r="BU3257" s="39"/>
      <c r="BV3257" s="39"/>
      <c r="BW3257" s="39"/>
      <c r="BX3257" s="39"/>
      <c r="BY3257" s="39"/>
      <c r="BZ3257" s="39"/>
      <c r="CA3257" s="39"/>
      <c r="CB3257" s="39"/>
      <c r="CC3257" s="39"/>
      <c r="CD3257" s="39"/>
      <c r="CE3257" s="39"/>
      <c r="CF3257" s="39"/>
      <c r="CG3257" s="39"/>
      <c r="CH3257" s="39"/>
      <c r="CI3257" s="39"/>
      <c r="CJ3257" s="39"/>
      <c r="CK3257" s="39"/>
      <c r="CL3257" s="39"/>
      <c r="CM3257" s="39"/>
      <c r="CN3257" s="39"/>
      <c r="CO3257" s="39"/>
      <c r="CP3257" s="39"/>
      <c r="CQ3257" s="39"/>
      <c r="CR3257" s="39"/>
      <c r="CS3257" s="39"/>
      <c r="CT3257" s="39"/>
      <c r="CU3257" s="39"/>
      <c r="CV3257" s="39"/>
      <c r="CW3257" s="39"/>
      <c r="CX3257" s="39"/>
      <c r="CY3257" s="39"/>
      <c r="CZ3257" s="39"/>
      <c r="DA3257" s="39"/>
      <c r="DB3257" s="39"/>
      <c r="DC3257" s="39"/>
      <c r="DD3257" s="39"/>
      <c r="DE3257" s="39"/>
    </row>
    <row r="3258" spans="1:109" s="38" customFormat="1" ht="12">
      <c r="A3258" s="298"/>
      <c r="B3258" s="298"/>
      <c r="C3258" s="298"/>
      <c r="D3258" s="298"/>
      <c r="E3258" s="298"/>
      <c r="F3258" s="298"/>
      <c r="G3258" s="298"/>
      <c r="H3258" s="298"/>
      <c r="I3258" s="298"/>
      <c r="J3258" s="298"/>
      <c r="K3258" s="298"/>
      <c r="L3258" s="299"/>
      <c r="M3258" s="302"/>
      <c r="N3258" s="298"/>
      <c r="O3258" s="238"/>
      <c r="P3258" s="238"/>
      <c r="Q3258" s="238"/>
      <c r="T3258" s="39"/>
      <c r="U3258" s="39"/>
      <c r="V3258" s="39"/>
      <c r="W3258" s="39"/>
      <c r="X3258" s="39"/>
      <c r="Y3258" s="39"/>
      <c r="Z3258" s="39"/>
      <c r="AA3258" s="39"/>
      <c r="AB3258" s="39"/>
      <c r="AC3258" s="39"/>
      <c r="AD3258" s="39"/>
      <c r="AE3258" s="39"/>
      <c r="AF3258" s="39"/>
      <c r="AG3258" s="39"/>
      <c r="AH3258" s="39"/>
      <c r="AI3258" s="39"/>
      <c r="AJ3258" s="39"/>
      <c r="AK3258" s="39"/>
      <c r="AL3258" s="39"/>
      <c r="AM3258" s="39"/>
      <c r="AN3258" s="39"/>
      <c r="AO3258" s="39"/>
      <c r="AP3258" s="39"/>
      <c r="AQ3258" s="39"/>
      <c r="AR3258" s="39"/>
      <c r="AS3258" s="39"/>
      <c r="AT3258" s="39"/>
      <c r="AU3258" s="39"/>
      <c r="AV3258" s="39"/>
      <c r="AW3258" s="39"/>
      <c r="AX3258" s="39"/>
      <c r="AY3258" s="39"/>
      <c r="AZ3258" s="39"/>
      <c r="BA3258" s="39"/>
      <c r="BB3258" s="39"/>
      <c r="BC3258" s="39"/>
      <c r="BD3258" s="39"/>
      <c r="BE3258" s="39"/>
      <c r="BF3258" s="39"/>
      <c r="BG3258" s="39"/>
      <c r="BH3258" s="39"/>
      <c r="BI3258" s="39"/>
      <c r="BJ3258" s="39"/>
      <c r="BK3258" s="39"/>
      <c r="BL3258" s="39"/>
      <c r="BM3258" s="39"/>
      <c r="BN3258" s="39"/>
      <c r="BO3258" s="39"/>
      <c r="BP3258" s="39"/>
      <c r="BQ3258" s="39"/>
      <c r="BR3258" s="39"/>
      <c r="BS3258" s="39"/>
      <c r="BT3258" s="39"/>
      <c r="BU3258" s="39"/>
      <c r="BV3258" s="39"/>
      <c r="BW3258" s="39"/>
      <c r="BX3258" s="39"/>
      <c r="BY3258" s="39"/>
      <c r="BZ3258" s="39"/>
      <c r="CA3258" s="39"/>
      <c r="CB3258" s="39"/>
      <c r="CC3258" s="39"/>
      <c r="CD3258" s="39"/>
      <c r="CE3258" s="39"/>
      <c r="CF3258" s="39"/>
      <c r="CG3258" s="39"/>
      <c r="CH3258" s="39"/>
      <c r="CI3258" s="39"/>
      <c r="CJ3258" s="39"/>
      <c r="CK3258" s="39"/>
      <c r="CL3258" s="39"/>
      <c r="CM3258" s="39"/>
      <c r="CN3258" s="39"/>
      <c r="CO3258" s="39"/>
      <c r="CP3258" s="39"/>
      <c r="CQ3258" s="39"/>
      <c r="CR3258" s="39"/>
      <c r="CS3258" s="39"/>
      <c r="CT3258" s="39"/>
      <c r="CU3258" s="39"/>
      <c r="CV3258" s="39"/>
      <c r="CW3258" s="39"/>
      <c r="CX3258" s="39"/>
      <c r="CY3258" s="39"/>
      <c r="CZ3258" s="39"/>
      <c r="DA3258" s="39"/>
      <c r="DB3258" s="39"/>
      <c r="DC3258" s="39"/>
      <c r="DD3258" s="39"/>
      <c r="DE3258" s="39"/>
    </row>
    <row r="3259" spans="1:109" s="38" customFormat="1" ht="12">
      <c r="A3259" s="298"/>
      <c r="B3259" s="298"/>
      <c r="C3259" s="298"/>
      <c r="D3259" s="298"/>
      <c r="E3259" s="298"/>
      <c r="F3259" s="298"/>
      <c r="G3259" s="298"/>
      <c r="H3259" s="298"/>
      <c r="I3259" s="298"/>
      <c r="J3259" s="298"/>
      <c r="K3259" s="298"/>
      <c r="L3259" s="299"/>
      <c r="M3259" s="302"/>
      <c r="N3259" s="298"/>
      <c r="O3259" s="238"/>
      <c r="P3259" s="238"/>
      <c r="Q3259" s="238"/>
      <c r="T3259" s="39"/>
      <c r="U3259" s="39"/>
      <c r="V3259" s="39"/>
      <c r="W3259" s="39"/>
      <c r="X3259" s="39"/>
      <c r="Y3259" s="39"/>
      <c r="Z3259" s="39"/>
      <c r="AA3259" s="39"/>
      <c r="AB3259" s="39"/>
      <c r="AC3259" s="39"/>
      <c r="AD3259" s="39"/>
      <c r="AE3259" s="39"/>
      <c r="AF3259" s="39"/>
      <c r="AG3259" s="39"/>
      <c r="AH3259" s="39"/>
      <c r="AI3259" s="39"/>
      <c r="AJ3259" s="39"/>
      <c r="AK3259" s="39"/>
      <c r="AL3259" s="39"/>
      <c r="AM3259" s="39"/>
      <c r="AN3259" s="39"/>
      <c r="AO3259" s="39"/>
      <c r="AP3259" s="39"/>
      <c r="AQ3259" s="39"/>
      <c r="AR3259" s="39"/>
      <c r="AS3259" s="39"/>
      <c r="AT3259" s="39"/>
      <c r="AU3259" s="39"/>
      <c r="AV3259" s="39"/>
      <c r="AW3259" s="39"/>
      <c r="AX3259" s="39"/>
      <c r="AY3259" s="39"/>
      <c r="AZ3259" s="39"/>
      <c r="BA3259" s="39"/>
      <c r="BB3259" s="39"/>
      <c r="BC3259" s="39"/>
      <c r="BD3259" s="39"/>
      <c r="BE3259" s="39"/>
      <c r="BF3259" s="39"/>
      <c r="BG3259" s="39"/>
      <c r="BH3259" s="39"/>
      <c r="BI3259" s="39"/>
      <c r="BJ3259" s="39"/>
      <c r="BK3259" s="39"/>
      <c r="BL3259" s="39"/>
      <c r="BM3259" s="39"/>
      <c r="BN3259" s="39"/>
      <c r="BO3259" s="39"/>
      <c r="BP3259" s="39"/>
      <c r="BQ3259" s="39"/>
      <c r="BR3259" s="39"/>
      <c r="BS3259" s="39"/>
      <c r="BT3259" s="39"/>
      <c r="BU3259" s="39"/>
      <c r="BV3259" s="39"/>
      <c r="BW3259" s="39"/>
      <c r="BX3259" s="39"/>
      <c r="BY3259" s="39"/>
      <c r="BZ3259" s="39"/>
      <c r="CA3259" s="39"/>
      <c r="CB3259" s="39"/>
      <c r="CC3259" s="39"/>
      <c r="CD3259" s="39"/>
      <c r="CE3259" s="39"/>
      <c r="CF3259" s="39"/>
      <c r="CG3259" s="39"/>
      <c r="CH3259" s="39"/>
      <c r="CI3259" s="39"/>
      <c r="CJ3259" s="39"/>
      <c r="CK3259" s="39"/>
      <c r="CL3259" s="39"/>
      <c r="CM3259" s="39"/>
      <c r="CN3259" s="39"/>
      <c r="CO3259" s="39"/>
      <c r="CP3259" s="39"/>
      <c r="CQ3259" s="39"/>
      <c r="CR3259" s="39"/>
      <c r="CS3259" s="39"/>
      <c r="CT3259" s="39"/>
      <c r="CU3259" s="39"/>
      <c r="CV3259" s="39"/>
      <c r="CW3259" s="39"/>
      <c r="CX3259" s="39"/>
      <c r="CY3259" s="39"/>
      <c r="CZ3259" s="39"/>
      <c r="DA3259" s="39"/>
      <c r="DB3259" s="39"/>
      <c r="DC3259" s="39"/>
      <c r="DD3259" s="39"/>
      <c r="DE3259" s="39"/>
    </row>
    <row r="3260" spans="1:109" s="38" customFormat="1" ht="12">
      <c r="A3260" s="298"/>
      <c r="B3260" s="298"/>
      <c r="C3260" s="298"/>
      <c r="D3260" s="298"/>
      <c r="E3260" s="298"/>
      <c r="F3260" s="298"/>
      <c r="G3260" s="298"/>
      <c r="H3260" s="298"/>
      <c r="I3260" s="298"/>
      <c r="J3260" s="298"/>
      <c r="K3260" s="298"/>
      <c r="L3260" s="299"/>
      <c r="M3260" s="302"/>
      <c r="N3260" s="298"/>
      <c r="O3260" s="238"/>
      <c r="P3260" s="238"/>
      <c r="Q3260" s="238"/>
      <c r="T3260" s="39"/>
      <c r="U3260" s="39"/>
      <c r="V3260" s="39"/>
      <c r="W3260" s="39"/>
      <c r="X3260" s="39"/>
      <c r="Y3260" s="39"/>
      <c r="Z3260" s="39"/>
      <c r="AA3260" s="39"/>
      <c r="AB3260" s="39"/>
      <c r="AC3260" s="39"/>
      <c r="AD3260" s="39"/>
      <c r="AE3260" s="39"/>
      <c r="AF3260" s="39"/>
      <c r="AG3260" s="39"/>
      <c r="AH3260" s="39"/>
      <c r="AI3260" s="39"/>
      <c r="AJ3260" s="39"/>
      <c r="AK3260" s="39"/>
      <c r="AL3260" s="39"/>
      <c r="AM3260" s="39"/>
      <c r="AN3260" s="39"/>
      <c r="AO3260" s="39"/>
      <c r="AP3260" s="39"/>
      <c r="AQ3260" s="39"/>
      <c r="AR3260" s="39"/>
      <c r="AS3260" s="39"/>
      <c r="AT3260" s="39"/>
      <c r="AU3260" s="39"/>
      <c r="AV3260" s="39"/>
      <c r="AW3260" s="39"/>
      <c r="AX3260" s="39"/>
      <c r="AY3260" s="39"/>
      <c r="AZ3260" s="39"/>
      <c r="BA3260" s="39"/>
      <c r="BB3260" s="39"/>
      <c r="BC3260" s="39"/>
      <c r="BD3260" s="39"/>
      <c r="BE3260" s="39"/>
      <c r="BF3260" s="39"/>
      <c r="BG3260" s="39"/>
      <c r="BH3260" s="39"/>
      <c r="BI3260" s="39"/>
      <c r="BJ3260" s="39"/>
      <c r="BK3260" s="39"/>
      <c r="BL3260" s="39"/>
      <c r="BM3260" s="39"/>
      <c r="BN3260" s="39"/>
      <c r="BO3260" s="39"/>
      <c r="BP3260" s="39"/>
      <c r="BQ3260" s="39"/>
      <c r="BR3260" s="39"/>
      <c r="BS3260" s="39"/>
      <c r="BT3260" s="39"/>
      <c r="BU3260" s="39"/>
      <c r="BV3260" s="39"/>
      <c r="BW3260" s="39"/>
      <c r="BX3260" s="39"/>
      <c r="BY3260" s="39"/>
      <c r="BZ3260" s="39"/>
      <c r="CA3260" s="39"/>
      <c r="CB3260" s="39"/>
      <c r="CC3260" s="39"/>
      <c r="CD3260" s="39"/>
      <c r="CE3260" s="39"/>
      <c r="CF3260" s="39"/>
      <c r="CG3260" s="39"/>
      <c r="CH3260" s="39"/>
      <c r="CI3260" s="39"/>
      <c r="CJ3260" s="39"/>
      <c r="CK3260" s="39"/>
      <c r="CL3260" s="39"/>
      <c r="CM3260" s="39"/>
      <c r="CN3260" s="39"/>
      <c r="CO3260" s="39"/>
      <c r="CP3260" s="39"/>
      <c r="CQ3260" s="39"/>
      <c r="CR3260" s="39"/>
      <c r="CS3260" s="39"/>
      <c r="CT3260" s="39"/>
      <c r="CU3260" s="39"/>
      <c r="CV3260" s="39"/>
      <c r="CW3260" s="39"/>
      <c r="CX3260" s="39"/>
      <c r="CY3260" s="39"/>
      <c r="CZ3260" s="39"/>
      <c r="DA3260" s="39"/>
      <c r="DB3260" s="39"/>
      <c r="DC3260" s="39"/>
      <c r="DD3260" s="39"/>
      <c r="DE3260" s="39"/>
    </row>
    <row r="3261" spans="1:109" s="38" customFormat="1" ht="12">
      <c r="A3261" s="298"/>
      <c r="B3261" s="298"/>
      <c r="C3261" s="298"/>
      <c r="D3261" s="298"/>
      <c r="E3261" s="298"/>
      <c r="F3261" s="298"/>
      <c r="G3261" s="298"/>
      <c r="H3261" s="298"/>
      <c r="I3261" s="298"/>
      <c r="J3261" s="298"/>
      <c r="K3261" s="298"/>
      <c r="L3261" s="299"/>
      <c r="M3261" s="302"/>
      <c r="N3261" s="298"/>
      <c r="O3261" s="238"/>
      <c r="P3261" s="238"/>
      <c r="Q3261" s="238"/>
      <c r="T3261" s="39"/>
      <c r="U3261" s="39"/>
      <c r="V3261" s="39"/>
      <c r="W3261" s="39"/>
      <c r="X3261" s="39"/>
      <c r="Y3261" s="39"/>
      <c r="Z3261" s="39"/>
      <c r="AA3261" s="39"/>
      <c r="AB3261" s="39"/>
      <c r="AC3261" s="39"/>
      <c r="AD3261" s="39"/>
      <c r="AE3261" s="39"/>
      <c r="AF3261" s="39"/>
      <c r="AG3261" s="39"/>
      <c r="AH3261" s="39"/>
      <c r="AI3261" s="39"/>
      <c r="AJ3261" s="39"/>
      <c r="AK3261" s="39"/>
      <c r="AL3261" s="39"/>
      <c r="AM3261" s="39"/>
      <c r="AN3261" s="39"/>
      <c r="AO3261" s="39"/>
      <c r="AP3261" s="39"/>
      <c r="AQ3261" s="39"/>
      <c r="AR3261" s="39"/>
      <c r="AS3261" s="39"/>
      <c r="AT3261" s="39"/>
      <c r="AU3261" s="39"/>
      <c r="AV3261" s="39"/>
      <c r="AW3261" s="39"/>
      <c r="AX3261" s="39"/>
      <c r="AY3261" s="39"/>
      <c r="AZ3261" s="39"/>
      <c r="BA3261" s="39"/>
      <c r="BB3261" s="39"/>
      <c r="BC3261" s="39"/>
      <c r="BD3261" s="39"/>
      <c r="BE3261" s="39"/>
      <c r="BF3261" s="39"/>
      <c r="BG3261" s="39"/>
      <c r="BH3261" s="39"/>
      <c r="BI3261" s="39"/>
      <c r="BJ3261" s="39"/>
      <c r="BK3261" s="39"/>
      <c r="BL3261" s="39"/>
      <c r="BM3261" s="39"/>
      <c r="BN3261" s="39"/>
      <c r="BO3261" s="39"/>
      <c r="BP3261" s="39"/>
      <c r="BQ3261" s="39"/>
      <c r="BR3261" s="39"/>
      <c r="BS3261" s="39"/>
      <c r="BT3261" s="39"/>
      <c r="BU3261" s="39"/>
      <c r="BV3261" s="39"/>
      <c r="BW3261" s="39"/>
      <c r="BX3261" s="39"/>
      <c r="BY3261" s="39"/>
      <c r="BZ3261" s="39"/>
      <c r="CA3261" s="39"/>
      <c r="CB3261" s="39"/>
      <c r="CC3261" s="39"/>
      <c r="CD3261" s="39"/>
      <c r="CE3261" s="39"/>
      <c r="CF3261" s="39"/>
      <c r="CG3261" s="39"/>
      <c r="CH3261" s="39"/>
      <c r="CI3261" s="39"/>
      <c r="CJ3261" s="39"/>
      <c r="CK3261" s="39"/>
      <c r="CL3261" s="39"/>
      <c r="CM3261" s="39"/>
      <c r="CN3261" s="39"/>
      <c r="CO3261" s="39"/>
      <c r="CP3261" s="39"/>
      <c r="CQ3261" s="39"/>
      <c r="CR3261" s="39"/>
      <c r="CS3261" s="39"/>
      <c r="CT3261" s="39"/>
      <c r="CU3261" s="39"/>
      <c r="CV3261" s="39"/>
      <c r="CW3261" s="39"/>
      <c r="CX3261" s="39"/>
      <c r="CY3261" s="39"/>
      <c r="CZ3261" s="39"/>
      <c r="DA3261" s="39"/>
      <c r="DB3261" s="39"/>
      <c r="DC3261" s="39"/>
      <c r="DD3261" s="39"/>
      <c r="DE3261" s="39"/>
    </row>
    <row r="3262" spans="1:109" s="38" customFormat="1" ht="12">
      <c r="A3262" s="298"/>
      <c r="B3262" s="298"/>
      <c r="C3262" s="298"/>
      <c r="D3262" s="298"/>
      <c r="E3262" s="298"/>
      <c r="F3262" s="298"/>
      <c r="G3262" s="298"/>
      <c r="H3262" s="298"/>
      <c r="I3262" s="298"/>
      <c r="J3262" s="298"/>
      <c r="K3262" s="298"/>
      <c r="L3262" s="299"/>
      <c r="M3262" s="302"/>
      <c r="N3262" s="298"/>
      <c r="O3262" s="238"/>
      <c r="P3262" s="238"/>
      <c r="Q3262" s="238"/>
      <c r="T3262" s="39"/>
      <c r="U3262" s="39"/>
      <c r="V3262" s="39"/>
      <c r="W3262" s="39"/>
      <c r="X3262" s="39"/>
      <c r="Y3262" s="39"/>
      <c r="Z3262" s="39"/>
      <c r="AA3262" s="39"/>
      <c r="AB3262" s="39"/>
      <c r="AC3262" s="39"/>
      <c r="AD3262" s="39"/>
      <c r="AE3262" s="39"/>
      <c r="AF3262" s="39"/>
      <c r="AG3262" s="39"/>
      <c r="AH3262" s="39"/>
      <c r="AI3262" s="39"/>
      <c r="AJ3262" s="39"/>
      <c r="AK3262" s="39"/>
      <c r="AL3262" s="39"/>
      <c r="AM3262" s="39"/>
      <c r="AN3262" s="39"/>
      <c r="AO3262" s="39"/>
      <c r="AP3262" s="39"/>
      <c r="AQ3262" s="39"/>
      <c r="AR3262" s="39"/>
      <c r="AS3262" s="39"/>
      <c r="AT3262" s="39"/>
      <c r="AU3262" s="39"/>
      <c r="AV3262" s="39"/>
      <c r="AW3262" s="39"/>
      <c r="AX3262" s="39"/>
      <c r="AY3262" s="39"/>
      <c r="AZ3262" s="39"/>
      <c r="BA3262" s="39"/>
      <c r="BB3262" s="39"/>
      <c r="BC3262" s="39"/>
      <c r="BD3262" s="39"/>
      <c r="BE3262" s="39"/>
      <c r="BF3262" s="39"/>
      <c r="BG3262" s="39"/>
      <c r="BH3262" s="39"/>
      <c r="BI3262" s="39"/>
      <c r="BJ3262" s="39"/>
      <c r="BK3262" s="39"/>
      <c r="BL3262" s="39"/>
      <c r="BM3262" s="39"/>
      <c r="BN3262" s="39"/>
      <c r="BO3262" s="39"/>
      <c r="BP3262" s="39"/>
      <c r="BQ3262" s="39"/>
      <c r="BR3262" s="39"/>
      <c r="BS3262" s="39"/>
      <c r="BT3262" s="39"/>
      <c r="BU3262" s="39"/>
      <c r="BV3262" s="39"/>
      <c r="BW3262" s="39"/>
      <c r="BX3262" s="39"/>
      <c r="BY3262" s="39"/>
      <c r="BZ3262" s="39"/>
      <c r="CA3262" s="39"/>
      <c r="CB3262" s="39"/>
      <c r="CC3262" s="39"/>
      <c r="CD3262" s="39"/>
      <c r="CE3262" s="39"/>
      <c r="CF3262" s="39"/>
      <c r="CG3262" s="39"/>
      <c r="CH3262" s="39"/>
      <c r="CI3262" s="39"/>
      <c r="CJ3262" s="39"/>
      <c r="CK3262" s="39"/>
      <c r="CL3262" s="39"/>
      <c r="CM3262" s="39"/>
      <c r="CN3262" s="39"/>
      <c r="CO3262" s="39"/>
      <c r="CP3262" s="39"/>
      <c r="CQ3262" s="39"/>
      <c r="CR3262" s="39"/>
      <c r="CS3262" s="39"/>
      <c r="CT3262" s="39"/>
      <c r="CU3262" s="39"/>
      <c r="CV3262" s="39"/>
      <c r="CW3262" s="39"/>
      <c r="CX3262" s="39"/>
      <c r="CY3262" s="39"/>
      <c r="CZ3262" s="39"/>
      <c r="DA3262" s="39"/>
      <c r="DB3262" s="39"/>
      <c r="DC3262" s="39"/>
      <c r="DD3262" s="39"/>
      <c r="DE3262" s="39"/>
    </row>
    <row r="3263" spans="1:109" s="38" customFormat="1" ht="12">
      <c r="A3263" s="298"/>
      <c r="B3263" s="298"/>
      <c r="C3263" s="298"/>
      <c r="D3263" s="298"/>
      <c r="E3263" s="298"/>
      <c r="F3263" s="298"/>
      <c r="G3263" s="298"/>
      <c r="H3263" s="298"/>
      <c r="I3263" s="298"/>
      <c r="J3263" s="298"/>
      <c r="K3263" s="298"/>
      <c r="L3263" s="299"/>
      <c r="M3263" s="302"/>
      <c r="N3263" s="298"/>
      <c r="O3263" s="238"/>
      <c r="P3263" s="238"/>
      <c r="Q3263" s="238"/>
      <c r="T3263" s="39"/>
      <c r="U3263" s="39"/>
      <c r="V3263" s="39"/>
      <c r="W3263" s="39"/>
      <c r="X3263" s="39"/>
      <c r="Y3263" s="39"/>
      <c r="Z3263" s="39"/>
      <c r="AA3263" s="39"/>
      <c r="AB3263" s="39"/>
      <c r="AC3263" s="39"/>
      <c r="AD3263" s="39"/>
      <c r="AE3263" s="39"/>
      <c r="AF3263" s="39"/>
      <c r="AG3263" s="39"/>
      <c r="AH3263" s="39"/>
      <c r="AI3263" s="39"/>
      <c r="AJ3263" s="39"/>
      <c r="AK3263" s="39"/>
      <c r="AL3263" s="39"/>
      <c r="AM3263" s="39"/>
      <c r="AN3263" s="39"/>
      <c r="AO3263" s="39"/>
      <c r="AP3263" s="39"/>
      <c r="AQ3263" s="39"/>
      <c r="AR3263" s="39"/>
      <c r="AS3263" s="39"/>
      <c r="AT3263" s="39"/>
      <c r="AU3263" s="39"/>
      <c r="AV3263" s="39"/>
      <c r="AW3263" s="39"/>
      <c r="AX3263" s="39"/>
      <c r="AY3263" s="39"/>
      <c r="AZ3263" s="39"/>
      <c r="BA3263" s="39"/>
      <c r="BB3263" s="39"/>
      <c r="BC3263" s="39"/>
      <c r="BD3263" s="39"/>
      <c r="BE3263" s="39"/>
      <c r="BF3263" s="39"/>
      <c r="BG3263" s="39"/>
      <c r="BH3263" s="39"/>
      <c r="BI3263" s="39"/>
      <c r="BJ3263" s="39"/>
      <c r="BK3263" s="39"/>
      <c r="BL3263" s="39"/>
      <c r="BM3263" s="39"/>
      <c r="BN3263" s="39"/>
      <c r="BO3263" s="39"/>
      <c r="BP3263" s="39"/>
      <c r="BQ3263" s="39"/>
      <c r="BR3263" s="39"/>
      <c r="BS3263" s="39"/>
      <c r="BT3263" s="39"/>
      <c r="BU3263" s="39"/>
      <c r="BV3263" s="39"/>
      <c r="BW3263" s="39"/>
      <c r="BX3263" s="39"/>
      <c r="BY3263" s="39"/>
      <c r="BZ3263" s="39"/>
      <c r="CA3263" s="39"/>
      <c r="CB3263" s="39"/>
      <c r="CC3263" s="39"/>
      <c r="CD3263" s="39"/>
      <c r="CE3263" s="39"/>
      <c r="CF3263" s="39"/>
      <c r="CG3263" s="39"/>
      <c r="CH3263" s="39"/>
      <c r="CI3263" s="39"/>
      <c r="CJ3263" s="39"/>
      <c r="CK3263" s="39"/>
      <c r="CL3263" s="39"/>
      <c r="CM3263" s="39"/>
      <c r="CN3263" s="39"/>
      <c r="CO3263" s="39"/>
      <c r="CP3263" s="39"/>
      <c r="CQ3263" s="39"/>
      <c r="CR3263" s="39"/>
      <c r="CS3263" s="39"/>
      <c r="CT3263" s="39"/>
      <c r="CU3263" s="39"/>
      <c r="CV3263" s="39"/>
      <c r="CW3263" s="39"/>
      <c r="CX3263" s="39"/>
      <c r="CY3263" s="39"/>
      <c r="CZ3263" s="39"/>
      <c r="DA3263" s="39"/>
      <c r="DB3263" s="39"/>
      <c r="DC3263" s="39"/>
      <c r="DD3263" s="39"/>
      <c r="DE3263" s="39"/>
    </row>
    <row r="3264" spans="1:109" s="38" customFormat="1" ht="12">
      <c r="A3264" s="298"/>
      <c r="B3264" s="298"/>
      <c r="C3264" s="298"/>
      <c r="D3264" s="298"/>
      <c r="E3264" s="298"/>
      <c r="F3264" s="298"/>
      <c r="G3264" s="298"/>
      <c r="H3264" s="298"/>
      <c r="I3264" s="298"/>
      <c r="J3264" s="298"/>
      <c r="K3264" s="298"/>
      <c r="L3264" s="299"/>
      <c r="M3264" s="302"/>
      <c r="N3264" s="298"/>
      <c r="O3264" s="238"/>
      <c r="P3264" s="238"/>
      <c r="Q3264" s="238"/>
      <c r="T3264" s="39"/>
      <c r="U3264" s="39"/>
      <c r="V3264" s="39"/>
      <c r="W3264" s="39"/>
      <c r="X3264" s="39"/>
      <c r="Y3264" s="39"/>
      <c r="Z3264" s="39"/>
      <c r="AA3264" s="39"/>
      <c r="AB3264" s="39"/>
      <c r="AC3264" s="39"/>
      <c r="AD3264" s="39"/>
      <c r="AE3264" s="39"/>
      <c r="AF3264" s="39"/>
      <c r="AG3264" s="39"/>
      <c r="AH3264" s="39"/>
      <c r="AI3264" s="39"/>
      <c r="AJ3264" s="39"/>
      <c r="AK3264" s="39"/>
      <c r="AL3264" s="39"/>
      <c r="AM3264" s="39"/>
      <c r="AN3264" s="39"/>
      <c r="AO3264" s="39"/>
      <c r="AP3264" s="39"/>
      <c r="AQ3264" s="39"/>
      <c r="AR3264" s="39"/>
      <c r="AS3264" s="39"/>
      <c r="AT3264" s="39"/>
      <c r="AU3264" s="39"/>
      <c r="AV3264" s="39"/>
      <c r="AW3264" s="39"/>
      <c r="AX3264" s="39"/>
      <c r="AY3264" s="39"/>
      <c r="AZ3264" s="39"/>
      <c r="BA3264" s="39"/>
      <c r="BB3264" s="39"/>
      <c r="BC3264" s="39"/>
      <c r="BD3264" s="39"/>
      <c r="BE3264" s="39"/>
      <c r="BF3264" s="39"/>
      <c r="BG3264" s="39"/>
      <c r="BH3264" s="39"/>
      <c r="BI3264" s="39"/>
      <c r="BJ3264" s="39"/>
      <c r="BK3264" s="39"/>
      <c r="BL3264" s="39"/>
      <c r="BM3264" s="39"/>
      <c r="BN3264" s="39"/>
      <c r="BO3264" s="39"/>
      <c r="BP3264" s="39"/>
      <c r="BQ3264" s="39"/>
      <c r="BR3264" s="39"/>
      <c r="BS3264" s="39"/>
      <c r="BT3264" s="39"/>
      <c r="BU3264" s="39"/>
      <c r="BV3264" s="39"/>
      <c r="BW3264" s="39"/>
      <c r="BX3264" s="39"/>
      <c r="BY3264" s="39"/>
      <c r="BZ3264" s="39"/>
      <c r="CA3264" s="39"/>
      <c r="CB3264" s="39"/>
      <c r="CC3264" s="39"/>
      <c r="CD3264" s="39"/>
      <c r="CE3264" s="39"/>
      <c r="CF3264" s="39"/>
      <c r="CG3264" s="39"/>
      <c r="CH3264" s="39"/>
      <c r="CI3264" s="39"/>
      <c r="CJ3264" s="39"/>
      <c r="CK3264" s="39"/>
      <c r="CL3264" s="39"/>
      <c r="CM3264" s="39"/>
      <c r="CN3264" s="39"/>
      <c r="CO3264" s="39"/>
      <c r="CP3264" s="39"/>
      <c r="CQ3264" s="39"/>
      <c r="CR3264" s="39"/>
      <c r="CS3264" s="39"/>
      <c r="CT3264" s="39"/>
      <c r="CU3264" s="39"/>
      <c r="CV3264" s="39"/>
      <c r="CW3264" s="39"/>
      <c r="CX3264" s="39"/>
      <c r="CY3264" s="39"/>
      <c r="CZ3264" s="39"/>
      <c r="DA3264" s="39"/>
      <c r="DB3264" s="39"/>
      <c r="DC3264" s="39"/>
      <c r="DD3264" s="39"/>
      <c r="DE3264" s="39"/>
    </row>
    <row r="3265" spans="1:109" s="38" customFormat="1" ht="12">
      <c r="A3265" s="298"/>
      <c r="B3265" s="298"/>
      <c r="C3265" s="298"/>
      <c r="D3265" s="298"/>
      <c r="E3265" s="298"/>
      <c r="F3265" s="298"/>
      <c r="G3265" s="298"/>
      <c r="H3265" s="298"/>
      <c r="I3265" s="298"/>
      <c r="J3265" s="298"/>
      <c r="K3265" s="298"/>
      <c r="L3265" s="299"/>
      <c r="M3265" s="302"/>
      <c r="N3265" s="298"/>
      <c r="O3265" s="238"/>
      <c r="P3265" s="238"/>
      <c r="Q3265" s="238"/>
      <c r="T3265" s="39"/>
      <c r="U3265" s="39"/>
      <c r="V3265" s="39"/>
      <c r="W3265" s="39"/>
      <c r="X3265" s="39"/>
      <c r="Y3265" s="39"/>
      <c r="Z3265" s="39"/>
      <c r="AA3265" s="39"/>
      <c r="AB3265" s="39"/>
      <c r="AC3265" s="39"/>
      <c r="AD3265" s="39"/>
      <c r="AE3265" s="39"/>
      <c r="AF3265" s="39"/>
      <c r="AG3265" s="39"/>
      <c r="AH3265" s="39"/>
      <c r="AI3265" s="39"/>
      <c r="AJ3265" s="39"/>
      <c r="AK3265" s="39"/>
      <c r="AL3265" s="39"/>
      <c r="AM3265" s="39"/>
      <c r="AN3265" s="39"/>
      <c r="AO3265" s="39"/>
      <c r="AP3265" s="39"/>
      <c r="AQ3265" s="39"/>
      <c r="AR3265" s="39"/>
      <c r="AS3265" s="39"/>
      <c r="AT3265" s="39"/>
      <c r="AU3265" s="39"/>
      <c r="AV3265" s="39"/>
      <c r="AW3265" s="39"/>
      <c r="AX3265" s="39"/>
      <c r="AY3265" s="39"/>
      <c r="AZ3265" s="39"/>
      <c r="BA3265" s="39"/>
      <c r="BB3265" s="39"/>
      <c r="BC3265" s="39"/>
      <c r="BD3265" s="39"/>
      <c r="BE3265" s="39"/>
      <c r="BF3265" s="39"/>
      <c r="BG3265" s="39"/>
      <c r="BH3265" s="39"/>
      <c r="BI3265" s="39"/>
      <c r="BJ3265" s="39"/>
      <c r="BK3265" s="39"/>
      <c r="BL3265" s="39"/>
      <c r="BM3265" s="39"/>
      <c r="BN3265" s="39"/>
      <c r="BO3265" s="39"/>
      <c r="BP3265" s="39"/>
      <c r="BQ3265" s="39"/>
      <c r="BR3265" s="39"/>
      <c r="BS3265" s="39"/>
      <c r="BT3265" s="39"/>
      <c r="BU3265" s="39"/>
      <c r="BV3265" s="39"/>
      <c r="BW3265" s="39"/>
      <c r="BX3265" s="39"/>
      <c r="BY3265" s="39"/>
      <c r="BZ3265" s="39"/>
      <c r="CA3265" s="39"/>
      <c r="CB3265" s="39"/>
      <c r="CC3265" s="39"/>
      <c r="CD3265" s="39"/>
      <c r="CE3265" s="39"/>
      <c r="CF3265" s="39"/>
      <c r="CG3265" s="39"/>
      <c r="CH3265" s="39"/>
      <c r="CI3265" s="39"/>
      <c r="CJ3265" s="39"/>
      <c r="CK3265" s="39"/>
      <c r="CL3265" s="39"/>
      <c r="CM3265" s="39"/>
      <c r="CN3265" s="39"/>
      <c r="CO3265" s="39"/>
      <c r="CP3265" s="39"/>
      <c r="CQ3265" s="39"/>
      <c r="CR3265" s="39"/>
      <c r="CS3265" s="39"/>
      <c r="CT3265" s="39"/>
      <c r="CU3265" s="39"/>
      <c r="CV3265" s="39"/>
      <c r="CW3265" s="39"/>
      <c r="CX3265" s="39"/>
      <c r="CY3265" s="39"/>
      <c r="CZ3265" s="39"/>
      <c r="DA3265" s="39"/>
      <c r="DB3265" s="39"/>
      <c r="DC3265" s="39"/>
      <c r="DD3265" s="39"/>
      <c r="DE3265" s="39"/>
    </row>
    <row r="3266" spans="1:109" s="38" customFormat="1" ht="12">
      <c r="A3266" s="298"/>
      <c r="B3266" s="298"/>
      <c r="C3266" s="298"/>
      <c r="D3266" s="298"/>
      <c r="E3266" s="298"/>
      <c r="F3266" s="298"/>
      <c r="G3266" s="298"/>
      <c r="H3266" s="298"/>
      <c r="I3266" s="298"/>
      <c r="J3266" s="298"/>
      <c r="K3266" s="298"/>
      <c r="L3266" s="299"/>
      <c r="M3266" s="302"/>
      <c r="N3266" s="298"/>
      <c r="O3266" s="238"/>
      <c r="P3266" s="238"/>
      <c r="Q3266" s="238"/>
      <c r="T3266" s="39"/>
      <c r="U3266" s="39"/>
      <c r="V3266" s="39"/>
      <c r="W3266" s="39"/>
      <c r="X3266" s="39"/>
      <c r="Y3266" s="39"/>
      <c r="Z3266" s="39"/>
      <c r="AA3266" s="39"/>
      <c r="AB3266" s="39"/>
      <c r="AC3266" s="39"/>
      <c r="AD3266" s="39"/>
      <c r="AE3266" s="39"/>
      <c r="AF3266" s="39"/>
      <c r="AG3266" s="39"/>
      <c r="AH3266" s="39"/>
      <c r="AI3266" s="39"/>
      <c r="AJ3266" s="39"/>
      <c r="AK3266" s="39"/>
      <c r="AL3266" s="39"/>
      <c r="AM3266" s="39"/>
      <c r="AN3266" s="39"/>
      <c r="AO3266" s="39"/>
      <c r="AP3266" s="39"/>
      <c r="AQ3266" s="39"/>
      <c r="AR3266" s="39"/>
      <c r="AS3266" s="39"/>
      <c r="AT3266" s="39"/>
      <c r="AU3266" s="39"/>
      <c r="AV3266" s="39"/>
      <c r="AW3266" s="39"/>
      <c r="AX3266" s="39"/>
      <c r="AY3266" s="39"/>
      <c r="AZ3266" s="39"/>
      <c r="BA3266" s="39"/>
      <c r="BB3266" s="39"/>
      <c r="BC3266" s="39"/>
      <c r="BD3266" s="39"/>
      <c r="BE3266" s="39"/>
      <c r="BF3266" s="39"/>
      <c r="BG3266" s="39"/>
      <c r="BH3266" s="39"/>
      <c r="BI3266" s="39"/>
      <c r="BJ3266" s="39"/>
      <c r="BK3266" s="39"/>
      <c r="BL3266" s="39"/>
      <c r="BM3266" s="39"/>
      <c r="BN3266" s="39"/>
      <c r="BO3266" s="39"/>
      <c r="BP3266" s="39"/>
      <c r="BQ3266" s="39"/>
      <c r="BR3266" s="39"/>
      <c r="BS3266" s="39"/>
      <c r="BT3266" s="39"/>
      <c r="BU3266" s="39"/>
      <c r="BV3266" s="39"/>
      <c r="BW3266" s="39"/>
      <c r="BX3266" s="39"/>
      <c r="BY3266" s="39"/>
      <c r="BZ3266" s="39"/>
      <c r="CA3266" s="39"/>
      <c r="CB3266" s="39"/>
      <c r="CC3266" s="39"/>
      <c r="CD3266" s="39"/>
      <c r="CE3266" s="39"/>
      <c r="CF3266" s="39"/>
      <c r="CG3266" s="39"/>
      <c r="CH3266" s="39"/>
      <c r="CI3266" s="39"/>
      <c r="CJ3266" s="39"/>
      <c r="CK3266" s="39"/>
      <c r="CL3266" s="39"/>
      <c r="CM3266" s="39"/>
      <c r="CN3266" s="39"/>
      <c r="CO3266" s="39"/>
      <c r="CP3266" s="39"/>
      <c r="CQ3266" s="39"/>
      <c r="CR3266" s="39"/>
      <c r="CS3266" s="39"/>
      <c r="CT3266" s="39"/>
      <c r="CU3266" s="39"/>
      <c r="CV3266" s="39"/>
      <c r="CW3266" s="39"/>
      <c r="CX3266" s="39"/>
      <c r="CY3266" s="39"/>
      <c r="CZ3266" s="39"/>
      <c r="DA3266" s="39"/>
      <c r="DB3266" s="39"/>
      <c r="DC3266" s="39"/>
      <c r="DD3266" s="39"/>
      <c r="DE3266" s="39"/>
    </row>
    <row r="3267" spans="1:109" s="38" customFormat="1" ht="12">
      <c r="A3267" s="298"/>
      <c r="B3267" s="298"/>
      <c r="C3267" s="298"/>
      <c r="D3267" s="298"/>
      <c r="E3267" s="298"/>
      <c r="F3267" s="298"/>
      <c r="G3267" s="298"/>
      <c r="H3267" s="298"/>
      <c r="I3267" s="298"/>
      <c r="J3267" s="298"/>
      <c r="K3267" s="298"/>
      <c r="L3267" s="299"/>
      <c r="M3267" s="302"/>
      <c r="N3267" s="298"/>
      <c r="O3267" s="238"/>
      <c r="P3267" s="238"/>
      <c r="Q3267" s="238"/>
      <c r="T3267" s="39"/>
      <c r="U3267" s="39"/>
      <c r="V3267" s="39"/>
      <c r="W3267" s="39"/>
      <c r="X3267" s="39"/>
      <c r="Y3267" s="39"/>
      <c r="Z3267" s="39"/>
      <c r="AA3267" s="39"/>
      <c r="AB3267" s="39"/>
      <c r="AC3267" s="39"/>
      <c r="AD3267" s="39"/>
      <c r="AE3267" s="39"/>
      <c r="AF3267" s="39"/>
      <c r="AG3267" s="39"/>
      <c r="AH3267" s="39"/>
      <c r="AI3267" s="39"/>
      <c r="AJ3267" s="39"/>
      <c r="AK3267" s="39"/>
      <c r="AL3267" s="39"/>
      <c r="AM3267" s="39"/>
      <c r="AN3267" s="39"/>
      <c r="AO3267" s="39"/>
      <c r="AP3267" s="39"/>
      <c r="AQ3267" s="39"/>
      <c r="AR3267" s="39"/>
      <c r="AS3267" s="39"/>
      <c r="AT3267" s="39"/>
      <c r="AU3267" s="39"/>
      <c r="AV3267" s="39"/>
      <c r="AW3267" s="39"/>
      <c r="AX3267" s="39"/>
      <c r="AY3267" s="39"/>
      <c r="AZ3267" s="39"/>
      <c r="BA3267" s="39"/>
      <c r="BB3267" s="39"/>
      <c r="BC3267" s="39"/>
      <c r="BD3267" s="39"/>
      <c r="BE3267" s="39"/>
      <c r="BF3267" s="39"/>
      <c r="BG3267" s="39"/>
      <c r="BH3267" s="39"/>
      <c r="BI3267" s="39"/>
      <c r="BJ3267" s="39"/>
      <c r="BK3267" s="39"/>
      <c r="BL3267" s="39"/>
      <c r="BM3267" s="39"/>
      <c r="BN3267" s="39"/>
      <c r="BO3267" s="39"/>
      <c r="BP3267" s="39"/>
      <c r="BQ3267" s="39"/>
      <c r="BR3267" s="39"/>
      <c r="BS3267" s="39"/>
      <c r="BT3267" s="39"/>
      <c r="BU3267" s="39"/>
      <c r="BV3267" s="39"/>
      <c r="BW3267" s="39"/>
      <c r="BX3267" s="39"/>
      <c r="BY3267" s="39"/>
      <c r="BZ3267" s="39"/>
      <c r="CA3267" s="39"/>
      <c r="CB3267" s="39"/>
      <c r="CC3267" s="39"/>
      <c r="CD3267" s="39"/>
      <c r="CE3267" s="39"/>
      <c r="CF3267" s="39"/>
      <c r="CG3267" s="39"/>
      <c r="CH3267" s="39"/>
      <c r="CI3267" s="39"/>
      <c r="CJ3267" s="39"/>
      <c r="CK3267" s="39"/>
      <c r="CL3267" s="39"/>
      <c r="CM3267" s="39"/>
      <c r="CN3267" s="39"/>
      <c r="CO3267" s="39"/>
      <c r="CP3267" s="39"/>
      <c r="CQ3267" s="39"/>
      <c r="CR3267" s="39"/>
      <c r="CS3267" s="39"/>
      <c r="CT3267" s="39"/>
      <c r="CU3267" s="39"/>
      <c r="CV3267" s="39"/>
      <c r="CW3267" s="39"/>
      <c r="CX3267" s="39"/>
      <c r="CY3267" s="39"/>
      <c r="CZ3267" s="39"/>
      <c r="DA3267" s="39"/>
      <c r="DB3267" s="39"/>
      <c r="DC3267" s="39"/>
      <c r="DD3267" s="39"/>
      <c r="DE3267" s="39"/>
    </row>
    <row r="3268" spans="1:109" s="38" customFormat="1" ht="12">
      <c r="A3268" s="298"/>
      <c r="B3268" s="298"/>
      <c r="C3268" s="298"/>
      <c r="D3268" s="298"/>
      <c r="E3268" s="298"/>
      <c r="F3268" s="298"/>
      <c r="G3268" s="298"/>
      <c r="H3268" s="298"/>
      <c r="I3268" s="298"/>
      <c r="J3268" s="298"/>
      <c r="K3268" s="298"/>
      <c r="L3268" s="299"/>
      <c r="M3268" s="302"/>
      <c r="N3268" s="298"/>
      <c r="O3268" s="238"/>
      <c r="P3268" s="238"/>
      <c r="Q3268" s="238"/>
      <c r="T3268" s="39"/>
      <c r="U3268" s="39"/>
      <c r="V3268" s="39"/>
      <c r="W3268" s="39"/>
      <c r="X3268" s="39"/>
      <c r="Y3268" s="39"/>
      <c r="Z3268" s="39"/>
      <c r="AA3268" s="39"/>
      <c r="AB3268" s="39"/>
      <c r="AC3268" s="39"/>
      <c r="AD3268" s="39"/>
      <c r="AE3268" s="39"/>
      <c r="AF3268" s="39"/>
      <c r="AG3268" s="39"/>
      <c r="AH3268" s="39"/>
      <c r="AI3268" s="39"/>
      <c r="AJ3268" s="39"/>
      <c r="AK3268" s="39"/>
      <c r="AL3268" s="39"/>
      <c r="AM3268" s="39"/>
      <c r="AN3268" s="39"/>
      <c r="AO3268" s="39"/>
      <c r="AP3268" s="39"/>
      <c r="AQ3268" s="39"/>
      <c r="AR3268" s="39"/>
      <c r="AS3268" s="39"/>
      <c r="AT3268" s="39"/>
      <c r="AU3268" s="39"/>
      <c r="AV3268" s="39"/>
      <c r="AW3268" s="39"/>
      <c r="AX3268" s="39"/>
      <c r="AY3268" s="39"/>
      <c r="AZ3268" s="39"/>
      <c r="BA3268" s="39"/>
      <c r="BB3268" s="39"/>
      <c r="BC3268" s="39"/>
      <c r="BD3268" s="39"/>
      <c r="BE3268" s="39"/>
      <c r="BF3268" s="39"/>
      <c r="BG3268" s="39"/>
      <c r="BH3268" s="39"/>
      <c r="BI3268" s="39"/>
      <c r="BJ3268" s="39"/>
      <c r="BK3268" s="39"/>
      <c r="BL3268" s="39"/>
      <c r="BM3268" s="39"/>
      <c r="BN3268" s="39"/>
      <c r="BO3268" s="39"/>
      <c r="BP3268" s="39"/>
      <c r="BQ3268" s="39"/>
      <c r="BR3268" s="39"/>
      <c r="BS3268" s="39"/>
      <c r="BT3268" s="39"/>
      <c r="BU3268" s="39"/>
      <c r="BV3268" s="39"/>
      <c r="BW3268" s="39"/>
      <c r="BX3268" s="39"/>
      <c r="BY3268" s="39"/>
      <c r="BZ3268" s="39"/>
      <c r="CA3268" s="39"/>
      <c r="CB3268" s="39"/>
      <c r="CC3268" s="39"/>
      <c r="CD3268" s="39"/>
      <c r="CE3268" s="39"/>
      <c r="CF3268" s="39"/>
      <c r="CG3268" s="39"/>
      <c r="CH3268" s="39"/>
      <c r="CI3268" s="39"/>
      <c r="CJ3268" s="39"/>
      <c r="CK3268" s="39"/>
      <c r="CL3268" s="39"/>
      <c r="CM3268" s="39"/>
      <c r="CN3268" s="39"/>
      <c r="CO3268" s="39"/>
      <c r="CP3268" s="39"/>
      <c r="CQ3268" s="39"/>
      <c r="CR3268" s="39"/>
      <c r="CS3268" s="39"/>
      <c r="CT3268" s="39"/>
      <c r="CU3268" s="39"/>
      <c r="CV3268" s="39"/>
      <c r="CW3268" s="39"/>
      <c r="CX3268" s="39"/>
      <c r="CY3268" s="39"/>
      <c r="CZ3268" s="39"/>
      <c r="DA3268" s="39"/>
      <c r="DB3268" s="39"/>
      <c r="DC3268" s="39"/>
      <c r="DD3268" s="39"/>
      <c r="DE3268" s="39"/>
    </row>
    <row r="3269" spans="1:109" s="38" customFormat="1" ht="12">
      <c r="A3269" s="298"/>
      <c r="B3269" s="298"/>
      <c r="C3269" s="298"/>
      <c r="D3269" s="298"/>
      <c r="E3269" s="298"/>
      <c r="F3269" s="298"/>
      <c r="G3269" s="298"/>
      <c r="H3269" s="298"/>
      <c r="I3269" s="298"/>
      <c r="J3269" s="298"/>
      <c r="K3269" s="298"/>
      <c r="L3269" s="299"/>
      <c r="M3269" s="302"/>
      <c r="N3269" s="298"/>
      <c r="O3269" s="238"/>
      <c r="P3269" s="238"/>
      <c r="Q3269" s="238"/>
      <c r="T3269" s="39"/>
      <c r="U3269" s="39"/>
      <c r="V3269" s="39"/>
      <c r="W3269" s="39"/>
      <c r="X3269" s="39"/>
      <c r="Y3269" s="39"/>
      <c r="Z3269" s="39"/>
      <c r="AA3269" s="39"/>
      <c r="AB3269" s="39"/>
      <c r="AC3269" s="39"/>
      <c r="AD3269" s="39"/>
      <c r="AE3269" s="39"/>
      <c r="AF3269" s="39"/>
      <c r="AG3269" s="39"/>
      <c r="AH3269" s="39"/>
      <c r="AI3269" s="39"/>
      <c r="AJ3269" s="39"/>
      <c r="AK3269" s="39"/>
      <c r="AL3269" s="39"/>
      <c r="AM3269" s="39"/>
      <c r="AN3269" s="39"/>
      <c r="AO3269" s="39"/>
      <c r="AP3269" s="39"/>
      <c r="AQ3269" s="39"/>
      <c r="AR3269" s="39"/>
      <c r="AS3269" s="39"/>
      <c r="AT3269" s="39"/>
      <c r="AU3269" s="39"/>
      <c r="AV3269" s="39"/>
      <c r="AW3269" s="39"/>
      <c r="AX3269" s="39"/>
      <c r="AY3269" s="39"/>
      <c r="AZ3269" s="39"/>
      <c r="BA3269" s="39"/>
      <c r="BB3269" s="39"/>
      <c r="BC3269" s="39"/>
      <c r="BD3269" s="39"/>
      <c r="BE3269" s="39"/>
      <c r="BF3269" s="39"/>
      <c r="BG3269" s="39"/>
      <c r="BH3269" s="39"/>
      <c r="BI3269" s="39"/>
      <c r="BJ3269" s="39"/>
      <c r="BK3269" s="39"/>
      <c r="BL3269" s="39"/>
      <c r="BM3269" s="39"/>
      <c r="BN3269" s="39"/>
      <c r="BO3269" s="39"/>
      <c r="BP3269" s="39"/>
      <c r="BQ3269" s="39"/>
      <c r="BR3269" s="39"/>
      <c r="BS3269" s="39"/>
      <c r="BT3269" s="39"/>
      <c r="BU3269" s="39"/>
      <c r="BV3269" s="39"/>
      <c r="BW3269" s="39"/>
      <c r="BX3269" s="39"/>
      <c r="BY3269" s="39"/>
      <c r="BZ3269" s="39"/>
      <c r="CA3269" s="39"/>
      <c r="CB3269" s="39"/>
      <c r="CC3269" s="39"/>
      <c r="CD3269" s="39"/>
      <c r="CE3269" s="39"/>
      <c r="CF3269" s="39"/>
      <c r="CG3269" s="39"/>
      <c r="CH3269" s="39"/>
      <c r="CI3269" s="39"/>
      <c r="CJ3269" s="39"/>
      <c r="CK3269" s="39"/>
      <c r="CL3269" s="39"/>
      <c r="CM3269" s="39"/>
      <c r="CN3269" s="39"/>
      <c r="CO3269" s="39"/>
      <c r="CP3269" s="39"/>
      <c r="CQ3269" s="39"/>
      <c r="CR3269" s="39"/>
      <c r="CS3269" s="39"/>
      <c r="CT3269" s="39"/>
      <c r="CU3269" s="39"/>
      <c r="CV3269" s="39"/>
      <c r="CW3269" s="39"/>
      <c r="CX3269" s="39"/>
      <c r="CY3269" s="39"/>
      <c r="CZ3269" s="39"/>
      <c r="DA3269" s="39"/>
      <c r="DB3269" s="39"/>
      <c r="DC3269" s="39"/>
      <c r="DD3269" s="39"/>
      <c r="DE3269" s="39"/>
    </row>
    <row r="3270" spans="1:109" s="38" customFormat="1" ht="12">
      <c r="A3270" s="298"/>
      <c r="B3270" s="298"/>
      <c r="C3270" s="298"/>
      <c r="D3270" s="298"/>
      <c r="E3270" s="298"/>
      <c r="F3270" s="298"/>
      <c r="G3270" s="298"/>
      <c r="H3270" s="298"/>
      <c r="I3270" s="298"/>
      <c r="J3270" s="298"/>
      <c r="K3270" s="298"/>
      <c r="L3270" s="299"/>
      <c r="M3270" s="302"/>
      <c r="N3270" s="298"/>
      <c r="O3270" s="238"/>
      <c r="P3270" s="238"/>
      <c r="Q3270" s="238"/>
      <c r="T3270" s="39"/>
      <c r="U3270" s="39"/>
      <c r="V3270" s="39"/>
      <c r="W3270" s="39"/>
      <c r="X3270" s="39"/>
      <c r="Y3270" s="39"/>
      <c r="Z3270" s="39"/>
      <c r="AA3270" s="39"/>
      <c r="AB3270" s="39"/>
      <c r="AC3270" s="39"/>
      <c r="AD3270" s="39"/>
      <c r="AE3270" s="39"/>
      <c r="AF3270" s="39"/>
      <c r="AG3270" s="39"/>
      <c r="AH3270" s="39"/>
      <c r="AI3270" s="39"/>
      <c r="AJ3270" s="39"/>
      <c r="AK3270" s="39"/>
      <c r="AL3270" s="39"/>
      <c r="AM3270" s="39"/>
      <c r="AN3270" s="39"/>
      <c r="AO3270" s="39"/>
      <c r="AP3270" s="39"/>
      <c r="AQ3270" s="39"/>
      <c r="AR3270" s="39"/>
      <c r="AS3270" s="39"/>
      <c r="AT3270" s="39"/>
      <c r="AU3270" s="39"/>
      <c r="AV3270" s="39"/>
      <c r="AW3270" s="39"/>
      <c r="AX3270" s="39"/>
      <c r="AY3270" s="39"/>
      <c r="AZ3270" s="39"/>
      <c r="BA3270" s="39"/>
      <c r="BB3270" s="39"/>
      <c r="BC3270" s="39"/>
      <c r="BD3270" s="39"/>
      <c r="BE3270" s="39"/>
      <c r="BF3270" s="39"/>
      <c r="BG3270" s="39"/>
      <c r="BH3270" s="39"/>
      <c r="BI3270" s="39"/>
      <c r="BJ3270" s="39"/>
      <c r="BK3270" s="39"/>
      <c r="BL3270" s="39"/>
      <c r="BM3270" s="39"/>
      <c r="BN3270" s="39"/>
      <c r="BO3270" s="39"/>
      <c r="BP3270" s="39"/>
      <c r="BQ3270" s="39"/>
      <c r="BR3270" s="39"/>
      <c r="BS3270" s="39"/>
      <c r="BT3270" s="39"/>
      <c r="BU3270" s="39"/>
      <c r="BV3270" s="39"/>
      <c r="BW3270" s="39"/>
      <c r="BX3270" s="39"/>
      <c r="BY3270" s="39"/>
      <c r="BZ3270" s="39"/>
      <c r="CA3270" s="39"/>
      <c r="CB3270" s="39"/>
      <c r="CC3270" s="39"/>
      <c r="CD3270" s="39"/>
      <c r="CE3270" s="39"/>
      <c r="CF3270" s="39"/>
      <c r="CG3270" s="39"/>
      <c r="CH3270" s="39"/>
      <c r="CI3270" s="39"/>
      <c r="CJ3270" s="39"/>
      <c r="CK3270" s="39"/>
      <c r="CL3270" s="39"/>
      <c r="CM3270" s="39"/>
      <c r="CN3270" s="39"/>
      <c r="CO3270" s="39"/>
      <c r="CP3270" s="39"/>
      <c r="CQ3270" s="39"/>
      <c r="CR3270" s="39"/>
      <c r="CS3270" s="39"/>
      <c r="CT3270" s="39"/>
      <c r="CU3270" s="39"/>
      <c r="CV3270" s="39"/>
      <c r="CW3270" s="39"/>
      <c r="CX3270" s="39"/>
      <c r="CY3270" s="39"/>
      <c r="CZ3270" s="39"/>
      <c r="DA3270" s="39"/>
      <c r="DB3270" s="39"/>
      <c r="DC3270" s="39"/>
      <c r="DD3270" s="39"/>
      <c r="DE3270" s="39"/>
    </row>
    <row r="3271" spans="1:109" s="38" customFormat="1" ht="12">
      <c r="A3271" s="298"/>
      <c r="B3271" s="298"/>
      <c r="C3271" s="298"/>
      <c r="D3271" s="298"/>
      <c r="E3271" s="298"/>
      <c r="F3271" s="298"/>
      <c r="G3271" s="298"/>
      <c r="H3271" s="298"/>
      <c r="I3271" s="298"/>
      <c r="J3271" s="298"/>
      <c r="K3271" s="298"/>
      <c r="L3271" s="299"/>
      <c r="M3271" s="302"/>
      <c r="N3271" s="298"/>
      <c r="O3271" s="238"/>
      <c r="P3271" s="238"/>
      <c r="Q3271" s="238"/>
      <c r="T3271" s="39"/>
      <c r="U3271" s="39"/>
      <c r="V3271" s="39"/>
      <c r="W3271" s="39"/>
      <c r="X3271" s="39"/>
      <c r="Y3271" s="39"/>
      <c r="Z3271" s="39"/>
      <c r="AA3271" s="39"/>
      <c r="AB3271" s="39"/>
      <c r="AC3271" s="39"/>
      <c r="AD3271" s="39"/>
      <c r="AE3271" s="39"/>
      <c r="AF3271" s="39"/>
      <c r="AG3271" s="39"/>
      <c r="AH3271" s="39"/>
      <c r="AI3271" s="39"/>
      <c r="AJ3271" s="39"/>
      <c r="AK3271" s="39"/>
      <c r="AL3271" s="39"/>
      <c r="AM3271" s="39"/>
      <c r="AN3271" s="39"/>
      <c r="AO3271" s="39"/>
      <c r="AP3271" s="39"/>
      <c r="AQ3271" s="39"/>
      <c r="AR3271" s="39"/>
      <c r="AS3271" s="39"/>
      <c r="AT3271" s="39"/>
      <c r="AU3271" s="39"/>
      <c r="AV3271" s="39"/>
      <c r="AW3271" s="39"/>
      <c r="AX3271" s="39"/>
      <c r="AY3271" s="39"/>
      <c r="AZ3271" s="39"/>
      <c r="BA3271" s="39"/>
      <c r="BB3271" s="39"/>
      <c r="BC3271" s="39"/>
      <c r="BD3271" s="39"/>
      <c r="BE3271" s="39"/>
      <c r="BF3271" s="39"/>
      <c r="BG3271" s="39"/>
      <c r="BH3271" s="39"/>
      <c r="BI3271" s="39"/>
      <c r="BJ3271" s="39"/>
      <c r="BK3271" s="39"/>
      <c r="BL3271" s="39"/>
      <c r="BM3271" s="39"/>
      <c r="BN3271" s="39"/>
      <c r="BO3271" s="39"/>
      <c r="BP3271" s="39"/>
      <c r="BQ3271" s="39"/>
      <c r="BR3271" s="39"/>
      <c r="BS3271" s="39"/>
      <c r="BT3271" s="39"/>
      <c r="BU3271" s="39"/>
      <c r="BV3271" s="39"/>
      <c r="BW3271" s="39"/>
      <c r="BX3271" s="39"/>
      <c r="BY3271" s="39"/>
      <c r="BZ3271" s="39"/>
      <c r="CA3271" s="39"/>
      <c r="CB3271" s="39"/>
      <c r="CC3271" s="39"/>
      <c r="CD3271" s="39"/>
      <c r="CE3271" s="39"/>
      <c r="CF3271" s="39"/>
      <c r="CG3271" s="39"/>
      <c r="CH3271" s="39"/>
      <c r="CI3271" s="39"/>
      <c r="CJ3271" s="39"/>
      <c r="CK3271" s="39"/>
      <c r="CL3271" s="39"/>
      <c r="CM3271" s="39"/>
      <c r="CN3271" s="39"/>
      <c r="CO3271" s="39"/>
      <c r="CP3271" s="39"/>
      <c r="CQ3271" s="39"/>
      <c r="CR3271" s="39"/>
      <c r="CS3271" s="39"/>
      <c r="CT3271" s="39"/>
      <c r="CU3271" s="39"/>
      <c r="CV3271" s="39"/>
      <c r="CW3271" s="39"/>
      <c r="CX3271" s="39"/>
      <c r="CY3271" s="39"/>
      <c r="CZ3271" s="39"/>
      <c r="DA3271" s="39"/>
      <c r="DB3271" s="39"/>
      <c r="DC3271" s="39"/>
      <c r="DD3271" s="39"/>
      <c r="DE3271" s="39"/>
    </row>
    <row r="3272" spans="1:109" s="38" customFormat="1" ht="12">
      <c r="A3272" s="298"/>
      <c r="B3272" s="298"/>
      <c r="C3272" s="298"/>
      <c r="D3272" s="298"/>
      <c r="E3272" s="298"/>
      <c r="F3272" s="298"/>
      <c r="G3272" s="298"/>
      <c r="H3272" s="298"/>
      <c r="I3272" s="298"/>
      <c r="J3272" s="298"/>
      <c r="K3272" s="298"/>
      <c r="L3272" s="299"/>
      <c r="M3272" s="302"/>
      <c r="N3272" s="298"/>
      <c r="O3272" s="238"/>
      <c r="P3272" s="238"/>
      <c r="Q3272" s="238"/>
      <c r="T3272" s="39"/>
      <c r="U3272" s="39"/>
      <c r="V3272" s="39"/>
      <c r="W3272" s="39"/>
      <c r="X3272" s="39"/>
      <c r="Y3272" s="39"/>
      <c r="Z3272" s="39"/>
      <c r="AA3272" s="39"/>
      <c r="AB3272" s="39"/>
      <c r="AC3272" s="39"/>
      <c r="AD3272" s="39"/>
      <c r="AE3272" s="39"/>
      <c r="AF3272" s="39"/>
      <c r="AG3272" s="39"/>
      <c r="AH3272" s="39"/>
      <c r="AI3272" s="39"/>
      <c r="AJ3272" s="39"/>
      <c r="AK3272" s="39"/>
      <c r="AL3272" s="39"/>
      <c r="AM3272" s="39"/>
      <c r="AN3272" s="39"/>
      <c r="AO3272" s="39"/>
      <c r="AP3272" s="39"/>
      <c r="AQ3272" s="39"/>
      <c r="AR3272" s="39"/>
      <c r="AS3272" s="39"/>
      <c r="AT3272" s="39"/>
      <c r="AU3272" s="39"/>
      <c r="AV3272" s="39"/>
      <c r="AW3272" s="39"/>
      <c r="AX3272" s="39"/>
      <c r="AY3272" s="39"/>
      <c r="AZ3272" s="39"/>
      <c r="BA3272" s="39"/>
      <c r="BB3272" s="39"/>
      <c r="BC3272" s="39"/>
      <c r="BD3272" s="39"/>
      <c r="BE3272" s="39"/>
      <c r="BF3272" s="39"/>
      <c r="BG3272" s="39"/>
      <c r="BH3272" s="39"/>
      <c r="BI3272" s="39"/>
      <c r="BJ3272" s="39"/>
      <c r="BK3272" s="39"/>
      <c r="BL3272" s="39"/>
      <c r="BM3272" s="39"/>
      <c r="BN3272" s="39"/>
      <c r="BO3272" s="39"/>
      <c r="BP3272" s="39"/>
      <c r="BQ3272" s="39"/>
      <c r="BR3272" s="39"/>
      <c r="BS3272" s="39"/>
      <c r="BT3272" s="39"/>
      <c r="BU3272" s="39"/>
      <c r="BV3272" s="39"/>
      <c r="BW3272" s="39"/>
      <c r="BX3272" s="39"/>
      <c r="BY3272" s="39"/>
      <c r="BZ3272" s="39"/>
      <c r="CA3272" s="39"/>
      <c r="CB3272" s="39"/>
      <c r="CC3272" s="39"/>
      <c r="CD3272" s="39"/>
      <c r="CE3272" s="39"/>
      <c r="CF3272" s="39"/>
      <c r="CG3272" s="39"/>
      <c r="CH3272" s="39"/>
      <c r="CI3272" s="39"/>
      <c r="CJ3272" s="39"/>
      <c r="CK3272" s="39"/>
      <c r="CL3272" s="39"/>
      <c r="CM3272" s="39"/>
      <c r="CN3272" s="39"/>
      <c r="CO3272" s="39"/>
      <c r="CP3272" s="39"/>
      <c r="CQ3272" s="39"/>
      <c r="CR3272" s="39"/>
      <c r="CS3272" s="39"/>
      <c r="CT3272" s="39"/>
      <c r="CU3272" s="39"/>
      <c r="CV3272" s="39"/>
      <c r="CW3272" s="39"/>
      <c r="CX3272" s="39"/>
      <c r="CY3272" s="39"/>
      <c r="CZ3272" s="39"/>
      <c r="DA3272" s="39"/>
      <c r="DB3272" s="39"/>
      <c r="DC3272" s="39"/>
      <c r="DD3272" s="39"/>
      <c r="DE3272" s="39"/>
    </row>
    <row r="3273" spans="1:109" s="38" customFormat="1" ht="12">
      <c r="A3273" s="298"/>
      <c r="B3273" s="298"/>
      <c r="C3273" s="298"/>
      <c r="D3273" s="298"/>
      <c r="E3273" s="298"/>
      <c r="F3273" s="298"/>
      <c r="G3273" s="298"/>
      <c r="H3273" s="298"/>
      <c r="I3273" s="298"/>
      <c r="J3273" s="298"/>
      <c r="K3273" s="298"/>
      <c r="L3273" s="299"/>
      <c r="M3273" s="302"/>
      <c r="N3273" s="298"/>
      <c r="O3273" s="238"/>
      <c r="P3273" s="238"/>
      <c r="Q3273" s="238"/>
      <c r="T3273" s="39"/>
      <c r="U3273" s="39"/>
      <c r="V3273" s="39"/>
      <c r="W3273" s="39"/>
      <c r="X3273" s="39"/>
      <c r="Y3273" s="39"/>
      <c r="Z3273" s="39"/>
      <c r="AA3273" s="39"/>
      <c r="AB3273" s="39"/>
      <c r="AC3273" s="39"/>
      <c r="AD3273" s="39"/>
      <c r="AE3273" s="39"/>
      <c r="AF3273" s="39"/>
      <c r="AG3273" s="39"/>
      <c r="AH3273" s="39"/>
      <c r="AI3273" s="39"/>
      <c r="AJ3273" s="39"/>
      <c r="AK3273" s="39"/>
      <c r="AL3273" s="39"/>
      <c r="AM3273" s="39"/>
      <c r="AN3273" s="39"/>
      <c r="AO3273" s="39"/>
      <c r="AP3273" s="39"/>
      <c r="AQ3273" s="39"/>
      <c r="AR3273" s="39"/>
      <c r="AS3273" s="39"/>
      <c r="AT3273" s="39"/>
      <c r="AU3273" s="39"/>
      <c r="AV3273" s="39"/>
      <c r="AW3273" s="39"/>
      <c r="AX3273" s="39"/>
      <c r="AY3273" s="39"/>
      <c r="AZ3273" s="39"/>
      <c r="BA3273" s="39"/>
      <c r="BB3273" s="39"/>
      <c r="BC3273" s="39"/>
      <c r="BD3273" s="39"/>
      <c r="BE3273" s="39"/>
      <c r="BF3273" s="39"/>
      <c r="BG3273" s="39"/>
      <c r="BH3273" s="39"/>
      <c r="BI3273" s="39"/>
      <c r="BJ3273" s="39"/>
      <c r="BK3273" s="39"/>
      <c r="BL3273" s="39"/>
      <c r="BM3273" s="39"/>
      <c r="BN3273" s="39"/>
      <c r="BO3273" s="39"/>
      <c r="BP3273" s="39"/>
      <c r="BQ3273" s="39"/>
      <c r="BR3273" s="39"/>
      <c r="BS3273" s="39"/>
      <c r="BT3273" s="39"/>
      <c r="BU3273" s="39"/>
      <c r="BV3273" s="39"/>
      <c r="BW3273" s="39"/>
      <c r="BX3273" s="39"/>
      <c r="BY3273" s="39"/>
      <c r="BZ3273" s="39"/>
      <c r="CA3273" s="39"/>
      <c r="CB3273" s="39"/>
      <c r="CC3273" s="39"/>
      <c r="CD3273" s="39"/>
      <c r="CE3273" s="39"/>
      <c r="CF3273" s="39"/>
      <c r="CG3273" s="39"/>
      <c r="CH3273" s="39"/>
      <c r="CI3273" s="39"/>
      <c r="CJ3273" s="39"/>
      <c r="CK3273" s="39"/>
      <c r="CL3273" s="39"/>
      <c r="CM3273" s="39"/>
      <c r="CN3273" s="39"/>
      <c r="CO3273" s="39"/>
      <c r="CP3273" s="39"/>
      <c r="CQ3273" s="39"/>
      <c r="CR3273" s="39"/>
      <c r="CS3273" s="39"/>
      <c r="CT3273" s="39"/>
      <c r="CU3273" s="39"/>
      <c r="CV3273" s="39"/>
      <c r="CW3273" s="39"/>
      <c r="CX3273" s="39"/>
      <c r="CY3273" s="39"/>
      <c r="CZ3273" s="39"/>
      <c r="DA3273" s="39"/>
      <c r="DB3273" s="39"/>
      <c r="DC3273" s="39"/>
      <c r="DD3273" s="39"/>
      <c r="DE3273" s="39"/>
    </row>
    <row r="3274" spans="1:109" s="38" customFormat="1" ht="12">
      <c r="A3274" s="298"/>
      <c r="B3274" s="298"/>
      <c r="C3274" s="298"/>
      <c r="D3274" s="298"/>
      <c r="E3274" s="298"/>
      <c r="F3274" s="298"/>
      <c r="G3274" s="298"/>
      <c r="H3274" s="298"/>
      <c r="I3274" s="298"/>
      <c r="J3274" s="298"/>
      <c r="K3274" s="298"/>
      <c r="L3274" s="299"/>
      <c r="M3274" s="302"/>
      <c r="N3274" s="298"/>
      <c r="O3274" s="238"/>
      <c r="P3274" s="238"/>
      <c r="Q3274" s="238"/>
      <c r="T3274" s="39"/>
      <c r="U3274" s="39"/>
      <c r="V3274" s="39"/>
      <c r="W3274" s="39"/>
      <c r="X3274" s="39"/>
      <c r="Y3274" s="39"/>
      <c r="Z3274" s="39"/>
      <c r="AA3274" s="39"/>
      <c r="AB3274" s="39"/>
      <c r="AC3274" s="39"/>
      <c r="AD3274" s="39"/>
      <c r="AE3274" s="39"/>
      <c r="AF3274" s="39"/>
      <c r="AG3274" s="39"/>
      <c r="AH3274" s="39"/>
      <c r="AI3274" s="39"/>
      <c r="AJ3274" s="39"/>
      <c r="AK3274" s="39"/>
      <c r="AL3274" s="39"/>
      <c r="AM3274" s="39"/>
      <c r="AN3274" s="39"/>
      <c r="AO3274" s="39"/>
      <c r="AP3274" s="39"/>
      <c r="AQ3274" s="39"/>
      <c r="AR3274" s="39"/>
      <c r="AS3274" s="39"/>
      <c r="AT3274" s="39"/>
      <c r="AU3274" s="39"/>
      <c r="AV3274" s="39"/>
      <c r="AW3274" s="39"/>
      <c r="AX3274" s="39"/>
      <c r="AY3274" s="39"/>
      <c r="AZ3274" s="39"/>
      <c r="BA3274" s="39"/>
      <c r="BB3274" s="39"/>
      <c r="BC3274" s="39"/>
      <c r="BD3274" s="39"/>
      <c r="BE3274" s="39"/>
      <c r="BF3274" s="39"/>
      <c r="BG3274" s="39"/>
      <c r="BH3274" s="39"/>
      <c r="BI3274" s="39"/>
      <c r="BJ3274" s="39"/>
      <c r="BK3274" s="39"/>
      <c r="BL3274" s="39"/>
      <c r="BM3274" s="39"/>
      <c r="BN3274" s="39"/>
      <c r="BO3274" s="39"/>
      <c r="BP3274" s="39"/>
      <c r="BQ3274" s="39"/>
      <c r="BR3274" s="39"/>
      <c r="BS3274" s="39"/>
      <c r="BT3274" s="39"/>
      <c r="BU3274" s="39"/>
      <c r="BV3274" s="39"/>
      <c r="BW3274" s="39"/>
      <c r="BX3274" s="39"/>
      <c r="BY3274" s="39"/>
      <c r="BZ3274" s="39"/>
      <c r="CA3274" s="39"/>
      <c r="CB3274" s="39"/>
      <c r="CC3274" s="39"/>
      <c r="CD3274" s="39"/>
      <c r="CE3274" s="39"/>
      <c r="CF3274" s="39"/>
      <c r="CG3274" s="39"/>
      <c r="CH3274" s="39"/>
      <c r="CI3274" s="39"/>
      <c r="CJ3274" s="39"/>
      <c r="CK3274" s="39"/>
      <c r="CL3274" s="39"/>
      <c r="CM3274" s="39"/>
      <c r="CN3274" s="39"/>
      <c r="CO3274" s="39"/>
      <c r="CP3274" s="39"/>
      <c r="CQ3274" s="39"/>
      <c r="CR3274" s="39"/>
      <c r="CS3274" s="39"/>
      <c r="CT3274" s="39"/>
      <c r="CU3274" s="39"/>
      <c r="CV3274" s="39"/>
      <c r="CW3274" s="39"/>
      <c r="CX3274" s="39"/>
      <c r="CY3274" s="39"/>
      <c r="CZ3274" s="39"/>
      <c r="DA3274" s="39"/>
      <c r="DB3274" s="39"/>
      <c r="DC3274" s="39"/>
      <c r="DD3274" s="39"/>
      <c r="DE3274" s="39"/>
    </row>
    <row r="3275" spans="1:109" s="38" customFormat="1" ht="12">
      <c r="A3275" s="298"/>
      <c r="B3275" s="298"/>
      <c r="C3275" s="298"/>
      <c r="D3275" s="298"/>
      <c r="E3275" s="298"/>
      <c r="F3275" s="298"/>
      <c r="G3275" s="298"/>
      <c r="H3275" s="298"/>
      <c r="I3275" s="298"/>
      <c r="J3275" s="298"/>
      <c r="K3275" s="298"/>
      <c r="L3275" s="299"/>
      <c r="M3275" s="302"/>
      <c r="N3275" s="298"/>
      <c r="O3275" s="238"/>
      <c r="P3275" s="238"/>
      <c r="Q3275" s="238"/>
      <c r="T3275" s="39"/>
      <c r="U3275" s="39"/>
      <c r="V3275" s="39"/>
      <c r="W3275" s="39"/>
      <c r="X3275" s="39"/>
      <c r="Y3275" s="39"/>
      <c r="Z3275" s="39"/>
      <c r="AA3275" s="39"/>
      <c r="AB3275" s="39"/>
      <c r="AC3275" s="39"/>
      <c r="AD3275" s="39"/>
      <c r="AE3275" s="39"/>
      <c r="AF3275" s="39"/>
      <c r="AG3275" s="39"/>
      <c r="AH3275" s="39"/>
      <c r="AI3275" s="39"/>
      <c r="AJ3275" s="39"/>
      <c r="AK3275" s="39"/>
      <c r="AL3275" s="39"/>
      <c r="AM3275" s="39"/>
      <c r="AN3275" s="39"/>
      <c r="AO3275" s="39"/>
      <c r="AP3275" s="39"/>
      <c r="AQ3275" s="39"/>
      <c r="AR3275" s="39"/>
      <c r="AS3275" s="39"/>
      <c r="AT3275" s="39"/>
      <c r="AU3275" s="39"/>
      <c r="AV3275" s="39"/>
      <c r="AW3275" s="39"/>
      <c r="AX3275" s="39"/>
      <c r="AY3275" s="39"/>
      <c r="AZ3275" s="39"/>
      <c r="BA3275" s="39"/>
      <c r="BB3275" s="39"/>
      <c r="BC3275" s="39"/>
      <c r="BD3275" s="39"/>
      <c r="BE3275" s="39"/>
      <c r="BF3275" s="39"/>
      <c r="BG3275" s="39"/>
      <c r="BH3275" s="39"/>
      <c r="BI3275" s="39"/>
      <c r="BJ3275" s="39"/>
      <c r="BK3275" s="39"/>
      <c r="BL3275" s="39"/>
      <c r="BM3275" s="39"/>
      <c r="BN3275" s="39"/>
      <c r="BO3275" s="39"/>
      <c r="BP3275" s="39"/>
      <c r="BQ3275" s="39"/>
      <c r="BR3275" s="39"/>
      <c r="BS3275" s="39"/>
      <c r="BT3275" s="39"/>
      <c r="BU3275" s="39"/>
      <c r="BV3275" s="39"/>
      <c r="BW3275" s="39"/>
      <c r="BX3275" s="39"/>
      <c r="BY3275" s="39"/>
      <c r="BZ3275" s="39"/>
      <c r="CA3275" s="39"/>
      <c r="CB3275" s="39"/>
      <c r="CC3275" s="39"/>
      <c r="CD3275" s="39"/>
      <c r="CE3275" s="39"/>
      <c r="CF3275" s="39"/>
      <c r="CG3275" s="39"/>
      <c r="CH3275" s="39"/>
      <c r="CI3275" s="39"/>
      <c r="CJ3275" s="39"/>
      <c r="CK3275" s="39"/>
      <c r="CL3275" s="39"/>
      <c r="CM3275" s="39"/>
      <c r="CN3275" s="39"/>
      <c r="CO3275" s="39"/>
      <c r="CP3275" s="39"/>
      <c r="CQ3275" s="39"/>
      <c r="CR3275" s="39"/>
      <c r="CS3275" s="39"/>
      <c r="CT3275" s="39"/>
      <c r="CU3275" s="39"/>
      <c r="CV3275" s="39"/>
      <c r="CW3275" s="39"/>
      <c r="CX3275" s="39"/>
      <c r="CY3275" s="39"/>
      <c r="CZ3275" s="39"/>
      <c r="DA3275" s="39"/>
      <c r="DB3275" s="39"/>
      <c r="DC3275" s="39"/>
      <c r="DD3275" s="39"/>
      <c r="DE3275" s="39"/>
    </row>
    <row r="3276" spans="1:109" s="38" customFormat="1" ht="12">
      <c r="A3276" s="298"/>
      <c r="B3276" s="298"/>
      <c r="C3276" s="298"/>
      <c r="D3276" s="298"/>
      <c r="E3276" s="298"/>
      <c r="F3276" s="298"/>
      <c r="G3276" s="298"/>
      <c r="H3276" s="298"/>
      <c r="I3276" s="298"/>
      <c r="J3276" s="298"/>
      <c r="K3276" s="298"/>
      <c r="L3276" s="299"/>
      <c r="M3276" s="302"/>
      <c r="N3276" s="298"/>
      <c r="O3276" s="238"/>
      <c r="P3276" s="238"/>
      <c r="Q3276" s="238"/>
      <c r="T3276" s="39"/>
      <c r="U3276" s="39"/>
      <c r="V3276" s="39"/>
      <c r="W3276" s="39"/>
      <c r="X3276" s="39"/>
      <c r="Y3276" s="39"/>
      <c r="Z3276" s="39"/>
      <c r="AA3276" s="39"/>
      <c r="AB3276" s="39"/>
      <c r="AC3276" s="39"/>
      <c r="AD3276" s="39"/>
      <c r="AE3276" s="39"/>
      <c r="AF3276" s="39"/>
      <c r="AG3276" s="39"/>
      <c r="AH3276" s="39"/>
      <c r="AI3276" s="39"/>
      <c r="AJ3276" s="39"/>
      <c r="AK3276" s="39"/>
      <c r="AL3276" s="39"/>
      <c r="AM3276" s="39"/>
      <c r="AN3276" s="39"/>
      <c r="AO3276" s="39"/>
      <c r="AP3276" s="39"/>
      <c r="AQ3276" s="39"/>
      <c r="AR3276" s="39"/>
      <c r="AS3276" s="39"/>
      <c r="AT3276" s="39"/>
      <c r="AU3276" s="39"/>
      <c r="AV3276" s="39"/>
      <c r="AW3276" s="39"/>
      <c r="AX3276" s="39"/>
      <c r="AY3276" s="39"/>
      <c r="AZ3276" s="39"/>
      <c r="BA3276" s="39"/>
      <c r="BB3276" s="39"/>
      <c r="BC3276" s="39"/>
      <c r="BD3276" s="39"/>
      <c r="BE3276" s="39"/>
      <c r="BF3276" s="39"/>
      <c r="BG3276" s="39"/>
      <c r="BH3276" s="39"/>
      <c r="BI3276" s="39"/>
      <c r="BJ3276" s="39"/>
      <c r="BK3276" s="39"/>
      <c r="BL3276" s="39"/>
      <c r="BM3276" s="39"/>
      <c r="BN3276" s="39"/>
      <c r="BO3276" s="39"/>
      <c r="BP3276" s="39"/>
      <c r="BQ3276" s="39"/>
      <c r="BR3276" s="39"/>
      <c r="BS3276" s="39"/>
      <c r="BT3276" s="39"/>
      <c r="BU3276" s="39"/>
      <c r="BV3276" s="39"/>
      <c r="BW3276" s="39"/>
      <c r="BX3276" s="39"/>
      <c r="BY3276" s="39"/>
      <c r="BZ3276" s="39"/>
      <c r="CA3276" s="39"/>
      <c r="CB3276" s="39"/>
      <c r="CC3276" s="39"/>
      <c r="CD3276" s="39"/>
      <c r="CE3276" s="39"/>
      <c r="CF3276" s="39"/>
      <c r="CG3276" s="39"/>
      <c r="CH3276" s="39"/>
      <c r="CI3276" s="39"/>
      <c r="CJ3276" s="39"/>
      <c r="CK3276" s="39"/>
      <c r="CL3276" s="39"/>
      <c r="CM3276" s="39"/>
      <c r="CN3276" s="39"/>
      <c r="CO3276" s="39"/>
      <c r="CP3276" s="39"/>
      <c r="CQ3276" s="39"/>
      <c r="CR3276" s="39"/>
      <c r="CS3276" s="39"/>
      <c r="CT3276" s="39"/>
      <c r="CU3276" s="39"/>
      <c r="CV3276" s="39"/>
      <c r="CW3276" s="39"/>
      <c r="CX3276" s="39"/>
      <c r="CY3276" s="39"/>
      <c r="CZ3276" s="39"/>
      <c r="DA3276" s="39"/>
      <c r="DB3276" s="39"/>
      <c r="DC3276" s="39"/>
      <c r="DD3276" s="39"/>
      <c r="DE3276" s="39"/>
    </row>
    <row r="3277" spans="1:109" s="38" customFormat="1" ht="12">
      <c r="A3277" s="298"/>
      <c r="B3277" s="298"/>
      <c r="C3277" s="298"/>
      <c r="D3277" s="298"/>
      <c r="E3277" s="298"/>
      <c r="F3277" s="298"/>
      <c r="G3277" s="298"/>
      <c r="H3277" s="298"/>
      <c r="I3277" s="298"/>
      <c r="J3277" s="298"/>
      <c r="K3277" s="298"/>
      <c r="L3277" s="299"/>
      <c r="M3277" s="302"/>
      <c r="N3277" s="298"/>
      <c r="O3277" s="238"/>
      <c r="P3277" s="238"/>
      <c r="Q3277" s="238"/>
      <c r="T3277" s="39"/>
      <c r="U3277" s="39"/>
      <c r="V3277" s="39"/>
      <c r="W3277" s="39"/>
      <c r="X3277" s="39"/>
      <c r="Y3277" s="39"/>
      <c r="Z3277" s="39"/>
      <c r="AA3277" s="39"/>
      <c r="AB3277" s="39"/>
      <c r="AC3277" s="39"/>
      <c r="AD3277" s="39"/>
      <c r="AE3277" s="39"/>
      <c r="AF3277" s="39"/>
      <c r="AG3277" s="39"/>
      <c r="AH3277" s="39"/>
      <c r="AI3277" s="39"/>
      <c r="AJ3277" s="39"/>
      <c r="AK3277" s="39"/>
      <c r="AL3277" s="39"/>
      <c r="AM3277" s="39"/>
      <c r="AN3277" s="39"/>
      <c r="AO3277" s="39"/>
      <c r="AP3277" s="39"/>
      <c r="AQ3277" s="39"/>
      <c r="AR3277" s="39"/>
      <c r="AS3277" s="39"/>
      <c r="AT3277" s="39"/>
      <c r="AU3277" s="39"/>
      <c r="AV3277" s="39"/>
      <c r="AW3277" s="39"/>
      <c r="AX3277" s="39"/>
      <c r="AY3277" s="39"/>
      <c r="AZ3277" s="39"/>
      <c r="BA3277" s="39"/>
      <c r="BB3277" s="39"/>
      <c r="BC3277" s="39"/>
      <c r="BD3277" s="39"/>
      <c r="BE3277" s="39"/>
      <c r="BF3277" s="39"/>
      <c r="BG3277" s="39"/>
      <c r="BH3277" s="39"/>
      <c r="BI3277" s="39"/>
      <c r="BJ3277" s="39"/>
      <c r="BK3277" s="39"/>
      <c r="BL3277" s="39"/>
      <c r="BM3277" s="39"/>
      <c r="BN3277" s="39"/>
      <c r="BO3277" s="39"/>
      <c r="BP3277" s="39"/>
      <c r="BQ3277" s="39"/>
      <c r="BR3277" s="39"/>
      <c r="BS3277" s="39"/>
      <c r="BT3277" s="39"/>
      <c r="BU3277" s="39"/>
      <c r="BV3277" s="39"/>
      <c r="BW3277" s="39"/>
      <c r="BX3277" s="39"/>
      <c r="BY3277" s="39"/>
      <c r="BZ3277" s="39"/>
      <c r="CA3277" s="39"/>
      <c r="CB3277" s="39"/>
      <c r="CC3277" s="39"/>
      <c r="CD3277" s="39"/>
      <c r="CE3277" s="39"/>
      <c r="CF3277" s="39"/>
      <c r="CG3277" s="39"/>
      <c r="CH3277" s="39"/>
      <c r="CI3277" s="39"/>
      <c r="CJ3277" s="39"/>
      <c r="CK3277" s="39"/>
      <c r="CL3277" s="39"/>
      <c r="CM3277" s="39"/>
      <c r="CN3277" s="39"/>
      <c r="CO3277" s="39"/>
      <c r="CP3277" s="39"/>
      <c r="CQ3277" s="39"/>
      <c r="CR3277" s="39"/>
      <c r="CS3277" s="39"/>
      <c r="CT3277" s="39"/>
      <c r="CU3277" s="39"/>
      <c r="CV3277" s="39"/>
      <c r="CW3277" s="39"/>
      <c r="CX3277" s="39"/>
      <c r="CY3277" s="39"/>
      <c r="CZ3277" s="39"/>
      <c r="DA3277" s="39"/>
      <c r="DB3277" s="39"/>
      <c r="DC3277" s="39"/>
      <c r="DD3277" s="39"/>
      <c r="DE3277" s="39"/>
    </row>
    <row r="3278" spans="1:109" s="38" customFormat="1" ht="12">
      <c r="A3278" s="298"/>
      <c r="B3278" s="298"/>
      <c r="C3278" s="298"/>
      <c r="D3278" s="298"/>
      <c r="E3278" s="298"/>
      <c r="F3278" s="298"/>
      <c r="G3278" s="298"/>
      <c r="H3278" s="298"/>
      <c r="I3278" s="298"/>
      <c r="J3278" s="298"/>
      <c r="K3278" s="298"/>
      <c r="L3278" s="299"/>
      <c r="M3278" s="302"/>
      <c r="N3278" s="298"/>
      <c r="O3278" s="238"/>
      <c r="P3278" s="238"/>
      <c r="Q3278" s="238"/>
      <c r="T3278" s="39"/>
      <c r="U3278" s="39"/>
      <c r="V3278" s="39"/>
      <c r="W3278" s="39"/>
      <c r="X3278" s="39"/>
      <c r="Y3278" s="39"/>
      <c r="Z3278" s="39"/>
      <c r="AA3278" s="39"/>
      <c r="AB3278" s="39"/>
      <c r="AC3278" s="39"/>
      <c r="AD3278" s="39"/>
      <c r="AE3278" s="39"/>
      <c r="AF3278" s="39"/>
      <c r="AG3278" s="39"/>
      <c r="AH3278" s="39"/>
      <c r="AI3278" s="39"/>
      <c r="AJ3278" s="39"/>
      <c r="AK3278" s="39"/>
      <c r="AL3278" s="39"/>
      <c r="AM3278" s="39"/>
      <c r="AN3278" s="39"/>
      <c r="AO3278" s="39"/>
      <c r="AP3278" s="39"/>
      <c r="AQ3278" s="39"/>
      <c r="AR3278" s="39"/>
      <c r="AS3278" s="39"/>
      <c r="AT3278" s="39"/>
      <c r="AU3278" s="39"/>
      <c r="AV3278" s="39"/>
      <c r="AW3278" s="39"/>
      <c r="AX3278" s="39"/>
      <c r="AY3278" s="39"/>
      <c r="AZ3278" s="39"/>
      <c r="BA3278" s="39"/>
      <c r="BB3278" s="39"/>
      <c r="BC3278" s="39"/>
      <c r="BD3278" s="39"/>
      <c r="BE3278" s="39"/>
      <c r="BF3278" s="39"/>
      <c r="BG3278" s="39"/>
      <c r="BH3278" s="39"/>
      <c r="BI3278" s="39"/>
      <c r="BJ3278" s="39"/>
      <c r="BK3278" s="39"/>
      <c r="BL3278" s="39"/>
      <c r="BM3278" s="39"/>
      <c r="BN3278" s="39"/>
      <c r="BO3278" s="39"/>
      <c r="BP3278" s="39"/>
      <c r="BQ3278" s="39"/>
      <c r="BR3278" s="39"/>
      <c r="BS3278" s="39"/>
      <c r="BT3278" s="39"/>
      <c r="BU3278" s="39"/>
      <c r="BV3278" s="39"/>
      <c r="BW3278" s="39"/>
      <c r="BX3278" s="39"/>
      <c r="BY3278" s="39"/>
      <c r="BZ3278" s="39"/>
      <c r="CA3278" s="39"/>
      <c r="CB3278" s="39"/>
      <c r="CC3278" s="39"/>
      <c r="CD3278" s="39"/>
      <c r="CE3278" s="39"/>
      <c r="CF3278" s="39"/>
      <c r="CG3278" s="39"/>
      <c r="CH3278" s="39"/>
      <c r="CI3278" s="39"/>
      <c r="CJ3278" s="39"/>
      <c r="CK3278" s="39"/>
      <c r="CL3278" s="39"/>
      <c r="CM3278" s="39"/>
      <c r="CN3278" s="39"/>
      <c r="CO3278" s="39"/>
      <c r="CP3278" s="39"/>
      <c r="CQ3278" s="39"/>
      <c r="CR3278" s="39"/>
      <c r="CS3278" s="39"/>
      <c r="CT3278" s="39"/>
      <c r="CU3278" s="39"/>
      <c r="CV3278" s="39"/>
      <c r="CW3278" s="39"/>
      <c r="CX3278" s="39"/>
      <c r="CY3278" s="39"/>
      <c r="CZ3278" s="39"/>
      <c r="DA3278" s="39"/>
      <c r="DB3278" s="39"/>
      <c r="DC3278" s="39"/>
      <c r="DD3278" s="39"/>
      <c r="DE3278" s="39"/>
    </row>
    <row r="3279" spans="1:109" s="38" customFormat="1" ht="12">
      <c r="A3279" s="298"/>
      <c r="B3279" s="298"/>
      <c r="C3279" s="298"/>
      <c r="D3279" s="298"/>
      <c r="E3279" s="298"/>
      <c r="F3279" s="298"/>
      <c r="G3279" s="298"/>
      <c r="H3279" s="298"/>
      <c r="I3279" s="298"/>
      <c r="J3279" s="298"/>
      <c r="K3279" s="298"/>
      <c r="L3279" s="299"/>
      <c r="M3279" s="302"/>
      <c r="N3279" s="298"/>
      <c r="O3279" s="238"/>
      <c r="P3279" s="238"/>
      <c r="Q3279" s="238"/>
      <c r="T3279" s="39"/>
      <c r="U3279" s="39"/>
      <c r="V3279" s="39"/>
      <c r="W3279" s="39"/>
      <c r="X3279" s="39"/>
      <c r="Y3279" s="39"/>
      <c r="Z3279" s="39"/>
      <c r="AA3279" s="39"/>
      <c r="AB3279" s="39"/>
      <c r="AC3279" s="39"/>
      <c r="AD3279" s="39"/>
      <c r="AE3279" s="39"/>
      <c r="AF3279" s="39"/>
      <c r="AG3279" s="39"/>
      <c r="AH3279" s="39"/>
      <c r="AI3279" s="39"/>
      <c r="AJ3279" s="39"/>
      <c r="AK3279" s="39"/>
      <c r="AL3279" s="39"/>
      <c r="AM3279" s="39"/>
      <c r="AN3279" s="39"/>
      <c r="AO3279" s="39"/>
      <c r="AP3279" s="39"/>
      <c r="AQ3279" s="39"/>
      <c r="AR3279" s="39"/>
      <c r="AS3279" s="39"/>
      <c r="AT3279" s="39"/>
      <c r="AU3279" s="39"/>
      <c r="AV3279" s="39"/>
      <c r="AW3279" s="39"/>
      <c r="AX3279" s="39"/>
      <c r="AY3279" s="39"/>
      <c r="AZ3279" s="39"/>
      <c r="BA3279" s="39"/>
      <c r="BB3279" s="39"/>
      <c r="BC3279" s="39"/>
      <c r="BD3279" s="39"/>
      <c r="BE3279" s="39"/>
      <c r="BF3279" s="39"/>
      <c r="BG3279" s="39"/>
      <c r="BH3279" s="39"/>
      <c r="BI3279" s="39"/>
      <c r="BJ3279" s="39"/>
      <c r="BK3279" s="39"/>
      <c r="BL3279" s="39"/>
      <c r="BM3279" s="39"/>
      <c r="BN3279" s="39"/>
      <c r="BO3279" s="39"/>
      <c r="BP3279" s="39"/>
      <c r="BQ3279" s="39"/>
      <c r="BR3279" s="39"/>
      <c r="BS3279" s="39"/>
      <c r="BT3279" s="39"/>
      <c r="BU3279" s="39"/>
      <c r="BV3279" s="39"/>
      <c r="BW3279" s="39"/>
      <c r="BX3279" s="39"/>
      <c r="BY3279" s="39"/>
      <c r="BZ3279" s="39"/>
      <c r="CA3279" s="39"/>
      <c r="CB3279" s="39"/>
      <c r="CC3279" s="39"/>
      <c r="CD3279" s="39"/>
      <c r="CE3279" s="39"/>
      <c r="CF3279" s="39"/>
      <c r="CG3279" s="39"/>
      <c r="CH3279" s="39"/>
      <c r="CI3279" s="39"/>
      <c r="CJ3279" s="39"/>
      <c r="CK3279" s="39"/>
      <c r="CL3279" s="39"/>
      <c r="CM3279" s="39"/>
      <c r="CN3279" s="39"/>
      <c r="CO3279" s="39"/>
      <c r="CP3279" s="39"/>
      <c r="CQ3279" s="39"/>
      <c r="CR3279" s="39"/>
      <c r="CS3279" s="39"/>
      <c r="CT3279" s="39"/>
      <c r="CU3279" s="39"/>
      <c r="CV3279" s="39"/>
      <c r="CW3279" s="39"/>
      <c r="CX3279" s="39"/>
      <c r="CY3279" s="39"/>
      <c r="CZ3279" s="39"/>
      <c r="DA3279" s="39"/>
      <c r="DB3279" s="39"/>
      <c r="DC3279" s="39"/>
      <c r="DD3279" s="39"/>
      <c r="DE3279" s="39"/>
    </row>
    <row r="3280" spans="1:109" s="38" customFormat="1" ht="12">
      <c r="A3280" s="298"/>
      <c r="B3280" s="298"/>
      <c r="C3280" s="298"/>
      <c r="D3280" s="298"/>
      <c r="E3280" s="298"/>
      <c r="F3280" s="298"/>
      <c r="G3280" s="298"/>
      <c r="H3280" s="298"/>
      <c r="I3280" s="298"/>
      <c r="J3280" s="298"/>
      <c r="K3280" s="298"/>
      <c r="L3280" s="299"/>
      <c r="M3280" s="302"/>
      <c r="N3280" s="298"/>
      <c r="O3280" s="238"/>
      <c r="P3280" s="238"/>
      <c r="Q3280" s="238"/>
      <c r="T3280" s="39"/>
      <c r="U3280" s="39"/>
      <c r="V3280" s="39"/>
      <c r="W3280" s="39"/>
      <c r="X3280" s="39"/>
      <c r="Y3280" s="39"/>
      <c r="Z3280" s="39"/>
      <c r="AA3280" s="39"/>
      <c r="AB3280" s="39"/>
      <c r="AC3280" s="39"/>
      <c r="AD3280" s="39"/>
      <c r="AE3280" s="39"/>
      <c r="AF3280" s="39"/>
      <c r="AG3280" s="39"/>
      <c r="AH3280" s="39"/>
      <c r="AI3280" s="39"/>
      <c r="AJ3280" s="39"/>
      <c r="AK3280" s="39"/>
      <c r="AL3280" s="39"/>
      <c r="AM3280" s="39"/>
      <c r="AN3280" s="39"/>
      <c r="AO3280" s="39"/>
      <c r="AP3280" s="39"/>
      <c r="AQ3280" s="39"/>
      <c r="AR3280" s="39"/>
      <c r="AS3280" s="39"/>
      <c r="AT3280" s="39"/>
      <c r="AU3280" s="39"/>
      <c r="AV3280" s="39"/>
      <c r="AW3280" s="39"/>
      <c r="AX3280" s="39"/>
      <c r="AY3280" s="39"/>
      <c r="AZ3280" s="39"/>
      <c r="BA3280" s="39"/>
      <c r="BB3280" s="39"/>
      <c r="BC3280" s="39"/>
      <c r="BD3280" s="39"/>
      <c r="BE3280" s="39"/>
      <c r="BF3280" s="39"/>
      <c r="BG3280" s="39"/>
      <c r="BH3280" s="39"/>
      <c r="BI3280" s="39"/>
      <c r="BJ3280" s="39"/>
      <c r="BK3280" s="39"/>
      <c r="BL3280" s="39"/>
      <c r="BM3280" s="39"/>
      <c r="BN3280" s="39"/>
      <c r="BO3280" s="39"/>
      <c r="BP3280" s="39"/>
      <c r="BQ3280" s="39"/>
      <c r="BR3280" s="39"/>
      <c r="BS3280" s="39"/>
      <c r="BT3280" s="39"/>
      <c r="BU3280" s="39"/>
      <c r="BV3280" s="39"/>
      <c r="BW3280" s="39"/>
      <c r="BX3280" s="39"/>
      <c r="BY3280" s="39"/>
      <c r="BZ3280" s="39"/>
      <c r="CA3280" s="39"/>
      <c r="CB3280" s="39"/>
      <c r="CC3280" s="39"/>
      <c r="CD3280" s="39"/>
      <c r="CE3280" s="39"/>
      <c r="CF3280" s="39"/>
      <c r="CG3280" s="39"/>
      <c r="CH3280" s="39"/>
      <c r="CI3280" s="39"/>
      <c r="CJ3280" s="39"/>
      <c r="CK3280" s="39"/>
      <c r="CL3280" s="39"/>
      <c r="CM3280" s="39"/>
      <c r="CN3280" s="39"/>
      <c r="CO3280" s="39"/>
      <c r="CP3280" s="39"/>
      <c r="CQ3280" s="39"/>
      <c r="CR3280" s="39"/>
      <c r="CS3280" s="39"/>
      <c r="CT3280" s="39"/>
      <c r="CU3280" s="39"/>
      <c r="CV3280" s="39"/>
      <c r="CW3280" s="39"/>
      <c r="CX3280" s="39"/>
      <c r="CY3280" s="39"/>
      <c r="CZ3280" s="39"/>
      <c r="DA3280" s="39"/>
      <c r="DB3280" s="39"/>
      <c r="DC3280" s="39"/>
      <c r="DD3280" s="39"/>
      <c r="DE3280" s="39"/>
    </row>
    <row r="3281" spans="1:109" s="38" customFormat="1" ht="12">
      <c r="A3281" s="298"/>
      <c r="B3281" s="298"/>
      <c r="C3281" s="298"/>
      <c r="D3281" s="298"/>
      <c r="E3281" s="298"/>
      <c r="F3281" s="298"/>
      <c r="G3281" s="298"/>
      <c r="H3281" s="298"/>
      <c r="I3281" s="298"/>
      <c r="J3281" s="298"/>
      <c r="K3281" s="298"/>
      <c r="L3281" s="299"/>
      <c r="M3281" s="302"/>
      <c r="N3281" s="298"/>
      <c r="O3281" s="238"/>
      <c r="P3281" s="238"/>
      <c r="Q3281" s="238"/>
      <c r="T3281" s="39"/>
      <c r="U3281" s="39"/>
      <c r="V3281" s="39"/>
      <c r="W3281" s="39"/>
      <c r="X3281" s="39"/>
      <c r="Y3281" s="39"/>
      <c r="Z3281" s="39"/>
      <c r="AA3281" s="39"/>
      <c r="AB3281" s="39"/>
      <c r="AC3281" s="39"/>
      <c r="AD3281" s="39"/>
      <c r="AE3281" s="39"/>
      <c r="AF3281" s="39"/>
      <c r="AG3281" s="39"/>
      <c r="AH3281" s="39"/>
      <c r="AI3281" s="39"/>
      <c r="AJ3281" s="39"/>
      <c r="AK3281" s="39"/>
      <c r="AL3281" s="39"/>
      <c r="AM3281" s="39"/>
      <c r="AN3281" s="39"/>
      <c r="AO3281" s="39"/>
      <c r="AP3281" s="39"/>
      <c r="AQ3281" s="39"/>
      <c r="AR3281" s="39"/>
      <c r="AS3281" s="39"/>
      <c r="AT3281" s="39"/>
      <c r="AU3281" s="39"/>
      <c r="AV3281" s="39"/>
      <c r="AW3281" s="39"/>
      <c r="AX3281" s="39"/>
      <c r="AY3281" s="39"/>
      <c r="AZ3281" s="39"/>
      <c r="BA3281" s="39"/>
      <c r="BB3281" s="39"/>
      <c r="BC3281" s="39"/>
      <c r="BD3281" s="39"/>
      <c r="BE3281" s="39"/>
      <c r="BF3281" s="39"/>
      <c r="BG3281" s="39"/>
      <c r="BH3281" s="39"/>
      <c r="BI3281" s="39"/>
      <c r="BJ3281" s="39"/>
      <c r="BK3281" s="39"/>
      <c r="BL3281" s="39"/>
      <c r="BM3281" s="39"/>
      <c r="BN3281" s="39"/>
      <c r="BO3281" s="39"/>
      <c r="BP3281" s="39"/>
      <c r="BQ3281" s="39"/>
      <c r="BR3281" s="39"/>
      <c r="BS3281" s="39"/>
      <c r="BT3281" s="39"/>
      <c r="BU3281" s="39"/>
      <c r="BV3281" s="39"/>
      <c r="BW3281" s="39"/>
      <c r="BX3281" s="39"/>
      <c r="BY3281" s="39"/>
      <c r="BZ3281" s="39"/>
      <c r="CA3281" s="39"/>
      <c r="CB3281" s="39"/>
      <c r="CC3281" s="39"/>
      <c r="CD3281" s="39"/>
      <c r="CE3281" s="39"/>
      <c r="CF3281" s="39"/>
      <c r="CG3281" s="39"/>
      <c r="CH3281" s="39"/>
      <c r="CI3281" s="39"/>
      <c r="CJ3281" s="39"/>
      <c r="CK3281" s="39"/>
      <c r="CL3281" s="39"/>
      <c r="CM3281" s="39"/>
      <c r="CN3281" s="39"/>
      <c r="CO3281" s="39"/>
      <c r="CP3281" s="39"/>
      <c r="CQ3281" s="39"/>
      <c r="CR3281" s="39"/>
      <c r="CS3281" s="39"/>
      <c r="CT3281" s="39"/>
      <c r="CU3281" s="39"/>
      <c r="CV3281" s="39"/>
      <c r="CW3281" s="39"/>
      <c r="CX3281" s="39"/>
      <c r="CY3281" s="39"/>
      <c r="CZ3281" s="39"/>
      <c r="DA3281" s="39"/>
      <c r="DB3281" s="39"/>
      <c r="DC3281" s="39"/>
      <c r="DD3281" s="39"/>
      <c r="DE3281" s="39"/>
    </row>
    <row r="3282" spans="1:109" s="38" customFormat="1" ht="12">
      <c r="A3282" s="298"/>
      <c r="B3282" s="298"/>
      <c r="C3282" s="298"/>
      <c r="D3282" s="298"/>
      <c r="E3282" s="298"/>
      <c r="F3282" s="298"/>
      <c r="G3282" s="298"/>
      <c r="H3282" s="298"/>
      <c r="I3282" s="298"/>
      <c r="J3282" s="298"/>
      <c r="K3282" s="298"/>
      <c r="L3282" s="299"/>
      <c r="M3282" s="302"/>
      <c r="N3282" s="298"/>
      <c r="O3282" s="238"/>
      <c r="P3282" s="238"/>
      <c r="Q3282" s="238"/>
      <c r="T3282" s="39"/>
      <c r="U3282" s="39"/>
      <c r="V3282" s="39"/>
      <c r="W3282" s="39"/>
      <c r="X3282" s="39"/>
      <c r="Y3282" s="39"/>
      <c r="Z3282" s="39"/>
      <c r="AA3282" s="39"/>
      <c r="AB3282" s="39"/>
      <c r="AC3282" s="39"/>
      <c r="AD3282" s="39"/>
      <c r="AE3282" s="39"/>
      <c r="AF3282" s="39"/>
      <c r="AG3282" s="39"/>
      <c r="AH3282" s="39"/>
      <c r="AI3282" s="39"/>
      <c r="AJ3282" s="39"/>
      <c r="AK3282" s="39"/>
      <c r="AL3282" s="39"/>
      <c r="AM3282" s="39"/>
      <c r="AN3282" s="39"/>
      <c r="AO3282" s="39"/>
      <c r="AP3282" s="39"/>
      <c r="AQ3282" s="39"/>
      <c r="AR3282" s="39"/>
      <c r="AS3282" s="39"/>
      <c r="AT3282" s="39"/>
      <c r="AU3282" s="39"/>
      <c r="AV3282" s="39"/>
      <c r="AW3282" s="39"/>
      <c r="AX3282" s="39"/>
      <c r="AY3282" s="39"/>
      <c r="AZ3282" s="39"/>
      <c r="BA3282" s="39"/>
      <c r="BB3282" s="39"/>
      <c r="BC3282" s="39"/>
      <c r="BD3282" s="39"/>
      <c r="BE3282" s="39"/>
      <c r="BF3282" s="39"/>
      <c r="BG3282" s="39"/>
      <c r="BH3282" s="39"/>
      <c r="BI3282" s="39"/>
      <c r="BJ3282" s="39"/>
      <c r="BK3282" s="39"/>
      <c r="BL3282" s="39"/>
      <c r="BM3282" s="39"/>
      <c r="BN3282" s="39"/>
      <c r="BO3282" s="39"/>
      <c r="BP3282" s="39"/>
      <c r="BQ3282" s="39"/>
      <c r="BR3282" s="39"/>
      <c r="BS3282" s="39"/>
      <c r="BT3282" s="39"/>
      <c r="BU3282" s="39"/>
      <c r="BV3282" s="39"/>
      <c r="BW3282" s="39"/>
      <c r="BX3282" s="39"/>
      <c r="BY3282" s="39"/>
      <c r="BZ3282" s="39"/>
      <c r="CA3282" s="39"/>
      <c r="CB3282" s="39"/>
      <c r="CC3282" s="39"/>
      <c r="CD3282" s="39"/>
      <c r="CE3282" s="39"/>
      <c r="CF3282" s="39"/>
      <c r="CG3282" s="39"/>
      <c r="CH3282" s="39"/>
      <c r="CI3282" s="39"/>
      <c r="CJ3282" s="39"/>
      <c r="CK3282" s="39"/>
      <c r="CL3282" s="39"/>
      <c r="CM3282" s="39"/>
      <c r="CN3282" s="39"/>
      <c r="CO3282" s="39"/>
      <c r="CP3282" s="39"/>
      <c r="CQ3282" s="39"/>
      <c r="CR3282" s="39"/>
      <c r="CS3282" s="39"/>
      <c r="CT3282" s="39"/>
      <c r="CU3282" s="39"/>
      <c r="CV3282" s="39"/>
      <c r="CW3282" s="39"/>
      <c r="CX3282" s="39"/>
      <c r="CY3282" s="39"/>
      <c r="CZ3282" s="39"/>
      <c r="DA3282" s="39"/>
      <c r="DB3282" s="39"/>
      <c r="DC3282" s="39"/>
      <c r="DD3282" s="39"/>
      <c r="DE3282" s="39"/>
    </row>
    <row r="3283" spans="1:109" s="38" customFormat="1" ht="12">
      <c r="A3283" s="298"/>
      <c r="B3283" s="298"/>
      <c r="C3283" s="298"/>
      <c r="D3283" s="298"/>
      <c r="E3283" s="298"/>
      <c r="F3283" s="298"/>
      <c r="G3283" s="298"/>
      <c r="H3283" s="298"/>
      <c r="I3283" s="298"/>
      <c r="J3283" s="298"/>
      <c r="K3283" s="298"/>
      <c r="L3283" s="299"/>
      <c r="M3283" s="302"/>
      <c r="N3283" s="298"/>
      <c r="O3283" s="238"/>
      <c r="P3283" s="238"/>
      <c r="Q3283" s="238"/>
      <c r="T3283" s="39"/>
      <c r="U3283" s="39"/>
      <c r="V3283" s="39"/>
      <c r="W3283" s="39"/>
      <c r="X3283" s="39"/>
      <c r="Y3283" s="39"/>
      <c r="Z3283" s="39"/>
      <c r="AA3283" s="39"/>
      <c r="AB3283" s="39"/>
      <c r="AC3283" s="39"/>
      <c r="AD3283" s="39"/>
      <c r="AE3283" s="39"/>
      <c r="AF3283" s="39"/>
      <c r="AG3283" s="39"/>
      <c r="AH3283" s="39"/>
      <c r="AI3283" s="39"/>
      <c r="AJ3283" s="39"/>
      <c r="AK3283" s="39"/>
      <c r="AL3283" s="39"/>
      <c r="AM3283" s="39"/>
      <c r="AN3283" s="39"/>
      <c r="AO3283" s="39"/>
      <c r="AP3283" s="39"/>
      <c r="AQ3283" s="39"/>
      <c r="AR3283" s="39"/>
      <c r="AS3283" s="39"/>
      <c r="AT3283" s="39"/>
      <c r="AU3283" s="39"/>
      <c r="AV3283" s="39"/>
      <c r="AW3283" s="39"/>
      <c r="AX3283" s="39"/>
      <c r="AY3283" s="39"/>
      <c r="AZ3283" s="39"/>
      <c r="BA3283" s="39"/>
      <c r="BB3283" s="39"/>
      <c r="BC3283" s="39"/>
      <c r="BD3283" s="39"/>
      <c r="BE3283" s="39"/>
      <c r="BF3283" s="39"/>
      <c r="BG3283" s="39"/>
      <c r="BH3283" s="39"/>
      <c r="BI3283" s="39"/>
      <c r="BJ3283" s="39"/>
      <c r="BK3283" s="39"/>
      <c r="BL3283" s="39"/>
      <c r="BM3283" s="39"/>
      <c r="BN3283" s="39"/>
      <c r="BO3283" s="39"/>
      <c r="BP3283" s="39"/>
      <c r="BQ3283" s="39"/>
      <c r="BR3283" s="39"/>
      <c r="BS3283" s="39"/>
      <c r="BT3283" s="39"/>
      <c r="BU3283" s="39"/>
      <c r="BV3283" s="39"/>
      <c r="BW3283" s="39"/>
      <c r="BX3283" s="39"/>
      <c r="BY3283" s="39"/>
      <c r="BZ3283" s="39"/>
      <c r="CA3283" s="39"/>
      <c r="CB3283" s="39"/>
      <c r="CC3283" s="39"/>
      <c r="CD3283" s="39"/>
      <c r="CE3283" s="39"/>
      <c r="CF3283" s="39"/>
      <c r="CG3283" s="39"/>
      <c r="CH3283" s="39"/>
      <c r="CI3283" s="39"/>
      <c r="CJ3283" s="39"/>
      <c r="CK3283" s="39"/>
      <c r="CL3283" s="39"/>
      <c r="CM3283" s="39"/>
      <c r="CN3283" s="39"/>
      <c r="CO3283" s="39"/>
      <c r="CP3283" s="39"/>
      <c r="CQ3283" s="39"/>
      <c r="CR3283" s="39"/>
      <c r="CS3283" s="39"/>
      <c r="CT3283" s="39"/>
      <c r="CU3283" s="39"/>
      <c r="CV3283" s="39"/>
      <c r="CW3283" s="39"/>
      <c r="CX3283" s="39"/>
      <c r="CY3283" s="39"/>
      <c r="CZ3283" s="39"/>
      <c r="DA3283" s="39"/>
      <c r="DB3283" s="39"/>
      <c r="DC3283" s="39"/>
      <c r="DD3283" s="39"/>
      <c r="DE3283" s="39"/>
    </row>
    <row r="3284" spans="1:109" s="38" customFormat="1" ht="12">
      <c r="A3284" s="298"/>
      <c r="B3284" s="298"/>
      <c r="C3284" s="298"/>
      <c r="D3284" s="298"/>
      <c r="E3284" s="298"/>
      <c r="F3284" s="298"/>
      <c r="G3284" s="298"/>
      <c r="H3284" s="298"/>
      <c r="I3284" s="298"/>
      <c r="J3284" s="298"/>
      <c r="K3284" s="298"/>
      <c r="L3284" s="299"/>
      <c r="M3284" s="302"/>
      <c r="N3284" s="298"/>
      <c r="O3284" s="238"/>
      <c r="P3284" s="238"/>
      <c r="Q3284" s="238"/>
      <c r="T3284" s="39"/>
      <c r="U3284" s="39"/>
      <c r="V3284" s="39"/>
      <c r="W3284" s="39"/>
      <c r="X3284" s="39"/>
      <c r="Y3284" s="39"/>
      <c r="Z3284" s="39"/>
      <c r="AA3284" s="39"/>
      <c r="AB3284" s="39"/>
      <c r="AC3284" s="39"/>
      <c r="AD3284" s="39"/>
      <c r="AE3284" s="39"/>
      <c r="AF3284" s="39"/>
      <c r="AG3284" s="39"/>
      <c r="AH3284" s="39"/>
      <c r="AI3284" s="39"/>
      <c r="AJ3284" s="39"/>
      <c r="AK3284" s="39"/>
      <c r="AL3284" s="39"/>
      <c r="AM3284" s="39"/>
      <c r="AN3284" s="39"/>
      <c r="AO3284" s="39"/>
      <c r="AP3284" s="39"/>
      <c r="AQ3284" s="39"/>
      <c r="AR3284" s="39"/>
      <c r="AS3284" s="39"/>
      <c r="AT3284" s="39"/>
      <c r="AU3284" s="39"/>
      <c r="AV3284" s="39"/>
      <c r="AW3284" s="39"/>
      <c r="AX3284" s="39"/>
      <c r="AY3284" s="39"/>
      <c r="AZ3284" s="39"/>
      <c r="BA3284" s="39"/>
      <c r="BB3284" s="39"/>
      <c r="BC3284" s="39"/>
      <c r="BD3284" s="39"/>
      <c r="BE3284" s="39"/>
      <c r="BF3284" s="39"/>
      <c r="BG3284" s="39"/>
      <c r="BH3284" s="39"/>
      <c r="BI3284" s="39"/>
      <c r="BJ3284" s="39"/>
      <c r="BK3284" s="39"/>
      <c r="BL3284" s="39"/>
      <c r="BM3284" s="39"/>
      <c r="BN3284" s="39"/>
      <c r="BO3284" s="39"/>
      <c r="BP3284" s="39"/>
      <c r="BQ3284" s="39"/>
      <c r="BR3284" s="39"/>
      <c r="BS3284" s="39"/>
      <c r="BT3284" s="39"/>
      <c r="BU3284" s="39"/>
      <c r="BV3284" s="39"/>
      <c r="BW3284" s="39"/>
      <c r="BX3284" s="39"/>
      <c r="BY3284" s="39"/>
      <c r="BZ3284" s="39"/>
      <c r="CA3284" s="39"/>
      <c r="CB3284" s="39"/>
      <c r="CC3284" s="39"/>
      <c r="CD3284" s="39"/>
      <c r="CE3284" s="39"/>
      <c r="CF3284" s="39"/>
      <c r="CG3284" s="39"/>
      <c r="CH3284" s="39"/>
      <c r="CI3284" s="39"/>
      <c r="CJ3284" s="39"/>
      <c r="CK3284" s="39"/>
      <c r="CL3284" s="39"/>
      <c r="CM3284" s="39"/>
      <c r="CN3284" s="39"/>
      <c r="CO3284" s="39"/>
      <c r="CP3284" s="39"/>
      <c r="CQ3284" s="39"/>
      <c r="CR3284" s="39"/>
      <c r="CS3284" s="39"/>
      <c r="CT3284" s="39"/>
      <c r="CU3284" s="39"/>
      <c r="CV3284" s="39"/>
      <c r="CW3284" s="39"/>
      <c r="CX3284" s="39"/>
      <c r="CY3284" s="39"/>
      <c r="CZ3284" s="39"/>
      <c r="DA3284" s="39"/>
      <c r="DB3284" s="39"/>
      <c r="DC3284" s="39"/>
      <c r="DD3284" s="39"/>
      <c r="DE3284" s="39"/>
    </row>
    <row r="3285" spans="1:109" s="38" customFormat="1" ht="12">
      <c r="A3285" s="298"/>
      <c r="B3285" s="298"/>
      <c r="C3285" s="298"/>
      <c r="D3285" s="298"/>
      <c r="E3285" s="298"/>
      <c r="F3285" s="298"/>
      <c r="G3285" s="298"/>
      <c r="H3285" s="298"/>
      <c r="I3285" s="298"/>
      <c r="J3285" s="298"/>
      <c r="K3285" s="298"/>
      <c r="L3285" s="299"/>
      <c r="M3285" s="302"/>
      <c r="N3285" s="298"/>
      <c r="O3285" s="238"/>
      <c r="P3285" s="238"/>
      <c r="Q3285" s="238"/>
      <c r="T3285" s="39"/>
      <c r="U3285" s="39"/>
      <c r="V3285" s="39"/>
      <c r="W3285" s="39"/>
      <c r="X3285" s="39"/>
      <c r="Y3285" s="39"/>
      <c r="Z3285" s="39"/>
      <c r="AA3285" s="39"/>
      <c r="AB3285" s="39"/>
      <c r="AC3285" s="39"/>
      <c r="AD3285" s="39"/>
      <c r="AE3285" s="39"/>
      <c r="AF3285" s="39"/>
      <c r="AG3285" s="39"/>
      <c r="AH3285" s="39"/>
      <c r="AI3285" s="39"/>
      <c r="AJ3285" s="39"/>
      <c r="AK3285" s="39"/>
      <c r="AL3285" s="39"/>
      <c r="AM3285" s="39"/>
      <c r="AN3285" s="39"/>
      <c r="AO3285" s="39"/>
      <c r="AP3285" s="39"/>
      <c r="AQ3285" s="39"/>
      <c r="AR3285" s="39"/>
      <c r="AS3285" s="39"/>
      <c r="AT3285" s="39"/>
      <c r="AU3285" s="39"/>
      <c r="AV3285" s="39"/>
      <c r="AW3285" s="39"/>
      <c r="AX3285" s="39"/>
      <c r="AY3285" s="39"/>
      <c r="AZ3285" s="39"/>
      <c r="BA3285" s="39"/>
      <c r="BB3285" s="39"/>
      <c r="BC3285" s="39"/>
      <c r="BD3285" s="39"/>
      <c r="BE3285" s="39"/>
      <c r="BF3285" s="39"/>
      <c r="BG3285" s="39"/>
      <c r="BH3285" s="39"/>
      <c r="BI3285" s="39"/>
      <c r="BJ3285" s="39"/>
      <c r="BK3285" s="39"/>
      <c r="BL3285" s="39"/>
      <c r="BM3285" s="39"/>
      <c r="BN3285" s="39"/>
      <c r="BO3285" s="39"/>
      <c r="BP3285" s="39"/>
      <c r="BQ3285" s="39"/>
      <c r="BR3285" s="39"/>
      <c r="BS3285" s="39"/>
      <c r="BT3285" s="39"/>
      <c r="BU3285" s="39"/>
      <c r="BV3285" s="39"/>
      <c r="BW3285" s="39"/>
      <c r="BX3285" s="39"/>
      <c r="BY3285" s="39"/>
      <c r="BZ3285" s="39"/>
      <c r="CA3285" s="39"/>
      <c r="CB3285" s="39"/>
      <c r="CC3285" s="39"/>
      <c r="CD3285" s="39"/>
      <c r="CE3285" s="39"/>
      <c r="CF3285" s="39"/>
      <c r="CG3285" s="39"/>
      <c r="CH3285" s="39"/>
      <c r="CI3285" s="39"/>
      <c r="CJ3285" s="39"/>
      <c r="CK3285" s="39"/>
      <c r="CL3285" s="39"/>
      <c r="CM3285" s="39"/>
      <c r="CN3285" s="39"/>
      <c r="CO3285" s="39"/>
      <c r="CP3285" s="39"/>
      <c r="CQ3285" s="39"/>
      <c r="CR3285" s="39"/>
      <c r="CS3285" s="39"/>
      <c r="CT3285" s="39"/>
      <c r="CU3285" s="39"/>
      <c r="CV3285" s="39"/>
      <c r="CW3285" s="39"/>
      <c r="CX3285" s="39"/>
      <c r="CY3285" s="39"/>
      <c r="CZ3285" s="39"/>
      <c r="DA3285" s="39"/>
      <c r="DB3285" s="39"/>
      <c r="DC3285" s="39"/>
      <c r="DD3285" s="39"/>
      <c r="DE3285" s="39"/>
    </row>
    <row r="3286" spans="1:109" s="38" customFormat="1" ht="12">
      <c r="A3286" s="298"/>
      <c r="B3286" s="298"/>
      <c r="C3286" s="298"/>
      <c r="D3286" s="298"/>
      <c r="E3286" s="298"/>
      <c r="F3286" s="298"/>
      <c r="G3286" s="298"/>
      <c r="H3286" s="298"/>
      <c r="I3286" s="298"/>
      <c r="J3286" s="298"/>
      <c r="K3286" s="298"/>
      <c r="L3286" s="299"/>
      <c r="M3286" s="302"/>
      <c r="N3286" s="298"/>
      <c r="O3286" s="238"/>
      <c r="P3286" s="238"/>
      <c r="Q3286" s="238"/>
      <c r="T3286" s="39"/>
      <c r="U3286" s="39"/>
      <c r="V3286" s="39"/>
      <c r="W3286" s="39"/>
      <c r="X3286" s="39"/>
      <c r="Y3286" s="39"/>
      <c r="Z3286" s="39"/>
      <c r="AA3286" s="39"/>
      <c r="AB3286" s="39"/>
      <c r="AC3286" s="39"/>
      <c r="AD3286" s="39"/>
      <c r="AE3286" s="39"/>
      <c r="AF3286" s="39"/>
      <c r="AG3286" s="39"/>
      <c r="AH3286" s="39"/>
      <c r="AI3286" s="39"/>
      <c r="AJ3286" s="39"/>
      <c r="AK3286" s="39"/>
      <c r="AL3286" s="39"/>
      <c r="AM3286" s="39"/>
      <c r="AN3286" s="39"/>
      <c r="AO3286" s="39"/>
      <c r="AP3286" s="39"/>
      <c r="AQ3286" s="39"/>
      <c r="AR3286" s="39"/>
      <c r="AS3286" s="39"/>
      <c r="AT3286" s="39"/>
      <c r="AU3286" s="39"/>
      <c r="AV3286" s="39"/>
      <c r="AW3286" s="39"/>
      <c r="AX3286" s="39"/>
      <c r="AY3286" s="39"/>
      <c r="AZ3286" s="39"/>
      <c r="BA3286" s="39"/>
      <c r="BB3286" s="39"/>
      <c r="BC3286" s="39"/>
      <c r="BD3286" s="39"/>
      <c r="BE3286" s="39"/>
      <c r="BF3286" s="39"/>
      <c r="BG3286" s="39"/>
      <c r="BH3286" s="39"/>
      <c r="BI3286" s="39"/>
      <c r="BJ3286" s="39"/>
      <c r="BK3286" s="39"/>
      <c r="BL3286" s="39"/>
      <c r="BM3286" s="39"/>
      <c r="BN3286" s="39"/>
      <c r="BO3286" s="39"/>
      <c r="BP3286" s="39"/>
      <c r="BQ3286" s="39"/>
      <c r="BR3286" s="39"/>
      <c r="BS3286" s="39"/>
      <c r="BT3286" s="39"/>
      <c r="BU3286" s="39"/>
      <c r="BV3286" s="39"/>
      <c r="BW3286" s="39"/>
      <c r="BX3286" s="39"/>
      <c r="BY3286" s="39"/>
      <c r="BZ3286" s="39"/>
      <c r="CA3286" s="39"/>
      <c r="CB3286" s="39"/>
      <c r="CC3286" s="39"/>
      <c r="CD3286" s="39"/>
      <c r="CE3286" s="39"/>
      <c r="CF3286" s="39"/>
      <c r="CG3286" s="39"/>
      <c r="CH3286" s="39"/>
      <c r="CI3286" s="39"/>
      <c r="CJ3286" s="39"/>
      <c r="CK3286" s="39"/>
      <c r="CL3286" s="39"/>
      <c r="CM3286" s="39"/>
      <c r="CN3286" s="39"/>
      <c r="CO3286" s="39"/>
      <c r="CP3286" s="39"/>
      <c r="CQ3286" s="39"/>
      <c r="CR3286" s="39"/>
      <c r="CS3286" s="39"/>
      <c r="CT3286" s="39"/>
      <c r="CU3286" s="39"/>
      <c r="CV3286" s="39"/>
      <c r="CW3286" s="39"/>
      <c r="CX3286" s="39"/>
      <c r="CY3286" s="39"/>
      <c r="CZ3286" s="39"/>
      <c r="DA3286" s="39"/>
      <c r="DB3286" s="39"/>
      <c r="DC3286" s="39"/>
      <c r="DD3286" s="39"/>
      <c r="DE3286" s="39"/>
    </row>
    <row r="3287" spans="1:109" s="38" customFormat="1" ht="12">
      <c r="A3287" s="298"/>
      <c r="B3287" s="298"/>
      <c r="C3287" s="298"/>
      <c r="D3287" s="298"/>
      <c r="E3287" s="298"/>
      <c r="F3287" s="298"/>
      <c r="G3287" s="298"/>
      <c r="H3287" s="298"/>
      <c r="I3287" s="298"/>
      <c r="J3287" s="298"/>
      <c r="K3287" s="298"/>
      <c r="L3287" s="299"/>
      <c r="M3287" s="302"/>
      <c r="N3287" s="298"/>
      <c r="O3287" s="238"/>
      <c r="P3287" s="238"/>
      <c r="Q3287" s="238"/>
      <c r="T3287" s="39"/>
      <c r="U3287" s="39"/>
      <c r="V3287" s="39"/>
      <c r="W3287" s="39"/>
      <c r="X3287" s="39"/>
      <c r="Y3287" s="39"/>
      <c r="Z3287" s="39"/>
      <c r="AA3287" s="39"/>
      <c r="AB3287" s="39"/>
      <c r="AC3287" s="39"/>
      <c r="AD3287" s="39"/>
      <c r="AE3287" s="39"/>
      <c r="AF3287" s="39"/>
      <c r="AG3287" s="39"/>
      <c r="AH3287" s="39"/>
      <c r="AI3287" s="39"/>
      <c r="AJ3287" s="39"/>
      <c r="AK3287" s="39"/>
      <c r="AL3287" s="39"/>
      <c r="AM3287" s="39"/>
      <c r="AN3287" s="39"/>
      <c r="AO3287" s="39"/>
      <c r="AP3287" s="39"/>
      <c r="AQ3287" s="39"/>
      <c r="AR3287" s="39"/>
      <c r="AS3287" s="39"/>
      <c r="AT3287" s="39"/>
      <c r="AU3287" s="39"/>
      <c r="AV3287" s="39"/>
      <c r="AW3287" s="39"/>
      <c r="AX3287" s="39"/>
      <c r="AY3287" s="39"/>
      <c r="AZ3287" s="39"/>
      <c r="BA3287" s="39"/>
      <c r="BB3287" s="39"/>
      <c r="BC3287" s="39"/>
      <c r="BD3287" s="39"/>
      <c r="BE3287" s="39"/>
      <c r="BF3287" s="39"/>
      <c r="BG3287" s="39"/>
      <c r="BH3287" s="39"/>
      <c r="BI3287" s="39"/>
      <c r="BJ3287" s="39"/>
      <c r="BK3287" s="39"/>
      <c r="BL3287" s="39"/>
      <c r="BM3287" s="39"/>
      <c r="BN3287" s="39"/>
      <c r="BO3287" s="39"/>
      <c r="BP3287" s="39"/>
      <c r="BQ3287" s="39"/>
      <c r="BR3287" s="39"/>
      <c r="BS3287" s="39"/>
      <c r="BT3287" s="39"/>
      <c r="BU3287" s="39"/>
      <c r="BV3287" s="39"/>
      <c r="BW3287" s="39"/>
      <c r="BX3287" s="39"/>
      <c r="BY3287" s="39"/>
      <c r="BZ3287" s="39"/>
      <c r="CA3287" s="39"/>
      <c r="CB3287" s="39"/>
      <c r="CC3287" s="39"/>
      <c r="CD3287" s="39"/>
      <c r="CE3287" s="39"/>
      <c r="CF3287" s="39"/>
      <c r="CG3287" s="39"/>
      <c r="CH3287" s="39"/>
      <c r="CI3287" s="39"/>
      <c r="CJ3287" s="39"/>
      <c r="CK3287" s="39"/>
      <c r="CL3287" s="39"/>
      <c r="CM3287" s="39"/>
      <c r="CN3287" s="39"/>
      <c r="CO3287" s="39"/>
      <c r="CP3287" s="39"/>
      <c r="CQ3287" s="39"/>
      <c r="CR3287" s="39"/>
      <c r="CS3287" s="39"/>
      <c r="CT3287" s="39"/>
      <c r="CU3287" s="39"/>
      <c r="CV3287" s="39"/>
      <c r="CW3287" s="39"/>
      <c r="CX3287" s="39"/>
      <c r="CY3287" s="39"/>
      <c r="CZ3287" s="39"/>
      <c r="DA3287" s="39"/>
      <c r="DB3287" s="39"/>
      <c r="DC3287" s="39"/>
      <c r="DD3287" s="39"/>
      <c r="DE3287" s="39"/>
    </row>
    <row r="3288" spans="1:109" s="38" customFormat="1" ht="12">
      <c r="A3288" s="298"/>
      <c r="B3288" s="298"/>
      <c r="C3288" s="298"/>
      <c r="D3288" s="298"/>
      <c r="E3288" s="298"/>
      <c r="F3288" s="298"/>
      <c r="G3288" s="298"/>
      <c r="H3288" s="298"/>
      <c r="I3288" s="298"/>
      <c r="J3288" s="298"/>
      <c r="K3288" s="298"/>
      <c r="L3288" s="299"/>
      <c r="M3288" s="302"/>
      <c r="N3288" s="298"/>
      <c r="O3288" s="238"/>
      <c r="P3288" s="238"/>
      <c r="Q3288" s="238"/>
      <c r="T3288" s="39"/>
      <c r="U3288" s="39"/>
      <c r="V3288" s="39"/>
      <c r="W3288" s="39"/>
      <c r="X3288" s="39"/>
      <c r="Y3288" s="39"/>
      <c r="Z3288" s="39"/>
      <c r="AA3288" s="39"/>
      <c r="AB3288" s="39"/>
      <c r="AC3288" s="39"/>
      <c r="AD3288" s="39"/>
      <c r="AE3288" s="39"/>
      <c r="AF3288" s="39"/>
      <c r="AG3288" s="39"/>
      <c r="AH3288" s="39"/>
      <c r="AI3288" s="39"/>
      <c r="AJ3288" s="39"/>
      <c r="AK3288" s="39"/>
      <c r="AL3288" s="39"/>
      <c r="AM3288" s="39"/>
      <c r="AN3288" s="39"/>
      <c r="AO3288" s="39"/>
      <c r="AP3288" s="39"/>
      <c r="AQ3288" s="39"/>
      <c r="AR3288" s="39"/>
      <c r="AS3288" s="39"/>
      <c r="AT3288" s="39"/>
      <c r="AU3288" s="39"/>
      <c r="AV3288" s="39"/>
      <c r="AW3288" s="39"/>
      <c r="AX3288" s="39"/>
      <c r="AY3288" s="39"/>
      <c r="AZ3288" s="39"/>
      <c r="BA3288" s="39"/>
      <c r="BB3288" s="39"/>
      <c r="BC3288" s="39"/>
      <c r="BD3288" s="39"/>
      <c r="BE3288" s="39"/>
      <c r="BF3288" s="39"/>
      <c r="BG3288" s="39"/>
      <c r="BH3288" s="39"/>
      <c r="BI3288" s="39"/>
      <c r="BJ3288" s="39"/>
      <c r="BK3288" s="39"/>
      <c r="BL3288" s="39"/>
      <c r="BM3288" s="39"/>
      <c r="BN3288" s="39"/>
      <c r="BO3288" s="39"/>
      <c r="BP3288" s="39"/>
      <c r="BQ3288" s="39"/>
      <c r="BR3288" s="39"/>
      <c r="BS3288" s="39"/>
      <c r="BT3288" s="39"/>
      <c r="BU3288" s="39"/>
      <c r="BV3288" s="39"/>
      <c r="BW3288" s="39"/>
      <c r="BX3288" s="39"/>
      <c r="BY3288" s="39"/>
      <c r="BZ3288" s="39"/>
      <c r="CA3288" s="39"/>
      <c r="CB3288" s="39"/>
      <c r="CC3288" s="39"/>
      <c r="CD3288" s="39"/>
      <c r="CE3288" s="39"/>
      <c r="CF3288" s="39"/>
      <c r="CG3288" s="39"/>
      <c r="CH3288" s="39"/>
      <c r="CI3288" s="39"/>
      <c r="CJ3288" s="39"/>
      <c r="CK3288" s="39"/>
      <c r="CL3288" s="39"/>
      <c r="CM3288" s="39"/>
      <c r="CN3288" s="39"/>
      <c r="CO3288" s="39"/>
      <c r="CP3288" s="39"/>
      <c r="CQ3288" s="39"/>
      <c r="CR3288" s="39"/>
      <c r="CS3288" s="39"/>
      <c r="CT3288" s="39"/>
      <c r="CU3288" s="39"/>
      <c r="CV3288" s="39"/>
      <c r="CW3288" s="39"/>
      <c r="CX3288" s="39"/>
      <c r="CY3288" s="39"/>
      <c r="CZ3288" s="39"/>
      <c r="DA3288" s="39"/>
      <c r="DB3288" s="39"/>
      <c r="DC3288" s="39"/>
      <c r="DD3288" s="39"/>
      <c r="DE3288" s="39"/>
    </row>
    <row r="3289" spans="1:109" s="38" customFormat="1" ht="12">
      <c r="A3289" s="298"/>
      <c r="B3289" s="298"/>
      <c r="C3289" s="298"/>
      <c r="D3289" s="298"/>
      <c r="E3289" s="298"/>
      <c r="F3289" s="298"/>
      <c r="G3289" s="298"/>
      <c r="H3289" s="298"/>
      <c r="I3289" s="298"/>
      <c r="J3289" s="298"/>
      <c r="K3289" s="298"/>
      <c r="L3289" s="299"/>
      <c r="M3289" s="302"/>
      <c r="N3289" s="298"/>
      <c r="O3289" s="238"/>
      <c r="P3289" s="238"/>
      <c r="Q3289" s="238"/>
      <c r="T3289" s="39"/>
      <c r="U3289" s="39"/>
      <c r="V3289" s="39"/>
      <c r="W3289" s="39"/>
      <c r="X3289" s="39"/>
      <c r="Y3289" s="39"/>
      <c r="Z3289" s="39"/>
      <c r="AA3289" s="39"/>
      <c r="AB3289" s="39"/>
      <c r="AC3289" s="39"/>
      <c r="AD3289" s="39"/>
      <c r="AE3289" s="39"/>
      <c r="AF3289" s="39"/>
      <c r="AG3289" s="39"/>
      <c r="AH3289" s="39"/>
      <c r="AI3289" s="39"/>
      <c r="AJ3289" s="39"/>
      <c r="AK3289" s="39"/>
      <c r="AL3289" s="39"/>
      <c r="AM3289" s="39"/>
      <c r="AN3289" s="39"/>
      <c r="AO3289" s="39"/>
      <c r="AP3289" s="39"/>
      <c r="AQ3289" s="39"/>
      <c r="AR3289" s="39"/>
      <c r="AS3289" s="39"/>
      <c r="AT3289" s="39"/>
      <c r="AU3289" s="39"/>
      <c r="AV3289" s="39"/>
      <c r="AW3289" s="39"/>
      <c r="AX3289" s="39"/>
      <c r="AY3289" s="39"/>
      <c r="AZ3289" s="39"/>
      <c r="BA3289" s="39"/>
      <c r="BB3289" s="39"/>
      <c r="BC3289" s="39"/>
      <c r="BD3289" s="39"/>
      <c r="BE3289" s="39"/>
      <c r="BF3289" s="39"/>
      <c r="BG3289" s="39"/>
      <c r="BH3289" s="39"/>
      <c r="BI3289" s="39"/>
      <c r="BJ3289" s="39"/>
      <c r="BK3289" s="39"/>
      <c r="BL3289" s="39"/>
      <c r="BM3289" s="39"/>
      <c r="BN3289" s="39"/>
      <c r="BO3289" s="39"/>
      <c r="BP3289" s="39"/>
      <c r="BQ3289" s="39"/>
      <c r="BR3289" s="39"/>
      <c r="BS3289" s="39"/>
      <c r="BT3289" s="39"/>
      <c r="BU3289" s="39"/>
      <c r="BV3289" s="39"/>
      <c r="BW3289" s="39"/>
      <c r="BX3289" s="39"/>
      <c r="BY3289" s="39"/>
      <c r="BZ3289" s="39"/>
      <c r="CA3289" s="39"/>
      <c r="CB3289" s="39"/>
      <c r="CC3289" s="39"/>
      <c r="CD3289" s="39"/>
      <c r="CE3289" s="39"/>
      <c r="CF3289" s="39"/>
      <c r="CG3289" s="39"/>
      <c r="CH3289" s="39"/>
      <c r="CI3289" s="39"/>
      <c r="CJ3289" s="39"/>
      <c r="CK3289" s="39"/>
      <c r="CL3289" s="39"/>
      <c r="CM3289" s="39"/>
      <c r="CN3289" s="39"/>
      <c r="CO3289" s="39"/>
      <c r="CP3289" s="39"/>
      <c r="CQ3289" s="39"/>
      <c r="CR3289" s="39"/>
      <c r="CS3289" s="39"/>
      <c r="CT3289" s="39"/>
      <c r="CU3289" s="39"/>
      <c r="CV3289" s="39"/>
      <c r="CW3289" s="39"/>
      <c r="CX3289" s="39"/>
      <c r="CY3289" s="39"/>
      <c r="CZ3289" s="39"/>
      <c r="DA3289" s="39"/>
      <c r="DB3289" s="39"/>
      <c r="DC3289" s="39"/>
      <c r="DD3289" s="39"/>
      <c r="DE3289" s="39"/>
    </row>
    <row r="3290" spans="1:109" s="38" customFormat="1" ht="12">
      <c r="A3290" s="298"/>
      <c r="B3290" s="298"/>
      <c r="C3290" s="298"/>
      <c r="D3290" s="298"/>
      <c r="E3290" s="298"/>
      <c r="F3290" s="298"/>
      <c r="G3290" s="298"/>
      <c r="H3290" s="298"/>
      <c r="I3290" s="298"/>
      <c r="J3290" s="298"/>
      <c r="K3290" s="298"/>
      <c r="L3290" s="299"/>
      <c r="M3290" s="302"/>
      <c r="N3290" s="298"/>
      <c r="O3290" s="238"/>
      <c r="P3290" s="238"/>
      <c r="Q3290" s="238"/>
      <c r="T3290" s="39"/>
      <c r="U3290" s="39"/>
      <c r="V3290" s="39"/>
      <c r="W3290" s="39"/>
      <c r="X3290" s="39"/>
      <c r="Y3290" s="39"/>
      <c r="Z3290" s="39"/>
      <c r="AA3290" s="39"/>
      <c r="AB3290" s="39"/>
      <c r="AC3290" s="39"/>
      <c r="AD3290" s="39"/>
      <c r="AE3290" s="39"/>
      <c r="AF3290" s="39"/>
      <c r="AG3290" s="39"/>
      <c r="AH3290" s="39"/>
      <c r="AI3290" s="39"/>
      <c r="AJ3290" s="39"/>
      <c r="AK3290" s="39"/>
      <c r="AL3290" s="39"/>
      <c r="AM3290" s="39"/>
      <c r="AN3290" s="39"/>
      <c r="AO3290" s="39"/>
      <c r="AP3290" s="39"/>
      <c r="AQ3290" s="39"/>
      <c r="AR3290" s="39"/>
      <c r="AS3290" s="39"/>
      <c r="AT3290" s="39"/>
      <c r="AU3290" s="39"/>
      <c r="AV3290" s="39"/>
      <c r="AW3290" s="39"/>
      <c r="AX3290" s="39"/>
      <c r="AY3290" s="39"/>
      <c r="AZ3290" s="39"/>
      <c r="BA3290" s="39"/>
      <c r="BB3290" s="39"/>
      <c r="BC3290" s="39"/>
      <c r="BD3290" s="39"/>
      <c r="BE3290" s="39"/>
      <c r="BF3290" s="39"/>
      <c r="BG3290" s="39"/>
      <c r="BH3290" s="39"/>
      <c r="BI3290" s="39"/>
      <c r="BJ3290" s="39"/>
      <c r="BK3290" s="39"/>
      <c r="BL3290" s="39"/>
      <c r="BM3290" s="39"/>
      <c r="BN3290" s="39"/>
      <c r="BO3290" s="39"/>
      <c r="BP3290" s="39"/>
      <c r="BQ3290" s="39"/>
      <c r="BR3290" s="39"/>
      <c r="BS3290" s="39"/>
      <c r="BT3290" s="39"/>
      <c r="BU3290" s="39"/>
      <c r="BV3290" s="39"/>
      <c r="BW3290" s="39"/>
      <c r="BX3290" s="39"/>
      <c r="BY3290" s="39"/>
      <c r="BZ3290" s="39"/>
      <c r="CA3290" s="39"/>
      <c r="CB3290" s="39"/>
      <c r="CC3290" s="39"/>
      <c r="CD3290" s="39"/>
      <c r="CE3290" s="39"/>
      <c r="CF3290" s="39"/>
      <c r="CG3290" s="39"/>
      <c r="CH3290" s="39"/>
      <c r="CI3290" s="39"/>
      <c r="CJ3290" s="39"/>
      <c r="CK3290" s="39"/>
      <c r="CL3290" s="39"/>
      <c r="CM3290" s="39"/>
      <c r="CN3290" s="39"/>
      <c r="CO3290" s="39"/>
      <c r="CP3290" s="39"/>
      <c r="CQ3290" s="39"/>
      <c r="CR3290" s="39"/>
      <c r="CS3290" s="39"/>
      <c r="CT3290" s="39"/>
      <c r="CU3290" s="39"/>
      <c r="CV3290" s="39"/>
      <c r="CW3290" s="39"/>
      <c r="CX3290" s="39"/>
      <c r="CY3290" s="39"/>
      <c r="CZ3290" s="39"/>
      <c r="DA3290" s="39"/>
      <c r="DB3290" s="39"/>
      <c r="DC3290" s="39"/>
      <c r="DD3290" s="39"/>
      <c r="DE3290" s="39"/>
    </row>
    <row r="3291" spans="1:109" s="38" customFormat="1" ht="12">
      <c r="A3291" s="298"/>
      <c r="B3291" s="298"/>
      <c r="C3291" s="298"/>
      <c r="D3291" s="298"/>
      <c r="E3291" s="298"/>
      <c r="F3291" s="298"/>
      <c r="G3291" s="298"/>
      <c r="H3291" s="298"/>
      <c r="I3291" s="298"/>
      <c r="J3291" s="298"/>
      <c r="K3291" s="298"/>
      <c r="L3291" s="299"/>
      <c r="M3291" s="302"/>
      <c r="N3291" s="298"/>
      <c r="O3291" s="238"/>
      <c r="P3291" s="238"/>
      <c r="Q3291" s="238"/>
      <c r="T3291" s="39"/>
      <c r="U3291" s="39"/>
      <c r="V3291" s="39"/>
      <c r="W3291" s="39"/>
      <c r="X3291" s="39"/>
      <c r="Y3291" s="39"/>
      <c r="Z3291" s="39"/>
      <c r="AA3291" s="39"/>
      <c r="AB3291" s="39"/>
      <c r="AC3291" s="39"/>
      <c r="AD3291" s="39"/>
      <c r="AE3291" s="39"/>
      <c r="AF3291" s="39"/>
      <c r="AG3291" s="39"/>
      <c r="AH3291" s="39"/>
      <c r="AI3291" s="39"/>
      <c r="AJ3291" s="39"/>
      <c r="AK3291" s="39"/>
      <c r="AL3291" s="39"/>
      <c r="AM3291" s="39"/>
      <c r="AN3291" s="39"/>
      <c r="AO3291" s="39"/>
      <c r="AP3291" s="39"/>
      <c r="AQ3291" s="39"/>
      <c r="AR3291" s="39"/>
      <c r="AS3291" s="39"/>
      <c r="AT3291" s="39"/>
      <c r="AU3291" s="39"/>
      <c r="AV3291" s="39"/>
      <c r="AW3291" s="39"/>
      <c r="AX3291" s="39"/>
      <c r="AY3291" s="39"/>
      <c r="AZ3291" s="39"/>
      <c r="BA3291" s="39"/>
      <c r="BB3291" s="39"/>
      <c r="BC3291" s="39"/>
      <c r="BD3291" s="39"/>
      <c r="BE3291" s="39"/>
      <c r="BF3291" s="39"/>
      <c r="BG3291" s="39"/>
      <c r="BH3291" s="39"/>
      <c r="BI3291" s="39"/>
      <c r="BJ3291" s="39"/>
      <c r="BK3291" s="39"/>
      <c r="BL3291" s="39"/>
      <c r="BM3291" s="39"/>
      <c r="BN3291" s="39"/>
      <c r="BO3291" s="39"/>
      <c r="BP3291" s="39"/>
      <c r="BQ3291" s="39"/>
      <c r="BR3291" s="39"/>
      <c r="BS3291" s="39"/>
      <c r="BT3291" s="39"/>
      <c r="BU3291" s="39"/>
      <c r="BV3291" s="39"/>
      <c r="BW3291" s="39"/>
      <c r="BX3291" s="39"/>
      <c r="BY3291" s="39"/>
      <c r="BZ3291" s="39"/>
      <c r="CA3291" s="39"/>
      <c r="CB3291" s="39"/>
      <c r="CC3291" s="39"/>
      <c r="CD3291" s="39"/>
      <c r="CE3291" s="39"/>
      <c r="CF3291" s="39"/>
      <c r="CG3291" s="39"/>
      <c r="CH3291" s="39"/>
      <c r="CI3291" s="39"/>
      <c r="CJ3291" s="39"/>
      <c r="CK3291" s="39"/>
      <c r="CL3291" s="39"/>
      <c r="CM3291" s="39"/>
      <c r="CN3291" s="39"/>
      <c r="CO3291" s="39"/>
      <c r="CP3291" s="39"/>
      <c r="CQ3291" s="39"/>
      <c r="CR3291" s="39"/>
      <c r="CS3291" s="39"/>
      <c r="CT3291" s="39"/>
      <c r="CU3291" s="39"/>
      <c r="CV3291" s="39"/>
      <c r="CW3291" s="39"/>
      <c r="CX3291" s="39"/>
      <c r="CY3291" s="39"/>
      <c r="CZ3291" s="39"/>
      <c r="DA3291" s="39"/>
      <c r="DB3291" s="39"/>
      <c r="DC3291" s="39"/>
      <c r="DD3291" s="39"/>
      <c r="DE3291" s="39"/>
    </row>
    <row r="3292" spans="1:109" s="38" customFormat="1" ht="12">
      <c r="A3292" s="298"/>
      <c r="B3292" s="298"/>
      <c r="C3292" s="298"/>
      <c r="D3292" s="298"/>
      <c r="E3292" s="298"/>
      <c r="F3292" s="298"/>
      <c r="G3292" s="298"/>
      <c r="H3292" s="298"/>
      <c r="I3292" s="298"/>
      <c r="J3292" s="298"/>
      <c r="K3292" s="298"/>
      <c r="L3292" s="299"/>
      <c r="M3292" s="302"/>
      <c r="N3292" s="298"/>
      <c r="O3292" s="238"/>
      <c r="P3292" s="238"/>
      <c r="Q3292" s="238"/>
      <c r="T3292" s="39"/>
      <c r="U3292" s="39"/>
      <c r="V3292" s="39"/>
      <c r="W3292" s="39"/>
      <c r="X3292" s="39"/>
      <c r="Y3292" s="39"/>
      <c r="Z3292" s="39"/>
      <c r="AA3292" s="39"/>
      <c r="AB3292" s="39"/>
      <c r="AC3292" s="39"/>
      <c r="AD3292" s="39"/>
      <c r="AE3292" s="39"/>
      <c r="AF3292" s="39"/>
      <c r="AG3292" s="39"/>
      <c r="AH3292" s="39"/>
      <c r="AI3292" s="39"/>
      <c r="AJ3292" s="39"/>
      <c r="AK3292" s="39"/>
      <c r="AL3292" s="39"/>
      <c r="AM3292" s="39"/>
      <c r="AN3292" s="39"/>
      <c r="AO3292" s="39"/>
      <c r="AP3292" s="39"/>
      <c r="AQ3292" s="39"/>
      <c r="AR3292" s="39"/>
      <c r="AS3292" s="39"/>
      <c r="AT3292" s="39"/>
      <c r="AU3292" s="39"/>
      <c r="AV3292" s="39"/>
      <c r="AW3292" s="39"/>
      <c r="AX3292" s="39"/>
      <c r="AY3292" s="39"/>
      <c r="AZ3292" s="39"/>
      <c r="BA3292" s="39"/>
      <c r="BB3292" s="39"/>
      <c r="BC3292" s="39"/>
      <c r="BD3292" s="39"/>
      <c r="BE3292" s="39"/>
      <c r="BF3292" s="39"/>
      <c r="BG3292" s="39"/>
      <c r="BH3292" s="39"/>
      <c r="BI3292" s="39"/>
      <c r="BJ3292" s="39"/>
      <c r="BK3292" s="39"/>
      <c r="BL3292" s="39"/>
      <c r="BM3292" s="39"/>
      <c r="BN3292" s="39"/>
      <c r="BO3292" s="39"/>
      <c r="BP3292" s="39"/>
      <c r="BQ3292" s="39"/>
      <c r="BR3292" s="39"/>
      <c r="BS3292" s="39"/>
      <c r="BT3292" s="39"/>
      <c r="BU3292" s="39"/>
      <c r="BV3292" s="39"/>
      <c r="BW3292" s="39"/>
      <c r="BX3292" s="39"/>
      <c r="BY3292" s="39"/>
      <c r="BZ3292" s="39"/>
      <c r="CA3292" s="39"/>
      <c r="CB3292" s="39"/>
      <c r="CC3292" s="39"/>
      <c r="CD3292" s="39"/>
      <c r="CE3292" s="39"/>
      <c r="CF3292" s="39"/>
      <c r="CG3292" s="39"/>
      <c r="CH3292" s="39"/>
      <c r="CI3292" s="39"/>
      <c r="CJ3292" s="39"/>
      <c r="CK3292" s="39"/>
      <c r="CL3292" s="39"/>
      <c r="CM3292" s="39"/>
      <c r="CN3292" s="39"/>
      <c r="CO3292" s="39"/>
      <c r="CP3292" s="39"/>
      <c r="CQ3292" s="39"/>
      <c r="CR3292" s="39"/>
      <c r="CS3292" s="39"/>
      <c r="CT3292" s="39"/>
      <c r="CU3292" s="39"/>
      <c r="CV3292" s="39"/>
      <c r="CW3292" s="39"/>
      <c r="CX3292" s="39"/>
      <c r="CY3292" s="39"/>
      <c r="CZ3292" s="39"/>
      <c r="DA3292" s="39"/>
      <c r="DB3292" s="39"/>
      <c r="DC3292" s="39"/>
      <c r="DD3292" s="39"/>
      <c r="DE3292" s="39"/>
    </row>
    <row r="3293" spans="1:109" s="38" customFormat="1" ht="12">
      <c r="A3293" s="298"/>
      <c r="B3293" s="298"/>
      <c r="C3293" s="298"/>
      <c r="D3293" s="298"/>
      <c r="E3293" s="298"/>
      <c r="F3293" s="298"/>
      <c r="G3293" s="298"/>
      <c r="H3293" s="298"/>
      <c r="I3293" s="298"/>
      <c r="J3293" s="298"/>
      <c r="K3293" s="298"/>
      <c r="L3293" s="299"/>
      <c r="M3293" s="302"/>
      <c r="N3293" s="298"/>
      <c r="O3293" s="238"/>
      <c r="P3293" s="238"/>
      <c r="Q3293" s="238"/>
      <c r="T3293" s="39"/>
      <c r="U3293" s="39"/>
      <c r="V3293" s="39"/>
      <c r="W3293" s="39"/>
      <c r="X3293" s="39"/>
      <c r="Y3293" s="39"/>
      <c r="Z3293" s="39"/>
      <c r="AA3293" s="39"/>
      <c r="AB3293" s="39"/>
      <c r="AC3293" s="39"/>
      <c r="AD3293" s="39"/>
      <c r="AE3293" s="39"/>
      <c r="AF3293" s="39"/>
      <c r="AG3293" s="39"/>
      <c r="AH3293" s="39"/>
      <c r="AI3293" s="39"/>
      <c r="AJ3293" s="39"/>
      <c r="AK3293" s="39"/>
      <c r="AL3293" s="39"/>
      <c r="AM3293" s="39"/>
      <c r="AN3293" s="39"/>
      <c r="AO3293" s="39"/>
      <c r="AP3293" s="39"/>
      <c r="AQ3293" s="39"/>
      <c r="AR3293" s="39"/>
      <c r="AS3293" s="39"/>
      <c r="AT3293" s="39"/>
      <c r="AU3293" s="39"/>
      <c r="AV3293" s="39"/>
      <c r="AW3293" s="39"/>
      <c r="AX3293" s="39"/>
      <c r="AY3293" s="39"/>
      <c r="AZ3293" s="39"/>
      <c r="BA3293" s="39"/>
      <c r="BB3293" s="39"/>
      <c r="BC3293" s="39"/>
      <c r="BD3293" s="39"/>
      <c r="BE3293" s="39"/>
      <c r="BF3293" s="39"/>
      <c r="BG3293" s="39"/>
      <c r="BH3293" s="39"/>
      <c r="BI3293" s="39"/>
      <c r="BJ3293" s="39"/>
      <c r="BK3293" s="39"/>
      <c r="BL3293" s="39"/>
      <c r="BM3293" s="39"/>
      <c r="BN3293" s="39"/>
      <c r="BO3293" s="39"/>
      <c r="BP3293" s="39"/>
      <c r="BQ3293" s="39"/>
      <c r="BR3293" s="39"/>
      <c r="BS3293" s="39"/>
      <c r="BT3293" s="39"/>
      <c r="BU3293" s="39"/>
      <c r="BV3293" s="39"/>
      <c r="BW3293" s="39"/>
      <c r="BX3293" s="39"/>
      <c r="BY3293" s="39"/>
      <c r="BZ3293" s="39"/>
      <c r="CA3293" s="39"/>
      <c r="CB3293" s="39"/>
      <c r="CC3293" s="39"/>
      <c r="CD3293" s="39"/>
      <c r="CE3293" s="39"/>
      <c r="CF3293" s="39"/>
      <c r="CG3293" s="39"/>
      <c r="CH3293" s="39"/>
      <c r="CI3293" s="39"/>
      <c r="CJ3293" s="39"/>
      <c r="CK3293" s="39"/>
      <c r="CL3293" s="39"/>
      <c r="CM3293" s="39"/>
      <c r="CN3293" s="39"/>
      <c r="CO3293" s="39"/>
      <c r="CP3293" s="39"/>
      <c r="CQ3293" s="39"/>
      <c r="CR3293" s="39"/>
      <c r="CS3293" s="39"/>
      <c r="CT3293" s="39"/>
      <c r="CU3293" s="39"/>
      <c r="CV3293" s="39"/>
      <c r="CW3293" s="39"/>
      <c r="CX3293" s="39"/>
      <c r="CY3293" s="39"/>
      <c r="CZ3293" s="39"/>
      <c r="DA3293" s="39"/>
      <c r="DB3293" s="39"/>
      <c r="DC3293" s="39"/>
      <c r="DD3293" s="39"/>
      <c r="DE3293" s="39"/>
    </row>
    <row r="3294" spans="1:109" s="38" customFormat="1" ht="12">
      <c r="A3294" s="298"/>
      <c r="B3294" s="298"/>
      <c r="C3294" s="298"/>
      <c r="D3294" s="298"/>
      <c r="E3294" s="298"/>
      <c r="F3294" s="298"/>
      <c r="G3294" s="298"/>
      <c r="H3294" s="298"/>
      <c r="I3294" s="298"/>
      <c r="J3294" s="298"/>
      <c r="K3294" s="298"/>
      <c r="L3294" s="299"/>
      <c r="M3294" s="302"/>
      <c r="N3294" s="298"/>
      <c r="O3294" s="238"/>
      <c r="P3294" s="238"/>
      <c r="Q3294" s="238"/>
      <c r="T3294" s="39"/>
      <c r="U3294" s="39"/>
      <c r="V3294" s="39"/>
      <c r="W3294" s="39"/>
      <c r="X3294" s="39"/>
      <c r="Y3294" s="39"/>
      <c r="Z3294" s="39"/>
      <c r="AA3294" s="39"/>
      <c r="AB3294" s="39"/>
      <c r="AC3294" s="39"/>
      <c r="AD3294" s="39"/>
      <c r="AE3294" s="39"/>
      <c r="AF3294" s="39"/>
      <c r="AG3294" s="39"/>
      <c r="AH3294" s="39"/>
      <c r="AI3294" s="39"/>
      <c r="AJ3294" s="39"/>
      <c r="AK3294" s="39"/>
      <c r="AL3294" s="39"/>
      <c r="AM3294" s="39"/>
      <c r="AN3294" s="39"/>
      <c r="AO3294" s="39"/>
      <c r="AP3294" s="39"/>
      <c r="AQ3294" s="39"/>
      <c r="AR3294" s="39"/>
      <c r="AS3294" s="39"/>
      <c r="AT3294" s="39"/>
      <c r="AU3294" s="39"/>
      <c r="AV3294" s="39"/>
      <c r="AW3294" s="39"/>
      <c r="AX3294" s="39"/>
      <c r="AY3294" s="39"/>
      <c r="AZ3294" s="39"/>
      <c r="BA3294" s="39"/>
      <c r="BB3294" s="39"/>
      <c r="BC3294" s="39"/>
      <c r="BD3294" s="39"/>
      <c r="BE3294" s="39"/>
      <c r="BF3294" s="39"/>
      <c r="BG3294" s="39"/>
      <c r="BH3294" s="39"/>
      <c r="BI3294" s="39"/>
      <c r="BJ3294" s="39"/>
      <c r="BK3294" s="39"/>
      <c r="BL3294" s="39"/>
      <c r="BM3294" s="39"/>
      <c r="BN3294" s="39"/>
      <c r="BO3294" s="39"/>
      <c r="BP3294" s="39"/>
      <c r="BQ3294" s="39"/>
      <c r="BR3294" s="39"/>
      <c r="BS3294" s="39"/>
      <c r="BT3294" s="39"/>
      <c r="BU3294" s="39"/>
      <c r="BV3294" s="39"/>
      <c r="BW3294" s="39"/>
      <c r="BX3294" s="39"/>
      <c r="BY3294" s="39"/>
      <c r="BZ3294" s="39"/>
      <c r="CA3294" s="39"/>
      <c r="CB3294" s="39"/>
      <c r="CC3294" s="39"/>
      <c r="CD3294" s="39"/>
      <c r="CE3294" s="39"/>
      <c r="CF3294" s="39"/>
      <c r="CG3294" s="39"/>
      <c r="CH3294" s="39"/>
      <c r="CI3294" s="39"/>
      <c r="CJ3294" s="39"/>
      <c r="CK3294" s="39"/>
      <c r="CL3294" s="39"/>
      <c r="CM3294" s="39"/>
      <c r="CN3294" s="39"/>
      <c r="CO3294" s="39"/>
      <c r="CP3294" s="39"/>
      <c r="CQ3294" s="39"/>
      <c r="CR3294" s="39"/>
      <c r="CS3294" s="39"/>
      <c r="CT3294" s="39"/>
      <c r="CU3294" s="39"/>
      <c r="CV3294" s="39"/>
      <c r="CW3294" s="39"/>
      <c r="CX3294" s="39"/>
      <c r="CY3294" s="39"/>
      <c r="CZ3294" s="39"/>
      <c r="DA3294" s="39"/>
      <c r="DB3294" s="39"/>
      <c r="DC3294" s="39"/>
      <c r="DD3294" s="39"/>
      <c r="DE3294" s="39"/>
    </row>
    <row r="3295" spans="1:109" s="38" customFormat="1" ht="12">
      <c r="A3295" s="298"/>
      <c r="B3295" s="298"/>
      <c r="C3295" s="298"/>
      <c r="D3295" s="298"/>
      <c r="E3295" s="298"/>
      <c r="F3295" s="298"/>
      <c r="G3295" s="298"/>
      <c r="H3295" s="298"/>
      <c r="I3295" s="298"/>
      <c r="J3295" s="298"/>
      <c r="K3295" s="298"/>
      <c r="L3295" s="299"/>
      <c r="M3295" s="302"/>
      <c r="N3295" s="298"/>
      <c r="O3295" s="238"/>
      <c r="P3295" s="238"/>
      <c r="Q3295" s="238"/>
      <c r="T3295" s="39"/>
      <c r="U3295" s="39"/>
      <c r="V3295" s="39"/>
      <c r="W3295" s="39"/>
      <c r="X3295" s="39"/>
      <c r="Y3295" s="39"/>
      <c r="Z3295" s="39"/>
      <c r="AA3295" s="39"/>
      <c r="AB3295" s="39"/>
      <c r="AC3295" s="39"/>
      <c r="AD3295" s="39"/>
      <c r="AE3295" s="39"/>
      <c r="AF3295" s="39"/>
      <c r="AG3295" s="39"/>
      <c r="AH3295" s="39"/>
      <c r="AI3295" s="39"/>
      <c r="AJ3295" s="39"/>
      <c r="AK3295" s="39"/>
      <c r="AL3295" s="39"/>
      <c r="AM3295" s="39"/>
      <c r="AN3295" s="39"/>
      <c r="AO3295" s="39"/>
      <c r="AP3295" s="39"/>
      <c r="AQ3295" s="39"/>
      <c r="AR3295" s="39"/>
      <c r="AS3295" s="39"/>
      <c r="AT3295" s="39"/>
      <c r="AU3295" s="39"/>
      <c r="AV3295" s="39"/>
      <c r="AW3295" s="39"/>
      <c r="AX3295" s="39"/>
      <c r="AY3295" s="39"/>
      <c r="AZ3295" s="39"/>
      <c r="BA3295" s="39"/>
      <c r="BB3295" s="39"/>
      <c r="BC3295" s="39"/>
      <c r="BD3295" s="39"/>
      <c r="BE3295" s="39"/>
      <c r="BF3295" s="39"/>
      <c r="BG3295" s="39"/>
      <c r="BH3295" s="39"/>
      <c r="BI3295" s="39"/>
      <c r="BJ3295" s="39"/>
      <c r="BK3295" s="39"/>
      <c r="BL3295" s="39"/>
      <c r="BM3295" s="39"/>
      <c r="BN3295" s="39"/>
      <c r="BO3295" s="39"/>
      <c r="BP3295" s="39"/>
      <c r="BQ3295" s="39"/>
      <c r="BR3295" s="39"/>
      <c r="BS3295" s="39"/>
      <c r="BT3295" s="39"/>
      <c r="BU3295" s="39"/>
      <c r="BV3295" s="39"/>
      <c r="BW3295" s="39"/>
      <c r="BX3295" s="39"/>
      <c r="BY3295" s="39"/>
      <c r="BZ3295" s="39"/>
      <c r="CA3295" s="39"/>
      <c r="CB3295" s="39"/>
      <c r="CC3295" s="39"/>
      <c r="CD3295" s="39"/>
      <c r="CE3295" s="39"/>
      <c r="CF3295" s="39"/>
      <c r="CG3295" s="39"/>
      <c r="CH3295" s="39"/>
      <c r="CI3295" s="39"/>
      <c r="CJ3295" s="39"/>
      <c r="CK3295" s="39"/>
      <c r="CL3295" s="39"/>
      <c r="CM3295" s="39"/>
      <c r="CN3295" s="39"/>
      <c r="CO3295" s="39"/>
      <c r="CP3295" s="39"/>
      <c r="CQ3295" s="39"/>
      <c r="CR3295" s="39"/>
      <c r="CS3295" s="39"/>
      <c r="CT3295" s="39"/>
      <c r="CU3295" s="39"/>
      <c r="CV3295" s="39"/>
      <c r="CW3295" s="39"/>
      <c r="CX3295" s="39"/>
      <c r="CY3295" s="39"/>
      <c r="CZ3295" s="39"/>
      <c r="DA3295" s="39"/>
      <c r="DB3295" s="39"/>
      <c r="DC3295" s="39"/>
      <c r="DD3295" s="39"/>
      <c r="DE3295" s="39"/>
    </row>
    <row r="3296" spans="1:109" s="38" customFormat="1" ht="12">
      <c r="A3296" s="298"/>
      <c r="B3296" s="298"/>
      <c r="C3296" s="298"/>
      <c r="D3296" s="298"/>
      <c r="E3296" s="298"/>
      <c r="F3296" s="298"/>
      <c r="G3296" s="298"/>
      <c r="H3296" s="298"/>
      <c r="I3296" s="298"/>
      <c r="J3296" s="298"/>
      <c r="K3296" s="298"/>
      <c r="L3296" s="299"/>
      <c r="M3296" s="302"/>
      <c r="N3296" s="298"/>
      <c r="O3296" s="238"/>
      <c r="P3296" s="238"/>
      <c r="Q3296" s="238"/>
      <c r="T3296" s="39"/>
      <c r="U3296" s="39"/>
      <c r="V3296" s="39"/>
      <c r="W3296" s="39"/>
      <c r="X3296" s="39"/>
      <c r="Y3296" s="39"/>
      <c r="Z3296" s="39"/>
      <c r="AA3296" s="39"/>
      <c r="AB3296" s="39"/>
      <c r="AC3296" s="39"/>
      <c r="AD3296" s="39"/>
      <c r="AE3296" s="39"/>
      <c r="AF3296" s="39"/>
      <c r="AG3296" s="39"/>
      <c r="AH3296" s="39"/>
      <c r="AI3296" s="39"/>
      <c r="AJ3296" s="39"/>
      <c r="AK3296" s="39"/>
      <c r="AL3296" s="39"/>
      <c r="AM3296" s="39"/>
      <c r="AN3296" s="39"/>
      <c r="AO3296" s="39"/>
      <c r="AP3296" s="39"/>
      <c r="AQ3296" s="39"/>
      <c r="AR3296" s="39"/>
      <c r="AS3296" s="39"/>
      <c r="AT3296" s="39"/>
      <c r="AU3296" s="39"/>
      <c r="AV3296" s="39"/>
      <c r="AW3296" s="39"/>
      <c r="AX3296" s="39"/>
      <c r="AY3296" s="39"/>
      <c r="AZ3296" s="39"/>
      <c r="BA3296" s="39"/>
      <c r="BB3296" s="39"/>
      <c r="BC3296" s="39"/>
      <c r="BD3296" s="39"/>
      <c r="BE3296" s="39"/>
      <c r="BF3296" s="39"/>
      <c r="BG3296" s="39"/>
      <c r="BH3296" s="39"/>
      <c r="BI3296" s="39"/>
      <c r="BJ3296" s="39"/>
      <c r="BK3296" s="39"/>
      <c r="BL3296" s="39"/>
      <c r="BM3296" s="39"/>
      <c r="BN3296" s="39"/>
      <c r="BO3296" s="39"/>
      <c r="BP3296" s="39"/>
      <c r="BQ3296" s="39"/>
      <c r="BR3296" s="39"/>
      <c r="BS3296" s="39"/>
      <c r="BT3296" s="39"/>
      <c r="BU3296" s="39"/>
      <c r="BV3296" s="39"/>
      <c r="BW3296" s="39"/>
      <c r="BX3296" s="39"/>
      <c r="BY3296" s="39"/>
      <c r="BZ3296" s="39"/>
      <c r="CA3296" s="39"/>
      <c r="CB3296" s="39"/>
      <c r="CC3296" s="39"/>
      <c r="CD3296" s="39"/>
      <c r="CE3296" s="39"/>
      <c r="CF3296" s="39"/>
      <c r="CG3296" s="39"/>
      <c r="CH3296" s="39"/>
      <c r="CI3296" s="39"/>
      <c r="CJ3296" s="39"/>
      <c r="CK3296" s="39"/>
      <c r="CL3296" s="39"/>
      <c r="CM3296" s="39"/>
      <c r="CN3296" s="39"/>
      <c r="CO3296" s="39"/>
      <c r="CP3296" s="39"/>
      <c r="CQ3296" s="39"/>
      <c r="CR3296" s="39"/>
      <c r="CS3296" s="39"/>
      <c r="CT3296" s="39"/>
      <c r="CU3296" s="39"/>
      <c r="CV3296" s="39"/>
      <c r="CW3296" s="39"/>
      <c r="CX3296" s="39"/>
      <c r="CY3296" s="39"/>
      <c r="CZ3296" s="39"/>
      <c r="DA3296" s="39"/>
      <c r="DB3296" s="39"/>
      <c r="DC3296" s="39"/>
      <c r="DD3296" s="39"/>
      <c r="DE3296" s="39"/>
    </row>
    <row r="3297" spans="1:109" s="38" customFormat="1" ht="12">
      <c r="A3297" s="298"/>
      <c r="B3297" s="298"/>
      <c r="C3297" s="298"/>
      <c r="D3297" s="298"/>
      <c r="E3297" s="298"/>
      <c r="F3297" s="298"/>
      <c r="G3297" s="298"/>
      <c r="H3297" s="298"/>
      <c r="I3297" s="298"/>
      <c r="J3297" s="298"/>
      <c r="K3297" s="298"/>
      <c r="L3297" s="299"/>
      <c r="M3297" s="302"/>
      <c r="N3297" s="298"/>
      <c r="O3297" s="238"/>
      <c r="P3297" s="238"/>
      <c r="Q3297" s="238"/>
      <c r="T3297" s="39"/>
      <c r="U3297" s="39"/>
      <c r="V3297" s="39"/>
      <c r="W3297" s="39"/>
      <c r="X3297" s="39"/>
      <c r="Y3297" s="39"/>
      <c r="Z3297" s="39"/>
      <c r="AA3297" s="39"/>
      <c r="AB3297" s="39"/>
      <c r="AC3297" s="39"/>
      <c r="AD3297" s="39"/>
      <c r="AE3297" s="39"/>
      <c r="AF3297" s="39"/>
      <c r="AG3297" s="39"/>
      <c r="AH3297" s="39"/>
      <c r="AI3297" s="39"/>
      <c r="AJ3297" s="39"/>
      <c r="AK3297" s="39"/>
      <c r="AL3297" s="39"/>
      <c r="AM3297" s="39"/>
      <c r="AN3297" s="39"/>
      <c r="AO3297" s="39"/>
      <c r="AP3297" s="39"/>
      <c r="AQ3297" s="39"/>
      <c r="AR3297" s="39"/>
      <c r="AS3297" s="39"/>
      <c r="AT3297" s="39"/>
      <c r="AU3297" s="39"/>
      <c r="AV3297" s="39"/>
      <c r="AW3297" s="39"/>
      <c r="AX3297" s="39"/>
      <c r="AY3297" s="39"/>
      <c r="AZ3297" s="39"/>
      <c r="BA3297" s="39"/>
      <c r="BB3297" s="39"/>
      <c r="BC3297" s="39"/>
      <c r="BD3297" s="39"/>
      <c r="BE3297" s="39"/>
      <c r="BF3297" s="39"/>
      <c r="BG3297" s="39"/>
      <c r="BH3297" s="39"/>
      <c r="BI3297" s="39"/>
      <c r="BJ3297" s="39"/>
      <c r="BK3297" s="39"/>
      <c r="BL3297" s="39"/>
      <c r="BM3297" s="39"/>
      <c r="BN3297" s="39"/>
      <c r="BO3297" s="39"/>
      <c r="BP3297" s="39"/>
      <c r="BQ3297" s="39"/>
      <c r="BR3297" s="39"/>
      <c r="BS3297" s="39"/>
      <c r="BT3297" s="39"/>
      <c r="BU3297" s="39"/>
      <c r="BV3297" s="39"/>
      <c r="BW3297" s="39"/>
      <c r="BX3297" s="39"/>
      <c r="BY3297" s="39"/>
      <c r="BZ3297" s="39"/>
      <c r="CA3297" s="39"/>
      <c r="CB3297" s="39"/>
      <c r="CC3297" s="39"/>
      <c r="CD3297" s="39"/>
      <c r="CE3297" s="39"/>
      <c r="CF3297" s="39"/>
      <c r="CG3297" s="39"/>
      <c r="CH3297" s="39"/>
      <c r="CI3297" s="39"/>
      <c r="CJ3297" s="39"/>
      <c r="CK3297" s="39"/>
      <c r="CL3297" s="39"/>
      <c r="CM3297" s="39"/>
      <c r="CN3297" s="39"/>
      <c r="CO3297" s="39"/>
      <c r="CP3297" s="39"/>
      <c r="CQ3297" s="39"/>
      <c r="CR3297" s="39"/>
      <c r="CS3297" s="39"/>
      <c r="CT3297" s="39"/>
      <c r="CU3297" s="39"/>
      <c r="CV3297" s="39"/>
      <c r="CW3297" s="39"/>
      <c r="CX3297" s="39"/>
      <c r="CY3297" s="39"/>
      <c r="CZ3297" s="39"/>
      <c r="DA3297" s="39"/>
      <c r="DB3297" s="39"/>
      <c r="DC3297" s="39"/>
      <c r="DD3297" s="39"/>
      <c r="DE3297" s="39"/>
    </row>
    <row r="3298" spans="1:109" s="38" customFormat="1" ht="12">
      <c r="A3298" s="298"/>
      <c r="B3298" s="298"/>
      <c r="C3298" s="298"/>
      <c r="D3298" s="298"/>
      <c r="E3298" s="298"/>
      <c r="F3298" s="298"/>
      <c r="G3298" s="298"/>
      <c r="H3298" s="298"/>
      <c r="I3298" s="298"/>
      <c r="J3298" s="298"/>
      <c r="K3298" s="298"/>
      <c r="L3298" s="299"/>
      <c r="M3298" s="302"/>
      <c r="N3298" s="298"/>
      <c r="O3298" s="238"/>
      <c r="P3298" s="238"/>
      <c r="Q3298" s="238"/>
      <c r="T3298" s="39"/>
      <c r="U3298" s="39"/>
      <c r="V3298" s="39"/>
      <c r="W3298" s="39"/>
      <c r="X3298" s="39"/>
      <c r="Y3298" s="39"/>
      <c r="Z3298" s="39"/>
      <c r="AA3298" s="39"/>
      <c r="AB3298" s="39"/>
      <c r="AC3298" s="39"/>
      <c r="AD3298" s="39"/>
      <c r="AE3298" s="39"/>
      <c r="AF3298" s="39"/>
      <c r="AG3298" s="39"/>
      <c r="AH3298" s="39"/>
      <c r="AI3298" s="39"/>
      <c r="AJ3298" s="39"/>
      <c r="AK3298" s="39"/>
      <c r="AL3298" s="39"/>
      <c r="AM3298" s="39"/>
      <c r="AN3298" s="39"/>
      <c r="AO3298" s="39"/>
      <c r="AP3298" s="39"/>
      <c r="AQ3298" s="39"/>
      <c r="AR3298" s="39"/>
      <c r="AS3298" s="39"/>
      <c r="AT3298" s="39"/>
      <c r="AU3298" s="39"/>
      <c r="AV3298" s="39"/>
      <c r="AW3298" s="39"/>
      <c r="AX3298" s="39"/>
      <c r="AY3298" s="39"/>
      <c r="AZ3298" s="39"/>
      <c r="BA3298" s="39"/>
      <c r="BB3298" s="39"/>
      <c r="BC3298" s="39"/>
      <c r="BD3298" s="39"/>
      <c r="BE3298" s="39"/>
      <c r="BF3298" s="39"/>
      <c r="BG3298" s="39"/>
      <c r="BH3298" s="39"/>
      <c r="BI3298" s="39"/>
      <c r="BJ3298" s="39"/>
      <c r="BK3298" s="39"/>
      <c r="BL3298" s="39"/>
      <c r="BM3298" s="39"/>
      <c r="BN3298" s="39"/>
      <c r="BO3298" s="39"/>
      <c r="BP3298" s="39"/>
      <c r="BQ3298" s="39"/>
      <c r="BR3298" s="39"/>
      <c r="BS3298" s="39"/>
      <c r="BT3298" s="39"/>
      <c r="BU3298" s="39"/>
      <c r="BV3298" s="39"/>
      <c r="BW3298" s="39"/>
      <c r="BX3298" s="39"/>
      <c r="BY3298" s="39"/>
      <c r="BZ3298" s="39"/>
      <c r="CA3298" s="39"/>
      <c r="CB3298" s="39"/>
      <c r="CC3298" s="39"/>
      <c r="CD3298" s="39"/>
      <c r="CE3298" s="39"/>
      <c r="CF3298" s="39"/>
      <c r="CG3298" s="39"/>
      <c r="CH3298" s="39"/>
      <c r="CI3298" s="39"/>
      <c r="CJ3298" s="39"/>
      <c r="CK3298" s="39"/>
      <c r="CL3298" s="39"/>
      <c r="CM3298" s="39"/>
      <c r="CN3298" s="39"/>
      <c r="CO3298" s="39"/>
      <c r="CP3298" s="39"/>
      <c r="CQ3298" s="39"/>
      <c r="CR3298" s="39"/>
      <c r="CS3298" s="39"/>
      <c r="CT3298" s="39"/>
      <c r="CU3298" s="39"/>
      <c r="CV3298" s="39"/>
      <c r="CW3298" s="39"/>
      <c r="CX3298" s="39"/>
      <c r="CY3298" s="39"/>
      <c r="CZ3298" s="39"/>
      <c r="DA3298" s="39"/>
      <c r="DB3298" s="39"/>
      <c r="DC3298" s="39"/>
      <c r="DD3298" s="39"/>
      <c r="DE3298" s="39"/>
    </row>
    <row r="3299" spans="1:109" s="38" customFormat="1" ht="12">
      <c r="A3299" s="298"/>
      <c r="B3299" s="298"/>
      <c r="C3299" s="298"/>
      <c r="D3299" s="298"/>
      <c r="E3299" s="298"/>
      <c r="F3299" s="298"/>
      <c r="G3299" s="298"/>
      <c r="H3299" s="298"/>
      <c r="I3299" s="298"/>
      <c r="J3299" s="298"/>
      <c r="K3299" s="298"/>
      <c r="L3299" s="299"/>
      <c r="M3299" s="302"/>
      <c r="N3299" s="298"/>
      <c r="O3299" s="238"/>
      <c r="P3299" s="238"/>
      <c r="Q3299" s="238"/>
      <c r="T3299" s="39"/>
      <c r="U3299" s="39"/>
      <c r="V3299" s="39"/>
      <c r="W3299" s="39"/>
      <c r="X3299" s="39"/>
      <c r="Y3299" s="39"/>
      <c r="Z3299" s="39"/>
      <c r="AA3299" s="39"/>
      <c r="AB3299" s="39"/>
      <c r="AC3299" s="39"/>
      <c r="AD3299" s="39"/>
      <c r="AE3299" s="39"/>
      <c r="AF3299" s="39"/>
      <c r="AG3299" s="39"/>
      <c r="AH3299" s="39"/>
      <c r="AI3299" s="39"/>
      <c r="AJ3299" s="39"/>
      <c r="AK3299" s="39"/>
      <c r="AL3299" s="39"/>
      <c r="AM3299" s="39"/>
      <c r="AN3299" s="39"/>
      <c r="AO3299" s="39"/>
      <c r="AP3299" s="39"/>
      <c r="AQ3299" s="39"/>
      <c r="AR3299" s="39"/>
      <c r="AS3299" s="39"/>
      <c r="AT3299" s="39"/>
      <c r="AU3299" s="39"/>
      <c r="AV3299" s="39"/>
      <c r="AW3299" s="39"/>
      <c r="AX3299" s="39"/>
      <c r="AY3299" s="39"/>
      <c r="AZ3299" s="39"/>
      <c r="BA3299" s="39"/>
      <c r="BB3299" s="39"/>
      <c r="BC3299" s="39"/>
      <c r="BD3299" s="39"/>
      <c r="BE3299" s="39"/>
      <c r="BF3299" s="39"/>
      <c r="BG3299" s="39"/>
      <c r="BH3299" s="39"/>
      <c r="BI3299" s="39"/>
      <c r="BJ3299" s="39"/>
      <c r="BK3299" s="39"/>
      <c r="BL3299" s="39"/>
      <c r="BM3299" s="39"/>
      <c r="BN3299" s="39"/>
      <c r="BO3299" s="39"/>
      <c r="BP3299" s="39"/>
      <c r="BQ3299" s="39"/>
      <c r="BR3299" s="39"/>
      <c r="BS3299" s="39"/>
      <c r="BT3299" s="39"/>
      <c r="BU3299" s="39"/>
      <c r="BV3299" s="39"/>
      <c r="BW3299" s="39"/>
      <c r="BX3299" s="39"/>
      <c r="BY3299" s="39"/>
      <c r="BZ3299" s="39"/>
      <c r="CA3299" s="39"/>
      <c r="CB3299" s="39"/>
      <c r="CC3299" s="39"/>
      <c r="CD3299" s="39"/>
      <c r="CE3299" s="39"/>
      <c r="CF3299" s="39"/>
      <c r="CG3299" s="39"/>
      <c r="CH3299" s="39"/>
      <c r="CI3299" s="39"/>
      <c r="CJ3299" s="39"/>
      <c r="CK3299" s="39"/>
      <c r="CL3299" s="39"/>
      <c r="CM3299" s="39"/>
      <c r="CN3299" s="39"/>
      <c r="CO3299" s="39"/>
      <c r="CP3299" s="39"/>
      <c r="CQ3299" s="39"/>
      <c r="CR3299" s="39"/>
      <c r="CS3299" s="39"/>
      <c r="CT3299" s="39"/>
      <c r="CU3299" s="39"/>
      <c r="CV3299" s="39"/>
      <c r="CW3299" s="39"/>
      <c r="CX3299" s="39"/>
      <c r="CY3299" s="39"/>
      <c r="CZ3299" s="39"/>
      <c r="DA3299" s="39"/>
      <c r="DB3299" s="39"/>
      <c r="DC3299" s="39"/>
      <c r="DD3299" s="39"/>
      <c r="DE3299" s="39"/>
    </row>
    <row r="3300" spans="1:109" s="38" customFormat="1" ht="12">
      <c r="A3300" s="298"/>
      <c r="B3300" s="298"/>
      <c r="C3300" s="298"/>
      <c r="D3300" s="298"/>
      <c r="E3300" s="298"/>
      <c r="F3300" s="298"/>
      <c r="G3300" s="298"/>
      <c r="H3300" s="298"/>
      <c r="I3300" s="298"/>
      <c r="J3300" s="298"/>
      <c r="K3300" s="298"/>
      <c r="L3300" s="299"/>
      <c r="M3300" s="302"/>
      <c r="N3300" s="298"/>
      <c r="O3300" s="238"/>
      <c r="P3300" s="238"/>
      <c r="Q3300" s="238"/>
      <c r="T3300" s="39"/>
      <c r="U3300" s="39"/>
      <c r="V3300" s="39"/>
      <c r="W3300" s="39"/>
      <c r="X3300" s="39"/>
      <c r="Y3300" s="39"/>
      <c r="Z3300" s="39"/>
      <c r="AA3300" s="39"/>
      <c r="AB3300" s="39"/>
      <c r="AC3300" s="39"/>
      <c r="AD3300" s="39"/>
      <c r="AE3300" s="39"/>
      <c r="AF3300" s="39"/>
      <c r="AG3300" s="39"/>
      <c r="AH3300" s="39"/>
      <c r="AI3300" s="39"/>
      <c r="AJ3300" s="39"/>
      <c r="AK3300" s="39"/>
      <c r="AL3300" s="39"/>
      <c r="AM3300" s="39"/>
      <c r="AN3300" s="39"/>
      <c r="AO3300" s="39"/>
      <c r="AP3300" s="39"/>
      <c r="AQ3300" s="39"/>
      <c r="AR3300" s="39"/>
      <c r="AS3300" s="39"/>
      <c r="AT3300" s="39"/>
      <c r="AU3300" s="39"/>
      <c r="AV3300" s="39"/>
      <c r="AW3300" s="39"/>
      <c r="AX3300" s="39"/>
      <c r="AY3300" s="39"/>
      <c r="AZ3300" s="39"/>
      <c r="BA3300" s="39"/>
      <c r="BB3300" s="39"/>
      <c r="BC3300" s="39"/>
      <c r="BD3300" s="39"/>
      <c r="BE3300" s="39"/>
      <c r="BF3300" s="39"/>
      <c r="BG3300" s="39"/>
      <c r="BH3300" s="39"/>
      <c r="BI3300" s="39"/>
      <c r="BJ3300" s="39"/>
      <c r="BK3300" s="39"/>
      <c r="BL3300" s="39"/>
      <c r="BM3300" s="39"/>
      <c r="BN3300" s="39"/>
      <c r="BO3300" s="39"/>
      <c r="BP3300" s="39"/>
      <c r="BQ3300" s="39"/>
      <c r="BR3300" s="39"/>
      <c r="BS3300" s="39"/>
      <c r="BT3300" s="39"/>
      <c r="BU3300" s="39"/>
      <c r="BV3300" s="39"/>
      <c r="BW3300" s="39"/>
      <c r="BX3300" s="39"/>
      <c r="BY3300" s="39"/>
      <c r="BZ3300" s="39"/>
      <c r="CA3300" s="39"/>
      <c r="CB3300" s="39"/>
      <c r="CC3300" s="39"/>
      <c r="CD3300" s="39"/>
      <c r="CE3300" s="39"/>
      <c r="CF3300" s="39"/>
      <c r="CG3300" s="39"/>
      <c r="CH3300" s="39"/>
      <c r="CI3300" s="39"/>
      <c r="CJ3300" s="39"/>
      <c r="CK3300" s="39"/>
      <c r="CL3300" s="39"/>
      <c r="CM3300" s="39"/>
      <c r="CN3300" s="39"/>
      <c r="CO3300" s="39"/>
      <c r="CP3300" s="39"/>
      <c r="CQ3300" s="39"/>
      <c r="CR3300" s="39"/>
      <c r="CS3300" s="39"/>
      <c r="CT3300" s="39"/>
      <c r="CU3300" s="39"/>
      <c r="CV3300" s="39"/>
      <c r="CW3300" s="39"/>
      <c r="CX3300" s="39"/>
      <c r="CY3300" s="39"/>
      <c r="CZ3300" s="39"/>
      <c r="DA3300" s="39"/>
      <c r="DB3300" s="39"/>
      <c r="DC3300" s="39"/>
      <c r="DD3300" s="39"/>
      <c r="DE3300" s="39"/>
    </row>
    <row r="3301" spans="1:109" s="38" customFormat="1" ht="12">
      <c r="A3301" s="298"/>
      <c r="B3301" s="298"/>
      <c r="C3301" s="298"/>
      <c r="D3301" s="298"/>
      <c r="E3301" s="298"/>
      <c r="F3301" s="298"/>
      <c r="G3301" s="298"/>
      <c r="H3301" s="298"/>
      <c r="I3301" s="298"/>
      <c r="J3301" s="298"/>
      <c r="K3301" s="298"/>
      <c r="L3301" s="299"/>
      <c r="M3301" s="302"/>
      <c r="N3301" s="298"/>
      <c r="O3301" s="238"/>
      <c r="P3301" s="238"/>
      <c r="Q3301" s="238"/>
      <c r="T3301" s="39"/>
      <c r="U3301" s="39"/>
      <c r="V3301" s="39"/>
      <c r="W3301" s="39"/>
      <c r="X3301" s="39"/>
      <c r="Y3301" s="39"/>
      <c r="Z3301" s="39"/>
      <c r="AA3301" s="39"/>
      <c r="AB3301" s="39"/>
      <c r="AC3301" s="39"/>
      <c r="AD3301" s="39"/>
      <c r="AE3301" s="39"/>
      <c r="AF3301" s="39"/>
      <c r="AG3301" s="39"/>
      <c r="AH3301" s="39"/>
      <c r="AI3301" s="39"/>
      <c r="AJ3301" s="39"/>
      <c r="AK3301" s="39"/>
      <c r="AL3301" s="39"/>
      <c r="AM3301" s="39"/>
      <c r="AN3301" s="39"/>
      <c r="AO3301" s="39"/>
      <c r="AP3301" s="39"/>
      <c r="AQ3301" s="39"/>
      <c r="AR3301" s="39"/>
      <c r="AS3301" s="39"/>
      <c r="AT3301" s="39"/>
      <c r="AU3301" s="39"/>
      <c r="AV3301" s="39"/>
      <c r="AW3301" s="39"/>
      <c r="AX3301" s="39"/>
      <c r="AY3301" s="39"/>
      <c r="AZ3301" s="39"/>
      <c r="BA3301" s="39"/>
      <c r="BB3301" s="39"/>
      <c r="BC3301" s="39"/>
      <c r="BD3301" s="39"/>
      <c r="BE3301" s="39"/>
      <c r="BF3301" s="39"/>
      <c r="BG3301" s="39"/>
      <c r="BH3301" s="39"/>
      <c r="BI3301" s="39"/>
      <c r="BJ3301" s="39"/>
      <c r="BK3301" s="39"/>
      <c r="BL3301" s="39"/>
      <c r="BM3301" s="39"/>
      <c r="BN3301" s="39"/>
      <c r="BO3301" s="39"/>
      <c r="BP3301" s="39"/>
      <c r="BQ3301" s="39"/>
      <c r="BR3301" s="39"/>
      <c r="BS3301" s="39"/>
      <c r="BT3301" s="39"/>
      <c r="BU3301" s="39"/>
      <c r="BV3301" s="39"/>
      <c r="BW3301" s="39"/>
      <c r="BX3301" s="39"/>
      <c r="BY3301" s="39"/>
      <c r="BZ3301" s="39"/>
      <c r="CA3301" s="39"/>
      <c r="CB3301" s="39"/>
      <c r="CC3301" s="39"/>
      <c r="CD3301" s="39"/>
      <c r="CE3301" s="39"/>
      <c r="CF3301" s="39"/>
      <c r="CG3301" s="39"/>
      <c r="CH3301" s="39"/>
      <c r="CI3301" s="39"/>
      <c r="CJ3301" s="39"/>
      <c r="CK3301" s="39"/>
      <c r="CL3301" s="39"/>
      <c r="CM3301" s="39"/>
      <c r="CN3301" s="39"/>
      <c r="CO3301" s="39"/>
      <c r="CP3301" s="39"/>
      <c r="CQ3301" s="39"/>
      <c r="CR3301" s="39"/>
      <c r="CS3301" s="39"/>
      <c r="CT3301" s="39"/>
      <c r="CU3301" s="39"/>
      <c r="CV3301" s="39"/>
      <c r="CW3301" s="39"/>
      <c r="CX3301" s="39"/>
      <c r="CY3301" s="39"/>
      <c r="CZ3301" s="39"/>
      <c r="DA3301" s="39"/>
      <c r="DB3301" s="39"/>
      <c r="DC3301" s="39"/>
      <c r="DD3301" s="39"/>
      <c r="DE3301" s="39"/>
    </row>
    <row r="3302" spans="1:109" s="38" customFormat="1" ht="12">
      <c r="A3302" s="298"/>
      <c r="B3302" s="298"/>
      <c r="C3302" s="298"/>
      <c r="D3302" s="298"/>
      <c r="E3302" s="298"/>
      <c r="F3302" s="298"/>
      <c r="G3302" s="298"/>
      <c r="H3302" s="298"/>
      <c r="I3302" s="298"/>
      <c r="J3302" s="298"/>
      <c r="K3302" s="298"/>
      <c r="L3302" s="299"/>
      <c r="M3302" s="302"/>
      <c r="N3302" s="298"/>
      <c r="O3302" s="238"/>
      <c r="P3302" s="238"/>
      <c r="Q3302" s="238"/>
      <c r="T3302" s="39"/>
      <c r="U3302" s="39"/>
      <c r="V3302" s="39"/>
      <c r="W3302" s="39"/>
      <c r="X3302" s="39"/>
      <c r="Y3302" s="39"/>
      <c r="Z3302" s="39"/>
      <c r="AA3302" s="39"/>
      <c r="AB3302" s="39"/>
      <c r="AC3302" s="39"/>
      <c r="AD3302" s="39"/>
      <c r="AE3302" s="39"/>
      <c r="AF3302" s="39"/>
      <c r="AG3302" s="39"/>
      <c r="AH3302" s="39"/>
      <c r="AI3302" s="39"/>
      <c r="AJ3302" s="39"/>
      <c r="AK3302" s="39"/>
      <c r="AL3302" s="39"/>
      <c r="AM3302" s="39"/>
      <c r="AN3302" s="39"/>
      <c r="AO3302" s="39"/>
      <c r="AP3302" s="39"/>
      <c r="AQ3302" s="39"/>
      <c r="AR3302" s="39"/>
      <c r="AS3302" s="39"/>
      <c r="AT3302" s="39"/>
      <c r="AU3302" s="39"/>
      <c r="AV3302" s="39"/>
      <c r="AW3302" s="39"/>
      <c r="AX3302" s="39"/>
      <c r="AY3302" s="39"/>
      <c r="AZ3302" s="39"/>
      <c r="BA3302" s="39"/>
      <c r="BB3302" s="39"/>
      <c r="BC3302" s="39"/>
      <c r="BD3302" s="39"/>
      <c r="BE3302" s="39"/>
      <c r="BF3302" s="39"/>
      <c r="BG3302" s="39"/>
      <c r="BH3302" s="39"/>
      <c r="BI3302" s="39"/>
      <c r="BJ3302" s="39"/>
      <c r="BK3302" s="39"/>
      <c r="BL3302" s="39"/>
      <c r="BM3302" s="39"/>
      <c r="BN3302" s="39"/>
      <c r="BO3302" s="39"/>
      <c r="BP3302" s="39"/>
      <c r="BQ3302" s="39"/>
      <c r="BR3302" s="39"/>
      <c r="BS3302" s="39"/>
      <c r="BT3302" s="39"/>
      <c r="BU3302" s="39"/>
      <c r="BV3302" s="39"/>
      <c r="BW3302" s="39"/>
      <c r="BX3302" s="39"/>
      <c r="BY3302" s="39"/>
      <c r="BZ3302" s="39"/>
      <c r="CA3302" s="39"/>
      <c r="CB3302" s="39"/>
      <c r="CC3302" s="39"/>
      <c r="CD3302" s="39"/>
      <c r="CE3302" s="39"/>
      <c r="CF3302" s="39"/>
      <c r="CG3302" s="39"/>
      <c r="CH3302" s="39"/>
      <c r="CI3302" s="39"/>
      <c r="CJ3302" s="39"/>
      <c r="CK3302" s="39"/>
      <c r="CL3302" s="39"/>
      <c r="CM3302" s="39"/>
      <c r="CN3302" s="39"/>
      <c r="CO3302" s="39"/>
      <c r="CP3302" s="39"/>
      <c r="CQ3302" s="39"/>
      <c r="CR3302" s="39"/>
      <c r="CS3302" s="39"/>
      <c r="CT3302" s="39"/>
      <c r="CU3302" s="39"/>
      <c r="CV3302" s="39"/>
      <c r="CW3302" s="39"/>
      <c r="CX3302" s="39"/>
      <c r="CY3302" s="39"/>
      <c r="CZ3302" s="39"/>
      <c r="DA3302" s="39"/>
      <c r="DB3302" s="39"/>
      <c r="DC3302" s="39"/>
      <c r="DD3302" s="39"/>
      <c r="DE3302" s="39"/>
    </row>
    <row r="3303" spans="1:109" s="38" customFormat="1" ht="12">
      <c r="A3303" s="298"/>
      <c r="B3303" s="298"/>
      <c r="C3303" s="298"/>
      <c r="D3303" s="298"/>
      <c r="E3303" s="298"/>
      <c r="F3303" s="298"/>
      <c r="G3303" s="298"/>
      <c r="H3303" s="298"/>
      <c r="I3303" s="298"/>
      <c r="J3303" s="298"/>
      <c r="K3303" s="298"/>
      <c r="L3303" s="299"/>
      <c r="M3303" s="302"/>
      <c r="N3303" s="298"/>
      <c r="O3303" s="238"/>
      <c r="P3303" s="238"/>
      <c r="Q3303" s="238"/>
      <c r="T3303" s="39"/>
      <c r="U3303" s="39"/>
      <c r="V3303" s="39"/>
      <c r="W3303" s="39"/>
      <c r="X3303" s="39"/>
      <c r="Y3303" s="39"/>
      <c r="Z3303" s="39"/>
      <c r="AA3303" s="39"/>
      <c r="AB3303" s="39"/>
      <c r="AC3303" s="39"/>
      <c r="AD3303" s="39"/>
      <c r="AE3303" s="39"/>
      <c r="AF3303" s="39"/>
      <c r="AG3303" s="39"/>
      <c r="AH3303" s="39"/>
      <c r="AI3303" s="39"/>
      <c r="AJ3303" s="39"/>
      <c r="AK3303" s="39"/>
      <c r="AL3303" s="39"/>
      <c r="AM3303" s="39"/>
      <c r="AN3303" s="39"/>
      <c r="AO3303" s="39"/>
      <c r="AP3303" s="39"/>
      <c r="AQ3303" s="39"/>
      <c r="AR3303" s="39"/>
      <c r="AS3303" s="39"/>
      <c r="AT3303" s="39"/>
      <c r="AU3303" s="39"/>
      <c r="AV3303" s="39"/>
      <c r="AW3303" s="39"/>
      <c r="AX3303" s="39"/>
      <c r="AY3303" s="39"/>
      <c r="AZ3303" s="39"/>
      <c r="BA3303" s="39"/>
      <c r="BB3303" s="39"/>
      <c r="BC3303" s="39"/>
      <c r="BD3303" s="39"/>
      <c r="BE3303" s="39"/>
      <c r="BF3303" s="39"/>
      <c r="BG3303" s="39"/>
      <c r="BH3303" s="39"/>
      <c r="BI3303" s="39"/>
      <c r="BJ3303" s="39"/>
      <c r="BK3303" s="39"/>
      <c r="BL3303" s="39"/>
      <c r="BM3303" s="39"/>
      <c r="BN3303" s="39"/>
      <c r="BO3303" s="39"/>
      <c r="BP3303" s="39"/>
      <c r="BQ3303" s="39"/>
      <c r="BR3303" s="39"/>
      <c r="BS3303" s="39"/>
      <c r="BT3303" s="39"/>
      <c r="BU3303" s="39"/>
      <c r="BV3303" s="39"/>
      <c r="BW3303" s="39"/>
      <c r="BX3303" s="39"/>
      <c r="BY3303" s="39"/>
      <c r="BZ3303" s="39"/>
      <c r="CA3303" s="39"/>
      <c r="CB3303" s="39"/>
      <c r="CC3303" s="39"/>
      <c r="CD3303" s="39"/>
      <c r="CE3303" s="39"/>
      <c r="CF3303" s="39"/>
      <c r="CG3303" s="39"/>
      <c r="CH3303" s="39"/>
      <c r="CI3303" s="39"/>
      <c r="CJ3303" s="39"/>
      <c r="CK3303" s="39"/>
      <c r="CL3303" s="39"/>
      <c r="CM3303" s="39"/>
      <c r="CN3303" s="39"/>
      <c r="CO3303" s="39"/>
      <c r="CP3303" s="39"/>
      <c r="CQ3303" s="39"/>
      <c r="CR3303" s="39"/>
      <c r="CS3303" s="39"/>
      <c r="CT3303" s="39"/>
      <c r="CU3303" s="39"/>
      <c r="CV3303" s="39"/>
      <c r="CW3303" s="39"/>
      <c r="CX3303" s="39"/>
      <c r="CY3303" s="39"/>
      <c r="CZ3303" s="39"/>
      <c r="DA3303" s="39"/>
      <c r="DB3303" s="39"/>
      <c r="DC3303" s="39"/>
      <c r="DD3303" s="39"/>
      <c r="DE3303" s="39"/>
    </row>
    <row r="3304" spans="1:109" s="38" customFormat="1" ht="12">
      <c r="A3304" s="298"/>
      <c r="B3304" s="298"/>
      <c r="C3304" s="298"/>
      <c r="D3304" s="298"/>
      <c r="E3304" s="298"/>
      <c r="F3304" s="298"/>
      <c r="G3304" s="298"/>
      <c r="H3304" s="298"/>
      <c r="I3304" s="298"/>
      <c r="J3304" s="298"/>
      <c r="K3304" s="298"/>
      <c r="L3304" s="299"/>
      <c r="M3304" s="302"/>
      <c r="N3304" s="298"/>
      <c r="O3304" s="238"/>
      <c r="P3304" s="238"/>
      <c r="Q3304" s="238"/>
      <c r="T3304" s="39"/>
      <c r="U3304" s="39"/>
      <c r="V3304" s="39"/>
      <c r="W3304" s="39"/>
      <c r="X3304" s="39"/>
      <c r="Y3304" s="39"/>
      <c r="Z3304" s="39"/>
      <c r="AA3304" s="39"/>
      <c r="AB3304" s="39"/>
      <c r="AC3304" s="39"/>
      <c r="AD3304" s="39"/>
      <c r="AE3304" s="39"/>
      <c r="AF3304" s="39"/>
      <c r="AG3304" s="39"/>
      <c r="AH3304" s="39"/>
      <c r="AI3304" s="39"/>
      <c r="AJ3304" s="39"/>
      <c r="AK3304" s="39"/>
      <c r="AL3304" s="39"/>
      <c r="AM3304" s="39"/>
      <c r="AN3304" s="39"/>
      <c r="AO3304" s="39"/>
      <c r="AP3304" s="39"/>
      <c r="AQ3304" s="39"/>
      <c r="AR3304" s="39"/>
      <c r="AS3304" s="39"/>
      <c r="AT3304" s="39"/>
      <c r="AU3304" s="39"/>
      <c r="AV3304" s="39"/>
      <c r="AW3304" s="39"/>
      <c r="AX3304" s="39"/>
      <c r="AY3304" s="39"/>
      <c r="AZ3304" s="39"/>
      <c r="BA3304" s="39"/>
      <c r="BB3304" s="39"/>
      <c r="BC3304" s="39"/>
      <c r="BD3304" s="39"/>
      <c r="BE3304" s="39"/>
      <c r="BF3304" s="39"/>
      <c r="BG3304" s="39"/>
      <c r="BH3304" s="39"/>
      <c r="BI3304" s="39"/>
      <c r="BJ3304" s="39"/>
      <c r="BK3304" s="39"/>
      <c r="BL3304" s="39"/>
      <c r="BM3304" s="39"/>
      <c r="BN3304" s="39"/>
      <c r="BO3304" s="39"/>
      <c r="BP3304" s="39"/>
      <c r="BQ3304" s="39"/>
      <c r="BR3304" s="39"/>
      <c r="BS3304" s="39"/>
      <c r="BT3304" s="39"/>
      <c r="BU3304" s="39"/>
      <c r="BV3304" s="39"/>
      <c r="BW3304" s="39"/>
      <c r="BX3304" s="39"/>
      <c r="BY3304" s="39"/>
      <c r="BZ3304" s="39"/>
      <c r="CA3304" s="39"/>
      <c r="CB3304" s="39"/>
      <c r="CC3304" s="39"/>
      <c r="CD3304" s="39"/>
      <c r="CE3304" s="39"/>
      <c r="CF3304" s="39"/>
      <c r="CG3304" s="39"/>
      <c r="CH3304" s="39"/>
      <c r="CI3304" s="39"/>
      <c r="CJ3304" s="39"/>
      <c r="CK3304" s="39"/>
      <c r="CL3304" s="39"/>
      <c r="CM3304" s="39"/>
      <c r="CN3304" s="39"/>
      <c r="CO3304" s="39"/>
      <c r="CP3304" s="39"/>
      <c r="CQ3304" s="39"/>
      <c r="CR3304" s="39"/>
      <c r="CS3304" s="39"/>
      <c r="CT3304" s="39"/>
      <c r="CU3304" s="39"/>
      <c r="CV3304" s="39"/>
      <c r="CW3304" s="39"/>
      <c r="CX3304" s="39"/>
      <c r="CY3304" s="39"/>
      <c r="CZ3304" s="39"/>
      <c r="DA3304" s="39"/>
      <c r="DB3304" s="39"/>
      <c r="DC3304" s="39"/>
      <c r="DD3304" s="39"/>
      <c r="DE3304" s="39"/>
    </row>
    <row r="3305" spans="1:109" s="38" customFormat="1" ht="12">
      <c r="A3305" s="298"/>
      <c r="B3305" s="298"/>
      <c r="C3305" s="298"/>
      <c r="D3305" s="298"/>
      <c r="E3305" s="298"/>
      <c r="F3305" s="298"/>
      <c r="G3305" s="298"/>
      <c r="H3305" s="298"/>
      <c r="I3305" s="298"/>
      <c r="J3305" s="298"/>
      <c r="K3305" s="298"/>
      <c r="L3305" s="299"/>
      <c r="M3305" s="302"/>
      <c r="N3305" s="298"/>
      <c r="O3305" s="238"/>
      <c r="P3305" s="238"/>
      <c r="Q3305" s="238"/>
      <c r="T3305" s="39"/>
      <c r="U3305" s="39"/>
      <c r="V3305" s="39"/>
      <c r="W3305" s="39"/>
      <c r="X3305" s="39"/>
      <c r="Y3305" s="39"/>
      <c r="Z3305" s="39"/>
      <c r="AA3305" s="39"/>
      <c r="AB3305" s="39"/>
      <c r="AC3305" s="39"/>
      <c r="AD3305" s="39"/>
      <c r="AE3305" s="39"/>
      <c r="AF3305" s="39"/>
      <c r="AG3305" s="39"/>
      <c r="AH3305" s="39"/>
      <c r="AI3305" s="39"/>
      <c r="AJ3305" s="39"/>
      <c r="AK3305" s="39"/>
      <c r="AL3305" s="39"/>
      <c r="AM3305" s="39"/>
      <c r="AN3305" s="39"/>
      <c r="AO3305" s="39"/>
      <c r="AP3305" s="39"/>
      <c r="AQ3305" s="39"/>
      <c r="AR3305" s="39"/>
      <c r="AS3305" s="39"/>
      <c r="AT3305" s="39"/>
      <c r="AU3305" s="39"/>
      <c r="AV3305" s="39"/>
      <c r="AW3305" s="39"/>
      <c r="AX3305" s="39"/>
      <c r="AY3305" s="39"/>
      <c r="AZ3305" s="39"/>
      <c r="BA3305" s="39"/>
      <c r="BB3305" s="39"/>
      <c r="BC3305" s="39"/>
      <c r="BD3305" s="39"/>
      <c r="BE3305" s="39"/>
      <c r="BF3305" s="39"/>
      <c r="BG3305" s="39"/>
      <c r="BH3305" s="39"/>
      <c r="BI3305" s="39"/>
      <c r="BJ3305" s="39"/>
      <c r="BK3305" s="39"/>
      <c r="BL3305" s="39"/>
      <c r="BM3305" s="39"/>
      <c r="BN3305" s="39"/>
      <c r="BO3305" s="39"/>
      <c r="BP3305" s="39"/>
      <c r="BQ3305" s="39"/>
      <c r="BR3305" s="39"/>
      <c r="BS3305" s="39"/>
      <c r="BT3305" s="39"/>
      <c r="BU3305" s="39"/>
      <c r="BV3305" s="39"/>
      <c r="BW3305" s="39"/>
      <c r="BX3305" s="39"/>
      <c r="BY3305" s="39"/>
      <c r="BZ3305" s="39"/>
      <c r="CA3305" s="39"/>
      <c r="CB3305" s="39"/>
      <c r="CC3305" s="39"/>
      <c r="CD3305" s="39"/>
      <c r="CE3305" s="39"/>
      <c r="CF3305" s="39"/>
      <c r="CG3305" s="39"/>
      <c r="CH3305" s="39"/>
      <c r="CI3305" s="39"/>
      <c r="CJ3305" s="39"/>
      <c r="CK3305" s="39"/>
      <c r="CL3305" s="39"/>
      <c r="CM3305" s="39"/>
      <c r="CN3305" s="39"/>
      <c r="CO3305" s="39"/>
      <c r="CP3305" s="39"/>
      <c r="CQ3305" s="39"/>
      <c r="CR3305" s="39"/>
      <c r="CS3305" s="39"/>
      <c r="CT3305" s="39"/>
      <c r="CU3305" s="39"/>
      <c r="CV3305" s="39"/>
      <c r="CW3305" s="39"/>
      <c r="CX3305" s="39"/>
      <c r="CY3305" s="39"/>
      <c r="CZ3305" s="39"/>
      <c r="DA3305" s="39"/>
      <c r="DB3305" s="39"/>
      <c r="DC3305" s="39"/>
      <c r="DD3305" s="39"/>
      <c r="DE3305" s="39"/>
    </row>
    <row r="3306" spans="1:109" s="38" customFormat="1" ht="12">
      <c r="A3306" s="298"/>
      <c r="B3306" s="298"/>
      <c r="C3306" s="298"/>
      <c r="D3306" s="298"/>
      <c r="E3306" s="298"/>
      <c r="F3306" s="298"/>
      <c r="G3306" s="298"/>
      <c r="H3306" s="298"/>
      <c r="I3306" s="298"/>
      <c r="J3306" s="298"/>
      <c r="K3306" s="298"/>
      <c r="L3306" s="299"/>
      <c r="M3306" s="302"/>
      <c r="N3306" s="298"/>
      <c r="O3306" s="238"/>
      <c r="P3306" s="238"/>
      <c r="Q3306" s="238"/>
      <c r="T3306" s="39"/>
      <c r="U3306" s="39"/>
      <c r="V3306" s="39"/>
      <c r="W3306" s="39"/>
      <c r="X3306" s="39"/>
      <c r="Y3306" s="39"/>
      <c r="Z3306" s="39"/>
      <c r="AA3306" s="39"/>
      <c r="AB3306" s="39"/>
      <c r="AC3306" s="39"/>
      <c r="AD3306" s="39"/>
      <c r="AE3306" s="39"/>
      <c r="AF3306" s="39"/>
      <c r="AG3306" s="39"/>
      <c r="AH3306" s="39"/>
      <c r="AI3306" s="39"/>
      <c r="AJ3306" s="39"/>
      <c r="AK3306" s="39"/>
      <c r="AL3306" s="39"/>
      <c r="AM3306" s="39"/>
      <c r="AN3306" s="39"/>
      <c r="AO3306" s="39"/>
      <c r="AP3306" s="39"/>
      <c r="AQ3306" s="39"/>
      <c r="AR3306" s="39"/>
      <c r="AS3306" s="39"/>
      <c r="AT3306" s="39"/>
      <c r="AU3306" s="39"/>
      <c r="AV3306" s="39"/>
      <c r="AW3306" s="39"/>
      <c r="AX3306" s="39"/>
      <c r="AY3306" s="39"/>
      <c r="AZ3306" s="39"/>
      <c r="BA3306" s="39"/>
      <c r="BB3306" s="39"/>
      <c r="BC3306" s="39"/>
      <c r="BD3306" s="39"/>
      <c r="BE3306" s="39"/>
      <c r="BF3306" s="39"/>
      <c r="BG3306" s="39"/>
      <c r="BH3306" s="39"/>
      <c r="BI3306" s="39"/>
      <c r="BJ3306" s="39"/>
      <c r="BK3306" s="39"/>
      <c r="BL3306" s="39"/>
      <c r="BM3306" s="39"/>
      <c r="BN3306" s="39"/>
      <c r="BO3306" s="39"/>
      <c r="BP3306" s="39"/>
      <c r="BQ3306" s="39"/>
      <c r="BR3306" s="39"/>
      <c r="BS3306" s="39"/>
      <c r="BT3306" s="39"/>
      <c r="BU3306" s="39"/>
      <c r="BV3306" s="39"/>
      <c r="BW3306" s="39"/>
      <c r="BX3306" s="39"/>
      <c r="BY3306" s="39"/>
      <c r="BZ3306" s="39"/>
      <c r="CA3306" s="39"/>
      <c r="CB3306" s="39"/>
      <c r="CC3306" s="39"/>
      <c r="CD3306" s="39"/>
      <c r="CE3306" s="39"/>
      <c r="CF3306" s="39"/>
      <c r="CG3306" s="39"/>
      <c r="CH3306" s="39"/>
      <c r="CI3306" s="39"/>
      <c r="CJ3306" s="39"/>
      <c r="CK3306" s="39"/>
      <c r="CL3306" s="39"/>
      <c r="CM3306" s="39"/>
      <c r="CN3306" s="39"/>
      <c r="CO3306" s="39"/>
      <c r="CP3306" s="39"/>
      <c r="CQ3306" s="39"/>
      <c r="CR3306" s="39"/>
      <c r="CS3306" s="39"/>
      <c r="CT3306" s="39"/>
      <c r="CU3306" s="39"/>
      <c r="CV3306" s="39"/>
      <c r="CW3306" s="39"/>
      <c r="CX3306" s="39"/>
      <c r="CY3306" s="39"/>
      <c r="CZ3306" s="39"/>
      <c r="DA3306" s="39"/>
      <c r="DB3306" s="39"/>
      <c r="DC3306" s="39"/>
      <c r="DD3306" s="39"/>
      <c r="DE3306" s="39"/>
    </row>
    <row r="3307" spans="1:109" s="38" customFormat="1" ht="12">
      <c r="A3307" s="298"/>
      <c r="B3307" s="298"/>
      <c r="C3307" s="298"/>
      <c r="D3307" s="298"/>
      <c r="E3307" s="298"/>
      <c r="F3307" s="298"/>
      <c r="G3307" s="298"/>
      <c r="H3307" s="298"/>
      <c r="I3307" s="298"/>
      <c r="J3307" s="298"/>
      <c r="K3307" s="298"/>
      <c r="L3307" s="299"/>
      <c r="M3307" s="302"/>
      <c r="N3307" s="298"/>
      <c r="O3307" s="238"/>
      <c r="P3307" s="238"/>
      <c r="Q3307" s="238"/>
      <c r="T3307" s="39"/>
      <c r="U3307" s="39"/>
      <c r="V3307" s="39"/>
      <c r="W3307" s="39"/>
      <c r="X3307" s="39"/>
      <c r="Y3307" s="39"/>
      <c r="Z3307" s="39"/>
      <c r="AA3307" s="39"/>
      <c r="AB3307" s="39"/>
      <c r="AC3307" s="39"/>
      <c r="AD3307" s="39"/>
      <c r="AE3307" s="39"/>
      <c r="AF3307" s="39"/>
      <c r="AG3307" s="39"/>
      <c r="AH3307" s="39"/>
      <c r="AI3307" s="39"/>
      <c r="AJ3307" s="39"/>
      <c r="AK3307" s="39"/>
      <c r="AL3307" s="39"/>
      <c r="AM3307" s="39"/>
      <c r="AN3307" s="39"/>
      <c r="AO3307" s="39"/>
      <c r="AP3307" s="39"/>
      <c r="AQ3307" s="39"/>
      <c r="AR3307" s="39"/>
      <c r="AS3307" s="39"/>
      <c r="AT3307" s="39"/>
      <c r="AU3307" s="39"/>
      <c r="AV3307" s="39"/>
      <c r="AW3307" s="39"/>
      <c r="AX3307" s="39"/>
      <c r="AY3307" s="39"/>
      <c r="AZ3307" s="39"/>
      <c r="BA3307" s="39"/>
      <c r="BB3307" s="39"/>
      <c r="BC3307" s="39"/>
      <c r="BD3307" s="39"/>
      <c r="BE3307" s="39"/>
      <c r="BF3307" s="39"/>
      <c r="BG3307" s="39"/>
      <c r="BH3307" s="39"/>
      <c r="BI3307" s="39"/>
      <c r="BJ3307" s="39"/>
      <c r="BK3307" s="39"/>
      <c r="BL3307" s="39"/>
      <c r="BM3307" s="39"/>
      <c r="BN3307" s="39"/>
      <c r="BO3307" s="39"/>
      <c r="BP3307" s="39"/>
      <c r="BQ3307" s="39"/>
      <c r="BR3307" s="39"/>
      <c r="BS3307" s="39"/>
      <c r="BT3307" s="39"/>
      <c r="BU3307" s="39"/>
      <c r="BV3307" s="39"/>
      <c r="BW3307" s="39"/>
      <c r="BX3307" s="39"/>
      <c r="BY3307" s="39"/>
      <c r="BZ3307" s="39"/>
      <c r="CA3307" s="39"/>
      <c r="CB3307" s="39"/>
      <c r="CC3307" s="39"/>
      <c r="CD3307" s="39"/>
      <c r="CE3307" s="39"/>
      <c r="CF3307" s="39"/>
      <c r="CG3307" s="39"/>
      <c r="CH3307" s="39"/>
      <c r="CI3307" s="39"/>
      <c r="CJ3307" s="39"/>
      <c r="CK3307" s="39"/>
      <c r="CL3307" s="39"/>
      <c r="CM3307" s="39"/>
      <c r="CN3307" s="39"/>
      <c r="CO3307" s="39"/>
      <c r="CP3307" s="39"/>
      <c r="CQ3307" s="39"/>
      <c r="CR3307" s="39"/>
      <c r="CS3307" s="39"/>
      <c r="CT3307" s="39"/>
      <c r="CU3307" s="39"/>
      <c r="CV3307" s="39"/>
      <c r="CW3307" s="39"/>
      <c r="CX3307" s="39"/>
      <c r="CY3307" s="39"/>
      <c r="CZ3307" s="39"/>
      <c r="DA3307" s="39"/>
      <c r="DB3307" s="39"/>
      <c r="DC3307" s="39"/>
      <c r="DD3307" s="39"/>
      <c r="DE3307" s="39"/>
    </row>
    <row r="3308" spans="1:109" s="38" customFormat="1" ht="12">
      <c r="A3308" s="298"/>
      <c r="B3308" s="298"/>
      <c r="C3308" s="298"/>
      <c r="D3308" s="298"/>
      <c r="E3308" s="298"/>
      <c r="F3308" s="298"/>
      <c r="G3308" s="298"/>
      <c r="H3308" s="298"/>
      <c r="I3308" s="298"/>
      <c r="J3308" s="298"/>
      <c r="K3308" s="298"/>
      <c r="L3308" s="299"/>
      <c r="M3308" s="302"/>
      <c r="N3308" s="298"/>
      <c r="O3308" s="238"/>
      <c r="P3308" s="238"/>
      <c r="Q3308" s="238"/>
      <c r="T3308" s="39"/>
      <c r="U3308" s="39"/>
      <c r="V3308" s="39"/>
      <c r="W3308" s="39"/>
      <c r="X3308" s="39"/>
      <c r="Y3308" s="39"/>
      <c r="Z3308" s="39"/>
      <c r="AA3308" s="39"/>
      <c r="AB3308" s="39"/>
      <c r="AC3308" s="39"/>
      <c r="AD3308" s="39"/>
      <c r="AE3308" s="39"/>
      <c r="AF3308" s="39"/>
      <c r="AG3308" s="39"/>
      <c r="AH3308" s="39"/>
      <c r="AI3308" s="39"/>
      <c r="AJ3308" s="39"/>
      <c r="AK3308" s="39"/>
      <c r="AL3308" s="39"/>
      <c r="AM3308" s="39"/>
      <c r="AN3308" s="39"/>
      <c r="AO3308" s="39"/>
      <c r="AP3308" s="39"/>
      <c r="AQ3308" s="39"/>
      <c r="AR3308" s="39"/>
      <c r="AS3308" s="39"/>
      <c r="AT3308" s="39"/>
      <c r="AU3308" s="39"/>
      <c r="AV3308" s="39"/>
      <c r="AW3308" s="39"/>
      <c r="AX3308" s="39"/>
      <c r="AY3308" s="39"/>
      <c r="AZ3308" s="39"/>
      <c r="BA3308" s="39"/>
      <c r="BB3308" s="39"/>
      <c r="BC3308" s="39"/>
      <c r="BD3308" s="39"/>
      <c r="BE3308" s="39"/>
      <c r="BF3308" s="39"/>
      <c r="BG3308" s="39"/>
      <c r="BH3308" s="39"/>
      <c r="BI3308" s="39"/>
      <c r="BJ3308" s="39"/>
      <c r="BK3308" s="39"/>
      <c r="BL3308" s="39"/>
      <c r="BM3308" s="39"/>
      <c r="BN3308" s="39"/>
      <c r="BO3308" s="39"/>
      <c r="BP3308" s="39"/>
      <c r="BQ3308" s="39"/>
      <c r="BR3308" s="39"/>
      <c r="BS3308" s="39"/>
      <c r="BT3308" s="39"/>
      <c r="BU3308" s="39"/>
      <c r="BV3308" s="39"/>
      <c r="BW3308" s="39"/>
      <c r="BX3308" s="39"/>
      <c r="BY3308" s="39"/>
      <c r="BZ3308" s="39"/>
      <c r="CA3308" s="39"/>
      <c r="CB3308" s="39"/>
      <c r="CC3308" s="39"/>
      <c r="CD3308" s="39"/>
      <c r="CE3308" s="39"/>
      <c r="CF3308" s="39"/>
      <c r="CG3308" s="39"/>
      <c r="CH3308" s="39"/>
      <c r="CI3308" s="39"/>
      <c r="CJ3308" s="39"/>
      <c r="CK3308" s="39"/>
      <c r="CL3308" s="39"/>
      <c r="CM3308" s="39"/>
      <c r="CN3308" s="39"/>
      <c r="CO3308" s="39"/>
      <c r="CP3308" s="39"/>
      <c r="CQ3308" s="39"/>
      <c r="CR3308" s="39"/>
      <c r="CS3308" s="39"/>
      <c r="CT3308" s="39"/>
      <c r="CU3308" s="39"/>
      <c r="CV3308" s="39"/>
      <c r="CW3308" s="39"/>
      <c r="CX3308" s="39"/>
      <c r="CY3308" s="39"/>
      <c r="CZ3308" s="39"/>
      <c r="DA3308" s="39"/>
      <c r="DB3308" s="39"/>
      <c r="DC3308" s="39"/>
      <c r="DD3308" s="39"/>
      <c r="DE3308" s="39"/>
    </row>
    <row r="3309" spans="1:109" s="38" customFormat="1" ht="12">
      <c r="A3309" s="298"/>
      <c r="B3309" s="298"/>
      <c r="C3309" s="298"/>
      <c r="D3309" s="298"/>
      <c r="E3309" s="298"/>
      <c r="F3309" s="298"/>
      <c r="G3309" s="298"/>
      <c r="H3309" s="298"/>
      <c r="I3309" s="298"/>
      <c r="J3309" s="298"/>
      <c r="K3309" s="298"/>
      <c r="L3309" s="299"/>
      <c r="M3309" s="302"/>
      <c r="N3309" s="298"/>
      <c r="O3309" s="238"/>
      <c r="P3309" s="238"/>
      <c r="Q3309" s="238"/>
      <c r="T3309" s="39"/>
      <c r="U3309" s="39"/>
      <c r="V3309" s="39"/>
      <c r="W3309" s="39"/>
      <c r="X3309" s="39"/>
      <c r="Y3309" s="39"/>
      <c r="Z3309" s="39"/>
      <c r="AA3309" s="39"/>
      <c r="AB3309" s="39"/>
      <c r="AC3309" s="39"/>
      <c r="AD3309" s="39"/>
      <c r="AE3309" s="39"/>
      <c r="AF3309" s="39"/>
      <c r="AG3309" s="39"/>
      <c r="AH3309" s="39"/>
      <c r="AI3309" s="39"/>
      <c r="AJ3309" s="39"/>
      <c r="AK3309" s="39"/>
      <c r="AL3309" s="39"/>
      <c r="AM3309" s="39"/>
      <c r="AN3309" s="39"/>
      <c r="AO3309" s="39"/>
      <c r="AP3309" s="39"/>
      <c r="AQ3309" s="39"/>
      <c r="AR3309" s="39"/>
      <c r="AS3309" s="39"/>
      <c r="AT3309" s="39"/>
      <c r="AU3309" s="39"/>
      <c r="AV3309" s="39"/>
      <c r="AW3309" s="39"/>
      <c r="AX3309" s="39"/>
      <c r="AY3309" s="39"/>
      <c r="AZ3309" s="39"/>
      <c r="BA3309" s="39"/>
      <c r="BB3309" s="39"/>
      <c r="BC3309" s="39"/>
      <c r="BD3309" s="39"/>
      <c r="BE3309" s="39"/>
      <c r="BF3309" s="39"/>
      <c r="BG3309" s="39"/>
      <c r="BH3309" s="39"/>
      <c r="BI3309" s="39"/>
      <c r="BJ3309" s="39"/>
      <c r="BK3309" s="39"/>
      <c r="BL3309" s="39"/>
      <c r="BM3309" s="39"/>
      <c r="BN3309" s="39"/>
      <c r="BO3309" s="39"/>
      <c r="BP3309" s="39"/>
      <c r="BQ3309" s="39"/>
      <c r="BR3309" s="39"/>
      <c r="BS3309" s="39"/>
      <c r="BT3309" s="39"/>
      <c r="BU3309" s="39"/>
      <c r="BV3309" s="39"/>
      <c r="BW3309" s="39"/>
      <c r="BX3309" s="39"/>
      <c r="BY3309" s="39"/>
      <c r="BZ3309" s="39"/>
      <c r="CA3309" s="39"/>
      <c r="CB3309" s="39"/>
      <c r="CC3309" s="39"/>
      <c r="CD3309" s="39"/>
      <c r="CE3309" s="39"/>
      <c r="CF3309" s="39"/>
      <c r="CG3309" s="39"/>
      <c r="CH3309" s="39"/>
      <c r="CI3309" s="39"/>
      <c r="CJ3309" s="39"/>
      <c r="CK3309" s="39"/>
      <c r="CL3309" s="39"/>
      <c r="CM3309" s="39"/>
      <c r="CN3309" s="39"/>
      <c r="CO3309" s="39"/>
      <c r="CP3309" s="39"/>
      <c r="CQ3309" s="39"/>
      <c r="CR3309" s="39"/>
      <c r="CS3309" s="39"/>
      <c r="CT3309" s="39"/>
      <c r="CU3309" s="39"/>
      <c r="CV3309" s="39"/>
      <c r="CW3309" s="39"/>
      <c r="CX3309" s="39"/>
      <c r="CY3309" s="39"/>
      <c r="CZ3309" s="39"/>
      <c r="DA3309" s="39"/>
      <c r="DB3309" s="39"/>
      <c r="DC3309" s="39"/>
      <c r="DD3309" s="39"/>
      <c r="DE3309" s="39"/>
    </row>
    <row r="3310" spans="1:109" s="38" customFormat="1" ht="12">
      <c r="A3310" s="298"/>
      <c r="B3310" s="298"/>
      <c r="C3310" s="298"/>
      <c r="D3310" s="298"/>
      <c r="E3310" s="298"/>
      <c r="F3310" s="298"/>
      <c r="G3310" s="298"/>
      <c r="H3310" s="298"/>
      <c r="I3310" s="298"/>
      <c r="J3310" s="298"/>
      <c r="K3310" s="298"/>
      <c r="L3310" s="299"/>
      <c r="M3310" s="302"/>
      <c r="N3310" s="298"/>
      <c r="O3310" s="238"/>
      <c r="P3310" s="238"/>
      <c r="Q3310" s="238"/>
      <c r="T3310" s="39"/>
      <c r="U3310" s="39"/>
      <c r="V3310" s="39"/>
      <c r="W3310" s="39"/>
      <c r="X3310" s="39"/>
      <c r="Y3310" s="39"/>
      <c r="Z3310" s="39"/>
      <c r="AA3310" s="39"/>
      <c r="AB3310" s="39"/>
      <c r="AC3310" s="39"/>
      <c r="AD3310" s="39"/>
      <c r="AE3310" s="39"/>
      <c r="AF3310" s="39"/>
      <c r="AG3310" s="39"/>
      <c r="AH3310" s="39"/>
      <c r="AI3310" s="39"/>
      <c r="AJ3310" s="39"/>
      <c r="AK3310" s="39"/>
      <c r="AL3310" s="39"/>
      <c r="AM3310" s="39"/>
      <c r="AN3310" s="39"/>
      <c r="AO3310" s="39"/>
      <c r="AP3310" s="39"/>
      <c r="AQ3310" s="39"/>
      <c r="AR3310" s="39"/>
      <c r="AS3310" s="39"/>
      <c r="AT3310" s="39"/>
      <c r="AU3310" s="39"/>
      <c r="AV3310" s="39"/>
      <c r="AW3310" s="39"/>
      <c r="AX3310" s="39"/>
      <c r="AY3310" s="39"/>
      <c r="AZ3310" s="39"/>
      <c r="BA3310" s="39"/>
      <c r="BB3310" s="39"/>
      <c r="BC3310" s="39"/>
      <c r="BD3310" s="39"/>
      <c r="BE3310" s="39"/>
      <c r="BF3310" s="39"/>
      <c r="BG3310" s="39"/>
      <c r="BH3310" s="39"/>
      <c r="BI3310" s="39"/>
      <c r="BJ3310" s="39"/>
      <c r="BK3310" s="39"/>
      <c r="BL3310" s="39"/>
      <c r="BM3310" s="39"/>
      <c r="BN3310" s="39"/>
      <c r="BO3310" s="39"/>
      <c r="BP3310" s="39"/>
      <c r="BQ3310" s="39"/>
      <c r="BR3310" s="39"/>
      <c r="BS3310" s="39"/>
      <c r="BT3310" s="39"/>
      <c r="BU3310" s="39"/>
      <c r="BV3310" s="39"/>
      <c r="BW3310" s="39"/>
      <c r="BX3310" s="39"/>
      <c r="BY3310" s="39"/>
      <c r="BZ3310" s="39"/>
      <c r="CA3310" s="39"/>
      <c r="CB3310" s="39"/>
      <c r="CC3310" s="39"/>
      <c r="CD3310" s="39"/>
      <c r="CE3310" s="39"/>
      <c r="CF3310" s="39"/>
      <c r="CG3310" s="39"/>
      <c r="CH3310" s="39"/>
      <c r="CI3310" s="39"/>
      <c r="CJ3310" s="39"/>
      <c r="CK3310" s="39"/>
      <c r="CL3310" s="39"/>
      <c r="CM3310" s="39"/>
      <c r="CN3310" s="39"/>
      <c r="CO3310" s="39"/>
      <c r="CP3310" s="39"/>
      <c r="CQ3310" s="39"/>
      <c r="CR3310" s="39"/>
      <c r="CS3310" s="39"/>
      <c r="CT3310" s="39"/>
      <c r="CU3310" s="39"/>
      <c r="CV3310" s="39"/>
      <c r="CW3310" s="39"/>
      <c r="CX3310" s="39"/>
      <c r="CY3310" s="39"/>
      <c r="CZ3310" s="39"/>
      <c r="DA3310" s="39"/>
      <c r="DB3310" s="39"/>
      <c r="DC3310" s="39"/>
      <c r="DD3310" s="39"/>
      <c r="DE3310" s="39"/>
    </row>
    <row r="3311" spans="1:109" s="38" customFormat="1" ht="12">
      <c r="A3311" s="298"/>
      <c r="B3311" s="298"/>
      <c r="C3311" s="298"/>
      <c r="D3311" s="298"/>
      <c r="E3311" s="298"/>
      <c r="F3311" s="298"/>
      <c r="G3311" s="298"/>
      <c r="H3311" s="298"/>
      <c r="I3311" s="298"/>
      <c r="J3311" s="298"/>
      <c r="K3311" s="298"/>
      <c r="L3311" s="299"/>
      <c r="M3311" s="302"/>
      <c r="N3311" s="298"/>
      <c r="O3311" s="238"/>
      <c r="P3311" s="238"/>
      <c r="Q3311" s="238"/>
      <c r="T3311" s="39"/>
      <c r="U3311" s="39"/>
      <c r="V3311" s="39"/>
      <c r="W3311" s="39"/>
      <c r="X3311" s="39"/>
      <c r="Y3311" s="39"/>
      <c r="Z3311" s="39"/>
      <c r="AA3311" s="39"/>
      <c r="AB3311" s="39"/>
      <c r="AC3311" s="39"/>
      <c r="AD3311" s="39"/>
      <c r="AE3311" s="39"/>
      <c r="AF3311" s="39"/>
      <c r="AG3311" s="39"/>
      <c r="AH3311" s="39"/>
      <c r="AI3311" s="39"/>
      <c r="AJ3311" s="39"/>
      <c r="AK3311" s="39"/>
      <c r="AL3311" s="39"/>
      <c r="AM3311" s="39"/>
      <c r="AN3311" s="39"/>
      <c r="AO3311" s="39"/>
      <c r="AP3311" s="39"/>
      <c r="AQ3311" s="39"/>
      <c r="AR3311" s="39"/>
      <c r="AS3311" s="39"/>
      <c r="AT3311" s="39"/>
      <c r="AU3311" s="39"/>
      <c r="AV3311" s="39"/>
      <c r="AW3311" s="39"/>
      <c r="AX3311" s="39"/>
      <c r="AY3311" s="39"/>
      <c r="AZ3311" s="39"/>
      <c r="BA3311" s="39"/>
      <c r="BB3311" s="39"/>
      <c r="BC3311" s="39"/>
      <c r="BD3311" s="39"/>
      <c r="BE3311" s="39"/>
      <c r="BF3311" s="39"/>
      <c r="BG3311" s="39"/>
      <c r="BH3311" s="39"/>
      <c r="BI3311" s="39"/>
      <c r="BJ3311" s="39"/>
      <c r="BK3311" s="39"/>
      <c r="BL3311" s="39"/>
      <c r="BM3311" s="39"/>
      <c r="BN3311" s="39"/>
      <c r="BO3311" s="39"/>
      <c r="BP3311" s="39"/>
      <c r="BQ3311" s="39"/>
      <c r="BR3311" s="39"/>
      <c r="BS3311" s="39"/>
      <c r="BT3311" s="39"/>
      <c r="BU3311" s="39"/>
      <c r="BV3311" s="39"/>
      <c r="BW3311" s="39"/>
      <c r="BX3311" s="39"/>
      <c r="BY3311" s="39"/>
      <c r="BZ3311" s="39"/>
      <c r="CA3311" s="39"/>
      <c r="CB3311" s="39"/>
      <c r="CC3311" s="39"/>
      <c r="CD3311" s="39"/>
      <c r="CE3311" s="39"/>
      <c r="CF3311" s="39"/>
      <c r="CG3311" s="39"/>
      <c r="CH3311" s="39"/>
      <c r="CI3311" s="39"/>
      <c r="CJ3311" s="39"/>
      <c r="CK3311" s="39"/>
      <c r="CL3311" s="39"/>
      <c r="CM3311" s="39"/>
      <c r="CN3311" s="39"/>
      <c r="CO3311" s="39"/>
      <c r="CP3311" s="39"/>
      <c r="CQ3311" s="39"/>
      <c r="CR3311" s="39"/>
      <c r="CS3311" s="39"/>
      <c r="CT3311" s="39"/>
      <c r="CU3311" s="39"/>
      <c r="CV3311" s="39"/>
      <c r="CW3311" s="39"/>
      <c r="CX3311" s="39"/>
      <c r="CY3311" s="39"/>
      <c r="CZ3311" s="39"/>
      <c r="DA3311" s="39"/>
      <c r="DB3311" s="39"/>
      <c r="DC3311" s="39"/>
      <c r="DD3311" s="39"/>
      <c r="DE3311" s="39"/>
    </row>
    <row r="3312" spans="1:109" s="38" customFormat="1" ht="12">
      <c r="A3312" s="298"/>
      <c r="B3312" s="298"/>
      <c r="C3312" s="298"/>
      <c r="D3312" s="298"/>
      <c r="E3312" s="298"/>
      <c r="F3312" s="298"/>
      <c r="G3312" s="298"/>
      <c r="H3312" s="298"/>
      <c r="I3312" s="298"/>
      <c r="J3312" s="298"/>
      <c r="K3312" s="298"/>
      <c r="L3312" s="299"/>
      <c r="M3312" s="302"/>
      <c r="N3312" s="298"/>
      <c r="O3312" s="238"/>
      <c r="P3312" s="238"/>
      <c r="Q3312" s="238"/>
      <c r="T3312" s="39"/>
      <c r="U3312" s="39"/>
      <c r="V3312" s="39"/>
      <c r="W3312" s="39"/>
      <c r="X3312" s="39"/>
      <c r="Y3312" s="39"/>
      <c r="Z3312" s="39"/>
      <c r="AA3312" s="39"/>
      <c r="AB3312" s="39"/>
      <c r="AC3312" s="39"/>
      <c r="AD3312" s="39"/>
      <c r="AE3312" s="39"/>
      <c r="AF3312" s="39"/>
      <c r="AG3312" s="39"/>
      <c r="AH3312" s="39"/>
      <c r="AI3312" s="39"/>
      <c r="AJ3312" s="39"/>
      <c r="AK3312" s="39"/>
      <c r="AL3312" s="39"/>
      <c r="AM3312" s="39"/>
      <c r="AN3312" s="39"/>
      <c r="AO3312" s="39"/>
      <c r="AP3312" s="39"/>
      <c r="AQ3312" s="39"/>
      <c r="AR3312" s="39"/>
      <c r="AS3312" s="39"/>
      <c r="AT3312" s="39"/>
      <c r="AU3312" s="39"/>
      <c r="AV3312" s="39"/>
      <c r="AW3312" s="39"/>
      <c r="AX3312" s="39"/>
      <c r="AY3312" s="39"/>
      <c r="AZ3312" s="39"/>
      <c r="BA3312" s="39"/>
      <c r="BB3312" s="39"/>
      <c r="BC3312" s="39"/>
      <c r="BD3312" s="39"/>
      <c r="BE3312" s="39"/>
      <c r="BF3312" s="39"/>
      <c r="BG3312" s="39"/>
      <c r="BH3312" s="39"/>
      <c r="BI3312" s="39"/>
      <c r="BJ3312" s="39"/>
      <c r="BK3312" s="39"/>
      <c r="BL3312" s="39"/>
      <c r="BM3312" s="39"/>
      <c r="BN3312" s="39"/>
      <c r="BO3312" s="39"/>
      <c r="BP3312" s="39"/>
      <c r="BQ3312" s="39"/>
      <c r="BR3312" s="39"/>
      <c r="BS3312" s="39"/>
      <c r="BT3312" s="39"/>
      <c r="BU3312" s="39"/>
      <c r="BV3312" s="39"/>
      <c r="BW3312" s="39"/>
      <c r="BX3312" s="39"/>
      <c r="BY3312" s="39"/>
      <c r="BZ3312" s="39"/>
      <c r="CA3312" s="39"/>
      <c r="CB3312" s="39"/>
      <c r="CC3312" s="39"/>
      <c r="CD3312" s="39"/>
      <c r="CE3312" s="39"/>
      <c r="CF3312" s="39"/>
      <c r="CG3312" s="39"/>
      <c r="CH3312" s="39"/>
      <c r="CI3312" s="39"/>
      <c r="CJ3312" s="39"/>
      <c r="CK3312" s="39"/>
      <c r="CL3312" s="39"/>
      <c r="CM3312" s="39"/>
      <c r="CN3312" s="39"/>
      <c r="CO3312" s="39"/>
      <c r="CP3312" s="39"/>
      <c r="CQ3312" s="39"/>
      <c r="CR3312" s="39"/>
      <c r="CS3312" s="39"/>
      <c r="CT3312" s="39"/>
      <c r="CU3312" s="39"/>
      <c r="CV3312" s="39"/>
      <c r="CW3312" s="39"/>
      <c r="CX3312" s="39"/>
      <c r="CY3312" s="39"/>
      <c r="CZ3312" s="39"/>
      <c r="DA3312" s="39"/>
      <c r="DB3312" s="39"/>
      <c r="DC3312" s="39"/>
      <c r="DD3312" s="39"/>
      <c r="DE3312" s="39"/>
    </row>
    <row r="3313" spans="1:109" s="38" customFormat="1" ht="12">
      <c r="A3313" s="298"/>
      <c r="B3313" s="298"/>
      <c r="C3313" s="298"/>
      <c r="D3313" s="298"/>
      <c r="E3313" s="298"/>
      <c r="F3313" s="298"/>
      <c r="G3313" s="298"/>
      <c r="H3313" s="298"/>
      <c r="I3313" s="298"/>
      <c r="J3313" s="298"/>
      <c r="K3313" s="298"/>
      <c r="L3313" s="299"/>
      <c r="M3313" s="302"/>
      <c r="N3313" s="298"/>
      <c r="O3313" s="238"/>
      <c r="P3313" s="238"/>
      <c r="Q3313" s="238"/>
      <c r="T3313" s="39"/>
      <c r="U3313" s="39"/>
      <c r="V3313" s="39"/>
      <c r="W3313" s="39"/>
      <c r="X3313" s="39"/>
      <c r="Y3313" s="39"/>
      <c r="Z3313" s="39"/>
      <c r="AA3313" s="39"/>
      <c r="AB3313" s="39"/>
      <c r="AC3313" s="39"/>
      <c r="AD3313" s="39"/>
      <c r="AE3313" s="39"/>
      <c r="AF3313" s="39"/>
      <c r="AG3313" s="39"/>
      <c r="AH3313" s="39"/>
      <c r="AI3313" s="39"/>
      <c r="AJ3313" s="39"/>
      <c r="AK3313" s="39"/>
      <c r="AL3313" s="39"/>
      <c r="AM3313" s="39"/>
      <c r="AN3313" s="39"/>
      <c r="AO3313" s="39"/>
      <c r="AP3313" s="39"/>
      <c r="AQ3313" s="39"/>
      <c r="AR3313" s="39"/>
      <c r="AS3313" s="39"/>
      <c r="AT3313" s="39"/>
      <c r="AU3313" s="39"/>
      <c r="AV3313" s="39"/>
      <c r="AW3313" s="39"/>
      <c r="AX3313" s="39"/>
      <c r="AY3313" s="39"/>
      <c r="AZ3313" s="39"/>
      <c r="BA3313" s="39"/>
      <c r="BB3313" s="39"/>
      <c r="BC3313" s="39"/>
      <c r="BD3313" s="39"/>
      <c r="BE3313" s="39"/>
      <c r="BF3313" s="39"/>
      <c r="BG3313" s="39"/>
      <c r="BH3313" s="39"/>
      <c r="BI3313" s="39"/>
      <c r="BJ3313" s="39"/>
      <c r="BK3313" s="39"/>
      <c r="BL3313" s="39"/>
      <c r="BM3313" s="39"/>
      <c r="BN3313" s="39"/>
      <c r="BO3313" s="39"/>
      <c r="BP3313" s="39"/>
      <c r="BQ3313" s="39"/>
      <c r="BR3313" s="39"/>
      <c r="BS3313" s="39"/>
      <c r="BT3313" s="39"/>
      <c r="BU3313" s="39"/>
      <c r="BV3313" s="39"/>
      <c r="BW3313" s="39"/>
      <c r="BX3313" s="39"/>
      <c r="BY3313" s="39"/>
      <c r="BZ3313" s="39"/>
      <c r="CA3313" s="39"/>
      <c r="CB3313" s="39"/>
      <c r="CC3313" s="39"/>
      <c r="CD3313" s="39"/>
      <c r="CE3313" s="39"/>
      <c r="CF3313" s="39"/>
      <c r="CG3313" s="39"/>
      <c r="CH3313" s="39"/>
      <c r="CI3313" s="39"/>
      <c r="CJ3313" s="39"/>
      <c r="CK3313" s="39"/>
      <c r="CL3313" s="39"/>
      <c r="CM3313" s="39"/>
      <c r="CN3313" s="39"/>
      <c r="CO3313" s="39"/>
      <c r="CP3313" s="39"/>
      <c r="CQ3313" s="39"/>
      <c r="CR3313" s="39"/>
      <c r="CS3313" s="39"/>
      <c r="CT3313" s="39"/>
      <c r="CU3313" s="39"/>
      <c r="CV3313" s="39"/>
      <c r="CW3313" s="39"/>
      <c r="CX3313" s="39"/>
      <c r="CY3313" s="39"/>
      <c r="CZ3313" s="39"/>
      <c r="DA3313" s="39"/>
      <c r="DB3313" s="39"/>
      <c r="DC3313" s="39"/>
      <c r="DD3313" s="39"/>
      <c r="DE3313" s="39"/>
    </row>
    <row r="3314" spans="1:109" s="38" customFormat="1" ht="12">
      <c r="A3314" s="298"/>
      <c r="B3314" s="298"/>
      <c r="C3314" s="298"/>
      <c r="D3314" s="298"/>
      <c r="E3314" s="298"/>
      <c r="F3314" s="298"/>
      <c r="G3314" s="298"/>
      <c r="H3314" s="298"/>
      <c r="I3314" s="298"/>
      <c r="J3314" s="298"/>
      <c r="K3314" s="298"/>
      <c r="L3314" s="299"/>
      <c r="M3314" s="302"/>
      <c r="N3314" s="298"/>
      <c r="O3314" s="238"/>
      <c r="P3314" s="238"/>
      <c r="Q3314" s="238"/>
      <c r="T3314" s="39"/>
      <c r="U3314" s="39"/>
      <c r="V3314" s="39"/>
      <c r="W3314" s="39"/>
      <c r="X3314" s="39"/>
      <c r="Y3314" s="39"/>
      <c r="Z3314" s="39"/>
      <c r="AA3314" s="39"/>
      <c r="AB3314" s="39"/>
      <c r="AC3314" s="39"/>
      <c r="AD3314" s="39"/>
      <c r="AE3314" s="39"/>
      <c r="AF3314" s="39"/>
      <c r="AG3314" s="39"/>
      <c r="AH3314" s="39"/>
      <c r="AI3314" s="39"/>
      <c r="AJ3314" s="39"/>
      <c r="AK3314" s="39"/>
      <c r="AL3314" s="39"/>
      <c r="AM3314" s="39"/>
      <c r="AN3314" s="39"/>
      <c r="AO3314" s="39"/>
      <c r="AP3314" s="39"/>
      <c r="AQ3314" s="39"/>
      <c r="AR3314" s="39"/>
      <c r="AS3314" s="39"/>
      <c r="AT3314" s="39"/>
      <c r="AU3314" s="39"/>
      <c r="AV3314" s="39"/>
      <c r="AW3314" s="39"/>
      <c r="AX3314" s="39"/>
      <c r="AY3314" s="39"/>
      <c r="AZ3314" s="39"/>
      <c r="BA3314" s="39"/>
      <c r="BB3314" s="39"/>
      <c r="BC3314" s="39"/>
      <c r="BD3314" s="39"/>
      <c r="BE3314" s="39"/>
      <c r="BF3314" s="39"/>
      <c r="BG3314" s="39"/>
      <c r="BH3314" s="39"/>
      <c r="BI3314" s="39"/>
      <c r="BJ3314" s="39"/>
      <c r="BK3314" s="39"/>
      <c r="BL3314" s="39"/>
      <c r="BM3314" s="39"/>
      <c r="BN3314" s="39"/>
      <c r="BO3314" s="39"/>
      <c r="BP3314" s="39"/>
      <c r="BQ3314" s="39"/>
      <c r="BR3314" s="39"/>
      <c r="BS3314" s="39"/>
      <c r="BT3314" s="39"/>
      <c r="BU3314" s="39"/>
      <c r="BV3314" s="39"/>
      <c r="BW3314" s="39"/>
      <c r="BX3314" s="39"/>
      <c r="BY3314" s="39"/>
      <c r="BZ3314" s="39"/>
      <c r="CA3314" s="39"/>
      <c r="CB3314" s="39"/>
      <c r="CC3314" s="39"/>
      <c r="CD3314" s="39"/>
      <c r="CE3314" s="39"/>
      <c r="CF3314" s="39"/>
      <c r="CG3314" s="39"/>
      <c r="CH3314" s="39"/>
      <c r="CI3314" s="39"/>
      <c r="CJ3314" s="39"/>
      <c r="CK3314" s="39"/>
      <c r="CL3314" s="39"/>
      <c r="CM3314" s="39"/>
      <c r="CN3314" s="39"/>
      <c r="CO3314" s="39"/>
      <c r="CP3314" s="39"/>
      <c r="CQ3314" s="39"/>
      <c r="CR3314" s="39"/>
      <c r="CS3314" s="39"/>
      <c r="CT3314" s="39"/>
      <c r="CU3314" s="39"/>
      <c r="CV3314" s="39"/>
      <c r="CW3314" s="39"/>
      <c r="CX3314" s="39"/>
      <c r="CY3314" s="39"/>
      <c r="CZ3314" s="39"/>
      <c r="DA3314" s="39"/>
      <c r="DB3314" s="39"/>
      <c r="DC3314" s="39"/>
      <c r="DD3314" s="39"/>
      <c r="DE3314" s="39"/>
    </row>
    <row r="3315" spans="1:109" s="38" customFormat="1" ht="12">
      <c r="A3315" s="298"/>
      <c r="B3315" s="298"/>
      <c r="C3315" s="298"/>
      <c r="D3315" s="298"/>
      <c r="E3315" s="298"/>
      <c r="F3315" s="298"/>
      <c r="G3315" s="298"/>
      <c r="H3315" s="298"/>
      <c r="I3315" s="298"/>
      <c r="J3315" s="298"/>
      <c r="K3315" s="298"/>
      <c r="L3315" s="299"/>
      <c r="M3315" s="302"/>
      <c r="N3315" s="298"/>
      <c r="O3315" s="238"/>
      <c r="P3315" s="238"/>
      <c r="Q3315" s="238"/>
      <c r="T3315" s="39"/>
      <c r="U3315" s="39"/>
      <c r="V3315" s="39"/>
      <c r="W3315" s="39"/>
      <c r="X3315" s="39"/>
      <c r="Y3315" s="39"/>
      <c r="Z3315" s="39"/>
      <c r="AA3315" s="39"/>
      <c r="AB3315" s="39"/>
      <c r="AC3315" s="39"/>
      <c r="AD3315" s="39"/>
      <c r="AE3315" s="39"/>
      <c r="AF3315" s="39"/>
      <c r="AG3315" s="39"/>
      <c r="AH3315" s="39"/>
      <c r="AI3315" s="39"/>
      <c r="AJ3315" s="39"/>
      <c r="AK3315" s="39"/>
      <c r="AL3315" s="39"/>
      <c r="AM3315" s="39"/>
      <c r="AN3315" s="39"/>
      <c r="AO3315" s="39"/>
      <c r="AP3315" s="39"/>
      <c r="AQ3315" s="39"/>
      <c r="AR3315" s="39"/>
      <c r="AS3315" s="39"/>
      <c r="AT3315" s="39"/>
      <c r="AU3315" s="39"/>
      <c r="AV3315" s="39"/>
      <c r="AW3315" s="39"/>
      <c r="AX3315" s="39"/>
      <c r="AY3315" s="39"/>
      <c r="AZ3315" s="39"/>
      <c r="BA3315" s="39"/>
      <c r="BB3315" s="39"/>
      <c r="BC3315" s="39"/>
      <c r="BD3315" s="39"/>
      <c r="BE3315" s="39"/>
      <c r="BF3315" s="39"/>
      <c r="BG3315" s="39"/>
      <c r="BH3315" s="39"/>
      <c r="BI3315" s="39"/>
      <c r="BJ3315" s="39"/>
      <c r="BK3315" s="39"/>
      <c r="BL3315" s="39"/>
      <c r="BM3315" s="39"/>
      <c r="BN3315" s="39"/>
      <c r="BO3315" s="39"/>
      <c r="BP3315" s="39"/>
      <c r="BQ3315" s="39"/>
      <c r="BR3315" s="39"/>
      <c r="BS3315" s="39"/>
      <c r="BT3315" s="39"/>
      <c r="BU3315" s="39"/>
      <c r="BV3315" s="39"/>
      <c r="BW3315" s="39"/>
      <c r="BX3315" s="39"/>
      <c r="BY3315" s="39"/>
      <c r="BZ3315" s="39"/>
      <c r="CA3315" s="39"/>
      <c r="CB3315" s="39"/>
      <c r="CC3315" s="39"/>
      <c r="CD3315" s="39"/>
      <c r="CE3315" s="39"/>
      <c r="CF3315" s="39"/>
      <c r="CG3315" s="39"/>
      <c r="CH3315" s="39"/>
      <c r="CI3315" s="39"/>
      <c r="CJ3315" s="39"/>
      <c r="CK3315" s="39"/>
      <c r="CL3315" s="39"/>
      <c r="CM3315" s="39"/>
      <c r="CN3315" s="39"/>
      <c r="CO3315" s="39"/>
      <c r="CP3315" s="39"/>
      <c r="CQ3315" s="39"/>
      <c r="CR3315" s="39"/>
      <c r="CS3315" s="39"/>
      <c r="CT3315" s="39"/>
      <c r="CU3315" s="39"/>
      <c r="CV3315" s="39"/>
      <c r="CW3315" s="39"/>
      <c r="CX3315" s="39"/>
      <c r="CY3315" s="39"/>
      <c r="CZ3315" s="39"/>
      <c r="DA3315" s="39"/>
      <c r="DB3315" s="39"/>
      <c r="DC3315" s="39"/>
      <c r="DD3315" s="39"/>
      <c r="DE3315" s="39"/>
    </row>
    <row r="3316" spans="1:109" s="38" customFormat="1" ht="12">
      <c r="A3316" s="298"/>
      <c r="B3316" s="298"/>
      <c r="C3316" s="298"/>
      <c r="D3316" s="298"/>
      <c r="E3316" s="298"/>
      <c r="F3316" s="298"/>
      <c r="G3316" s="298"/>
      <c r="H3316" s="298"/>
      <c r="I3316" s="298"/>
      <c r="J3316" s="298"/>
      <c r="K3316" s="298"/>
      <c r="L3316" s="299"/>
      <c r="M3316" s="302"/>
      <c r="N3316" s="298"/>
      <c r="O3316" s="238"/>
      <c r="P3316" s="238"/>
      <c r="Q3316" s="238"/>
      <c r="T3316" s="39"/>
      <c r="U3316" s="39"/>
      <c r="V3316" s="39"/>
      <c r="W3316" s="39"/>
      <c r="X3316" s="39"/>
      <c r="Y3316" s="39"/>
      <c r="Z3316" s="39"/>
      <c r="AA3316" s="39"/>
      <c r="AB3316" s="39"/>
      <c r="AC3316" s="39"/>
      <c r="AD3316" s="39"/>
      <c r="AE3316" s="39"/>
      <c r="AF3316" s="39"/>
      <c r="AG3316" s="39"/>
      <c r="AH3316" s="39"/>
      <c r="AI3316" s="39"/>
      <c r="AJ3316" s="39"/>
      <c r="AK3316" s="39"/>
      <c r="AL3316" s="39"/>
      <c r="AM3316" s="39"/>
      <c r="AN3316" s="39"/>
      <c r="AO3316" s="39"/>
      <c r="AP3316" s="39"/>
      <c r="AQ3316" s="39"/>
      <c r="AR3316" s="39"/>
      <c r="AS3316" s="39"/>
      <c r="AT3316" s="39"/>
      <c r="AU3316" s="39"/>
      <c r="AV3316" s="39"/>
      <c r="AW3316" s="39"/>
      <c r="AX3316" s="39"/>
      <c r="AY3316" s="39"/>
      <c r="AZ3316" s="39"/>
      <c r="BA3316" s="39"/>
      <c r="BB3316" s="39"/>
      <c r="BC3316" s="39"/>
      <c r="BD3316" s="39"/>
      <c r="BE3316" s="39"/>
      <c r="BF3316" s="39"/>
      <c r="BG3316" s="39"/>
      <c r="BH3316" s="39"/>
      <c r="BI3316" s="39"/>
      <c r="BJ3316" s="39"/>
      <c r="BK3316" s="39"/>
      <c r="BL3316" s="39"/>
      <c r="BM3316" s="39"/>
      <c r="BN3316" s="39"/>
      <c r="BO3316" s="39"/>
      <c r="BP3316" s="39"/>
      <c r="BQ3316" s="39"/>
      <c r="BR3316" s="39"/>
      <c r="BS3316" s="39"/>
      <c r="BT3316" s="39"/>
      <c r="BU3316" s="39"/>
      <c r="BV3316" s="39"/>
      <c r="BW3316" s="39"/>
      <c r="BX3316" s="39"/>
      <c r="BY3316" s="39"/>
      <c r="BZ3316" s="39"/>
      <c r="CA3316" s="39"/>
      <c r="CB3316" s="39"/>
      <c r="CC3316" s="39"/>
      <c r="CD3316" s="39"/>
      <c r="CE3316" s="39"/>
      <c r="CF3316" s="39"/>
      <c r="CG3316" s="39"/>
      <c r="CH3316" s="39"/>
      <c r="CI3316" s="39"/>
      <c r="CJ3316" s="39"/>
      <c r="CK3316" s="39"/>
      <c r="CL3316" s="39"/>
      <c r="CM3316" s="39"/>
      <c r="CN3316" s="39"/>
      <c r="CO3316" s="39"/>
      <c r="CP3316" s="39"/>
      <c r="CQ3316" s="39"/>
      <c r="CR3316" s="39"/>
      <c r="CS3316" s="39"/>
      <c r="CT3316" s="39"/>
      <c r="CU3316" s="39"/>
      <c r="CV3316" s="39"/>
      <c r="CW3316" s="39"/>
      <c r="CX3316" s="39"/>
      <c r="CY3316" s="39"/>
      <c r="CZ3316" s="39"/>
      <c r="DA3316" s="39"/>
      <c r="DB3316" s="39"/>
      <c r="DC3316" s="39"/>
      <c r="DD3316" s="39"/>
      <c r="DE3316" s="39"/>
    </row>
    <row r="3317" spans="1:109" s="38" customFormat="1" ht="12">
      <c r="A3317" s="298"/>
      <c r="B3317" s="298"/>
      <c r="C3317" s="298"/>
      <c r="D3317" s="298"/>
      <c r="E3317" s="298"/>
      <c r="F3317" s="298"/>
      <c r="G3317" s="298"/>
      <c r="H3317" s="298"/>
      <c r="I3317" s="298"/>
      <c r="J3317" s="298"/>
      <c r="K3317" s="298"/>
      <c r="L3317" s="299"/>
      <c r="M3317" s="302"/>
      <c r="N3317" s="298"/>
      <c r="O3317" s="238"/>
      <c r="P3317" s="238"/>
      <c r="Q3317" s="238"/>
      <c r="T3317" s="39"/>
      <c r="U3317" s="39"/>
      <c r="V3317" s="39"/>
      <c r="W3317" s="39"/>
      <c r="X3317" s="39"/>
      <c r="Y3317" s="39"/>
      <c r="Z3317" s="39"/>
      <c r="AA3317" s="39"/>
      <c r="AB3317" s="39"/>
      <c r="AC3317" s="39"/>
      <c r="AD3317" s="39"/>
      <c r="AE3317" s="39"/>
      <c r="AF3317" s="39"/>
      <c r="AG3317" s="39"/>
      <c r="AH3317" s="39"/>
      <c r="AI3317" s="39"/>
      <c r="AJ3317" s="39"/>
      <c r="AK3317" s="39"/>
      <c r="AL3317" s="39"/>
      <c r="AM3317" s="39"/>
      <c r="AN3317" s="39"/>
      <c r="AO3317" s="39"/>
      <c r="AP3317" s="39"/>
      <c r="AQ3317" s="39"/>
      <c r="AR3317" s="39"/>
      <c r="AS3317" s="39"/>
      <c r="AT3317" s="39"/>
      <c r="AU3317" s="39"/>
      <c r="AV3317" s="39"/>
      <c r="AW3317" s="39"/>
      <c r="AX3317" s="39"/>
      <c r="AY3317" s="39"/>
      <c r="AZ3317" s="39"/>
      <c r="BA3317" s="39"/>
      <c r="BB3317" s="39"/>
      <c r="BC3317" s="39"/>
      <c r="BD3317" s="39"/>
      <c r="BE3317" s="39"/>
      <c r="BF3317" s="39"/>
      <c r="BG3317" s="39"/>
      <c r="BH3317" s="39"/>
      <c r="BI3317" s="39"/>
      <c r="BJ3317" s="39"/>
      <c r="BK3317" s="39"/>
      <c r="BL3317" s="39"/>
      <c r="BM3317" s="39"/>
      <c r="BN3317" s="39"/>
      <c r="BO3317" s="39"/>
      <c r="BP3317" s="39"/>
      <c r="BQ3317" s="39"/>
      <c r="BR3317" s="39"/>
      <c r="BS3317" s="39"/>
      <c r="BT3317" s="39"/>
      <c r="BU3317" s="39"/>
      <c r="BV3317" s="39"/>
      <c r="BW3317" s="39"/>
      <c r="BX3317" s="39"/>
      <c r="BY3317" s="39"/>
      <c r="BZ3317" s="39"/>
      <c r="CA3317" s="39"/>
      <c r="CB3317" s="39"/>
      <c r="CC3317" s="39"/>
      <c r="CD3317" s="39"/>
      <c r="CE3317" s="39"/>
      <c r="CF3317" s="39"/>
      <c r="CG3317" s="39"/>
      <c r="CH3317" s="39"/>
      <c r="CI3317" s="39"/>
      <c r="CJ3317" s="39"/>
      <c r="CK3317" s="39"/>
      <c r="CL3317" s="39"/>
      <c r="CM3317" s="39"/>
      <c r="CN3317" s="39"/>
      <c r="CO3317" s="39"/>
      <c r="CP3317" s="39"/>
      <c r="CQ3317" s="39"/>
      <c r="CR3317" s="39"/>
      <c r="CS3317" s="39"/>
      <c r="CT3317" s="39"/>
      <c r="CU3317" s="39"/>
      <c r="CV3317" s="39"/>
      <c r="CW3317" s="39"/>
      <c r="CX3317" s="39"/>
      <c r="CY3317" s="39"/>
      <c r="CZ3317" s="39"/>
      <c r="DA3317" s="39"/>
      <c r="DB3317" s="39"/>
      <c r="DC3317" s="39"/>
      <c r="DD3317" s="39"/>
      <c r="DE3317" s="39"/>
    </row>
    <row r="3318" spans="1:109" s="38" customFormat="1" ht="12">
      <c r="A3318" s="298"/>
      <c r="B3318" s="298"/>
      <c r="C3318" s="298"/>
      <c r="D3318" s="298"/>
      <c r="E3318" s="298"/>
      <c r="F3318" s="298"/>
      <c r="G3318" s="298"/>
      <c r="H3318" s="298"/>
      <c r="I3318" s="298"/>
      <c r="J3318" s="298"/>
      <c r="K3318" s="298"/>
      <c r="L3318" s="299"/>
      <c r="M3318" s="302"/>
      <c r="N3318" s="298"/>
      <c r="O3318" s="238"/>
      <c r="P3318" s="238"/>
      <c r="Q3318" s="238"/>
      <c r="T3318" s="39"/>
      <c r="U3318" s="39"/>
      <c r="V3318" s="39"/>
      <c r="W3318" s="39"/>
      <c r="X3318" s="39"/>
      <c r="Y3318" s="39"/>
      <c r="Z3318" s="39"/>
      <c r="AA3318" s="39"/>
      <c r="AB3318" s="39"/>
      <c r="AC3318" s="39"/>
      <c r="AD3318" s="39"/>
      <c r="AE3318" s="39"/>
      <c r="AF3318" s="39"/>
      <c r="AG3318" s="39"/>
      <c r="AH3318" s="39"/>
      <c r="AI3318" s="39"/>
      <c r="AJ3318" s="39"/>
      <c r="AK3318" s="39"/>
      <c r="AL3318" s="39"/>
      <c r="AM3318" s="39"/>
      <c r="AN3318" s="39"/>
      <c r="AO3318" s="39"/>
      <c r="AP3318" s="39"/>
      <c r="AQ3318" s="39"/>
      <c r="AR3318" s="39"/>
      <c r="AS3318" s="39"/>
      <c r="AT3318" s="39"/>
      <c r="AU3318" s="39"/>
      <c r="AV3318" s="39"/>
      <c r="AW3318" s="39"/>
      <c r="AX3318" s="39"/>
      <c r="AY3318" s="39"/>
      <c r="AZ3318" s="39"/>
      <c r="BA3318" s="39"/>
      <c r="BB3318" s="39"/>
      <c r="BC3318" s="39"/>
      <c r="BD3318" s="39"/>
      <c r="BE3318" s="39"/>
      <c r="BF3318" s="39"/>
      <c r="BG3318" s="39"/>
      <c r="BH3318" s="39"/>
      <c r="BI3318" s="39"/>
      <c r="BJ3318" s="39"/>
      <c r="BK3318" s="39"/>
      <c r="BL3318" s="39"/>
      <c r="BM3318" s="39"/>
      <c r="BN3318" s="39"/>
      <c r="BO3318" s="39"/>
      <c r="BP3318" s="39"/>
      <c r="BQ3318" s="39"/>
      <c r="BR3318" s="39"/>
      <c r="BS3318" s="39"/>
      <c r="BT3318" s="39"/>
      <c r="BU3318" s="39"/>
      <c r="BV3318" s="39"/>
      <c r="BW3318" s="39"/>
      <c r="BX3318" s="39"/>
      <c r="BY3318" s="39"/>
      <c r="BZ3318" s="39"/>
      <c r="CA3318" s="39"/>
      <c r="CB3318" s="39"/>
      <c r="CC3318" s="39"/>
      <c r="CD3318" s="39"/>
      <c r="CE3318" s="39"/>
      <c r="CF3318" s="39"/>
      <c r="CG3318" s="39"/>
      <c r="CH3318" s="39"/>
      <c r="CI3318" s="39"/>
      <c r="CJ3318" s="39"/>
      <c r="CK3318" s="39"/>
      <c r="CL3318" s="39"/>
      <c r="CM3318" s="39"/>
      <c r="CN3318" s="39"/>
      <c r="CO3318" s="39"/>
      <c r="CP3318" s="39"/>
      <c r="CQ3318" s="39"/>
      <c r="CR3318" s="39"/>
      <c r="CS3318" s="39"/>
      <c r="CT3318" s="39"/>
      <c r="CU3318" s="39"/>
      <c r="CV3318" s="39"/>
      <c r="CW3318" s="39"/>
      <c r="CX3318" s="39"/>
      <c r="CY3318" s="39"/>
      <c r="CZ3318" s="39"/>
      <c r="DA3318" s="39"/>
      <c r="DB3318" s="39"/>
      <c r="DC3318" s="39"/>
      <c r="DD3318" s="39"/>
      <c r="DE3318" s="39"/>
    </row>
    <row r="3319" spans="1:109" s="38" customFormat="1" ht="12">
      <c r="A3319" s="298"/>
      <c r="B3319" s="298"/>
      <c r="C3319" s="298"/>
      <c r="D3319" s="298"/>
      <c r="E3319" s="298"/>
      <c r="F3319" s="298"/>
      <c r="G3319" s="298"/>
      <c r="H3319" s="298"/>
      <c r="I3319" s="298"/>
      <c r="J3319" s="298"/>
      <c r="K3319" s="298"/>
      <c r="L3319" s="299"/>
      <c r="M3319" s="302"/>
      <c r="N3319" s="298"/>
      <c r="O3319" s="238"/>
      <c r="P3319" s="238"/>
      <c r="Q3319" s="238"/>
      <c r="T3319" s="39"/>
      <c r="U3319" s="39"/>
      <c r="V3319" s="39"/>
      <c r="W3319" s="39"/>
      <c r="X3319" s="39"/>
      <c r="Y3319" s="39"/>
      <c r="Z3319" s="39"/>
      <c r="AA3319" s="39"/>
      <c r="AB3319" s="39"/>
      <c r="AC3319" s="39"/>
      <c r="AD3319" s="39"/>
      <c r="AE3319" s="39"/>
      <c r="AF3319" s="39"/>
      <c r="AG3319" s="39"/>
      <c r="AH3319" s="39"/>
      <c r="AI3319" s="39"/>
      <c r="AJ3319" s="39"/>
      <c r="AK3319" s="39"/>
      <c r="AL3319" s="39"/>
      <c r="AM3319" s="39"/>
      <c r="AN3319" s="39"/>
      <c r="AO3319" s="39"/>
      <c r="AP3319" s="39"/>
      <c r="AQ3319" s="39"/>
      <c r="AR3319" s="39"/>
      <c r="AS3319" s="39"/>
      <c r="AT3319" s="39"/>
      <c r="AU3319" s="39"/>
      <c r="AV3319" s="39"/>
      <c r="AW3319" s="39"/>
      <c r="AX3319" s="39"/>
      <c r="AY3319" s="39"/>
      <c r="AZ3319" s="39"/>
      <c r="BA3319" s="39"/>
      <c r="BB3319" s="39"/>
      <c r="BC3319" s="39"/>
      <c r="BD3319" s="39"/>
      <c r="BE3319" s="39"/>
      <c r="BF3319" s="39"/>
      <c r="BG3319" s="39"/>
      <c r="BH3319" s="39"/>
      <c r="BI3319" s="39"/>
      <c r="BJ3319" s="39"/>
      <c r="BK3319" s="39"/>
      <c r="BL3319" s="39"/>
      <c r="BM3319" s="39"/>
      <c r="BN3319" s="39"/>
      <c r="BO3319" s="39"/>
      <c r="BP3319" s="39"/>
      <c r="BQ3319" s="39"/>
      <c r="BR3319" s="39"/>
      <c r="BS3319" s="39"/>
      <c r="BT3319" s="39"/>
      <c r="BU3319" s="39"/>
      <c r="BV3319" s="39"/>
      <c r="BW3319" s="39"/>
      <c r="BX3319" s="39"/>
      <c r="BY3319" s="39"/>
      <c r="BZ3319" s="39"/>
      <c r="CA3319" s="39"/>
      <c r="CB3319" s="39"/>
      <c r="CC3319" s="39"/>
      <c r="CD3319" s="39"/>
      <c r="CE3319" s="39"/>
      <c r="CF3319" s="39"/>
      <c r="CG3319" s="39"/>
      <c r="CH3319" s="39"/>
      <c r="CI3319" s="39"/>
      <c r="CJ3319" s="39"/>
      <c r="CK3319" s="39"/>
      <c r="CL3319" s="39"/>
      <c r="CM3319" s="39"/>
      <c r="CN3319" s="39"/>
      <c r="CO3319" s="39"/>
      <c r="CP3319" s="39"/>
      <c r="CQ3319" s="39"/>
      <c r="CR3319" s="39"/>
      <c r="CS3319" s="39"/>
      <c r="CT3319" s="39"/>
      <c r="CU3319" s="39"/>
      <c r="CV3319" s="39"/>
      <c r="CW3319" s="39"/>
      <c r="CX3319" s="39"/>
      <c r="CY3319" s="39"/>
      <c r="CZ3319" s="39"/>
      <c r="DA3319" s="39"/>
      <c r="DB3319" s="39"/>
      <c r="DC3319" s="39"/>
      <c r="DD3319" s="39"/>
      <c r="DE3319" s="39"/>
    </row>
    <row r="3320" spans="1:109" s="38" customFormat="1" ht="12">
      <c r="A3320" s="298"/>
      <c r="B3320" s="298"/>
      <c r="C3320" s="298"/>
      <c r="D3320" s="298"/>
      <c r="E3320" s="298"/>
      <c r="F3320" s="298"/>
      <c r="G3320" s="298"/>
      <c r="H3320" s="298"/>
      <c r="I3320" s="298"/>
      <c r="J3320" s="298"/>
      <c r="K3320" s="298"/>
      <c r="L3320" s="299"/>
      <c r="M3320" s="302"/>
      <c r="N3320" s="298"/>
      <c r="O3320" s="238"/>
      <c r="P3320" s="238"/>
      <c r="Q3320" s="238"/>
      <c r="T3320" s="39"/>
      <c r="U3320" s="39"/>
      <c r="V3320" s="39"/>
      <c r="W3320" s="39"/>
      <c r="X3320" s="39"/>
      <c r="Y3320" s="39"/>
      <c r="Z3320" s="39"/>
      <c r="AA3320" s="39"/>
      <c r="AB3320" s="39"/>
      <c r="AC3320" s="39"/>
      <c r="AD3320" s="39"/>
      <c r="AE3320" s="39"/>
      <c r="AF3320" s="39"/>
      <c r="AG3320" s="39"/>
      <c r="AH3320" s="39"/>
      <c r="AI3320" s="39"/>
      <c r="AJ3320" s="39"/>
      <c r="AK3320" s="39"/>
      <c r="AL3320" s="39"/>
      <c r="AM3320" s="39"/>
      <c r="AN3320" s="39"/>
      <c r="AO3320" s="39"/>
      <c r="AP3320" s="39"/>
      <c r="AQ3320" s="39"/>
      <c r="AR3320" s="39"/>
      <c r="AS3320" s="39"/>
      <c r="AT3320" s="39"/>
      <c r="AU3320" s="39"/>
      <c r="AV3320" s="39"/>
      <c r="AW3320" s="39"/>
      <c r="AX3320" s="39"/>
      <c r="AY3320" s="39"/>
      <c r="AZ3320" s="39"/>
      <c r="BA3320" s="39"/>
      <c r="BB3320" s="39"/>
      <c r="BC3320" s="39"/>
      <c r="BD3320" s="39"/>
      <c r="BE3320" s="39"/>
      <c r="BF3320" s="39"/>
      <c r="BG3320" s="39"/>
      <c r="BH3320" s="39"/>
      <c r="BI3320" s="39"/>
      <c r="BJ3320" s="39"/>
      <c r="BK3320" s="39"/>
      <c r="BL3320" s="39"/>
      <c r="BM3320" s="39"/>
      <c r="BN3320" s="39"/>
      <c r="BO3320" s="39"/>
      <c r="BP3320" s="39"/>
      <c r="BQ3320" s="39"/>
      <c r="BR3320" s="39"/>
      <c r="BS3320" s="39"/>
      <c r="BT3320" s="39"/>
      <c r="BU3320" s="39"/>
      <c r="BV3320" s="39"/>
      <c r="BW3320" s="39"/>
      <c r="BX3320" s="39"/>
      <c r="BY3320" s="39"/>
      <c r="BZ3320" s="39"/>
      <c r="CA3320" s="39"/>
      <c r="CB3320" s="39"/>
      <c r="CC3320" s="39"/>
      <c r="CD3320" s="39"/>
      <c r="CE3320" s="39"/>
      <c r="CF3320" s="39"/>
      <c r="CG3320" s="39"/>
      <c r="CH3320" s="39"/>
      <c r="CI3320" s="39"/>
      <c r="CJ3320" s="39"/>
      <c r="CK3320" s="39"/>
      <c r="CL3320" s="39"/>
      <c r="CM3320" s="39"/>
      <c r="CN3320" s="39"/>
      <c r="CO3320" s="39"/>
      <c r="CP3320" s="39"/>
      <c r="CQ3320" s="39"/>
      <c r="CR3320" s="39"/>
      <c r="CS3320" s="39"/>
      <c r="CT3320" s="39"/>
      <c r="CU3320" s="39"/>
      <c r="CV3320" s="39"/>
      <c r="CW3320" s="39"/>
      <c r="CX3320" s="39"/>
      <c r="CY3320" s="39"/>
      <c r="CZ3320" s="39"/>
      <c r="DA3320" s="39"/>
      <c r="DB3320" s="39"/>
      <c r="DC3320" s="39"/>
      <c r="DD3320" s="39"/>
      <c r="DE3320" s="39"/>
    </row>
    <row r="3321" spans="1:109" s="38" customFormat="1" ht="12">
      <c r="A3321" s="298"/>
      <c r="B3321" s="298"/>
      <c r="C3321" s="298"/>
      <c r="D3321" s="298"/>
      <c r="E3321" s="298"/>
      <c r="F3321" s="298"/>
      <c r="G3321" s="298"/>
      <c r="H3321" s="298"/>
      <c r="I3321" s="298"/>
      <c r="J3321" s="298"/>
      <c r="K3321" s="298"/>
      <c r="L3321" s="299"/>
      <c r="M3321" s="302"/>
      <c r="N3321" s="298"/>
      <c r="O3321" s="238"/>
      <c r="P3321" s="238"/>
      <c r="Q3321" s="238"/>
      <c r="T3321" s="39"/>
      <c r="U3321" s="39"/>
      <c r="V3321" s="39"/>
      <c r="W3321" s="39"/>
      <c r="X3321" s="39"/>
      <c r="Y3321" s="39"/>
      <c r="Z3321" s="39"/>
      <c r="AA3321" s="39"/>
      <c r="AB3321" s="39"/>
      <c r="AC3321" s="39"/>
      <c r="AD3321" s="39"/>
      <c r="AE3321" s="39"/>
      <c r="AF3321" s="39"/>
      <c r="AG3321" s="39"/>
      <c r="AH3321" s="39"/>
      <c r="AI3321" s="39"/>
      <c r="AJ3321" s="39"/>
      <c r="AK3321" s="39"/>
      <c r="AL3321" s="39"/>
      <c r="AM3321" s="39"/>
      <c r="AN3321" s="39"/>
      <c r="AO3321" s="39"/>
      <c r="AP3321" s="39"/>
      <c r="AQ3321" s="39"/>
      <c r="AR3321" s="39"/>
      <c r="AS3321" s="39"/>
      <c r="AT3321" s="39"/>
      <c r="AU3321" s="39"/>
      <c r="AV3321" s="39"/>
      <c r="AW3321" s="39"/>
      <c r="AX3321" s="39"/>
      <c r="AY3321" s="39"/>
      <c r="AZ3321" s="39"/>
      <c r="BA3321" s="39"/>
      <c r="BB3321" s="39"/>
      <c r="BC3321" s="39"/>
      <c r="BD3321" s="39"/>
      <c r="BE3321" s="39"/>
      <c r="BF3321" s="39"/>
      <c r="BG3321" s="39"/>
      <c r="BH3321" s="39"/>
      <c r="BI3321" s="39"/>
      <c r="BJ3321" s="39"/>
      <c r="BK3321" s="39"/>
      <c r="BL3321" s="39"/>
      <c r="BM3321" s="39"/>
      <c r="BN3321" s="39"/>
      <c r="BO3321" s="39"/>
      <c r="BP3321" s="39"/>
      <c r="BQ3321" s="39"/>
      <c r="BR3321" s="39"/>
      <c r="BS3321" s="39"/>
      <c r="BT3321" s="39"/>
      <c r="BU3321" s="39"/>
      <c r="BV3321" s="39"/>
      <c r="BW3321" s="39"/>
      <c r="BX3321" s="39"/>
      <c r="BY3321" s="39"/>
      <c r="BZ3321" s="39"/>
      <c r="CA3321" s="39"/>
      <c r="CB3321" s="39"/>
      <c r="CC3321" s="39"/>
      <c r="CD3321" s="39"/>
      <c r="CE3321" s="39"/>
      <c r="CF3321" s="39"/>
      <c r="CG3321" s="39"/>
      <c r="CH3321" s="39"/>
      <c r="CI3321" s="39"/>
      <c r="CJ3321" s="39"/>
      <c r="CK3321" s="39"/>
      <c r="CL3321" s="39"/>
      <c r="CM3321" s="39"/>
      <c r="CN3321" s="39"/>
      <c r="CO3321" s="39"/>
      <c r="CP3321" s="39"/>
      <c r="CQ3321" s="39"/>
      <c r="CR3321" s="39"/>
      <c r="CS3321" s="39"/>
      <c r="CT3321" s="39"/>
      <c r="CU3321" s="39"/>
      <c r="CV3321" s="39"/>
      <c r="CW3321" s="39"/>
      <c r="CX3321" s="39"/>
      <c r="CY3321" s="39"/>
      <c r="CZ3321" s="39"/>
      <c r="DA3321" s="39"/>
      <c r="DB3321" s="39"/>
      <c r="DC3321" s="39"/>
      <c r="DD3321" s="39"/>
      <c r="DE3321" s="39"/>
    </row>
    <row r="3322" spans="1:109" s="38" customFormat="1" ht="12">
      <c r="A3322" s="298"/>
      <c r="B3322" s="298"/>
      <c r="C3322" s="298"/>
      <c r="D3322" s="298"/>
      <c r="E3322" s="298"/>
      <c r="F3322" s="298"/>
      <c r="G3322" s="298"/>
      <c r="H3322" s="298"/>
      <c r="I3322" s="298"/>
      <c r="J3322" s="298"/>
      <c r="K3322" s="298"/>
      <c r="L3322" s="299"/>
      <c r="M3322" s="302"/>
      <c r="N3322" s="298"/>
      <c r="O3322" s="238"/>
      <c r="P3322" s="238"/>
      <c r="Q3322" s="238"/>
      <c r="T3322" s="39"/>
      <c r="U3322" s="39"/>
      <c r="V3322" s="39"/>
      <c r="W3322" s="39"/>
      <c r="X3322" s="39"/>
      <c r="Y3322" s="39"/>
      <c r="Z3322" s="39"/>
      <c r="AA3322" s="39"/>
      <c r="AB3322" s="39"/>
      <c r="AC3322" s="39"/>
      <c r="AD3322" s="39"/>
      <c r="AE3322" s="39"/>
      <c r="AF3322" s="39"/>
      <c r="AG3322" s="39"/>
      <c r="AH3322" s="39"/>
      <c r="AI3322" s="39"/>
      <c r="AJ3322" s="39"/>
      <c r="AK3322" s="39"/>
      <c r="AL3322" s="39"/>
      <c r="AM3322" s="39"/>
      <c r="AN3322" s="39"/>
      <c r="AO3322" s="39"/>
      <c r="AP3322" s="39"/>
      <c r="AQ3322" s="39"/>
      <c r="AR3322" s="39"/>
      <c r="AS3322" s="39"/>
      <c r="AT3322" s="39"/>
      <c r="AU3322" s="39"/>
      <c r="AV3322" s="39"/>
      <c r="AW3322" s="39"/>
      <c r="AX3322" s="39"/>
      <c r="AY3322" s="39"/>
      <c r="AZ3322" s="39"/>
      <c r="BA3322" s="39"/>
      <c r="BB3322" s="39"/>
      <c r="BC3322" s="39"/>
      <c r="BD3322" s="39"/>
      <c r="BE3322" s="39"/>
      <c r="BF3322" s="39"/>
      <c r="BG3322" s="39"/>
      <c r="BH3322" s="39"/>
      <c r="BI3322" s="39"/>
      <c r="BJ3322" s="39"/>
      <c r="BK3322" s="39"/>
      <c r="BL3322" s="39"/>
      <c r="BM3322" s="39"/>
      <c r="BN3322" s="39"/>
      <c r="BO3322" s="39"/>
      <c r="BP3322" s="39"/>
      <c r="BQ3322" s="39"/>
      <c r="BR3322" s="39"/>
      <c r="BS3322" s="39"/>
      <c r="BT3322" s="39"/>
      <c r="BU3322" s="39"/>
      <c r="BV3322" s="39"/>
      <c r="BW3322" s="39"/>
      <c r="BX3322" s="39"/>
      <c r="BY3322" s="39"/>
      <c r="BZ3322" s="39"/>
      <c r="CA3322" s="39"/>
      <c r="CB3322" s="39"/>
      <c r="CC3322" s="39"/>
      <c r="CD3322" s="39"/>
      <c r="CE3322" s="39"/>
      <c r="CF3322" s="39"/>
      <c r="CG3322" s="39"/>
      <c r="CH3322" s="39"/>
      <c r="CI3322" s="39"/>
      <c r="CJ3322" s="39"/>
      <c r="CK3322" s="39"/>
      <c r="CL3322" s="39"/>
      <c r="CM3322" s="39"/>
      <c r="CN3322" s="39"/>
      <c r="CO3322" s="39"/>
      <c r="CP3322" s="39"/>
      <c r="CQ3322" s="39"/>
      <c r="CR3322" s="39"/>
      <c r="CS3322" s="39"/>
      <c r="CT3322" s="39"/>
      <c r="CU3322" s="39"/>
      <c r="CV3322" s="39"/>
      <c r="CW3322" s="39"/>
      <c r="CX3322" s="39"/>
      <c r="CY3322" s="39"/>
      <c r="CZ3322" s="39"/>
      <c r="DA3322" s="39"/>
      <c r="DB3322" s="39"/>
      <c r="DC3322" s="39"/>
      <c r="DD3322" s="39"/>
      <c r="DE3322" s="39"/>
    </row>
    <row r="3323" spans="1:109" s="38" customFormat="1" ht="12">
      <c r="A3323" s="298"/>
      <c r="B3323" s="298"/>
      <c r="C3323" s="298"/>
      <c r="D3323" s="298"/>
      <c r="E3323" s="298"/>
      <c r="F3323" s="298"/>
      <c r="G3323" s="298"/>
      <c r="H3323" s="298"/>
      <c r="I3323" s="298"/>
      <c r="J3323" s="298"/>
      <c r="K3323" s="298"/>
      <c r="L3323" s="299"/>
      <c r="M3323" s="302"/>
      <c r="N3323" s="298"/>
      <c r="O3323" s="238"/>
      <c r="P3323" s="238"/>
      <c r="Q3323" s="238"/>
      <c r="T3323" s="39"/>
      <c r="U3323" s="39"/>
      <c r="V3323" s="39"/>
      <c r="W3323" s="39"/>
      <c r="X3323" s="39"/>
      <c r="Y3323" s="39"/>
      <c r="Z3323" s="39"/>
      <c r="AA3323" s="39"/>
      <c r="AB3323" s="39"/>
      <c r="AC3323" s="39"/>
      <c r="AD3323" s="39"/>
      <c r="AE3323" s="39"/>
      <c r="AF3323" s="39"/>
      <c r="AG3323" s="39"/>
      <c r="AH3323" s="39"/>
      <c r="AI3323" s="39"/>
      <c r="AJ3323" s="39"/>
      <c r="AK3323" s="39"/>
      <c r="AL3323" s="39"/>
      <c r="AM3323" s="39"/>
      <c r="AN3323" s="39"/>
      <c r="AO3323" s="39"/>
      <c r="AP3323" s="39"/>
      <c r="AQ3323" s="39"/>
      <c r="AR3323" s="39"/>
      <c r="AS3323" s="39"/>
      <c r="AT3323" s="39"/>
      <c r="AU3323" s="39"/>
      <c r="AV3323" s="39"/>
      <c r="AW3323" s="39"/>
      <c r="AX3323" s="39"/>
      <c r="AY3323" s="39"/>
      <c r="AZ3323" s="39"/>
      <c r="BA3323" s="39"/>
      <c r="BB3323" s="39"/>
      <c r="BC3323" s="39"/>
      <c r="BD3323" s="39"/>
      <c r="BE3323" s="39"/>
      <c r="BF3323" s="39"/>
      <c r="BG3323" s="39"/>
      <c r="BH3323" s="39"/>
      <c r="BI3323" s="39"/>
      <c r="BJ3323" s="39"/>
      <c r="BK3323" s="39"/>
      <c r="BL3323" s="39"/>
      <c r="BM3323" s="39"/>
      <c r="BN3323" s="39"/>
      <c r="BO3323" s="39"/>
      <c r="BP3323" s="39"/>
      <c r="BQ3323" s="39"/>
      <c r="BR3323" s="39"/>
      <c r="BS3323" s="39"/>
      <c r="BT3323" s="39"/>
      <c r="BU3323" s="39"/>
      <c r="BV3323" s="39"/>
      <c r="BW3323" s="39"/>
      <c r="BX3323" s="39"/>
      <c r="BY3323" s="39"/>
      <c r="BZ3323" s="39"/>
      <c r="CA3323" s="39"/>
      <c r="CB3323" s="39"/>
      <c r="CC3323" s="39"/>
      <c r="CD3323" s="39"/>
      <c r="CE3323" s="39"/>
      <c r="CF3323" s="39"/>
      <c r="CG3323" s="39"/>
      <c r="CH3323" s="39"/>
      <c r="CI3323" s="39"/>
      <c r="CJ3323" s="39"/>
      <c r="CK3323" s="39"/>
      <c r="CL3323" s="39"/>
      <c r="CM3323" s="39"/>
      <c r="CN3323" s="39"/>
      <c r="CO3323" s="39"/>
      <c r="CP3323" s="39"/>
      <c r="CQ3323" s="39"/>
      <c r="CR3323" s="39"/>
      <c r="CS3323" s="39"/>
      <c r="CT3323" s="39"/>
      <c r="CU3323" s="39"/>
      <c r="CV3323" s="39"/>
      <c r="CW3323" s="39"/>
      <c r="CX3323" s="39"/>
      <c r="CY3323" s="39"/>
      <c r="CZ3323" s="39"/>
      <c r="DA3323" s="39"/>
      <c r="DB3323" s="39"/>
      <c r="DC3323" s="39"/>
      <c r="DD3323" s="39"/>
      <c r="DE3323" s="39"/>
    </row>
    <row r="3324" spans="1:109" s="38" customFormat="1" ht="12">
      <c r="A3324" s="298"/>
      <c r="B3324" s="298"/>
      <c r="C3324" s="298"/>
      <c r="D3324" s="298"/>
      <c r="E3324" s="298"/>
      <c r="F3324" s="298"/>
      <c r="G3324" s="298"/>
      <c r="H3324" s="298"/>
      <c r="I3324" s="298"/>
      <c r="J3324" s="298"/>
      <c r="K3324" s="298"/>
      <c r="L3324" s="299"/>
      <c r="M3324" s="302"/>
      <c r="N3324" s="298"/>
      <c r="O3324" s="238"/>
      <c r="P3324" s="238"/>
      <c r="Q3324" s="238"/>
      <c r="T3324" s="39"/>
      <c r="U3324" s="39"/>
      <c r="V3324" s="39"/>
      <c r="W3324" s="39"/>
      <c r="X3324" s="39"/>
      <c r="Y3324" s="39"/>
      <c r="Z3324" s="39"/>
      <c r="AA3324" s="39"/>
      <c r="AB3324" s="39"/>
      <c r="AC3324" s="39"/>
      <c r="AD3324" s="39"/>
      <c r="AE3324" s="39"/>
      <c r="AF3324" s="39"/>
      <c r="AG3324" s="39"/>
      <c r="AH3324" s="39"/>
      <c r="AI3324" s="39"/>
      <c r="AJ3324" s="39"/>
      <c r="AK3324" s="39"/>
      <c r="AL3324" s="39"/>
      <c r="AM3324" s="39"/>
      <c r="AN3324" s="39"/>
      <c r="AO3324" s="39"/>
      <c r="AP3324" s="39"/>
      <c r="AQ3324" s="39"/>
      <c r="AR3324" s="39"/>
      <c r="AS3324" s="39"/>
      <c r="AT3324" s="39"/>
      <c r="AU3324" s="39"/>
      <c r="AV3324" s="39"/>
      <c r="AW3324" s="39"/>
      <c r="AX3324" s="39"/>
      <c r="AY3324" s="39"/>
      <c r="AZ3324" s="39"/>
      <c r="BA3324" s="39"/>
      <c r="BB3324" s="39"/>
      <c r="BC3324" s="39"/>
      <c r="BD3324" s="39"/>
      <c r="BE3324" s="39"/>
      <c r="BF3324" s="39"/>
      <c r="BG3324" s="39"/>
      <c r="BH3324" s="39"/>
      <c r="BI3324" s="39"/>
      <c r="BJ3324" s="39"/>
      <c r="BK3324" s="39"/>
      <c r="BL3324" s="39"/>
      <c r="BM3324" s="39"/>
      <c r="BN3324" s="39"/>
      <c r="BO3324" s="39"/>
      <c r="BP3324" s="39"/>
      <c r="BQ3324" s="39"/>
      <c r="BR3324" s="39"/>
      <c r="BS3324" s="39"/>
      <c r="BT3324" s="39"/>
      <c r="BU3324" s="39"/>
      <c r="BV3324" s="39"/>
      <c r="BW3324" s="39"/>
      <c r="BX3324" s="39"/>
      <c r="BY3324" s="39"/>
      <c r="BZ3324" s="39"/>
      <c r="CA3324" s="39"/>
      <c r="CB3324" s="39"/>
      <c r="CC3324" s="39"/>
      <c r="CD3324" s="39"/>
      <c r="CE3324" s="39"/>
      <c r="CF3324" s="39"/>
      <c r="CG3324" s="39"/>
      <c r="CH3324" s="39"/>
      <c r="CI3324" s="39"/>
      <c r="CJ3324" s="39"/>
      <c r="CK3324" s="39"/>
      <c r="CL3324" s="39"/>
      <c r="CM3324" s="39"/>
      <c r="CN3324" s="39"/>
      <c r="CO3324" s="39"/>
      <c r="CP3324" s="39"/>
      <c r="CQ3324" s="39"/>
      <c r="CR3324" s="39"/>
      <c r="CS3324" s="39"/>
      <c r="CT3324" s="39"/>
      <c r="CU3324" s="39"/>
      <c r="CV3324" s="39"/>
      <c r="CW3324" s="39"/>
      <c r="CX3324" s="39"/>
      <c r="CY3324" s="39"/>
      <c r="CZ3324" s="39"/>
      <c r="DA3324" s="39"/>
      <c r="DB3324" s="39"/>
      <c r="DC3324" s="39"/>
      <c r="DD3324" s="39"/>
      <c r="DE3324" s="39"/>
    </row>
    <row r="3325" spans="1:109" s="38" customFormat="1" ht="12">
      <c r="A3325" s="298"/>
      <c r="B3325" s="298"/>
      <c r="C3325" s="298"/>
      <c r="D3325" s="298"/>
      <c r="E3325" s="298"/>
      <c r="F3325" s="298"/>
      <c r="G3325" s="298"/>
      <c r="H3325" s="298"/>
      <c r="I3325" s="298"/>
      <c r="J3325" s="298"/>
      <c r="K3325" s="298"/>
      <c r="L3325" s="299"/>
      <c r="M3325" s="302"/>
      <c r="N3325" s="298"/>
      <c r="O3325" s="238"/>
      <c r="P3325" s="238"/>
      <c r="Q3325" s="238"/>
      <c r="T3325" s="39"/>
      <c r="U3325" s="39"/>
      <c r="V3325" s="39"/>
      <c r="W3325" s="39"/>
      <c r="X3325" s="39"/>
      <c r="Y3325" s="39"/>
      <c r="Z3325" s="39"/>
      <c r="AA3325" s="39"/>
      <c r="AB3325" s="39"/>
      <c r="AC3325" s="39"/>
      <c r="AD3325" s="39"/>
      <c r="AE3325" s="39"/>
      <c r="AF3325" s="39"/>
      <c r="AG3325" s="39"/>
      <c r="AH3325" s="39"/>
      <c r="AI3325" s="39"/>
      <c r="AJ3325" s="39"/>
      <c r="AK3325" s="39"/>
      <c r="AL3325" s="39"/>
      <c r="AM3325" s="39"/>
      <c r="AN3325" s="39"/>
      <c r="AO3325" s="39"/>
      <c r="AP3325" s="39"/>
      <c r="AQ3325" s="39"/>
      <c r="AR3325" s="39"/>
      <c r="AS3325" s="39"/>
      <c r="AT3325" s="39"/>
      <c r="AU3325" s="39"/>
      <c r="AV3325" s="39"/>
      <c r="AW3325" s="39"/>
      <c r="AX3325" s="39"/>
      <c r="AY3325" s="39"/>
      <c r="AZ3325" s="39"/>
      <c r="BA3325" s="39"/>
      <c r="BB3325" s="39"/>
      <c r="BC3325" s="39"/>
      <c r="BD3325" s="39"/>
      <c r="BE3325" s="39"/>
      <c r="BF3325" s="39"/>
      <c r="BG3325" s="39"/>
      <c r="BH3325" s="39"/>
      <c r="BI3325" s="39"/>
      <c r="BJ3325" s="39"/>
      <c r="BK3325" s="39"/>
      <c r="BL3325" s="39"/>
      <c r="BM3325" s="39"/>
      <c r="BN3325" s="39"/>
      <c r="BO3325" s="39"/>
      <c r="BP3325" s="39"/>
      <c r="BQ3325" s="39"/>
      <c r="BR3325" s="39"/>
      <c r="BS3325" s="39"/>
      <c r="BT3325" s="39"/>
      <c r="BU3325" s="39"/>
      <c r="BV3325" s="39"/>
      <c r="BW3325" s="39"/>
      <c r="BX3325" s="39"/>
      <c r="BY3325" s="39"/>
      <c r="BZ3325" s="39"/>
      <c r="CA3325" s="39"/>
      <c r="CB3325" s="39"/>
      <c r="CC3325" s="39"/>
      <c r="CD3325" s="39"/>
      <c r="CE3325" s="39"/>
      <c r="CF3325" s="39"/>
      <c r="CG3325" s="39"/>
      <c r="CH3325" s="39"/>
      <c r="CI3325" s="39"/>
      <c r="CJ3325" s="39"/>
      <c r="CK3325" s="39"/>
      <c r="CL3325" s="39"/>
      <c r="CM3325" s="39"/>
      <c r="CN3325" s="39"/>
      <c r="CO3325" s="39"/>
      <c r="CP3325" s="39"/>
      <c r="CQ3325" s="39"/>
      <c r="CR3325" s="39"/>
      <c r="CS3325" s="39"/>
      <c r="CT3325" s="39"/>
      <c r="CU3325" s="39"/>
      <c r="CV3325" s="39"/>
      <c r="CW3325" s="39"/>
      <c r="CX3325" s="39"/>
      <c r="CY3325" s="39"/>
      <c r="CZ3325" s="39"/>
      <c r="DA3325" s="39"/>
      <c r="DB3325" s="39"/>
      <c r="DC3325" s="39"/>
      <c r="DD3325" s="39"/>
      <c r="DE3325" s="39"/>
    </row>
    <row r="3326" spans="1:109" s="38" customFormat="1" ht="12">
      <c r="A3326" s="298"/>
      <c r="B3326" s="298"/>
      <c r="C3326" s="298"/>
      <c r="D3326" s="298"/>
      <c r="E3326" s="298"/>
      <c r="F3326" s="298"/>
      <c r="G3326" s="298"/>
      <c r="H3326" s="298"/>
      <c r="I3326" s="298"/>
      <c r="J3326" s="298"/>
      <c r="K3326" s="298"/>
      <c r="L3326" s="299"/>
      <c r="M3326" s="302"/>
      <c r="N3326" s="298"/>
      <c r="O3326" s="238"/>
      <c r="P3326" s="238"/>
      <c r="Q3326" s="238"/>
      <c r="T3326" s="39"/>
      <c r="U3326" s="39"/>
      <c r="V3326" s="39"/>
      <c r="W3326" s="39"/>
      <c r="X3326" s="39"/>
      <c r="Y3326" s="39"/>
      <c r="Z3326" s="39"/>
      <c r="AA3326" s="39"/>
      <c r="AB3326" s="39"/>
      <c r="AC3326" s="39"/>
      <c r="AD3326" s="39"/>
      <c r="AE3326" s="39"/>
      <c r="AF3326" s="39"/>
      <c r="AG3326" s="39"/>
      <c r="AH3326" s="39"/>
      <c r="AI3326" s="39"/>
      <c r="AJ3326" s="39"/>
      <c r="AK3326" s="39"/>
      <c r="AL3326" s="39"/>
      <c r="AM3326" s="39"/>
      <c r="AN3326" s="39"/>
      <c r="AO3326" s="39"/>
      <c r="AP3326" s="39"/>
      <c r="AQ3326" s="39"/>
      <c r="AR3326" s="39"/>
      <c r="AS3326" s="39"/>
      <c r="AT3326" s="39"/>
      <c r="AU3326" s="39"/>
      <c r="AV3326" s="39"/>
      <c r="AW3326" s="39"/>
      <c r="AX3326" s="39"/>
      <c r="AY3326" s="39"/>
      <c r="AZ3326" s="39"/>
      <c r="BA3326" s="39"/>
      <c r="BB3326" s="39"/>
      <c r="BC3326" s="39"/>
      <c r="BD3326" s="39"/>
      <c r="BE3326" s="39"/>
      <c r="BF3326" s="39"/>
      <c r="BG3326" s="39"/>
      <c r="BH3326" s="39"/>
      <c r="BI3326" s="39"/>
      <c r="BJ3326" s="39"/>
      <c r="BK3326" s="39"/>
      <c r="BL3326" s="39"/>
      <c r="BM3326" s="39"/>
      <c r="BN3326" s="39"/>
      <c r="BO3326" s="39"/>
      <c r="BP3326" s="39"/>
      <c r="BQ3326" s="39"/>
      <c r="BR3326" s="39"/>
      <c r="BS3326" s="39"/>
      <c r="BT3326" s="39"/>
      <c r="BU3326" s="39"/>
      <c r="BV3326" s="39"/>
      <c r="BW3326" s="39"/>
      <c r="BX3326" s="39"/>
      <c r="BY3326" s="39"/>
      <c r="BZ3326" s="39"/>
      <c r="CA3326" s="39"/>
      <c r="CB3326" s="39"/>
      <c r="CC3326" s="39"/>
      <c r="CD3326" s="39"/>
      <c r="CE3326" s="39"/>
      <c r="CF3326" s="39"/>
      <c r="CG3326" s="39"/>
      <c r="CH3326" s="39"/>
      <c r="CI3326" s="39"/>
      <c r="CJ3326" s="39"/>
      <c r="CK3326" s="39"/>
      <c r="CL3326" s="39"/>
      <c r="CM3326" s="39"/>
      <c r="CN3326" s="39"/>
      <c r="CO3326" s="39"/>
      <c r="CP3326" s="39"/>
      <c r="CQ3326" s="39"/>
      <c r="CR3326" s="39"/>
      <c r="CS3326" s="39"/>
      <c r="CT3326" s="39"/>
      <c r="CU3326" s="39"/>
      <c r="CV3326" s="39"/>
      <c r="CW3326" s="39"/>
      <c r="CX3326" s="39"/>
      <c r="CY3326" s="39"/>
      <c r="CZ3326" s="39"/>
      <c r="DA3326" s="39"/>
      <c r="DB3326" s="39"/>
      <c r="DC3326" s="39"/>
      <c r="DD3326" s="39"/>
      <c r="DE3326" s="39"/>
    </row>
    <row r="3327" spans="1:109" s="38" customFormat="1" ht="12">
      <c r="A3327" s="298"/>
      <c r="B3327" s="298"/>
      <c r="C3327" s="298"/>
      <c r="D3327" s="298"/>
      <c r="E3327" s="298"/>
      <c r="F3327" s="298"/>
      <c r="G3327" s="298"/>
      <c r="H3327" s="298"/>
      <c r="I3327" s="298"/>
      <c r="J3327" s="298"/>
      <c r="K3327" s="298"/>
      <c r="L3327" s="299"/>
      <c r="M3327" s="302"/>
      <c r="N3327" s="298"/>
      <c r="O3327" s="238"/>
      <c r="P3327" s="238"/>
      <c r="Q3327" s="238"/>
      <c r="T3327" s="39"/>
      <c r="U3327" s="39"/>
      <c r="V3327" s="39"/>
      <c r="W3327" s="39"/>
      <c r="X3327" s="39"/>
      <c r="Y3327" s="39"/>
      <c r="Z3327" s="39"/>
      <c r="AA3327" s="39"/>
      <c r="AB3327" s="39"/>
      <c r="AC3327" s="39"/>
      <c r="AD3327" s="39"/>
      <c r="AE3327" s="39"/>
      <c r="AF3327" s="39"/>
      <c r="AG3327" s="39"/>
      <c r="AH3327" s="39"/>
      <c r="AI3327" s="39"/>
      <c r="AJ3327" s="39"/>
      <c r="AK3327" s="39"/>
      <c r="AL3327" s="39"/>
      <c r="AM3327" s="39"/>
      <c r="AN3327" s="39"/>
      <c r="AO3327" s="39"/>
      <c r="AP3327" s="39"/>
      <c r="AQ3327" s="39"/>
      <c r="AR3327" s="39"/>
      <c r="AS3327" s="39"/>
      <c r="AT3327" s="39"/>
      <c r="AU3327" s="39"/>
      <c r="AV3327" s="39"/>
      <c r="AW3327" s="39"/>
      <c r="AX3327" s="39"/>
      <c r="AY3327" s="39"/>
      <c r="AZ3327" s="39"/>
      <c r="BA3327" s="39"/>
      <c r="BB3327" s="39"/>
      <c r="BC3327" s="39"/>
      <c r="BD3327" s="39"/>
      <c r="BE3327" s="39"/>
      <c r="BF3327" s="39"/>
      <c r="BG3327" s="39"/>
      <c r="BH3327" s="39"/>
      <c r="BI3327" s="39"/>
      <c r="BJ3327" s="39"/>
      <c r="BK3327" s="39"/>
      <c r="BL3327" s="39"/>
      <c r="BM3327" s="39"/>
      <c r="BN3327" s="39"/>
      <c r="BO3327" s="39"/>
      <c r="BP3327" s="39"/>
      <c r="BQ3327" s="39"/>
      <c r="BR3327" s="39"/>
      <c r="BS3327" s="39"/>
      <c r="BT3327" s="39"/>
      <c r="BU3327" s="39"/>
      <c r="BV3327" s="39"/>
      <c r="BW3327" s="39"/>
      <c r="BX3327" s="39"/>
      <c r="BY3327" s="39"/>
      <c r="BZ3327" s="39"/>
      <c r="CA3327" s="39"/>
      <c r="CB3327" s="39"/>
      <c r="CC3327" s="39"/>
      <c r="CD3327" s="39"/>
      <c r="CE3327" s="39"/>
      <c r="CF3327" s="39"/>
      <c r="CG3327" s="39"/>
      <c r="CH3327" s="39"/>
      <c r="CI3327" s="39"/>
      <c r="CJ3327" s="39"/>
      <c r="CK3327" s="39"/>
      <c r="CL3327" s="39"/>
      <c r="CM3327" s="39"/>
      <c r="CN3327" s="39"/>
      <c r="CO3327" s="39"/>
      <c r="CP3327" s="39"/>
      <c r="CQ3327" s="39"/>
      <c r="CR3327" s="39"/>
      <c r="CS3327" s="39"/>
      <c r="CT3327" s="39"/>
      <c r="CU3327" s="39"/>
      <c r="CV3327" s="39"/>
      <c r="CW3327" s="39"/>
      <c r="CX3327" s="39"/>
      <c r="CY3327" s="39"/>
      <c r="CZ3327" s="39"/>
      <c r="DA3327" s="39"/>
      <c r="DB3327" s="39"/>
      <c r="DC3327" s="39"/>
      <c r="DD3327" s="39"/>
      <c r="DE3327" s="39"/>
    </row>
    <row r="3328" spans="1:109" s="38" customFormat="1" ht="12">
      <c r="A3328" s="298"/>
      <c r="B3328" s="298"/>
      <c r="C3328" s="298"/>
      <c r="D3328" s="298"/>
      <c r="E3328" s="298"/>
      <c r="F3328" s="298"/>
      <c r="G3328" s="298"/>
      <c r="H3328" s="298"/>
      <c r="I3328" s="298"/>
      <c r="J3328" s="298"/>
      <c r="K3328" s="298"/>
      <c r="L3328" s="299"/>
      <c r="M3328" s="302"/>
      <c r="N3328" s="298"/>
      <c r="O3328" s="238"/>
      <c r="P3328" s="238"/>
      <c r="Q3328" s="238"/>
      <c r="T3328" s="39"/>
      <c r="U3328" s="39"/>
      <c r="V3328" s="39"/>
      <c r="W3328" s="39"/>
      <c r="X3328" s="39"/>
      <c r="Y3328" s="39"/>
      <c r="Z3328" s="39"/>
      <c r="AA3328" s="39"/>
      <c r="AB3328" s="39"/>
      <c r="AC3328" s="39"/>
      <c r="AD3328" s="39"/>
      <c r="AE3328" s="39"/>
      <c r="AF3328" s="39"/>
      <c r="AG3328" s="39"/>
      <c r="AH3328" s="39"/>
      <c r="AI3328" s="39"/>
      <c r="AJ3328" s="39"/>
      <c r="AK3328" s="39"/>
      <c r="AL3328" s="39"/>
      <c r="AM3328" s="39"/>
      <c r="AN3328" s="39"/>
      <c r="AO3328" s="39"/>
      <c r="AP3328" s="39"/>
      <c r="AQ3328" s="39"/>
      <c r="AR3328" s="39"/>
      <c r="AS3328" s="39"/>
      <c r="AT3328" s="39"/>
      <c r="AU3328" s="39"/>
      <c r="AV3328" s="39"/>
      <c r="AW3328" s="39"/>
      <c r="AX3328" s="39"/>
      <c r="AY3328" s="39"/>
      <c r="AZ3328" s="39"/>
      <c r="BA3328" s="39"/>
      <c r="BB3328" s="39"/>
      <c r="BC3328" s="39"/>
      <c r="BD3328" s="39"/>
      <c r="BE3328" s="39"/>
      <c r="BF3328" s="39"/>
      <c r="BG3328" s="39"/>
      <c r="BH3328" s="39"/>
      <c r="BI3328" s="39"/>
      <c r="BJ3328" s="39"/>
      <c r="BK3328" s="39"/>
      <c r="BL3328" s="39"/>
      <c r="BM3328" s="39"/>
      <c r="BN3328" s="39"/>
      <c r="BO3328" s="39"/>
      <c r="BP3328" s="39"/>
      <c r="BQ3328" s="39"/>
      <c r="BR3328" s="39"/>
      <c r="BS3328" s="39"/>
      <c r="BT3328" s="39"/>
      <c r="BU3328" s="39"/>
      <c r="BV3328" s="39"/>
      <c r="BW3328" s="39"/>
      <c r="BX3328" s="39"/>
      <c r="BY3328" s="39"/>
      <c r="BZ3328" s="39"/>
      <c r="CA3328" s="39"/>
      <c r="CB3328" s="39"/>
      <c r="CC3328" s="39"/>
      <c r="CD3328" s="39"/>
      <c r="CE3328" s="39"/>
      <c r="CF3328" s="39"/>
      <c r="CG3328" s="39"/>
      <c r="CH3328" s="39"/>
      <c r="CI3328" s="39"/>
      <c r="CJ3328" s="39"/>
      <c r="CK3328" s="39"/>
      <c r="CL3328" s="39"/>
      <c r="CM3328" s="39"/>
      <c r="CN3328" s="39"/>
      <c r="CO3328" s="39"/>
      <c r="CP3328" s="39"/>
      <c r="CQ3328" s="39"/>
      <c r="CR3328" s="39"/>
      <c r="CS3328" s="39"/>
      <c r="CT3328" s="39"/>
      <c r="CU3328" s="39"/>
      <c r="CV3328" s="39"/>
      <c r="CW3328" s="39"/>
      <c r="CX3328" s="39"/>
      <c r="CY3328" s="39"/>
      <c r="CZ3328" s="39"/>
      <c r="DA3328" s="39"/>
      <c r="DB3328" s="39"/>
      <c r="DC3328" s="39"/>
      <c r="DD3328" s="39"/>
      <c r="DE3328" s="39"/>
    </row>
    <row r="3329" spans="1:109" s="38" customFormat="1" ht="12">
      <c r="A3329" s="298"/>
      <c r="B3329" s="298"/>
      <c r="C3329" s="298"/>
      <c r="D3329" s="298"/>
      <c r="E3329" s="298"/>
      <c r="F3329" s="298"/>
      <c r="G3329" s="298"/>
      <c r="H3329" s="298"/>
      <c r="I3329" s="298"/>
      <c r="J3329" s="298"/>
      <c r="K3329" s="298"/>
      <c r="L3329" s="299"/>
      <c r="M3329" s="302"/>
      <c r="N3329" s="298"/>
      <c r="O3329" s="238"/>
      <c r="P3329" s="238"/>
      <c r="Q3329" s="238"/>
      <c r="T3329" s="39"/>
      <c r="U3329" s="39"/>
      <c r="V3329" s="39"/>
      <c r="W3329" s="39"/>
      <c r="X3329" s="39"/>
      <c r="Y3329" s="39"/>
      <c r="Z3329" s="39"/>
      <c r="AA3329" s="39"/>
      <c r="AB3329" s="39"/>
      <c r="AC3329" s="39"/>
      <c r="AD3329" s="39"/>
      <c r="AE3329" s="39"/>
      <c r="AF3329" s="39"/>
      <c r="AG3329" s="39"/>
      <c r="AH3329" s="39"/>
      <c r="AI3329" s="39"/>
      <c r="AJ3329" s="39"/>
      <c r="AK3329" s="39"/>
      <c r="AL3329" s="39"/>
      <c r="AM3329" s="39"/>
      <c r="AN3329" s="39"/>
      <c r="AO3329" s="39"/>
      <c r="AP3329" s="39"/>
      <c r="AQ3329" s="39"/>
      <c r="AR3329" s="39"/>
      <c r="AS3329" s="39"/>
      <c r="AT3329" s="39"/>
      <c r="AU3329" s="39"/>
      <c r="AV3329" s="39"/>
      <c r="AW3329" s="39"/>
      <c r="AX3329" s="39"/>
      <c r="AY3329" s="39"/>
      <c r="AZ3329" s="39"/>
      <c r="BA3329" s="39"/>
      <c r="BB3329" s="39"/>
      <c r="BC3329" s="39"/>
      <c r="BD3329" s="39"/>
      <c r="BE3329" s="39"/>
      <c r="BF3329" s="39"/>
      <c r="BG3329" s="39"/>
      <c r="BH3329" s="39"/>
      <c r="BI3329" s="39"/>
      <c r="BJ3329" s="39"/>
      <c r="BK3329" s="39"/>
      <c r="BL3329" s="39"/>
      <c r="BM3329" s="39"/>
      <c r="BN3329" s="39"/>
      <c r="BO3329" s="39"/>
      <c r="BP3329" s="39"/>
      <c r="BQ3329" s="39"/>
      <c r="BR3329" s="39"/>
      <c r="BS3329" s="39"/>
      <c r="BT3329" s="39"/>
      <c r="BU3329" s="39"/>
      <c r="BV3329" s="39"/>
      <c r="BW3329" s="39"/>
      <c r="BX3329" s="39"/>
      <c r="BY3329" s="39"/>
      <c r="BZ3329" s="39"/>
      <c r="CA3329" s="39"/>
      <c r="CB3329" s="39"/>
      <c r="CC3329" s="39"/>
      <c r="CD3329" s="39"/>
      <c r="CE3329" s="39"/>
      <c r="CF3329" s="39"/>
      <c r="CG3329" s="39"/>
      <c r="CH3329" s="39"/>
      <c r="CI3329" s="39"/>
      <c r="CJ3329" s="39"/>
      <c r="CK3329" s="39"/>
      <c r="CL3329" s="39"/>
      <c r="CM3329" s="39"/>
      <c r="CN3329" s="39"/>
      <c r="CO3329" s="39"/>
      <c r="CP3329" s="39"/>
      <c r="CQ3329" s="39"/>
      <c r="CR3329" s="39"/>
      <c r="CS3329" s="39"/>
      <c r="CT3329" s="39"/>
      <c r="CU3329" s="39"/>
      <c r="CV3329" s="39"/>
      <c r="CW3329" s="39"/>
      <c r="CX3329" s="39"/>
      <c r="CY3329" s="39"/>
      <c r="CZ3329" s="39"/>
      <c r="DA3329" s="39"/>
      <c r="DB3329" s="39"/>
      <c r="DC3329" s="39"/>
      <c r="DD3329" s="39"/>
      <c r="DE3329" s="39"/>
    </row>
    <row r="3330" spans="1:109" s="38" customFormat="1" ht="12">
      <c r="A3330" s="298"/>
      <c r="B3330" s="298"/>
      <c r="C3330" s="298"/>
      <c r="D3330" s="298"/>
      <c r="E3330" s="298"/>
      <c r="F3330" s="298"/>
      <c r="G3330" s="298"/>
      <c r="H3330" s="298"/>
      <c r="I3330" s="298"/>
      <c r="J3330" s="298"/>
      <c r="K3330" s="298"/>
      <c r="L3330" s="299"/>
      <c r="M3330" s="302"/>
      <c r="N3330" s="298"/>
      <c r="O3330" s="238"/>
      <c r="P3330" s="238"/>
      <c r="Q3330" s="238"/>
      <c r="T3330" s="39"/>
      <c r="U3330" s="39"/>
      <c r="V3330" s="39"/>
      <c r="W3330" s="39"/>
      <c r="X3330" s="39"/>
      <c r="Y3330" s="39"/>
      <c r="Z3330" s="39"/>
      <c r="AA3330" s="39"/>
      <c r="AB3330" s="39"/>
      <c r="AC3330" s="39"/>
      <c r="AD3330" s="39"/>
      <c r="AE3330" s="39"/>
      <c r="AF3330" s="39"/>
      <c r="AG3330" s="39"/>
      <c r="AH3330" s="39"/>
      <c r="AI3330" s="39"/>
      <c r="AJ3330" s="39"/>
      <c r="AK3330" s="39"/>
      <c r="AL3330" s="39"/>
      <c r="AM3330" s="39"/>
      <c r="AN3330" s="39"/>
      <c r="AO3330" s="39"/>
      <c r="AP3330" s="39"/>
      <c r="AQ3330" s="39"/>
      <c r="AR3330" s="39"/>
      <c r="AS3330" s="39"/>
      <c r="AT3330" s="39"/>
      <c r="AU3330" s="39"/>
      <c r="AV3330" s="39"/>
      <c r="AW3330" s="39"/>
      <c r="AX3330" s="39"/>
      <c r="AY3330" s="39"/>
      <c r="AZ3330" s="39"/>
      <c r="BA3330" s="39"/>
      <c r="BB3330" s="39"/>
      <c r="BC3330" s="39"/>
      <c r="BD3330" s="39"/>
      <c r="BE3330" s="39"/>
      <c r="BF3330" s="39"/>
      <c r="BG3330" s="39"/>
      <c r="BH3330" s="39"/>
      <c r="BI3330" s="39"/>
      <c r="BJ3330" s="39"/>
      <c r="BK3330" s="39"/>
      <c r="BL3330" s="39"/>
      <c r="BM3330" s="39"/>
      <c r="BN3330" s="39"/>
      <c r="BO3330" s="39"/>
      <c r="BP3330" s="39"/>
      <c r="BQ3330" s="39"/>
      <c r="BR3330" s="39"/>
      <c r="BS3330" s="39"/>
      <c r="BT3330" s="39"/>
      <c r="BU3330" s="39"/>
      <c r="BV3330" s="39"/>
      <c r="BW3330" s="39"/>
      <c r="BX3330" s="39"/>
      <c r="BY3330" s="39"/>
      <c r="BZ3330" s="39"/>
      <c r="CA3330" s="39"/>
      <c r="CB3330" s="39"/>
      <c r="CC3330" s="39"/>
      <c r="CD3330" s="39"/>
      <c r="CE3330" s="39"/>
      <c r="CF3330" s="39"/>
      <c r="CG3330" s="39"/>
      <c r="CH3330" s="39"/>
      <c r="CI3330" s="39"/>
      <c r="CJ3330" s="39"/>
      <c r="CK3330" s="39"/>
      <c r="CL3330" s="39"/>
      <c r="CM3330" s="39"/>
      <c r="CN3330" s="39"/>
      <c r="CO3330" s="39"/>
      <c r="CP3330" s="39"/>
      <c r="CQ3330" s="39"/>
      <c r="CR3330" s="39"/>
      <c r="CS3330" s="39"/>
      <c r="CT3330" s="39"/>
      <c r="CU3330" s="39"/>
      <c r="CV3330" s="39"/>
      <c r="CW3330" s="39"/>
      <c r="CX3330" s="39"/>
      <c r="CY3330" s="39"/>
      <c r="CZ3330" s="39"/>
      <c r="DA3330" s="39"/>
      <c r="DB3330" s="39"/>
      <c r="DC3330" s="39"/>
      <c r="DD3330" s="39"/>
      <c r="DE3330" s="39"/>
    </row>
    <row r="3331" spans="1:109" s="38" customFormat="1" ht="12">
      <c r="A3331" s="298"/>
      <c r="B3331" s="298"/>
      <c r="C3331" s="298"/>
      <c r="D3331" s="298"/>
      <c r="E3331" s="298"/>
      <c r="F3331" s="298"/>
      <c r="G3331" s="298"/>
      <c r="H3331" s="298"/>
      <c r="I3331" s="298"/>
      <c r="J3331" s="298"/>
      <c r="K3331" s="298"/>
      <c r="L3331" s="299"/>
      <c r="M3331" s="302"/>
      <c r="N3331" s="298"/>
      <c r="O3331" s="238"/>
      <c r="P3331" s="238"/>
      <c r="Q3331" s="238"/>
      <c r="T3331" s="39"/>
      <c r="U3331" s="39"/>
      <c r="V3331" s="39"/>
      <c r="W3331" s="39"/>
      <c r="X3331" s="39"/>
      <c r="Y3331" s="39"/>
      <c r="Z3331" s="39"/>
      <c r="AA3331" s="39"/>
      <c r="AB3331" s="39"/>
      <c r="AC3331" s="39"/>
      <c r="AD3331" s="39"/>
      <c r="AE3331" s="39"/>
      <c r="AF3331" s="39"/>
      <c r="AG3331" s="39"/>
      <c r="AH3331" s="39"/>
      <c r="AI3331" s="39"/>
      <c r="AJ3331" s="39"/>
      <c r="AK3331" s="39"/>
      <c r="AL3331" s="39"/>
      <c r="AM3331" s="39"/>
      <c r="AN3331" s="39"/>
      <c r="AO3331" s="39"/>
      <c r="AP3331" s="39"/>
      <c r="AQ3331" s="39"/>
      <c r="AR3331" s="39"/>
      <c r="AS3331" s="39"/>
      <c r="AT3331" s="39"/>
      <c r="AU3331" s="39"/>
      <c r="AV3331" s="39"/>
      <c r="AW3331" s="39"/>
      <c r="AX3331" s="39"/>
      <c r="AY3331" s="39"/>
      <c r="AZ3331" s="39"/>
      <c r="BA3331" s="39"/>
      <c r="BB3331" s="39"/>
      <c r="BC3331" s="39"/>
      <c r="BD3331" s="39"/>
      <c r="BE3331" s="39"/>
      <c r="BF3331" s="39"/>
      <c r="BG3331" s="39"/>
      <c r="BH3331" s="39"/>
      <c r="BI3331" s="39"/>
      <c r="BJ3331" s="39"/>
      <c r="BK3331" s="39"/>
      <c r="BL3331" s="39"/>
      <c r="BM3331" s="39"/>
      <c r="BN3331" s="39"/>
      <c r="BO3331" s="39"/>
      <c r="BP3331" s="39"/>
      <c r="BQ3331" s="39"/>
      <c r="BR3331" s="39"/>
      <c r="BS3331" s="39"/>
      <c r="BT3331" s="39"/>
      <c r="BU3331" s="39"/>
      <c r="BV3331" s="39"/>
      <c r="BW3331" s="39"/>
      <c r="BX3331" s="39"/>
      <c r="BY3331" s="39"/>
      <c r="BZ3331" s="39"/>
      <c r="CA3331" s="39"/>
      <c r="CB3331" s="39"/>
      <c r="CC3331" s="39"/>
      <c r="CD3331" s="39"/>
      <c r="CE3331" s="39"/>
      <c r="CF3331" s="39"/>
      <c r="CG3331" s="39"/>
      <c r="CH3331" s="39"/>
      <c r="CI3331" s="39"/>
      <c r="CJ3331" s="39"/>
      <c r="CK3331" s="39"/>
      <c r="CL3331" s="39"/>
      <c r="CM3331" s="39"/>
      <c r="CN3331" s="39"/>
      <c r="CO3331" s="39"/>
      <c r="CP3331" s="39"/>
      <c r="CQ3331" s="39"/>
      <c r="CR3331" s="39"/>
      <c r="CS3331" s="39"/>
      <c r="CT3331" s="39"/>
      <c r="CU3331" s="39"/>
      <c r="CV3331" s="39"/>
      <c r="CW3331" s="39"/>
      <c r="CX3331" s="39"/>
      <c r="CY3331" s="39"/>
      <c r="CZ3331" s="39"/>
      <c r="DA3331" s="39"/>
      <c r="DB3331" s="39"/>
      <c r="DC3331" s="39"/>
      <c r="DD3331" s="39"/>
      <c r="DE3331" s="39"/>
    </row>
    <row r="3332" spans="1:109" s="38" customFormat="1" ht="12">
      <c r="A3332" s="298"/>
      <c r="B3332" s="298"/>
      <c r="C3332" s="298"/>
      <c r="D3332" s="298"/>
      <c r="E3332" s="298"/>
      <c r="F3332" s="298"/>
      <c r="G3332" s="298"/>
      <c r="H3332" s="298"/>
      <c r="I3332" s="298"/>
      <c r="J3332" s="298"/>
      <c r="K3332" s="298"/>
      <c r="L3332" s="299"/>
      <c r="M3332" s="302"/>
      <c r="N3332" s="298"/>
      <c r="O3332" s="238"/>
      <c r="P3332" s="238"/>
      <c r="Q3332" s="238"/>
      <c r="T3332" s="39"/>
      <c r="U3332" s="39"/>
      <c r="V3332" s="39"/>
      <c r="W3332" s="39"/>
      <c r="X3332" s="39"/>
      <c r="Y3332" s="39"/>
      <c r="Z3332" s="39"/>
      <c r="AA3332" s="39"/>
      <c r="AB3332" s="39"/>
      <c r="AC3332" s="39"/>
      <c r="AD3332" s="39"/>
      <c r="AE3332" s="39"/>
      <c r="AF3332" s="39"/>
      <c r="AG3332" s="39"/>
      <c r="AH3332" s="39"/>
      <c r="AI3332" s="39"/>
      <c r="AJ3332" s="39"/>
      <c r="AK3332" s="39"/>
      <c r="AL3332" s="39"/>
      <c r="AM3332" s="39"/>
      <c r="AN3332" s="39"/>
      <c r="AO3332" s="39"/>
      <c r="AP3332" s="39"/>
      <c r="AQ3332" s="39"/>
      <c r="AR3332" s="39"/>
      <c r="AS3332" s="39"/>
      <c r="AT3332" s="39"/>
      <c r="AU3332" s="39"/>
      <c r="AV3332" s="39"/>
      <c r="AW3332" s="39"/>
      <c r="AX3332" s="39"/>
      <c r="AY3332" s="39"/>
      <c r="AZ3332" s="39"/>
      <c r="BA3332" s="39"/>
      <c r="BB3332" s="39"/>
      <c r="BC3332" s="39"/>
      <c r="BD3332" s="39"/>
      <c r="BE3332" s="39"/>
      <c r="BF3332" s="39"/>
      <c r="BG3332" s="39"/>
      <c r="BH3332" s="39"/>
      <c r="BI3332" s="39"/>
      <c r="BJ3332" s="39"/>
      <c r="BK3332" s="39"/>
      <c r="BL3332" s="39"/>
      <c r="BM3332" s="39"/>
      <c r="BN3332" s="39"/>
      <c r="BO3332" s="39"/>
      <c r="BP3332" s="39"/>
      <c r="BQ3332" s="39"/>
      <c r="BR3332" s="39"/>
      <c r="BS3332" s="39"/>
      <c r="BT3332" s="39"/>
      <c r="BU3332" s="39"/>
      <c r="BV3332" s="39"/>
      <c r="BW3332" s="39"/>
      <c r="BX3332" s="39"/>
      <c r="BY3332" s="39"/>
      <c r="BZ3332" s="39"/>
      <c r="CA3332" s="39"/>
      <c r="CB3332" s="39"/>
      <c r="CC3332" s="39"/>
      <c r="CD3332" s="39"/>
      <c r="CE3332" s="39"/>
      <c r="CF3332" s="39"/>
      <c r="CG3332" s="39"/>
      <c r="CH3332" s="39"/>
      <c r="CI3332" s="39"/>
      <c r="CJ3332" s="39"/>
      <c r="CK3332" s="39"/>
      <c r="CL3332" s="39"/>
      <c r="CM3332" s="39"/>
      <c r="CN3332" s="39"/>
      <c r="CO3332" s="39"/>
      <c r="CP3332" s="39"/>
      <c r="CQ3332" s="39"/>
      <c r="CR3332" s="39"/>
      <c r="CS3332" s="39"/>
      <c r="CT3332" s="39"/>
      <c r="CU3332" s="39"/>
      <c r="CV3332" s="39"/>
      <c r="CW3332" s="39"/>
      <c r="CX3332" s="39"/>
      <c r="CY3332" s="39"/>
      <c r="CZ3332" s="39"/>
      <c r="DA3332" s="39"/>
      <c r="DB3332" s="39"/>
      <c r="DC3332" s="39"/>
      <c r="DD3332" s="39"/>
      <c r="DE3332" s="39"/>
    </row>
    <row r="3333" spans="1:109" s="38" customFormat="1" ht="12">
      <c r="A3333" s="298"/>
      <c r="B3333" s="298"/>
      <c r="C3333" s="298"/>
      <c r="D3333" s="298"/>
      <c r="E3333" s="298"/>
      <c r="F3333" s="298"/>
      <c r="G3333" s="298"/>
      <c r="H3333" s="298"/>
      <c r="I3333" s="298"/>
      <c r="J3333" s="298"/>
      <c r="K3333" s="298"/>
      <c r="L3333" s="299"/>
      <c r="M3333" s="302"/>
      <c r="N3333" s="298"/>
      <c r="O3333" s="238"/>
      <c r="P3333" s="238"/>
      <c r="Q3333" s="238"/>
      <c r="T3333" s="39"/>
      <c r="U3333" s="39"/>
      <c r="V3333" s="39"/>
      <c r="W3333" s="39"/>
      <c r="X3333" s="39"/>
      <c r="Y3333" s="39"/>
      <c r="Z3333" s="39"/>
      <c r="AA3333" s="39"/>
      <c r="AB3333" s="39"/>
      <c r="AC3333" s="39"/>
      <c r="AD3333" s="39"/>
      <c r="AE3333" s="39"/>
      <c r="AF3333" s="39"/>
      <c r="AG3333" s="39"/>
      <c r="AH3333" s="39"/>
      <c r="AI3333" s="39"/>
      <c r="AJ3333" s="39"/>
      <c r="AK3333" s="39"/>
      <c r="AL3333" s="39"/>
      <c r="AM3333" s="39"/>
      <c r="AN3333" s="39"/>
      <c r="AO3333" s="39"/>
      <c r="AP3333" s="39"/>
      <c r="AQ3333" s="39"/>
      <c r="AR3333" s="39"/>
      <c r="AS3333" s="39"/>
      <c r="AT3333" s="39"/>
      <c r="AU3333" s="39"/>
      <c r="AV3333" s="39"/>
      <c r="AW3333" s="39"/>
      <c r="AX3333" s="39"/>
      <c r="AY3333" s="39"/>
      <c r="AZ3333" s="39"/>
      <c r="BA3333" s="39"/>
      <c r="BB3333" s="39"/>
      <c r="BC3333" s="39"/>
      <c r="BD3333" s="39"/>
      <c r="BE3333" s="39"/>
      <c r="BF3333" s="39"/>
      <c r="BG3333" s="39"/>
      <c r="BH3333" s="39"/>
      <c r="BI3333" s="39"/>
      <c r="BJ3333" s="39"/>
      <c r="BK3333" s="39"/>
      <c r="BL3333" s="39"/>
      <c r="BM3333" s="39"/>
      <c r="BN3333" s="39"/>
      <c r="BO3333" s="39"/>
      <c r="BP3333" s="39"/>
      <c r="BQ3333" s="39"/>
      <c r="BR3333" s="39"/>
      <c r="BS3333" s="39"/>
      <c r="BT3333" s="39"/>
      <c r="BU3333" s="39"/>
      <c r="BV3333" s="39"/>
      <c r="BW3333" s="39"/>
      <c r="BX3333" s="39"/>
      <c r="BY3333" s="39"/>
      <c r="BZ3333" s="39"/>
      <c r="CA3333" s="39"/>
      <c r="CB3333" s="39"/>
      <c r="CC3333" s="39"/>
      <c r="CD3333" s="39"/>
      <c r="CE3333" s="39"/>
      <c r="CF3333" s="39"/>
      <c r="CG3333" s="39"/>
      <c r="CH3333" s="39"/>
      <c r="CI3333" s="39"/>
      <c r="CJ3333" s="39"/>
      <c r="CK3333" s="39"/>
      <c r="CL3333" s="39"/>
      <c r="CM3333" s="39"/>
      <c r="CN3333" s="39"/>
      <c r="CO3333" s="39"/>
      <c r="CP3333" s="39"/>
      <c r="CQ3333" s="39"/>
      <c r="CR3333" s="39"/>
      <c r="CS3333" s="39"/>
      <c r="CT3333" s="39"/>
      <c r="CU3333" s="39"/>
      <c r="CV3333" s="39"/>
      <c r="CW3333" s="39"/>
      <c r="CX3333" s="39"/>
      <c r="CY3333" s="39"/>
      <c r="CZ3333" s="39"/>
      <c r="DA3333" s="39"/>
      <c r="DB3333" s="39"/>
      <c r="DC3333" s="39"/>
      <c r="DD3333" s="39"/>
      <c r="DE3333" s="39"/>
    </row>
    <row r="3334" spans="1:109" s="38" customFormat="1" ht="12">
      <c r="A3334" s="298"/>
      <c r="B3334" s="298"/>
      <c r="C3334" s="298"/>
      <c r="D3334" s="298"/>
      <c r="E3334" s="298"/>
      <c r="F3334" s="298"/>
      <c r="G3334" s="298"/>
      <c r="H3334" s="298"/>
      <c r="I3334" s="298"/>
      <c r="J3334" s="298"/>
      <c r="K3334" s="298"/>
      <c r="L3334" s="299"/>
      <c r="M3334" s="302"/>
      <c r="N3334" s="298"/>
      <c r="O3334" s="238"/>
      <c r="P3334" s="238"/>
      <c r="Q3334" s="238"/>
      <c r="T3334" s="39"/>
      <c r="U3334" s="39"/>
      <c r="V3334" s="39"/>
      <c r="W3334" s="39"/>
      <c r="X3334" s="39"/>
      <c r="Y3334" s="39"/>
      <c r="Z3334" s="39"/>
      <c r="AA3334" s="39"/>
      <c r="AB3334" s="39"/>
      <c r="AC3334" s="39"/>
      <c r="AD3334" s="39"/>
      <c r="AE3334" s="39"/>
      <c r="AF3334" s="39"/>
      <c r="AG3334" s="39"/>
      <c r="AH3334" s="39"/>
      <c r="AI3334" s="39"/>
      <c r="AJ3334" s="39"/>
      <c r="AK3334" s="39"/>
      <c r="AL3334" s="39"/>
      <c r="AM3334" s="39"/>
      <c r="AN3334" s="39"/>
      <c r="AO3334" s="39"/>
      <c r="AP3334" s="39"/>
      <c r="AQ3334" s="39"/>
      <c r="AR3334" s="39"/>
      <c r="AS3334" s="39"/>
      <c r="AT3334" s="39"/>
      <c r="AU3334" s="39"/>
      <c r="AV3334" s="39"/>
      <c r="AW3334" s="39"/>
      <c r="AX3334" s="39"/>
      <c r="AY3334" s="39"/>
      <c r="AZ3334" s="39"/>
      <c r="BA3334" s="39"/>
      <c r="BB3334" s="39"/>
      <c r="BC3334" s="39"/>
      <c r="BD3334" s="39"/>
      <c r="BE3334" s="39"/>
      <c r="BF3334" s="39"/>
      <c r="BG3334" s="39"/>
      <c r="BH3334" s="39"/>
      <c r="BI3334" s="39"/>
      <c r="BJ3334" s="39"/>
      <c r="BK3334" s="39"/>
      <c r="BL3334" s="39"/>
      <c r="BM3334" s="39"/>
      <c r="BN3334" s="39"/>
      <c r="BO3334" s="39"/>
      <c r="BP3334" s="39"/>
      <c r="BQ3334" s="39"/>
      <c r="BR3334" s="39"/>
      <c r="BS3334" s="39"/>
      <c r="BT3334" s="39"/>
      <c r="BU3334" s="39"/>
      <c r="BV3334" s="39"/>
      <c r="BW3334" s="39"/>
      <c r="BX3334" s="39"/>
      <c r="BY3334" s="39"/>
      <c r="BZ3334" s="39"/>
      <c r="CA3334" s="39"/>
      <c r="CB3334" s="39"/>
      <c r="CC3334" s="39"/>
      <c r="CD3334" s="39"/>
      <c r="CE3334" s="39"/>
      <c r="CF3334" s="39"/>
      <c r="CG3334" s="39"/>
      <c r="CH3334" s="39"/>
      <c r="CI3334" s="39"/>
      <c r="CJ3334" s="39"/>
      <c r="CK3334" s="39"/>
      <c r="CL3334" s="39"/>
      <c r="CM3334" s="39"/>
      <c r="CN3334" s="39"/>
      <c r="CO3334" s="39"/>
      <c r="CP3334" s="39"/>
      <c r="CQ3334" s="39"/>
      <c r="CR3334" s="39"/>
      <c r="CS3334" s="39"/>
      <c r="CT3334" s="39"/>
      <c r="CU3334" s="39"/>
      <c r="CV3334" s="39"/>
      <c r="CW3334" s="39"/>
      <c r="CX3334" s="39"/>
      <c r="CY3334" s="39"/>
      <c r="CZ3334" s="39"/>
      <c r="DA3334" s="39"/>
      <c r="DB3334" s="39"/>
      <c r="DC3334" s="39"/>
      <c r="DD3334" s="39"/>
      <c r="DE3334" s="39"/>
    </row>
    <row r="3335" spans="1:109" s="38" customFormat="1" ht="12">
      <c r="A3335" s="298"/>
      <c r="B3335" s="298"/>
      <c r="C3335" s="298"/>
      <c r="D3335" s="298"/>
      <c r="E3335" s="298"/>
      <c r="F3335" s="298"/>
      <c r="G3335" s="298"/>
      <c r="H3335" s="298"/>
      <c r="I3335" s="298"/>
      <c r="J3335" s="298"/>
      <c r="K3335" s="298"/>
      <c r="L3335" s="299"/>
      <c r="M3335" s="302"/>
      <c r="N3335" s="298"/>
      <c r="O3335" s="238"/>
      <c r="P3335" s="238"/>
      <c r="Q3335" s="238"/>
      <c r="T3335" s="39"/>
      <c r="U3335" s="39"/>
      <c r="V3335" s="39"/>
      <c r="W3335" s="39"/>
      <c r="X3335" s="39"/>
      <c r="Y3335" s="39"/>
      <c r="Z3335" s="39"/>
      <c r="AA3335" s="39"/>
      <c r="AB3335" s="39"/>
      <c r="AC3335" s="39"/>
      <c r="AD3335" s="39"/>
      <c r="AE3335" s="39"/>
      <c r="AF3335" s="39"/>
      <c r="AG3335" s="39"/>
      <c r="AH3335" s="39"/>
      <c r="AI3335" s="39"/>
      <c r="AJ3335" s="39"/>
      <c r="AK3335" s="39"/>
      <c r="AL3335" s="39"/>
      <c r="AM3335" s="39"/>
      <c r="AN3335" s="39"/>
      <c r="AO3335" s="39"/>
      <c r="AP3335" s="39"/>
      <c r="AQ3335" s="39"/>
      <c r="AR3335" s="39"/>
      <c r="AS3335" s="39"/>
      <c r="AT3335" s="39"/>
      <c r="AU3335" s="39"/>
      <c r="AV3335" s="39"/>
      <c r="AW3335" s="39"/>
      <c r="AX3335" s="39"/>
      <c r="AY3335" s="39"/>
      <c r="AZ3335" s="39"/>
      <c r="BA3335" s="39"/>
      <c r="BB3335" s="39"/>
      <c r="BC3335" s="39"/>
      <c r="BD3335" s="39"/>
      <c r="BE3335" s="39"/>
      <c r="BF3335" s="39"/>
      <c r="BG3335" s="39"/>
      <c r="BH3335" s="39"/>
      <c r="BI3335" s="39"/>
      <c r="BJ3335" s="39"/>
      <c r="BK3335" s="39"/>
      <c r="BL3335" s="39"/>
      <c r="BM3335" s="39"/>
      <c r="BN3335" s="39"/>
      <c r="BO3335" s="39"/>
      <c r="BP3335" s="39"/>
      <c r="BQ3335" s="39"/>
      <c r="BR3335" s="39"/>
      <c r="BS3335" s="39"/>
      <c r="BT3335" s="39"/>
      <c r="BU3335" s="39"/>
      <c r="BV3335" s="39"/>
      <c r="BW3335" s="39"/>
      <c r="BX3335" s="39"/>
      <c r="BY3335" s="39"/>
      <c r="BZ3335" s="39"/>
      <c r="CA3335" s="39"/>
      <c r="CB3335" s="39"/>
      <c r="CC3335" s="39"/>
      <c r="CD3335" s="39"/>
      <c r="CE3335" s="39"/>
      <c r="CF3335" s="39"/>
      <c r="CG3335" s="39"/>
      <c r="CH3335" s="39"/>
      <c r="CI3335" s="39"/>
      <c r="CJ3335" s="39"/>
      <c r="CK3335" s="39"/>
      <c r="CL3335" s="39"/>
      <c r="CM3335" s="39"/>
      <c r="CN3335" s="39"/>
      <c r="CO3335" s="39"/>
      <c r="CP3335" s="39"/>
      <c r="CQ3335" s="39"/>
      <c r="CR3335" s="39"/>
      <c r="CS3335" s="39"/>
      <c r="CT3335" s="39"/>
      <c r="CU3335" s="39"/>
      <c r="CV3335" s="39"/>
      <c r="CW3335" s="39"/>
      <c r="CX3335" s="39"/>
      <c r="CY3335" s="39"/>
      <c r="CZ3335" s="39"/>
      <c r="DA3335" s="39"/>
      <c r="DB3335" s="39"/>
      <c r="DC3335" s="39"/>
      <c r="DD3335" s="39"/>
      <c r="DE3335" s="39"/>
    </row>
    <row r="3336" spans="1:109" s="38" customFormat="1" ht="12">
      <c r="A3336" s="298"/>
      <c r="B3336" s="298"/>
      <c r="C3336" s="298"/>
      <c r="D3336" s="298"/>
      <c r="E3336" s="298"/>
      <c r="F3336" s="298"/>
      <c r="G3336" s="298"/>
      <c r="H3336" s="298"/>
      <c r="I3336" s="298"/>
      <c r="J3336" s="298"/>
      <c r="K3336" s="298"/>
      <c r="L3336" s="299"/>
      <c r="M3336" s="302"/>
      <c r="N3336" s="298"/>
      <c r="O3336" s="238"/>
      <c r="P3336" s="238"/>
      <c r="Q3336" s="238"/>
      <c r="T3336" s="39"/>
      <c r="U3336" s="39"/>
      <c r="V3336" s="39"/>
      <c r="W3336" s="39"/>
      <c r="X3336" s="39"/>
      <c r="Y3336" s="39"/>
      <c r="Z3336" s="39"/>
      <c r="AA3336" s="39"/>
      <c r="AB3336" s="39"/>
      <c r="AC3336" s="39"/>
      <c r="AD3336" s="39"/>
      <c r="AE3336" s="39"/>
      <c r="AF3336" s="39"/>
      <c r="AG3336" s="39"/>
      <c r="AH3336" s="39"/>
      <c r="AI3336" s="39"/>
      <c r="AJ3336" s="39"/>
      <c r="AK3336" s="39"/>
      <c r="AL3336" s="39"/>
      <c r="AM3336" s="39"/>
      <c r="AN3336" s="39"/>
      <c r="AO3336" s="39"/>
      <c r="AP3336" s="39"/>
      <c r="AQ3336" s="39"/>
      <c r="AR3336" s="39"/>
      <c r="AS3336" s="39"/>
      <c r="AT3336" s="39"/>
      <c r="AU3336" s="39"/>
      <c r="AV3336" s="39"/>
      <c r="AW3336" s="39"/>
      <c r="AX3336" s="39"/>
      <c r="AY3336" s="39"/>
      <c r="AZ3336" s="39"/>
      <c r="BA3336" s="39"/>
      <c r="BB3336" s="39"/>
      <c r="BC3336" s="39"/>
      <c r="BD3336" s="39"/>
      <c r="BE3336" s="39"/>
      <c r="BF3336" s="39"/>
      <c r="BG3336" s="39"/>
      <c r="BH3336" s="39"/>
      <c r="BI3336" s="39"/>
      <c r="BJ3336" s="39"/>
      <c r="BK3336" s="39"/>
      <c r="BL3336" s="39"/>
      <c r="BM3336" s="39"/>
      <c r="BN3336" s="39"/>
      <c r="BO3336" s="39"/>
      <c r="BP3336" s="39"/>
      <c r="BQ3336" s="39"/>
      <c r="BR3336" s="39"/>
      <c r="BS3336" s="39"/>
      <c r="BT3336" s="39"/>
      <c r="BU3336" s="39"/>
      <c r="BV3336" s="39"/>
      <c r="BW3336" s="39"/>
      <c r="BX3336" s="39"/>
      <c r="BY3336" s="39"/>
      <c r="BZ3336" s="39"/>
      <c r="CA3336" s="39"/>
      <c r="CB3336" s="39"/>
      <c r="CC3336" s="39"/>
      <c r="CD3336" s="39"/>
      <c r="CE3336" s="39"/>
      <c r="CF3336" s="39"/>
      <c r="CG3336" s="39"/>
      <c r="CH3336" s="39"/>
      <c r="CI3336" s="39"/>
      <c r="CJ3336" s="39"/>
      <c r="CK3336" s="39"/>
      <c r="CL3336" s="39"/>
      <c r="CM3336" s="39"/>
      <c r="CN3336" s="39"/>
      <c r="CO3336" s="39"/>
      <c r="CP3336" s="39"/>
      <c r="CQ3336" s="39"/>
      <c r="CR3336" s="39"/>
      <c r="CS3336" s="39"/>
      <c r="CT3336" s="39"/>
      <c r="CU3336" s="39"/>
      <c r="CV3336" s="39"/>
      <c r="CW3336" s="39"/>
      <c r="CX3336" s="39"/>
      <c r="CY3336" s="39"/>
      <c r="CZ3336" s="39"/>
      <c r="DA3336" s="39"/>
      <c r="DB3336" s="39"/>
      <c r="DC3336" s="39"/>
      <c r="DD3336" s="39"/>
      <c r="DE3336" s="39"/>
    </row>
    <row r="3337" spans="1:109" s="38" customFormat="1" ht="12">
      <c r="A3337" s="298"/>
      <c r="B3337" s="298"/>
      <c r="C3337" s="298"/>
      <c r="D3337" s="298"/>
      <c r="E3337" s="298"/>
      <c r="F3337" s="298"/>
      <c r="G3337" s="298"/>
      <c r="H3337" s="298"/>
      <c r="I3337" s="298"/>
      <c r="J3337" s="298"/>
      <c r="K3337" s="298"/>
      <c r="L3337" s="299"/>
      <c r="M3337" s="302"/>
      <c r="N3337" s="298"/>
      <c r="O3337" s="238"/>
      <c r="P3337" s="238"/>
      <c r="Q3337" s="238"/>
      <c r="T3337" s="39"/>
      <c r="U3337" s="39"/>
      <c r="V3337" s="39"/>
      <c r="W3337" s="39"/>
      <c r="X3337" s="39"/>
      <c r="Y3337" s="39"/>
      <c r="Z3337" s="39"/>
      <c r="AA3337" s="39"/>
      <c r="AB3337" s="39"/>
      <c r="AC3337" s="39"/>
      <c r="AD3337" s="39"/>
      <c r="AE3337" s="39"/>
      <c r="AF3337" s="39"/>
      <c r="AG3337" s="39"/>
      <c r="AH3337" s="39"/>
      <c r="AI3337" s="39"/>
      <c r="AJ3337" s="39"/>
      <c r="AK3337" s="39"/>
      <c r="AL3337" s="39"/>
      <c r="AM3337" s="39"/>
      <c r="AN3337" s="39"/>
      <c r="AO3337" s="39"/>
      <c r="AP3337" s="39"/>
      <c r="AQ3337" s="39"/>
      <c r="AR3337" s="39"/>
      <c r="AS3337" s="39"/>
      <c r="AT3337" s="39"/>
      <c r="AU3337" s="39"/>
      <c r="AV3337" s="39"/>
      <c r="AW3337" s="39"/>
      <c r="AX3337" s="39"/>
      <c r="AY3337" s="39"/>
      <c r="AZ3337" s="39"/>
      <c r="BA3337" s="39"/>
      <c r="BB3337" s="39"/>
      <c r="BC3337" s="39"/>
      <c r="BD3337" s="39"/>
      <c r="BE3337" s="39"/>
      <c r="BF3337" s="39"/>
      <c r="BG3337" s="39"/>
      <c r="BH3337" s="39"/>
      <c r="BI3337" s="39"/>
      <c r="BJ3337" s="39"/>
      <c r="BK3337" s="39"/>
      <c r="BL3337" s="39"/>
      <c r="BM3337" s="39"/>
      <c r="BN3337" s="39"/>
      <c r="BO3337" s="39"/>
      <c r="BP3337" s="39"/>
      <c r="BQ3337" s="39"/>
      <c r="BR3337" s="39"/>
      <c r="BS3337" s="39"/>
      <c r="BT3337" s="39"/>
      <c r="BU3337" s="39"/>
      <c r="BV3337" s="39"/>
      <c r="BW3337" s="39"/>
      <c r="BX3337" s="39"/>
      <c r="BY3337" s="39"/>
      <c r="BZ3337" s="39"/>
      <c r="CA3337" s="39"/>
      <c r="CB3337" s="39"/>
      <c r="CC3337" s="39"/>
      <c r="CD3337" s="39"/>
      <c r="CE3337" s="39"/>
      <c r="CF3337" s="39"/>
      <c r="CG3337" s="39"/>
      <c r="CH3337" s="39"/>
      <c r="CI3337" s="39"/>
      <c r="CJ3337" s="39"/>
      <c r="CK3337" s="39"/>
      <c r="CL3337" s="39"/>
      <c r="CM3337" s="39"/>
      <c r="CN3337" s="39"/>
      <c r="CO3337" s="39"/>
      <c r="CP3337" s="39"/>
      <c r="CQ3337" s="39"/>
      <c r="CR3337" s="39"/>
      <c r="CS3337" s="39"/>
      <c r="CT3337" s="39"/>
      <c r="CU3337" s="39"/>
      <c r="CV3337" s="39"/>
      <c r="CW3337" s="39"/>
      <c r="CX3337" s="39"/>
      <c r="CY3337" s="39"/>
      <c r="CZ3337" s="39"/>
      <c r="DA3337" s="39"/>
      <c r="DB3337" s="39"/>
      <c r="DC3337" s="39"/>
      <c r="DD3337" s="39"/>
      <c r="DE3337" s="39"/>
    </row>
    <row r="3338" spans="1:109" s="38" customFormat="1" ht="12">
      <c r="A3338" s="298"/>
      <c r="B3338" s="298"/>
      <c r="C3338" s="298"/>
      <c r="D3338" s="298"/>
      <c r="E3338" s="298"/>
      <c r="F3338" s="298"/>
      <c r="G3338" s="298"/>
      <c r="H3338" s="298"/>
      <c r="I3338" s="298"/>
      <c r="J3338" s="298"/>
      <c r="K3338" s="298"/>
      <c r="L3338" s="299"/>
      <c r="M3338" s="302"/>
      <c r="N3338" s="298"/>
      <c r="O3338" s="238"/>
      <c r="P3338" s="238"/>
      <c r="Q3338" s="238"/>
      <c r="T3338" s="39"/>
      <c r="U3338" s="39"/>
      <c r="V3338" s="39"/>
      <c r="W3338" s="39"/>
      <c r="X3338" s="39"/>
      <c r="Y3338" s="39"/>
      <c r="Z3338" s="39"/>
      <c r="AA3338" s="39"/>
      <c r="AB3338" s="39"/>
      <c r="AC3338" s="39"/>
      <c r="AD3338" s="39"/>
      <c r="AE3338" s="39"/>
      <c r="AF3338" s="39"/>
      <c r="AG3338" s="39"/>
      <c r="AH3338" s="39"/>
      <c r="AI3338" s="39"/>
      <c r="AJ3338" s="39"/>
      <c r="AK3338" s="39"/>
      <c r="AL3338" s="39"/>
      <c r="AM3338" s="39"/>
      <c r="AN3338" s="39"/>
      <c r="AO3338" s="39"/>
      <c r="AP3338" s="39"/>
      <c r="AQ3338" s="39"/>
      <c r="AR3338" s="39"/>
      <c r="AS3338" s="39"/>
      <c r="AT3338" s="39"/>
      <c r="AU3338" s="39"/>
      <c r="AV3338" s="39"/>
      <c r="AW3338" s="39"/>
      <c r="AX3338" s="39"/>
      <c r="AY3338" s="39"/>
      <c r="AZ3338" s="39"/>
      <c r="BA3338" s="39"/>
      <c r="BB3338" s="39"/>
      <c r="BC3338" s="39"/>
      <c r="BD3338" s="39"/>
      <c r="BE3338" s="39"/>
      <c r="BF3338" s="39"/>
      <c r="BG3338" s="39"/>
      <c r="BH3338" s="39"/>
      <c r="BI3338" s="39"/>
      <c r="BJ3338" s="39"/>
      <c r="BK3338" s="39"/>
      <c r="BL3338" s="39"/>
      <c r="BM3338" s="39"/>
      <c r="BN3338" s="39"/>
      <c r="BO3338" s="39"/>
      <c r="BP3338" s="39"/>
      <c r="BQ3338" s="39"/>
      <c r="BR3338" s="39"/>
      <c r="BS3338" s="39"/>
      <c r="BT3338" s="39"/>
      <c r="BU3338" s="39"/>
      <c r="BV3338" s="39"/>
      <c r="BW3338" s="39"/>
      <c r="BX3338" s="39"/>
      <c r="BY3338" s="39"/>
      <c r="BZ3338" s="39"/>
      <c r="CA3338" s="39"/>
      <c r="CB3338" s="39"/>
      <c r="CC3338" s="39"/>
      <c r="CD3338" s="39"/>
      <c r="CE3338" s="39"/>
      <c r="CF3338" s="39"/>
      <c r="CG3338" s="39"/>
      <c r="CH3338" s="39"/>
      <c r="CI3338" s="39"/>
      <c r="CJ3338" s="39"/>
      <c r="CK3338" s="39"/>
      <c r="CL3338" s="39"/>
      <c r="CM3338" s="39"/>
      <c r="CN3338" s="39"/>
      <c r="CO3338" s="39"/>
      <c r="CP3338" s="39"/>
      <c r="CQ3338" s="39"/>
      <c r="CR3338" s="39"/>
      <c r="CS3338" s="39"/>
      <c r="CT3338" s="39"/>
      <c r="CU3338" s="39"/>
      <c r="CV3338" s="39"/>
      <c r="CW3338" s="39"/>
      <c r="CX3338" s="39"/>
      <c r="CY3338" s="39"/>
      <c r="CZ3338" s="39"/>
      <c r="DA3338" s="39"/>
      <c r="DB3338" s="39"/>
      <c r="DC3338" s="39"/>
      <c r="DD3338" s="39"/>
      <c r="DE3338" s="39"/>
    </row>
    <row r="3339" spans="1:109" s="38" customFormat="1" ht="12">
      <c r="A3339" s="298"/>
      <c r="B3339" s="298"/>
      <c r="C3339" s="298"/>
      <c r="D3339" s="298"/>
      <c r="E3339" s="298"/>
      <c r="F3339" s="298"/>
      <c r="G3339" s="298"/>
      <c r="H3339" s="298"/>
      <c r="I3339" s="298"/>
      <c r="J3339" s="298"/>
      <c r="K3339" s="298"/>
      <c r="L3339" s="299"/>
      <c r="M3339" s="302"/>
      <c r="N3339" s="298"/>
      <c r="O3339" s="238"/>
      <c r="P3339" s="238"/>
      <c r="Q3339" s="238"/>
      <c r="T3339" s="39"/>
      <c r="U3339" s="39"/>
      <c r="V3339" s="39"/>
      <c r="W3339" s="39"/>
      <c r="X3339" s="39"/>
      <c r="Y3339" s="39"/>
      <c r="Z3339" s="39"/>
      <c r="AA3339" s="39"/>
      <c r="AB3339" s="39"/>
      <c r="AC3339" s="39"/>
      <c r="AD3339" s="39"/>
      <c r="AE3339" s="39"/>
      <c r="AF3339" s="39"/>
      <c r="AG3339" s="39"/>
      <c r="AH3339" s="39"/>
      <c r="AI3339" s="39"/>
      <c r="AJ3339" s="39"/>
      <c r="AK3339" s="39"/>
      <c r="AL3339" s="39"/>
      <c r="AM3339" s="39"/>
      <c r="AN3339" s="39"/>
      <c r="AO3339" s="39"/>
      <c r="AP3339" s="39"/>
      <c r="AQ3339" s="39"/>
      <c r="AR3339" s="39"/>
      <c r="AS3339" s="39"/>
      <c r="AT3339" s="39"/>
      <c r="AU3339" s="39"/>
      <c r="AV3339" s="39"/>
      <c r="AW3339" s="39"/>
      <c r="AX3339" s="39"/>
      <c r="AY3339" s="39"/>
      <c r="AZ3339" s="39"/>
      <c r="BA3339" s="39"/>
      <c r="BB3339" s="39"/>
      <c r="BC3339" s="39"/>
      <c r="BD3339" s="39"/>
      <c r="BE3339" s="39"/>
      <c r="BF3339" s="39"/>
      <c r="BG3339" s="39"/>
      <c r="BH3339" s="39"/>
      <c r="BI3339" s="39"/>
      <c r="BJ3339" s="39"/>
      <c r="BK3339" s="39"/>
      <c r="BL3339" s="39"/>
      <c r="BM3339" s="39"/>
      <c r="BN3339" s="39"/>
      <c r="BO3339" s="39"/>
      <c r="BP3339" s="39"/>
      <c r="BQ3339" s="39"/>
      <c r="BR3339" s="39"/>
      <c r="BS3339" s="39"/>
      <c r="BT3339" s="39"/>
      <c r="BU3339" s="39"/>
      <c r="BV3339" s="39"/>
      <c r="BW3339" s="39"/>
      <c r="BX3339" s="39"/>
      <c r="BY3339" s="39"/>
      <c r="BZ3339" s="39"/>
      <c r="CA3339" s="39"/>
      <c r="CB3339" s="39"/>
      <c r="CC3339" s="39"/>
      <c r="CD3339" s="39"/>
      <c r="CE3339" s="39"/>
      <c r="CF3339" s="39"/>
      <c r="CG3339" s="39"/>
      <c r="CH3339" s="39"/>
      <c r="CI3339" s="39"/>
      <c r="CJ3339" s="39"/>
      <c r="CK3339" s="39"/>
      <c r="CL3339" s="39"/>
      <c r="CM3339" s="39"/>
      <c r="CN3339" s="39"/>
      <c r="CO3339" s="39"/>
      <c r="CP3339" s="39"/>
      <c r="CQ3339" s="39"/>
      <c r="CR3339" s="39"/>
      <c r="CS3339" s="39"/>
      <c r="CT3339" s="39"/>
      <c r="CU3339" s="39"/>
      <c r="CV3339" s="39"/>
      <c r="CW3339" s="39"/>
      <c r="CX3339" s="39"/>
      <c r="CY3339" s="39"/>
      <c r="CZ3339" s="39"/>
      <c r="DA3339" s="39"/>
      <c r="DB3339" s="39"/>
      <c r="DC3339" s="39"/>
      <c r="DD3339" s="39"/>
      <c r="DE3339" s="39"/>
    </row>
    <row r="3340" spans="1:109" s="38" customFormat="1" ht="12">
      <c r="A3340" s="298"/>
      <c r="B3340" s="298"/>
      <c r="C3340" s="298"/>
      <c r="D3340" s="298"/>
      <c r="E3340" s="298"/>
      <c r="F3340" s="298"/>
      <c r="G3340" s="298"/>
      <c r="H3340" s="298"/>
      <c r="I3340" s="298"/>
      <c r="J3340" s="298"/>
      <c r="K3340" s="298"/>
      <c r="L3340" s="299"/>
      <c r="M3340" s="302"/>
      <c r="N3340" s="298"/>
      <c r="O3340" s="238"/>
      <c r="P3340" s="238"/>
      <c r="Q3340" s="238"/>
      <c r="T3340" s="39"/>
      <c r="U3340" s="39"/>
      <c r="V3340" s="39"/>
      <c r="W3340" s="39"/>
      <c r="X3340" s="39"/>
      <c r="Y3340" s="39"/>
      <c r="Z3340" s="39"/>
      <c r="AA3340" s="39"/>
      <c r="AB3340" s="39"/>
      <c r="AC3340" s="39"/>
      <c r="AD3340" s="39"/>
      <c r="AE3340" s="39"/>
      <c r="AF3340" s="39"/>
      <c r="AG3340" s="39"/>
      <c r="AH3340" s="39"/>
      <c r="AI3340" s="39"/>
      <c r="AJ3340" s="39"/>
      <c r="AK3340" s="39"/>
      <c r="AL3340" s="39"/>
      <c r="AM3340" s="39"/>
      <c r="AN3340" s="39"/>
      <c r="AO3340" s="39"/>
      <c r="AP3340" s="39"/>
      <c r="AQ3340" s="39"/>
      <c r="AR3340" s="39"/>
      <c r="AS3340" s="39"/>
      <c r="AT3340" s="39"/>
      <c r="AU3340" s="39"/>
      <c r="AV3340" s="39"/>
      <c r="AW3340" s="39"/>
      <c r="AX3340" s="39"/>
      <c r="AY3340" s="39"/>
      <c r="AZ3340" s="39"/>
      <c r="BA3340" s="39"/>
      <c r="BB3340" s="39"/>
      <c r="BC3340" s="39"/>
      <c r="BD3340" s="39"/>
      <c r="BE3340" s="39"/>
      <c r="BF3340" s="39"/>
      <c r="BG3340" s="39"/>
      <c r="BH3340" s="39"/>
      <c r="BI3340" s="39"/>
      <c r="BJ3340" s="39"/>
      <c r="BK3340" s="39"/>
      <c r="BL3340" s="39"/>
      <c r="BM3340" s="39"/>
      <c r="BN3340" s="39"/>
      <c r="BO3340" s="39"/>
      <c r="BP3340" s="39"/>
      <c r="BQ3340" s="39"/>
      <c r="BR3340" s="39"/>
      <c r="BS3340" s="39"/>
      <c r="BT3340" s="39"/>
      <c r="BU3340" s="39"/>
      <c r="BV3340" s="39"/>
      <c r="BW3340" s="39"/>
      <c r="BX3340" s="39"/>
      <c r="BY3340" s="39"/>
      <c r="BZ3340" s="39"/>
      <c r="CA3340" s="39"/>
      <c r="CB3340" s="39"/>
      <c r="CC3340" s="39"/>
      <c r="CD3340" s="39"/>
      <c r="CE3340" s="39"/>
      <c r="CF3340" s="39"/>
      <c r="CG3340" s="39"/>
      <c r="CH3340" s="39"/>
      <c r="CI3340" s="39"/>
      <c r="CJ3340" s="39"/>
      <c r="CK3340" s="39"/>
      <c r="CL3340" s="39"/>
      <c r="CM3340" s="39"/>
      <c r="CN3340" s="39"/>
      <c r="CO3340" s="39"/>
      <c r="CP3340" s="39"/>
      <c r="CQ3340" s="39"/>
      <c r="CR3340" s="39"/>
      <c r="CS3340" s="39"/>
      <c r="CT3340" s="39"/>
      <c r="CU3340" s="39"/>
      <c r="CV3340" s="39"/>
      <c r="CW3340" s="39"/>
      <c r="CX3340" s="39"/>
      <c r="CY3340" s="39"/>
      <c r="CZ3340" s="39"/>
      <c r="DA3340" s="39"/>
      <c r="DB3340" s="39"/>
      <c r="DC3340" s="39"/>
      <c r="DD3340" s="39"/>
      <c r="DE3340" s="39"/>
    </row>
    <row r="3341" spans="1:109" s="38" customFormat="1" ht="12">
      <c r="A3341" s="298"/>
      <c r="B3341" s="298"/>
      <c r="C3341" s="298"/>
      <c r="D3341" s="298"/>
      <c r="E3341" s="298"/>
      <c r="F3341" s="298"/>
      <c r="G3341" s="298"/>
      <c r="H3341" s="298"/>
      <c r="I3341" s="298"/>
      <c r="J3341" s="298"/>
      <c r="K3341" s="298"/>
      <c r="L3341" s="299"/>
      <c r="M3341" s="302"/>
      <c r="N3341" s="298"/>
      <c r="O3341" s="238"/>
      <c r="P3341" s="238"/>
      <c r="Q3341" s="238"/>
      <c r="T3341" s="39"/>
      <c r="U3341" s="39"/>
      <c r="V3341" s="39"/>
      <c r="W3341" s="39"/>
      <c r="X3341" s="39"/>
      <c r="Y3341" s="39"/>
      <c r="Z3341" s="39"/>
      <c r="AA3341" s="39"/>
      <c r="AB3341" s="39"/>
      <c r="AC3341" s="39"/>
      <c r="AD3341" s="39"/>
      <c r="AE3341" s="39"/>
      <c r="AF3341" s="39"/>
      <c r="AG3341" s="39"/>
      <c r="AH3341" s="39"/>
      <c r="AI3341" s="39"/>
      <c r="AJ3341" s="39"/>
      <c r="AK3341" s="39"/>
      <c r="AL3341" s="39"/>
      <c r="AM3341" s="39"/>
      <c r="AN3341" s="39"/>
      <c r="AO3341" s="39"/>
      <c r="AP3341" s="39"/>
      <c r="AQ3341" s="39"/>
      <c r="AR3341" s="39"/>
      <c r="AS3341" s="39"/>
      <c r="AT3341" s="39"/>
      <c r="AU3341" s="39"/>
      <c r="AV3341" s="39"/>
      <c r="AW3341" s="39"/>
      <c r="AX3341" s="39"/>
      <c r="AY3341" s="39"/>
      <c r="AZ3341" s="39"/>
      <c r="BA3341" s="39"/>
      <c r="BB3341" s="39"/>
      <c r="BC3341" s="39"/>
      <c r="BD3341" s="39"/>
      <c r="BE3341" s="39"/>
      <c r="BF3341" s="39"/>
      <c r="BG3341" s="39"/>
      <c r="BH3341" s="39"/>
      <c r="BI3341" s="39"/>
      <c r="BJ3341" s="39"/>
      <c r="BK3341" s="39"/>
      <c r="BL3341" s="39"/>
      <c r="BM3341" s="39"/>
      <c r="BN3341" s="39"/>
      <c r="BO3341" s="39"/>
      <c r="BP3341" s="39"/>
      <c r="BQ3341" s="39"/>
      <c r="BR3341" s="39"/>
      <c r="BS3341" s="39"/>
      <c r="BT3341" s="39"/>
      <c r="BU3341" s="39"/>
      <c r="BV3341" s="39"/>
      <c r="BW3341" s="39"/>
      <c r="BX3341" s="39"/>
      <c r="BY3341" s="39"/>
      <c r="BZ3341" s="39"/>
      <c r="CA3341" s="39"/>
      <c r="CB3341" s="39"/>
      <c r="CC3341" s="39"/>
      <c r="CD3341" s="39"/>
      <c r="CE3341" s="39"/>
      <c r="CF3341" s="39"/>
      <c r="CG3341" s="39"/>
      <c r="CH3341" s="39"/>
      <c r="CI3341" s="39"/>
      <c r="CJ3341" s="39"/>
      <c r="CK3341" s="39"/>
      <c r="CL3341" s="39"/>
      <c r="CM3341" s="39"/>
      <c r="CN3341" s="39"/>
      <c r="CO3341" s="39"/>
      <c r="CP3341" s="39"/>
      <c r="CQ3341" s="39"/>
      <c r="CR3341" s="39"/>
      <c r="CS3341" s="39"/>
      <c r="CT3341" s="39"/>
      <c r="CU3341" s="39"/>
      <c r="CV3341" s="39"/>
      <c r="CW3341" s="39"/>
      <c r="CX3341" s="39"/>
      <c r="CY3341" s="39"/>
      <c r="CZ3341" s="39"/>
      <c r="DA3341" s="39"/>
      <c r="DB3341" s="39"/>
      <c r="DC3341" s="39"/>
      <c r="DD3341" s="39"/>
      <c r="DE3341" s="39"/>
    </row>
    <row r="3342" spans="1:109" s="38" customFormat="1" ht="12">
      <c r="A3342" s="298"/>
      <c r="B3342" s="298"/>
      <c r="C3342" s="298"/>
      <c r="D3342" s="298"/>
      <c r="E3342" s="298"/>
      <c r="F3342" s="298"/>
      <c r="G3342" s="298"/>
      <c r="H3342" s="298"/>
      <c r="I3342" s="298"/>
      <c r="J3342" s="298"/>
      <c r="K3342" s="298"/>
      <c r="L3342" s="299"/>
      <c r="M3342" s="302"/>
      <c r="N3342" s="298"/>
      <c r="O3342" s="238"/>
      <c r="P3342" s="238"/>
      <c r="Q3342" s="238"/>
      <c r="T3342" s="39"/>
      <c r="U3342" s="39"/>
      <c r="V3342" s="39"/>
      <c r="W3342" s="39"/>
      <c r="X3342" s="39"/>
      <c r="Y3342" s="39"/>
      <c r="Z3342" s="39"/>
      <c r="AA3342" s="39"/>
      <c r="AB3342" s="39"/>
      <c r="AC3342" s="39"/>
      <c r="AD3342" s="39"/>
      <c r="AE3342" s="39"/>
      <c r="AF3342" s="39"/>
      <c r="AG3342" s="39"/>
      <c r="AH3342" s="39"/>
      <c r="AI3342" s="39"/>
      <c r="AJ3342" s="39"/>
      <c r="AK3342" s="39"/>
      <c r="AL3342" s="39"/>
      <c r="AM3342" s="39"/>
      <c r="AN3342" s="39"/>
      <c r="AO3342" s="39"/>
      <c r="AP3342" s="39"/>
      <c r="AQ3342" s="39"/>
      <c r="AR3342" s="39"/>
      <c r="AS3342" s="39"/>
      <c r="AT3342" s="39"/>
      <c r="AU3342" s="39"/>
      <c r="AV3342" s="39"/>
      <c r="AW3342" s="39"/>
      <c r="AX3342" s="39"/>
      <c r="AY3342" s="39"/>
      <c r="AZ3342" s="39"/>
      <c r="BA3342" s="39"/>
      <c r="BB3342" s="39"/>
      <c r="BC3342" s="39"/>
      <c r="BD3342" s="39"/>
      <c r="BE3342" s="39"/>
      <c r="BF3342" s="39"/>
      <c r="BG3342" s="39"/>
      <c r="BH3342" s="39"/>
      <c r="BI3342" s="39"/>
      <c r="BJ3342" s="39"/>
      <c r="BK3342" s="39"/>
      <c r="BL3342" s="39"/>
      <c r="BM3342" s="39"/>
      <c r="BN3342" s="39"/>
      <c r="BO3342" s="39"/>
      <c r="BP3342" s="39"/>
      <c r="BQ3342" s="39"/>
      <c r="BR3342" s="39"/>
      <c r="BS3342" s="39"/>
      <c r="BT3342" s="39"/>
      <c r="BU3342" s="39"/>
      <c r="BV3342" s="39"/>
      <c r="BW3342" s="39"/>
      <c r="BX3342" s="39"/>
      <c r="BY3342" s="39"/>
      <c r="BZ3342" s="39"/>
      <c r="CA3342" s="39"/>
      <c r="CB3342" s="39"/>
      <c r="CC3342" s="39"/>
      <c r="CD3342" s="39"/>
      <c r="CE3342" s="39"/>
      <c r="CF3342" s="39"/>
      <c r="CG3342" s="39"/>
      <c r="CH3342" s="39"/>
      <c r="CI3342" s="39"/>
      <c r="CJ3342" s="39"/>
      <c r="CK3342" s="39"/>
      <c r="CL3342" s="39"/>
      <c r="CM3342" s="39"/>
      <c r="CN3342" s="39"/>
      <c r="CO3342" s="39"/>
      <c r="CP3342" s="39"/>
      <c r="CQ3342" s="39"/>
      <c r="CR3342" s="39"/>
      <c r="CS3342" s="39"/>
      <c r="CT3342" s="39"/>
      <c r="CU3342" s="39"/>
      <c r="CV3342" s="39"/>
      <c r="CW3342" s="39"/>
      <c r="CX3342" s="39"/>
      <c r="CY3342" s="39"/>
      <c r="CZ3342" s="39"/>
      <c r="DA3342" s="39"/>
      <c r="DB3342" s="39"/>
      <c r="DC3342" s="39"/>
      <c r="DD3342" s="39"/>
      <c r="DE3342" s="39"/>
    </row>
    <row r="3343" spans="1:109" s="38" customFormat="1" ht="12">
      <c r="A3343" s="298"/>
      <c r="B3343" s="298"/>
      <c r="C3343" s="298"/>
      <c r="D3343" s="298"/>
      <c r="E3343" s="298"/>
      <c r="F3343" s="298"/>
      <c r="G3343" s="298"/>
      <c r="H3343" s="298"/>
      <c r="I3343" s="298"/>
      <c r="J3343" s="298"/>
      <c r="K3343" s="298"/>
      <c r="L3343" s="299"/>
      <c r="M3343" s="302"/>
      <c r="N3343" s="298"/>
      <c r="O3343" s="238"/>
      <c r="P3343" s="238"/>
      <c r="Q3343" s="238"/>
      <c r="T3343" s="39"/>
      <c r="U3343" s="39"/>
      <c r="V3343" s="39"/>
      <c r="W3343" s="39"/>
      <c r="X3343" s="39"/>
      <c r="Y3343" s="39"/>
      <c r="Z3343" s="39"/>
      <c r="AA3343" s="39"/>
      <c r="AB3343" s="39"/>
      <c r="AC3343" s="39"/>
      <c r="AD3343" s="39"/>
      <c r="AE3343" s="39"/>
      <c r="AF3343" s="39"/>
      <c r="AG3343" s="39"/>
      <c r="AH3343" s="39"/>
      <c r="AI3343" s="39"/>
      <c r="AJ3343" s="39"/>
      <c r="AK3343" s="39"/>
      <c r="AL3343" s="39"/>
      <c r="AM3343" s="39"/>
      <c r="AN3343" s="39"/>
      <c r="AO3343" s="39"/>
      <c r="AP3343" s="39"/>
      <c r="AQ3343" s="39"/>
      <c r="AR3343" s="39"/>
      <c r="AS3343" s="39"/>
      <c r="AT3343" s="39"/>
      <c r="AU3343" s="39"/>
      <c r="AV3343" s="39"/>
      <c r="AW3343" s="39"/>
      <c r="AX3343" s="39"/>
      <c r="AY3343" s="39"/>
      <c r="AZ3343" s="39"/>
      <c r="BA3343" s="39"/>
      <c r="BB3343" s="39"/>
      <c r="BC3343" s="39"/>
      <c r="BD3343" s="39"/>
      <c r="BE3343" s="39"/>
      <c r="BF3343" s="39"/>
      <c r="BG3343" s="39"/>
      <c r="BH3343" s="39"/>
      <c r="BI3343" s="39"/>
      <c r="BJ3343" s="39"/>
      <c r="BK3343" s="39"/>
      <c r="BL3343" s="39"/>
      <c r="BM3343" s="39"/>
      <c r="BN3343" s="39"/>
      <c r="BO3343" s="39"/>
      <c r="BP3343" s="39"/>
      <c r="BQ3343" s="39"/>
      <c r="BR3343" s="39"/>
      <c r="BS3343" s="39"/>
      <c r="BT3343" s="39"/>
      <c r="BU3343" s="39"/>
      <c r="BV3343" s="39"/>
      <c r="BW3343" s="39"/>
      <c r="BX3343" s="39"/>
      <c r="BY3343" s="39"/>
      <c r="BZ3343" s="39"/>
      <c r="CA3343" s="39"/>
      <c r="CB3343" s="39"/>
      <c r="CC3343" s="39"/>
      <c r="CD3343" s="39"/>
      <c r="CE3343" s="39"/>
      <c r="CF3343" s="39"/>
      <c r="CG3343" s="39"/>
      <c r="CH3343" s="39"/>
      <c r="CI3343" s="39"/>
      <c r="CJ3343" s="39"/>
      <c r="CK3343" s="39"/>
      <c r="CL3343" s="39"/>
      <c r="CM3343" s="39"/>
      <c r="CN3343" s="39"/>
      <c r="CO3343" s="39"/>
      <c r="CP3343" s="39"/>
      <c r="CQ3343" s="39"/>
      <c r="CR3343" s="39"/>
      <c r="CS3343" s="39"/>
      <c r="CT3343" s="39"/>
      <c r="CU3343" s="39"/>
      <c r="CV3343" s="39"/>
      <c r="CW3343" s="39"/>
      <c r="CX3343" s="39"/>
      <c r="CY3343" s="39"/>
      <c r="CZ3343" s="39"/>
      <c r="DA3343" s="39"/>
      <c r="DB3343" s="39"/>
      <c r="DC3343" s="39"/>
      <c r="DD3343" s="39"/>
      <c r="DE3343" s="39"/>
    </row>
    <row r="3344" spans="1:109" s="38" customFormat="1" ht="12">
      <c r="A3344" s="298"/>
      <c r="B3344" s="298"/>
      <c r="C3344" s="298"/>
      <c r="D3344" s="298"/>
      <c r="E3344" s="298"/>
      <c r="F3344" s="298"/>
      <c r="G3344" s="298"/>
      <c r="H3344" s="298"/>
      <c r="I3344" s="298"/>
      <c r="J3344" s="298"/>
      <c r="K3344" s="298"/>
      <c r="L3344" s="299"/>
      <c r="M3344" s="302"/>
      <c r="N3344" s="298"/>
      <c r="O3344" s="238"/>
      <c r="P3344" s="238"/>
      <c r="Q3344" s="238"/>
      <c r="T3344" s="39"/>
      <c r="U3344" s="39"/>
      <c r="V3344" s="39"/>
      <c r="W3344" s="39"/>
      <c r="X3344" s="39"/>
      <c r="Y3344" s="39"/>
      <c r="Z3344" s="39"/>
      <c r="AA3344" s="39"/>
      <c r="AB3344" s="39"/>
      <c r="AC3344" s="39"/>
      <c r="AD3344" s="39"/>
      <c r="AE3344" s="39"/>
      <c r="AF3344" s="39"/>
      <c r="AG3344" s="39"/>
      <c r="AH3344" s="39"/>
      <c r="AI3344" s="39"/>
      <c r="AJ3344" s="39"/>
      <c r="AK3344" s="39"/>
      <c r="AL3344" s="39"/>
      <c r="AM3344" s="39"/>
      <c r="AN3344" s="39"/>
      <c r="AO3344" s="39"/>
      <c r="AP3344" s="39"/>
      <c r="AQ3344" s="39"/>
      <c r="AR3344" s="39"/>
      <c r="AS3344" s="39"/>
      <c r="AT3344" s="39"/>
      <c r="AU3344" s="39"/>
      <c r="AV3344" s="39"/>
      <c r="AW3344" s="39"/>
      <c r="AX3344" s="39"/>
      <c r="AY3344" s="39"/>
      <c r="AZ3344" s="39"/>
      <c r="BA3344" s="39"/>
      <c r="BB3344" s="39"/>
      <c r="BC3344" s="39"/>
      <c r="BD3344" s="39"/>
      <c r="BE3344" s="39"/>
      <c r="BF3344" s="39"/>
      <c r="BG3344" s="39"/>
      <c r="BH3344" s="39"/>
      <c r="BI3344" s="39"/>
      <c r="BJ3344" s="39"/>
      <c r="BK3344" s="39"/>
      <c r="BL3344" s="39"/>
      <c r="BM3344" s="39"/>
      <c r="BN3344" s="39"/>
      <c r="BO3344" s="39"/>
      <c r="BP3344" s="39"/>
      <c r="BQ3344" s="39"/>
      <c r="BR3344" s="39"/>
      <c r="BS3344" s="39"/>
      <c r="BT3344" s="39"/>
      <c r="BU3344" s="39"/>
      <c r="BV3344" s="39"/>
      <c r="BW3344" s="39"/>
      <c r="BX3344" s="39"/>
      <c r="BY3344" s="39"/>
      <c r="BZ3344" s="39"/>
      <c r="CA3344" s="39"/>
      <c r="CB3344" s="39"/>
      <c r="CC3344" s="39"/>
      <c r="CD3344" s="39"/>
      <c r="CE3344" s="39"/>
      <c r="CF3344" s="39"/>
      <c r="CG3344" s="39"/>
      <c r="CH3344" s="39"/>
      <c r="CI3344" s="39"/>
      <c r="CJ3344" s="39"/>
      <c r="CK3344" s="39"/>
      <c r="CL3344" s="39"/>
      <c r="CM3344" s="39"/>
      <c r="CN3344" s="39"/>
      <c r="CO3344" s="39"/>
      <c r="CP3344" s="39"/>
      <c r="CQ3344" s="39"/>
      <c r="CR3344" s="39"/>
      <c r="CS3344" s="39"/>
      <c r="CT3344" s="39"/>
      <c r="CU3344" s="39"/>
      <c r="CV3344" s="39"/>
      <c r="CW3344" s="39"/>
      <c r="CX3344" s="39"/>
      <c r="CY3344" s="39"/>
      <c r="CZ3344" s="39"/>
      <c r="DA3344" s="39"/>
      <c r="DB3344" s="39"/>
      <c r="DC3344" s="39"/>
      <c r="DD3344" s="39"/>
      <c r="DE3344" s="39"/>
    </row>
    <row r="3345" spans="1:109" s="38" customFormat="1" ht="12">
      <c r="A3345" s="298"/>
      <c r="B3345" s="298"/>
      <c r="C3345" s="298"/>
      <c r="D3345" s="298"/>
      <c r="E3345" s="298"/>
      <c r="F3345" s="298"/>
      <c r="G3345" s="298"/>
      <c r="H3345" s="298"/>
      <c r="I3345" s="298"/>
      <c r="J3345" s="298"/>
      <c r="K3345" s="298"/>
      <c r="L3345" s="299"/>
      <c r="M3345" s="302"/>
      <c r="N3345" s="298"/>
      <c r="O3345" s="238"/>
      <c r="P3345" s="238"/>
      <c r="Q3345" s="238"/>
      <c r="T3345" s="39"/>
      <c r="U3345" s="39"/>
      <c r="V3345" s="39"/>
      <c r="W3345" s="39"/>
      <c r="X3345" s="39"/>
      <c r="Y3345" s="39"/>
      <c r="Z3345" s="39"/>
      <c r="AA3345" s="39"/>
      <c r="AB3345" s="39"/>
      <c r="AC3345" s="39"/>
      <c r="AD3345" s="39"/>
      <c r="AE3345" s="39"/>
      <c r="AF3345" s="39"/>
      <c r="AG3345" s="39"/>
      <c r="AH3345" s="39"/>
      <c r="AI3345" s="39"/>
      <c r="AJ3345" s="39"/>
      <c r="AK3345" s="39"/>
      <c r="AL3345" s="39"/>
      <c r="AM3345" s="39"/>
      <c r="AN3345" s="39"/>
      <c r="AO3345" s="39"/>
      <c r="AP3345" s="39"/>
      <c r="AQ3345" s="39"/>
      <c r="AR3345" s="39"/>
      <c r="AS3345" s="39"/>
      <c r="AT3345" s="39"/>
      <c r="AU3345" s="39"/>
      <c r="AV3345" s="39"/>
      <c r="AW3345" s="39"/>
      <c r="AX3345" s="39"/>
      <c r="AY3345" s="39"/>
      <c r="AZ3345" s="39"/>
      <c r="BA3345" s="39"/>
      <c r="BB3345" s="39"/>
      <c r="BC3345" s="39"/>
      <c r="BD3345" s="39"/>
      <c r="BE3345" s="39"/>
      <c r="BF3345" s="39"/>
      <c r="BG3345" s="39"/>
      <c r="BH3345" s="39"/>
      <c r="BI3345" s="39"/>
      <c r="BJ3345" s="39"/>
      <c r="BK3345" s="39"/>
      <c r="BL3345" s="39"/>
      <c r="BM3345" s="39"/>
      <c r="BN3345" s="39"/>
      <c r="BO3345" s="39"/>
      <c r="BP3345" s="39"/>
      <c r="BQ3345" s="39"/>
      <c r="BR3345" s="39"/>
      <c r="BS3345" s="39"/>
      <c r="BT3345" s="39"/>
      <c r="BU3345" s="39"/>
      <c r="BV3345" s="39"/>
      <c r="BW3345" s="39"/>
      <c r="BX3345" s="39"/>
      <c r="BY3345" s="39"/>
      <c r="BZ3345" s="39"/>
      <c r="CA3345" s="39"/>
      <c r="CB3345" s="39"/>
      <c r="CC3345" s="39"/>
      <c r="CD3345" s="39"/>
      <c r="CE3345" s="39"/>
      <c r="CF3345" s="39"/>
      <c r="CG3345" s="39"/>
      <c r="CH3345" s="39"/>
      <c r="CI3345" s="39"/>
      <c r="CJ3345" s="39"/>
      <c r="CK3345" s="39"/>
      <c r="CL3345" s="39"/>
      <c r="CM3345" s="39"/>
      <c r="CN3345" s="39"/>
      <c r="CO3345" s="39"/>
      <c r="CP3345" s="39"/>
      <c r="CQ3345" s="39"/>
      <c r="CR3345" s="39"/>
      <c r="CS3345" s="39"/>
      <c r="CT3345" s="39"/>
      <c r="CU3345" s="39"/>
      <c r="CV3345" s="39"/>
      <c r="CW3345" s="39"/>
      <c r="CX3345" s="39"/>
      <c r="CY3345" s="39"/>
      <c r="CZ3345" s="39"/>
      <c r="DA3345" s="39"/>
      <c r="DB3345" s="39"/>
      <c r="DC3345" s="39"/>
      <c r="DD3345" s="39"/>
      <c r="DE3345" s="39"/>
    </row>
    <row r="3346" spans="1:109" s="38" customFormat="1" ht="12">
      <c r="A3346" s="298"/>
      <c r="B3346" s="298"/>
      <c r="C3346" s="298"/>
      <c r="D3346" s="298"/>
      <c r="E3346" s="298"/>
      <c r="F3346" s="298"/>
      <c r="G3346" s="298"/>
      <c r="H3346" s="298"/>
      <c r="I3346" s="298"/>
      <c r="J3346" s="298"/>
      <c r="K3346" s="298"/>
      <c r="L3346" s="299"/>
      <c r="M3346" s="302"/>
      <c r="N3346" s="298"/>
      <c r="O3346" s="238"/>
      <c r="P3346" s="238"/>
      <c r="Q3346" s="238"/>
      <c r="T3346" s="39"/>
      <c r="U3346" s="39"/>
      <c r="V3346" s="39"/>
      <c r="W3346" s="39"/>
      <c r="X3346" s="39"/>
      <c r="Y3346" s="39"/>
      <c r="Z3346" s="39"/>
      <c r="AA3346" s="39"/>
      <c r="AB3346" s="39"/>
      <c r="AC3346" s="39"/>
      <c r="AD3346" s="39"/>
      <c r="AE3346" s="39"/>
      <c r="AF3346" s="39"/>
      <c r="AG3346" s="39"/>
      <c r="AH3346" s="39"/>
      <c r="AI3346" s="39"/>
      <c r="AJ3346" s="39"/>
      <c r="AK3346" s="39"/>
      <c r="AL3346" s="39"/>
      <c r="AM3346" s="39"/>
      <c r="AN3346" s="39"/>
      <c r="AO3346" s="39"/>
      <c r="AP3346" s="39"/>
      <c r="AQ3346" s="39"/>
      <c r="AR3346" s="39"/>
      <c r="AS3346" s="39"/>
      <c r="AT3346" s="39"/>
      <c r="AU3346" s="39"/>
      <c r="AV3346" s="39"/>
      <c r="AW3346" s="39"/>
      <c r="AX3346" s="39"/>
      <c r="AY3346" s="39"/>
      <c r="AZ3346" s="39"/>
      <c r="BA3346" s="39"/>
      <c r="BB3346" s="39"/>
      <c r="BC3346" s="39"/>
      <c r="BD3346" s="39"/>
      <c r="BE3346" s="39"/>
      <c r="BF3346" s="39"/>
      <c r="BG3346" s="39"/>
      <c r="BH3346" s="39"/>
      <c r="BI3346" s="39"/>
      <c r="BJ3346" s="39"/>
      <c r="BK3346" s="39"/>
      <c r="BL3346" s="39"/>
      <c r="BM3346" s="39"/>
      <c r="BN3346" s="39"/>
      <c r="BO3346" s="39"/>
      <c r="BP3346" s="39"/>
      <c r="BQ3346" s="39"/>
      <c r="BR3346" s="39"/>
      <c r="BS3346" s="39"/>
      <c r="BT3346" s="39"/>
      <c r="BU3346" s="39"/>
      <c r="BV3346" s="39"/>
      <c r="BW3346" s="39"/>
      <c r="BX3346" s="39"/>
      <c r="BY3346" s="39"/>
      <c r="BZ3346" s="39"/>
      <c r="CA3346" s="39"/>
      <c r="CB3346" s="39"/>
      <c r="CC3346" s="39"/>
      <c r="CD3346" s="39"/>
      <c r="CE3346" s="39"/>
      <c r="CF3346" s="39"/>
      <c r="CG3346" s="39"/>
      <c r="CH3346" s="39"/>
      <c r="CI3346" s="39"/>
      <c r="CJ3346" s="39"/>
      <c r="CK3346" s="39"/>
      <c r="CL3346" s="39"/>
      <c r="CM3346" s="39"/>
      <c r="CN3346" s="39"/>
      <c r="CO3346" s="39"/>
      <c r="CP3346" s="39"/>
      <c r="CQ3346" s="39"/>
      <c r="CR3346" s="39"/>
      <c r="CS3346" s="39"/>
      <c r="CT3346" s="39"/>
      <c r="CU3346" s="39"/>
      <c r="CV3346" s="39"/>
      <c r="CW3346" s="39"/>
      <c r="CX3346" s="39"/>
      <c r="CY3346" s="39"/>
      <c r="CZ3346" s="39"/>
      <c r="DA3346" s="39"/>
      <c r="DB3346" s="39"/>
      <c r="DC3346" s="39"/>
      <c r="DD3346" s="39"/>
      <c r="DE3346" s="39"/>
    </row>
    <row r="3347" spans="1:109" s="38" customFormat="1" ht="12">
      <c r="A3347" s="298"/>
      <c r="B3347" s="298"/>
      <c r="C3347" s="298"/>
      <c r="D3347" s="298"/>
      <c r="E3347" s="298"/>
      <c r="F3347" s="298"/>
      <c r="G3347" s="298"/>
      <c r="H3347" s="298"/>
      <c r="I3347" s="298"/>
      <c r="J3347" s="298"/>
      <c r="K3347" s="298"/>
      <c r="L3347" s="299"/>
      <c r="M3347" s="302"/>
      <c r="N3347" s="298"/>
      <c r="O3347" s="238"/>
      <c r="P3347" s="238"/>
      <c r="Q3347" s="238"/>
      <c r="T3347" s="39"/>
      <c r="U3347" s="39"/>
      <c r="V3347" s="39"/>
      <c r="W3347" s="39"/>
      <c r="X3347" s="39"/>
      <c r="Y3347" s="39"/>
      <c r="Z3347" s="39"/>
      <c r="AA3347" s="39"/>
      <c r="AB3347" s="39"/>
      <c r="AC3347" s="39"/>
      <c r="AD3347" s="39"/>
      <c r="AE3347" s="39"/>
      <c r="AF3347" s="39"/>
      <c r="AG3347" s="39"/>
      <c r="AH3347" s="39"/>
      <c r="AI3347" s="39"/>
      <c r="AJ3347" s="39"/>
      <c r="AK3347" s="39"/>
      <c r="AL3347" s="39"/>
      <c r="AM3347" s="39"/>
      <c r="AN3347" s="39"/>
      <c r="AO3347" s="39"/>
      <c r="AP3347" s="39"/>
      <c r="AQ3347" s="39"/>
      <c r="AR3347" s="39"/>
      <c r="AS3347" s="39"/>
      <c r="AT3347" s="39"/>
      <c r="AU3347" s="39"/>
      <c r="AV3347" s="39"/>
      <c r="AW3347" s="39"/>
      <c r="AX3347" s="39"/>
      <c r="AY3347" s="39"/>
      <c r="AZ3347" s="39"/>
      <c r="BA3347" s="39"/>
      <c r="BB3347" s="39"/>
      <c r="BC3347" s="39"/>
      <c r="BD3347" s="39"/>
      <c r="BE3347" s="39"/>
      <c r="BF3347" s="39"/>
      <c r="BG3347" s="39"/>
      <c r="BH3347" s="39"/>
      <c r="BI3347" s="39"/>
      <c r="BJ3347" s="39"/>
      <c r="BK3347" s="39"/>
      <c r="BL3347" s="39"/>
      <c r="BM3347" s="39"/>
      <c r="BN3347" s="39"/>
      <c r="BO3347" s="39"/>
      <c r="BP3347" s="39"/>
      <c r="BQ3347" s="39"/>
      <c r="BR3347" s="39"/>
      <c r="BS3347" s="39"/>
      <c r="BT3347" s="39"/>
      <c r="BU3347" s="39"/>
      <c r="BV3347" s="39"/>
      <c r="BW3347" s="39"/>
      <c r="BX3347" s="39"/>
      <c r="BY3347" s="39"/>
      <c r="BZ3347" s="39"/>
      <c r="CA3347" s="39"/>
      <c r="CB3347" s="39"/>
      <c r="CC3347" s="39"/>
      <c r="CD3347" s="39"/>
      <c r="CE3347" s="39"/>
      <c r="CF3347" s="39"/>
      <c r="CG3347" s="39"/>
      <c r="CH3347" s="39"/>
      <c r="CI3347" s="39"/>
      <c r="CJ3347" s="39"/>
      <c r="CK3347" s="39"/>
      <c r="CL3347" s="39"/>
      <c r="CM3347" s="39"/>
      <c r="CN3347" s="39"/>
      <c r="CO3347" s="39"/>
      <c r="CP3347" s="39"/>
      <c r="CQ3347" s="39"/>
      <c r="CR3347" s="39"/>
      <c r="CS3347" s="39"/>
      <c r="CT3347" s="39"/>
      <c r="CU3347" s="39"/>
      <c r="CV3347" s="39"/>
      <c r="CW3347" s="39"/>
      <c r="CX3347" s="39"/>
      <c r="CY3347" s="39"/>
      <c r="CZ3347" s="39"/>
      <c r="DA3347" s="39"/>
      <c r="DB3347" s="39"/>
      <c r="DC3347" s="39"/>
      <c r="DD3347" s="39"/>
      <c r="DE3347" s="39"/>
    </row>
    <row r="3348" spans="1:109" s="38" customFormat="1" ht="12">
      <c r="A3348" s="298"/>
      <c r="B3348" s="298"/>
      <c r="C3348" s="298"/>
      <c r="D3348" s="298"/>
      <c r="E3348" s="298"/>
      <c r="F3348" s="298"/>
      <c r="G3348" s="298"/>
      <c r="H3348" s="298"/>
      <c r="I3348" s="298"/>
      <c r="J3348" s="298"/>
      <c r="K3348" s="298"/>
      <c r="L3348" s="299"/>
      <c r="M3348" s="302"/>
      <c r="N3348" s="298"/>
      <c r="O3348" s="238"/>
      <c r="P3348" s="238"/>
      <c r="Q3348" s="238"/>
      <c r="T3348" s="39"/>
      <c r="U3348" s="39"/>
      <c r="V3348" s="39"/>
      <c r="W3348" s="39"/>
      <c r="X3348" s="39"/>
      <c r="Y3348" s="39"/>
      <c r="Z3348" s="39"/>
      <c r="AA3348" s="39"/>
      <c r="AB3348" s="39"/>
      <c r="AC3348" s="39"/>
      <c r="AD3348" s="39"/>
      <c r="AE3348" s="39"/>
      <c r="AF3348" s="39"/>
      <c r="AG3348" s="39"/>
      <c r="AH3348" s="39"/>
      <c r="AI3348" s="39"/>
      <c r="AJ3348" s="39"/>
      <c r="AK3348" s="39"/>
      <c r="AL3348" s="39"/>
      <c r="AM3348" s="39"/>
      <c r="AN3348" s="39"/>
      <c r="AO3348" s="39"/>
      <c r="AP3348" s="39"/>
      <c r="AQ3348" s="39"/>
      <c r="AR3348" s="39"/>
      <c r="AS3348" s="39"/>
      <c r="AT3348" s="39"/>
      <c r="AU3348" s="39"/>
      <c r="AV3348" s="39"/>
      <c r="AW3348" s="39"/>
      <c r="AX3348" s="39"/>
      <c r="AY3348" s="39"/>
      <c r="AZ3348" s="39"/>
      <c r="BA3348" s="39"/>
      <c r="BB3348" s="39"/>
      <c r="BC3348" s="39"/>
      <c r="BD3348" s="39"/>
      <c r="BE3348" s="39"/>
      <c r="BF3348" s="39"/>
      <c r="BG3348" s="39"/>
      <c r="BH3348" s="39"/>
      <c r="BI3348" s="39"/>
      <c r="BJ3348" s="39"/>
      <c r="BK3348" s="39"/>
      <c r="BL3348" s="39"/>
      <c r="BM3348" s="39"/>
      <c r="BN3348" s="39"/>
      <c r="BO3348" s="39"/>
      <c r="BP3348" s="39"/>
      <c r="BQ3348" s="39"/>
      <c r="BR3348" s="39"/>
      <c r="BS3348" s="39"/>
      <c r="BT3348" s="39"/>
      <c r="BU3348" s="39"/>
      <c r="BV3348" s="39"/>
      <c r="BW3348" s="39"/>
      <c r="BX3348" s="39"/>
      <c r="BY3348" s="39"/>
      <c r="BZ3348" s="39"/>
      <c r="CA3348" s="39"/>
      <c r="CB3348" s="39"/>
      <c r="CC3348" s="39"/>
      <c r="CD3348" s="39"/>
      <c r="CE3348" s="39"/>
      <c r="CF3348" s="39"/>
      <c r="CG3348" s="39"/>
      <c r="CH3348" s="39"/>
      <c r="CI3348" s="39"/>
      <c r="CJ3348" s="39"/>
      <c r="CK3348" s="39"/>
      <c r="CL3348" s="39"/>
      <c r="CM3348" s="39"/>
      <c r="CN3348" s="39"/>
      <c r="CO3348" s="39"/>
      <c r="CP3348" s="39"/>
      <c r="CQ3348" s="39"/>
      <c r="CR3348" s="39"/>
      <c r="CS3348" s="39"/>
      <c r="CT3348" s="39"/>
      <c r="CU3348" s="39"/>
      <c r="CV3348" s="39"/>
      <c r="CW3348" s="39"/>
      <c r="CX3348" s="39"/>
      <c r="CY3348" s="39"/>
      <c r="CZ3348" s="39"/>
      <c r="DA3348" s="39"/>
      <c r="DB3348" s="39"/>
      <c r="DC3348" s="39"/>
      <c r="DD3348" s="39"/>
      <c r="DE3348" s="39"/>
    </row>
    <row r="3349" spans="1:109" s="38" customFormat="1" ht="12">
      <c r="A3349" s="298"/>
      <c r="B3349" s="298"/>
      <c r="C3349" s="298"/>
      <c r="D3349" s="298"/>
      <c r="E3349" s="298"/>
      <c r="F3349" s="298"/>
      <c r="G3349" s="298"/>
      <c r="H3349" s="298"/>
      <c r="I3349" s="298"/>
      <c r="J3349" s="298"/>
      <c r="K3349" s="298"/>
      <c r="L3349" s="299"/>
      <c r="M3349" s="302"/>
      <c r="N3349" s="298"/>
      <c r="O3349" s="238"/>
      <c r="P3349" s="238"/>
      <c r="Q3349" s="238"/>
      <c r="T3349" s="39"/>
      <c r="U3349" s="39"/>
      <c r="V3349" s="39"/>
      <c r="W3349" s="39"/>
      <c r="X3349" s="39"/>
      <c r="Y3349" s="39"/>
      <c r="Z3349" s="39"/>
      <c r="AA3349" s="39"/>
      <c r="AB3349" s="39"/>
      <c r="AC3349" s="39"/>
      <c r="AD3349" s="39"/>
      <c r="AE3349" s="39"/>
      <c r="AF3349" s="39"/>
      <c r="AG3349" s="39"/>
      <c r="AH3349" s="39"/>
      <c r="AI3349" s="39"/>
      <c r="AJ3349" s="39"/>
      <c r="AK3349" s="39"/>
      <c r="AL3349" s="39"/>
      <c r="AM3349" s="39"/>
      <c r="AN3349" s="39"/>
      <c r="AO3349" s="39"/>
      <c r="AP3349" s="39"/>
      <c r="AQ3349" s="39"/>
      <c r="AR3349" s="39"/>
      <c r="AS3349" s="39"/>
      <c r="AT3349" s="39"/>
      <c r="AU3349" s="39"/>
      <c r="AV3349" s="39"/>
      <c r="AW3349" s="39"/>
      <c r="AX3349" s="39"/>
      <c r="AY3349" s="39"/>
      <c r="AZ3349" s="39"/>
      <c r="BA3349" s="39"/>
      <c r="BB3349" s="39"/>
      <c r="BC3349" s="39"/>
      <c r="BD3349" s="39"/>
      <c r="BE3349" s="39"/>
      <c r="BF3349" s="39"/>
      <c r="BG3349" s="39"/>
      <c r="BH3349" s="39"/>
      <c r="BI3349" s="39"/>
      <c r="BJ3349" s="39"/>
      <c r="BK3349" s="39"/>
      <c r="BL3349" s="39"/>
      <c r="BM3349" s="39"/>
      <c r="BN3349" s="39"/>
      <c r="BO3349" s="39"/>
      <c r="BP3349" s="39"/>
      <c r="BQ3349" s="39"/>
      <c r="BR3349" s="39"/>
      <c r="BS3349" s="39"/>
      <c r="BT3349" s="39"/>
      <c r="BU3349" s="39"/>
      <c r="BV3349" s="39"/>
      <c r="BW3349" s="39"/>
      <c r="BX3349" s="39"/>
      <c r="BY3349" s="39"/>
      <c r="BZ3349" s="39"/>
      <c r="CA3349" s="39"/>
      <c r="CB3349" s="39"/>
      <c r="CC3349" s="39"/>
      <c r="CD3349" s="39"/>
      <c r="CE3349" s="39"/>
      <c r="CF3349" s="39"/>
      <c r="CG3349" s="39"/>
      <c r="CH3349" s="39"/>
      <c r="CI3349" s="39"/>
      <c r="CJ3349" s="39"/>
      <c r="CK3349" s="39"/>
      <c r="CL3349" s="39"/>
      <c r="CM3349" s="39"/>
      <c r="CN3349" s="39"/>
      <c r="CO3349" s="39"/>
      <c r="CP3349" s="39"/>
      <c r="CQ3349" s="39"/>
      <c r="CR3349" s="39"/>
      <c r="CS3349" s="39"/>
      <c r="CT3349" s="39"/>
      <c r="CU3349" s="39"/>
      <c r="CV3349" s="39"/>
      <c r="CW3349" s="39"/>
      <c r="CX3349" s="39"/>
      <c r="CY3349" s="39"/>
      <c r="CZ3349" s="39"/>
      <c r="DA3349" s="39"/>
      <c r="DB3349" s="39"/>
      <c r="DC3349" s="39"/>
      <c r="DD3349" s="39"/>
      <c r="DE3349" s="39"/>
    </row>
    <row r="3350" spans="1:109" s="38" customFormat="1" ht="12">
      <c r="A3350" s="298"/>
      <c r="B3350" s="298"/>
      <c r="C3350" s="298"/>
      <c r="D3350" s="298"/>
      <c r="E3350" s="298"/>
      <c r="F3350" s="298"/>
      <c r="G3350" s="298"/>
      <c r="H3350" s="298"/>
      <c r="I3350" s="298"/>
      <c r="J3350" s="298"/>
      <c r="K3350" s="298"/>
      <c r="L3350" s="299"/>
      <c r="M3350" s="302"/>
      <c r="N3350" s="298"/>
      <c r="O3350" s="238"/>
      <c r="P3350" s="238"/>
      <c r="Q3350" s="238"/>
      <c r="T3350" s="39"/>
      <c r="U3350" s="39"/>
      <c r="V3350" s="39"/>
      <c r="W3350" s="39"/>
      <c r="X3350" s="39"/>
      <c r="Y3350" s="39"/>
      <c r="Z3350" s="39"/>
      <c r="AA3350" s="39"/>
      <c r="AB3350" s="39"/>
      <c r="AC3350" s="39"/>
      <c r="AD3350" s="39"/>
      <c r="AE3350" s="39"/>
      <c r="AF3350" s="39"/>
      <c r="AG3350" s="39"/>
      <c r="AH3350" s="39"/>
      <c r="AI3350" s="39"/>
      <c r="AJ3350" s="39"/>
      <c r="AK3350" s="39"/>
      <c r="AL3350" s="39"/>
      <c r="AM3350" s="39"/>
      <c r="AN3350" s="39"/>
      <c r="AO3350" s="39"/>
      <c r="AP3350" s="39"/>
      <c r="AQ3350" s="39"/>
      <c r="AR3350" s="39"/>
      <c r="AS3350" s="39"/>
      <c r="AT3350" s="39"/>
      <c r="AU3350" s="39"/>
      <c r="AV3350" s="39"/>
      <c r="AW3350" s="39"/>
      <c r="AX3350" s="39"/>
      <c r="AY3350" s="39"/>
      <c r="AZ3350" s="39"/>
      <c r="BA3350" s="39"/>
      <c r="BB3350" s="39"/>
      <c r="BC3350" s="39"/>
      <c r="BD3350" s="39"/>
      <c r="BE3350" s="39"/>
      <c r="BF3350" s="39"/>
      <c r="BG3350" s="39"/>
      <c r="BH3350" s="39"/>
      <c r="BI3350" s="39"/>
      <c r="BJ3350" s="39"/>
      <c r="BK3350" s="39"/>
      <c r="BL3350" s="39"/>
      <c r="BM3350" s="39"/>
      <c r="BN3350" s="39"/>
      <c r="BO3350" s="39"/>
      <c r="BP3350" s="39"/>
      <c r="BQ3350" s="39"/>
      <c r="BR3350" s="39"/>
      <c r="BS3350" s="39"/>
      <c r="BT3350" s="39"/>
      <c r="BU3350" s="39"/>
      <c r="BV3350" s="39"/>
      <c r="BW3350" s="39"/>
      <c r="BX3350" s="39"/>
      <c r="BY3350" s="39"/>
      <c r="BZ3350" s="39"/>
      <c r="CA3350" s="39"/>
      <c r="CB3350" s="39"/>
      <c r="CC3350" s="39"/>
      <c r="CD3350" s="39"/>
      <c r="CE3350" s="39"/>
      <c r="CF3350" s="39"/>
      <c r="CG3350" s="39"/>
      <c r="CH3350" s="39"/>
      <c r="CI3350" s="39"/>
      <c r="CJ3350" s="39"/>
      <c r="CK3350" s="39"/>
      <c r="CL3350" s="39"/>
      <c r="CM3350" s="39"/>
      <c r="CN3350" s="39"/>
      <c r="CO3350" s="39"/>
      <c r="CP3350" s="39"/>
      <c r="CQ3350" s="39"/>
      <c r="CR3350" s="39"/>
      <c r="CS3350" s="39"/>
      <c r="CT3350" s="39"/>
      <c r="CU3350" s="39"/>
      <c r="CV3350" s="39"/>
      <c r="CW3350" s="39"/>
      <c r="CX3350" s="39"/>
      <c r="CY3350" s="39"/>
      <c r="CZ3350" s="39"/>
      <c r="DA3350" s="39"/>
      <c r="DB3350" s="39"/>
      <c r="DC3350" s="39"/>
      <c r="DD3350" s="39"/>
      <c r="DE3350" s="39"/>
    </row>
    <row r="3351" spans="1:109" s="38" customFormat="1" ht="12">
      <c r="A3351" s="298"/>
      <c r="B3351" s="298"/>
      <c r="C3351" s="298"/>
      <c r="D3351" s="298"/>
      <c r="E3351" s="298"/>
      <c r="F3351" s="298"/>
      <c r="G3351" s="298"/>
      <c r="H3351" s="298"/>
      <c r="I3351" s="298"/>
      <c r="J3351" s="298"/>
      <c r="K3351" s="298"/>
      <c r="L3351" s="299"/>
      <c r="M3351" s="302"/>
      <c r="N3351" s="298"/>
      <c r="O3351" s="238"/>
      <c r="P3351" s="238"/>
      <c r="Q3351" s="238"/>
      <c r="T3351" s="39"/>
      <c r="U3351" s="39"/>
      <c r="V3351" s="39"/>
      <c r="W3351" s="39"/>
      <c r="X3351" s="39"/>
      <c r="Y3351" s="39"/>
      <c r="Z3351" s="39"/>
      <c r="AA3351" s="39"/>
      <c r="AB3351" s="39"/>
      <c r="AC3351" s="39"/>
      <c r="AD3351" s="39"/>
      <c r="AE3351" s="39"/>
      <c r="AF3351" s="39"/>
      <c r="AG3351" s="39"/>
      <c r="AH3351" s="39"/>
      <c r="AI3351" s="39"/>
      <c r="AJ3351" s="39"/>
      <c r="AK3351" s="39"/>
      <c r="AL3351" s="39"/>
      <c r="AM3351" s="39"/>
      <c r="AN3351" s="39"/>
      <c r="AO3351" s="39"/>
      <c r="AP3351" s="39"/>
      <c r="AQ3351" s="39"/>
      <c r="AR3351" s="39"/>
      <c r="AS3351" s="39"/>
      <c r="AT3351" s="39"/>
      <c r="AU3351" s="39"/>
      <c r="AV3351" s="39"/>
      <c r="AW3351" s="39"/>
      <c r="AX3351" s="39"/>
      <c r="AY3351" s="39"/>
      <c r="AZ3351" s="39"/>
      <c r="BA3351" s="39"/>
      <c r="BB3351" s="39"/>
      <c r="BC3351" s="39"/>
      <c r="BD3351" s="39"/>
      <c r="BE3351" s="39"/>
      <c r="BF3351" s="39"/>
      <c r="BG3351" s="39"/>
      <c r="BH3351" s="39"/>
      <c r="BI3351" s="39"/>
      <c r="BJ3351" s="39"/>
      <c r="BK3351" s="39"/>
      <c r="BL3351" s="39"/>
      <c r="BM3351" s="39"/>
      <c r="BN3351" s="39"/>
      <c r="BO3351" s="39"/>
      <c r="BP3351" s="39"/>
      <c r="BQ3351" s="39"/>
      <c r="BR3351" s="39"/>
      <c r="BS3351" s="39"/>
      <c r="BT3351" s="39"/>
      <c r="BU3351" s="39"/>
      <c r="BV3351" s="39"/>
      <c r="BW3351" s="39"/>
      <c r="BX3351" s="39"/>
      <c r="BY3351" s="39"/>
      <c r="BZ3351" s="39"/>
      <c r="CA3351" s="39"/>
      <c r="CB3351" s="39"/>
      <c r="CC3351" s="39"/>
      <c r="CD3351" s="39"/>
      <c r="CE3351" s="39"/>
      <c r="CF3351" s="39"/>
      <c r="CG3351" s="39"/>
      <c r="CH3351" s="39"/>
      <c r="CI3351" s="39"/>
      <c r="CJ3351" s="39"/>
      <c r="CK3351" s="39"/>
      <c r="CL3351" s="39"/>
      <c r="CM3351" s="39"/>
      <c r="CN3351" s="39"/>
      <c r="CO3351" s="39"/>
      <c r="CP3351" s="39"/>
      <c r="CQ3351" s="39"/>
      <c r="CR3351" s="39"/>
      <c r="CS3351" s="39"/>
      <c r="CT3351" s="39"/>
      <c r="CU3351" s="39"/>
      <c r="CV3351" s="39"/>
      <c r="CW3351" s="39"/>
      <c r="CX3351" s="39"/>
      <c r="CY3351" s="39"/>
      <c r="CZ3351" s="39"/>
      <c r="DA3351" s="39"/>
      <c r="DB3351" s="39"/>
      <c r="DC3351" s="39"/>
      <c r="DD3351" s="39"/>
      <c r="DE3351" s="39"/>
    </row>
    <row r="3352" spans="1:109" s="38" customFormat="1" ht="12">
      <c r="A3352" s="298"/>
      <c r="B3352" s="298"/>
      <c r="C3352" s="298"/>
      <c r="D3352" s="298"/>
      <c r="E3352" s="298"/>
      <c r="F3352" s="298"/>
      <c r="G3352" s="298"/>
      <c r="H3352" s="298"/>
      <c r="I3352" s="298"/>
      <c r="J3352" s="298"/>
      <c r="K3352" s="298"/>
      <c r="L3352" s="299"/>
      <c r="M3352" s="302"/>
      <c r="N3352" s="298"/>
      <c r="O3352" s="238"/>
      <c r="P3352" s="238"/>
      <c r="Q3352" s="238"/>
      <c r="T3352" s="39"/>
      <c r="U3352" s="39"/>
      <c r="V3352" s="39"/>
      <c r="W3352" s="39"/>
      <c r="X3352" s="39"/>
      <c r="Y3352" s="39"/>
      <c r="Z3352" s="39"/>
      <c r="AA3352" s="39"/>
      <c r="AB3352" s="39"/>
      <c r="AC3352" s="39"/>
      <c r="AD3352" s="39"/>
      <c r="AE3352" s="39"/>
      <c r="AF3352" s="39"/>
      <c r="AG3352" s="39"/>
      <c r="AH3352" s="39"/>
      <c r="AI3352" s="39"/>
      <c r="AJ3352" s="39"/>
      <c r="AK3352" s="39"/>
      <c r="AL3352" s="39"/>
      <c r="AM3352" s="39"/>
      <c r="AN3352" s="39"/>
      <c r="AO3352" s="39"/>
      <c r="AP3352" s="39"/>
      <c r="AQ3352" s="39"/>
      <c r="AR3352" s="39"/>
      <c r="AS3352" s="39"/>
      <c r="AT3352" s="39"/>
      <c r="AU3352" s="39"/>
      <c r="AV3352" s="39"/>
      <c r="AW3352" s="39"/>
      <c r="AX3352" s="39"/>
      <c r="AY3352" s="39"/>
      <c r="AZ3352" s="39"/>
      <c r="BA3352" s="39"/>
      <c r="BB3352" s="39"/>
      <c r="BC3352" s="39"/>
      <c r="BD3352" s="39"/>
      <c r="BE3352" s="39"/>
      <c r="BF3352" s="39"/>
      <c r="BG3352" s="39"/>
      <c r="BH3352" s="39"/>
      <c r="BI3352" s="39"/>
      <c r="BJ3352" s="39"/>
      <c r="BK3352" s="39"/>
      <c r="BL3352" s="39"/>
      <c r="BM3352" s="39"/>
      <c r="BN3352" s="39"/>
      <c r="BO3352" s="39"/>
      <c r="BP3352" s="39"/>
      <c r="BQ3352" s="39"/>
      <c r="BR3352" s="39"/>
      <c r="BS3352" s="39"/>
      <c r="BT3352" s="39"/>
      <c r="BU3352" s="39"/>
      <c r="BV3352" s="39"/>
      <c r="BW3352" s="39"/>
      <c r="BX3352" s="39"/>
      <c r="BY3352" s="39"/>
      <c r="BZ3352" s="39"/>
      <c r="CA3352" s="39"/>
      <c r="CB3352" s="39"/>
      <c r="CC3352" s="39"/>
      <c r="CD3352" s="39"/>
      <c r="CE3352" s="39"/>
      <c r="CF3352" s="39"/>
      <c r="CG3352" s="39"/>
      <c r="CH3352" s="39"/>
      <c r="CI3352" s="39"/>
      <c r="CJ3352" s="39"/>
      <c r="CK3352" s="39"/>
      <c r="CL3352" s="39"/>
      <c r="CM3352" s="39"/>
      <c r="CN3352" s="39"/>
      <c r="CO3352" s="39"/>
      <c r="CP3352" s="39"/>
      <c r="CQ3352" s="39"/>
      <c r="CR3352" s="39"/>
      <c r="CS3352" s="39"/>
      <c r="CT3352" s="39"/>
      <c r="CU3352" s="39"/>
      <c r="CV3352" s="39"/>
      <c r="CW3352" s="39"/>
      <c r="CX3352" s="39"/>
      <c r="CY3352" s="39"/>
      <c r="CZ3352" s="39"/>
      <c r="DA3352" s="39"/>
      <c r="DB3352" s="39"/>
      <c r="DC3352" s="39"/>
      <c r="DD3352" s="39"/>
      <c r="DE3352" s="39"/>
    </row>
    <row r="3353" spans="1:109" s="38" customFormat="1" ht="12">
      <c r="A3353" s="298"/>
      <c r="B3353" s="298"/>
      <c r="C3353" s="298"/>
      <c r="D3353" s="298"/>
      <c r="E3353" s="298"/>
      <c r="F3353" s="298"/>
      <c r="G3353" s="298"/>
      <c r="H3353" s="298"/>
      <c r="I3353" s="298"/>
      <c r="J3353" s="298"/>
      <c r="K3353" s="298"/>
      <c r="L3353" s="299"/>
      <c r="M3353" s="302"/>
      <c r="N3353" s="298"/>
      <c r="O3353" s="238"/>
      <c r="P3353" s="238"/>
      <c r="Q3353" s="238"/>
      <c r="T3353" s="39"/>
      <c r="U3353" s="39"/>
      <c r="V3353" s="39"/>
      <c r="W3353" s="39"/>
      <c r="X3353" s="39"/>
      <c r="Y3353" s="39"/>
      <c r="Z3353" s="39"/>
      <c r="AA3353" s="39"/>
      <c r="AB3353" s="39"/>
      <c r="AC3353" s="39"/>
      <c r="AD3353" s="39"/>
      <c r="AE3353" s="39"/>
      <c r="AF3353" s="39"/>
      <c r="AG3353" s="39"/>
      <c r="AH3353" s="39"/>
      <c r="AI3353" s="39"/>
      <c r="AJ3353" s="39"/>
      <c r="AK3353" s="39"/>
      <c r="AL3353" s="39"/>
      <c r="AM3353" s="39"/>
      <c r="AN3353" s="39"/>
      <c r="AO3353" s="39"/>
      <c r="AP3353" s="39"/>
      <c r="AQ3353" s="39"/>
      <c r="AR3353" s="39"/>
      <c r="AS3353" s="39"/>
      <c r="AT3353" s="39"/>
      <c r="AU3353" s="39"/>
      <c r="AV3353" s="39"/>
      <c r="AW3353" s="39"/>
      <c r="AX3353" s="39"/>
      <c r="AY3353" s="39"/>
      <c r="AZ3353" s="39"/>
      <c r="BA3353" s="39"/>
      <c r="BB3353" s="39"/>
      <c r="BC3353" s="39"/>
      <c r="BD3353" s="39"/>
      <c r="BE3353" s="39"/>
      <c r="BF3353" s="39"/>
      <c r="BG3353" s="39"/>
      <c r="BH3353" s="39"/>
      <c r="BI3353" s="39"/>
      <c r="BJ3353" s="39"/>
      <c r="BK3353" s="39"/>
      <c r="BL3353" s="39"/>
      <c r="BM3353" s="39"/>
      <c r="BN3353" s="39"/>
      <c r="BO3353" s="39"/>
      <c r="BP3353" s="39"/>
      <c r="BQ3353" s="39"/>
      <c r="BR3353" s="39"/>
      <c r="BS3353" s="39"/>
      <c r="BT3353" s="39"/>
      <c r="BU3353" s="39"/>
      <c r="BV3353" s="39"/>
      <c r="BW3353" s="39"/>
      <c r="BX3353" s="39"/>
      <c r="BY3353" s="39"/>
      <c r="BZ3353" s="39"/>
      <c r="CA3353" s="39"/>
      <c r="CB3353" s="39"/>
      <c r="CC3353" s="39"/>
      <c r="CD3353" s="39"/>
      <c r="CE3353" s="39"/>
      <c r="CF3353" s="39"/>
      <c r="CG3353" s="39"/>
      <c r="CH3353" s="39"/>
      <c r="CI3353" s="39"/>
      <c r="CJ3353" s="39"/>
      <c r="CK3353" s="39"/>
      <c r="CL3353" s="39"/>
      <c r="CM3353" s="39"/>
      <c r="CN3353" s="39"/>
      <c r="CO3353" s="39"/>
      <c r="CP3353" s="39"/>
      <c r="CQ3353" s="39"/>
      <c r="CR3353" s="39"/>
      <c r="CS3353" s="39"/>
      <c r="CT3353" s="39"/>
      <c r="CU3353" s="39"/>
      <c r="CV3353" s="39"/>
      <c r="CW3353" s="39"/>
      <c r="CX3353" s="39"/>
      <c r="CY3353" s="39"/>
      <c r="CZ3353" s="39"/>
      <c r="DA3353" s="39"/>
      <c r="DB3353" s="39"/>
      <c r="DC3353" s="39"/>
      <c r="DD3353" s="39"/>
      <c r="DE3353" s="39"/>
    </row>
    <row r="3354" spans="1:109" s="38" customFormat="1" ht="12">
      <c r="A3354" s="298"/>
      <c r="B3354" s="298"/>
      <c r="C3354" s="298"/>
      <c r="D3354" s="298"/>
      <c r="E3354" s="298"/>
      <c r="F3354" s="298"/>
      <c r="G3354" s="298"/>
      <c r="H3354" s="298"/>
      <c r="I3354" s="298"/>
      <c r="J3354" s="298"/>
      <c r="K3354" s="298"/>
      <c r="L3354" s="299"/>
      <c r="M3354" s="302"/>
      <c r="N3354" s="298"/>
      <c r="O3354" s="238"/>
      <c r="P3354" s="238"/>
      <c r="Q3354" s="238"/>
      <c r="T3354" s="39"/>
      <c r="U3354" s="39"/>
      <c r="V3354" s="39"/>
      <c r="W3354" s="39"/>
      <c r="X3354" s="39"/>
      <c r="Y3354" s="39"/>
      <c r="Z3354" s="39"/>
      <c r="AA3354" s="39"/>
      <c r="AB3354" s="39"/>
      <c r="AC3354" s="39"/>
      <c r="AD3354" s="39"/>
      <c r="AE3354" s="39"/>
      <c r="AF3354" s="39"/>
      <c r="AG3354" s="39"/>
      <c r="AH3354" s="39"/>
      <c r="AI3354" s="39"/>
      <c r="AJ3354" s="39"/>
      <c r="AK3354" s="39"/>
      <c r="AL3354" s="39"/>
      <c r="AM3354" s="39"/>
      <c r="AN3354" s="39"/>
      <c r="AO3354" s="39"/>
      <c r="AP3354" s="39"/>
      <c r="AQ3354" s="39"/>
      <c r="AR3354" s="39"/>
      <c r="AS3354" s="39"/>
      <c r="AT3354" s="39"/>
      <c r="AU3354" s="39"/>
      <c r="AV3354" s="39"/>
      <c r="AW3354" s="39"/>
      <c r="AX3354" s="39"/>
      <c r="AY3354" s="39"/>
      <c r="AZ3354" s="39"/>
      <c r="BA3354" s="39"/>
      <c r="BB3354" s="39"/>
      <c r="BC3354" s="39"/>
      <c r="BD3354" s="39"/>
      <c r="BE3354" s="39"/>
      <c r="BF3354" s="39"/>
      <c r="BG3354" s="39"/>
      <c r="BH3354" s="39"/>
      <c r="BI3354" s="39"/>
      <c r="BJ3354" s="39"/>
      <c r="BK3354" s="39"/>
      <c r="BL3354" s="39"/>
      <c r="BM3354" s="39"/>
      <c r="BN3354" s="39"/>
      <c r="BO3354" s="39"/>
      <c r="BP3354" s="39"/>
      <c r="BQ3354" s="39"/>
      <c r="BR3354" s="39"/>
      <c r="BS3354" s="39"/>
      <c r="BT3354" s="39"/>
      <c r="BU3354" s="39"/>
      <c r="BV3354" s="39"/>
      <c r="BW3354" s="39"/>
      <c r="BX3354" s="39"/>
      <c r="BY3354" s="39"/>
      <c r="BZ3354" s="39"/>
      <c r="CA3354" s="39"/>
      <c r="CB3354" s="39"/>
      <c r="CC3354" s="39"/>
      <c r="CD3354" s="39"/>
      <c r="CE3354" s="39"/>
      <c r="CF3354" s="39"/>
      <c r="CG3354" s="39"/>
      <c r="CH3354" s="39"/>
      <c r="CI3354" s="39"/>
      <c r="CJ3354" s="39"/>
      <c r="CK3354" s="39"/>
      <c r="CL3354" s="39"/>
      <c r="CM3354" s="39"/>
      <c r="CN3354" s="39"/>
      <c r="CO3354" s="39"/>
      <c r="CP3354" s="39"/>
      <c r="CQ3354" s="39"/>
      <c r="CR3354" s="39"/>
      <c r="CS3354" s="39"/>
      <c r="CT3354" s="39"/>
      <c r="CU3354" s="39"/>
      <c r="CV3354" s="39"/>
      <c r="CW3354" s="39"/>
      <c r="CX3354" s="39"/>
      <c r="CY3354" s="39"/>
      <c r="CZ3354" s="39"/>
      <c r="DA3354" s="39"/>
      <c r="DB3354" s="39"/>
      <c r="DC3354" s="39"/>
      <c r="DD3354" s="39"/>
      <c r="DE3354" s="39"/>
    </row>
    <row r="3355" spans="1:109" s="38" customFormat="1" ht="12">
      <c r="A3355" s="298"/>
      <c r="B3355" s="298"/>
      <c r="C3355" s="298"/>
      <c r="D3355" s="298"/>
      <c r="E3355" s="298"/>
      <c r="F3355" s="298"/>
      <c r="G3355" s="298"/>
      <c r="H3355" s="298"/>
      <c r="I3355" s="298"/>
      <c r="J3355" s="298"/>
      <c r="K3355" s="298"/>
      <c r="L3355" s="299"/>
      <c r="M3355" s="302"/>
      <c r="N3355" s="298"/>
      <c r="O3355" s="238"/>
      <c r="P3355" s="238"/>
      <c r="Q3355" s="238"/>
      <c r="T3355" s="39"/>
      <c r="U3355" s="39"/>
      <c r="V3355" s="39"/>
      <c r="W3355" s="39"/>
      <c r="X3355" s="39"/>
      <c r="Y3355" s="39"/>
      <c r="Z3355" s="39"/>
      <c r="AA3355" s="39"/>
      <c r="AB3355" s="39"/>
      <c r="AC3355" s="39"/>
      <c r="AD3355" s="39"/>
      <c r="AE3355" s="39"/>
      <c r="AF3355" s="39"/>
      <c r="AG3355" s="39"/>
      <c r="AH3355" s="39"/>
      <c r="AI3355" s="39"/>
      <c r="AJ3355" s="39"/>
      <c r="AK3355" s="39"/>
      <c r="AL3355" s="39"/>
      <c r="AM3355" s="39"/>
      <c r="AN3355" s="39"/>
      <c r="AO3355" s="39"/>
      <c r="AP3355" s="39"/>
      <c r="AQ3355" s="39"/>
      <c r="AR3355" s="39"/>
      <c r="AS3355" s="39"/>
      <c r="AT3355" s="39"/>
      <c r="AU3355" s="39"/>
      <c r="AV3355" s="39"/>
      <c r="AW3355" s="39"/>
      <c r="AX3355" s="39"/>
      <c r="AY3355" s="39"/>
      <c r="AZ3355" s="39"/>
      <c r="BA3355" s="39"/>
      <c r="BB3355" s="39"/>
      <c r="BC3355" s="39"/>
      <c r="BD3355" s="39"/>
      <c r="BE3355" s="39"/>
      <c r="BF3355" s="39"/>
      <c r="BG3355" s="39"/>
      <c r="BH3355" s="39"/>
      <c r="BI3355" s="39"/>
      <c r="BJ3355" s="39"/>
      <c r="BK3355" s="39"/>
      <c r="BL3355" s="39"/>
      <c r="BM3355" s="39"/>
      <c r="BN3355" s="39"/>
      <c r="BO3355" s="39"/>
      <c r="BP3355" s="39"/>
      <c r="BQ3355" s="39"/>
      <c r="BR3355" s="39"/>
      <c r="BS3355" s="39"/>
      <c r="BT3355" s="39"/>
      <c r="BU3355" s="39"/>
      <c r="BV3355" s="39"/>
      <c r="BW3355" s="39"/>
      <c r="BX3355" s="39"/>
      <c r="BY3355" s="39"/>
      <c r="BZ3355" s="39"/>
      <c r="CA3355" s="39"/>
      <c r="CB3355" s="39"/>
      <c r="CC3355" s="39"/>
      <c r="CD3355" s="39"/>
      <c r="CE3355" s="39"/>
      <c r="CF3355" s="39"/>
      <c r="CG3355" s="39"/>
      <c r="CH3355" s="39"/>
      <c r="CI3355" s="39"/>
      <c r="CJ3355" s="39"/>
      <c r="CK3355" s="39"/>
      <c r="CL3355" s="39"/>
      <c r="CM3355" s="39"/>
      <c r="CN3355" s="39"/>
      <c r="CO3355" s="39"/>
      <c r="CP3355" s="39"/>
      <c r="CQ3355" s="39"/>
      <c r="CR3355" s="39"/>
      <c r="CS3355" s="39"/>
      <c r="CT3355" s="39"/>
      <c r="CU3355" s="39"/>
      <c r="CV3355" s="39"/>
      <c r="CW3355" s="39"/>
      <c r="CX3355" s="39"/>
      <c r="CY3355" s="39"/>
      <c r="CZ3355" s="39"/>
      <c r="DA3355" s="39"/>
      <c r="DB3355" s="39"/>
      <c r="DC3355" s="39"/>
      <c r="DD3355" s="39"/>
      <c r="DE3355" s="39"/>
    </row>
    <row r="3356" spans="1:109" s="38" customFormat="1" ht="12">
      <c r="A3356" s="298"/>
      <c r="B3356" s="298"/>
      <c r="C3356" s="298"/>
      <c r="D3356" s="298"/>
      <c r="E3356" s="298"/>
      <c r="F3356" s="298"/>
      <c r="G3356" s="298"/>
      <c r="H3356" s="298"/>
      <c r="I3356" s="298"/>
      <c r="J3356" s="298"/>
      <c r="K3356" s="298"/>
      <c r="L3356" s="299"/>
      <c r="M3356" s="302"/>
      <c r="N3356" s="298"/>
      <c r="O3356" s="238"/>
      <c r="P3356" s="238"/>
      <c r="Q3356" s="238"/>
      <c r="T3356" s="39"/>
      <c r="U3356" s="39"/>
      <c r="V3356" s="39"/>
      <c r="W3356" s="39"/>
      <c r="X3356" s="39"/>
      <c r="Y3356" s="39"/>
      <c r="Z3356" s="39"/>
      <c r="AA3356" s="39"/>
      <c r="AB3356" s="39"/>
      <c r="AC3356" s="39"/>
      <c r="AD3356" s="39"/>
      <c r="AE3356" s="39"/>
      <c r="AF3356" s="39"/>
      <c r="AG3356" s="39"/>
      <c r="AH3356" s="39"/>
      <c r="AI3356" s="39"/>
      <c r="AJ3356" s="39"/>
      <c r="AK3356" s="39"/>
      <c r="AL3356" s="39"/>
      <c r="AM3356" s="39"/>
      <c r="AN3356" s="39"/>
      <c r="AO3356" s="39"/>
      <c r="AP3356" s="39"/>
      <c r="AQ3356" s="39"/>
      <c r="AR3356" s="39"/>
      <c r="AS3356" s="39"/>
      <c r="AT3356" s="39"/>
      <c r="AU3356" s="39"/>
      <c r="AV3356" s="39"/>
      <c r="AW3356" s="39"/>
      <c r="AX3356" s="39"/>
      <c r="AY3356" s="39"/>
      <c r="AZ3356" s="39"/>
      <c r="BA3356" s="39"/>
      <c r="BB3356" s="39"/>
      <c r="BC3356" s="39"/>
      <c r="BD3356" s="39"/>
      <c r="BE3356" s="39"/>
      <c r="BF3356" s="39"/>
      <c r="BG3356" s="39"/>
      <c r="BH3356" s="39"/>
      <c r="BI3356" s="39"/>
      <c r="BJ3356" s="39"/>
      <c r="BK3356" s="39"/>
      <c r="BL3356" s="39"/>
      <c r="BM3356" s="39"/>
      <c r="BN3356" s="39"/>
      <c r="BO3356" s="39"/>
      <c r="BP3356" s="39"/>
      <c r="BQ3356" s="39"/>
      <c r="BR3356" s="39"/>
      <c r="BS3356" s="39"/>
      <c r="BT3356" s="39"/>
      <c r="BU3356" s="39"/>
      <c r="BV3356" s="39"/>
      <c r="BW3356" s="39"/>
      <c r="BX3356" s="39"/>
      <c r="BY3356" s="39"/>
      <c r="BZ3356" s="39"/>
      <c r="CA3356" s="39"/>
      <c r="CB3356" s="39"/>
      <c r="CC3356" s="39"/>
      <c r="CD3356" s="39"/>
      <c r="CE3356" s="39"/>
      <c r="CF3356" s="39"/>
      <c r="CG3356" s="39"/>
      <c r="CH3356" s="39"/>
      <c r="CI3356" s="39"/>
      <c r="CJ3356" s="39"/>
      <c r="CK3356" s="39"/>
      <c r="CL3356" s="39"/>
      <c r="CM3356" s="39"/>
      <c r="CN3356" s="39"/>
      <c r="CO3356" s="39"/>
      <c r="CP3356" s="39"/>
      <c r="CQ3356" s="39"/>
      <c r="CR3356" s="39"/>
      <c r="CS3356" s="39"/>
      <c r="CT3356" s="39"/>
      <c r="CU3356" s="39"/>
      <c r="CV3356" s="39"/>
      <c r="CW3356" s="39"/>
      <c r="CX3356" s="39"/>
      <c r="CY3356" s="39"/>
      <c r="CZ3356" s="39"/>
      <c r="DA3356" s="39"/>
      <c r="DB3356" s="39"/>
      <c r="DC3356" s="39"/>
      <c r="DD3356" s="39"/>
      <c r="DE3356" s="39"/>
    </row>
    <row r="3357" spans="1:109" s="38" customFormat="1" ht="12">
      <c r="A3357" s="298"/>
      <c r="B3357" s="298"/>
      <c r="C3357" s="298"/>
      <c r="D3357" s="298"/>
      <c r="E3357" s="298"/>
      <c r="F3357" s="298"/>
      <c r="G3357" s="298"/>
      <c r="H3357" s="298"/>
      <c r="I3357" s="298"/>
      <c r="J3357" s="298"/>
      <c r="K3357" s="298"/>
      <c r="L3357" s="299"/>
      <c r="M3357" s="302"/>
      <c r="N3357" s="298"/>
      <c r="O3357" s="238"/>
      <c r="P3357" s="238"/>
      <c r="Q3357" s="238"/>
      <c r="T3357" s="39"/>
      <c r="U3357" s="39"/>
      <c r="V3357" s="39"/>
      <c r="W3357" s="39"/>
      <c r="X3357" s="39"/>
      <c r="Y3357" s="39"/>
      <c r="Z3357" s="39"/>
      <c r="AA3357" s="39"/>
      <c r="AB3357" s="39"/>
      <c r="AC3357" s="39"/>
      <c r="AD3357" s="39"/>
      <c r="AE3357" s="39"/>
      <c r="AF3357" s="39"/>
      <c r="AG3357" s="39"/>
      <c r="AH3357" s="39"/>
      <c r="AI3357" s="39"/>
      <c r="AJ3357" s="39"/>
      <c r="AK3357" s="39"/>
      <c r="AL3357" s="39"/>
      <c r="AM3357" s="39"/>
      <c r="AN3357" s="39"/>
      <c r="AO3357" s="39"/>
      <c r="AP3357" s="39"/>
      <c r="AQ3357" s="39"/>
      <c r="AR3357" s="39"/>
      <c r="AS3357" s="39"/>
      <c r="AT3357" s="39"/>
      <c r="AU3357" s="39"/>
      <c r="AV3357" s="39"/>
      <c r="AW3357" s="39"/>
      <c r="AX3357" s="39"/>
      <c r="AY3357" s="39"/>
      <c r="AZ3357" s="39"/>
      <c r="BA3357" s="39"/>
      <c r="BB3357" s="39"/>
      <c r="BC3357" s="39"/>
      <c r="BD3357" s="39"/>
      <c r="BE3357" s="39"/>
      <c r="BF3357" s="39"/>
      <c r="BG3357" s="39"/>
      <c r="BH3357" s="39"/>
      <c r="BI3357" s="39"/>
      <c r="BJ3357" s="39"/>
      <c r="BK3357" s="39"/>
      <c r="BL3357" s="39"/>
      <c r="BM3357" s="39"/>
      <c r="BN3357" s="39"/>
      <c r="BO3357" s="39"/>
      <c r="BP3357" s="39"/>
      <c r="BQ3357" s="39"/>
      <c r="BR3357" s="39"/>
      <c r="BS3357" s="39"/>
      <c r="BT3357" s="39"/>
      <c r="BU3357" s="39"/>
      <c r="BV3357" s="39"/>
      <c r="BW3357" s="39"/>
      <c r="BX3357" s="39"/>
      <c r="BY3357" s="39"/>
      <c r="BZ3357" s="39"/>
      <c r="CA3357" s="39"/>
      <c r="CB3357" s="39"/>
      <c r="CC3357" s="39"/>
      <c r="CD3357" s="39"/>
      <c r="CE3357" s="39"/>
      <c r="CF3357" s="39"/>
      <c r="CG3357" s="39"/>
      <c r="CH3357" s="39"/>
      <c r="CI3357" s="39"/>
      <c r="CJ3357" s="39"/>
      <c r="CK3357" s="39"/>
      <c r="CL3357" s="39"/>
      <c r="CM3357" s="39"/>
      <c r="CN3357" s="39"/>
      <c r="CO3357" s="39"/>
      <c r="CP3357" s="39"/>
      <c r="CQ3357" s="39"/>
      <c r="CR3357" s="39"/>
      <c r="CS3357" s="39"/>
      <c r="CT3357" s="39"/>
      <c r="CU3357" s="39"/>
      <c r="CV3357" s="39"/>
      <c r="CW3357" s="39"/>
      <c r="CX3357" s="39"/>
      <c r="CY3357" s="39"/>
      <c r="CZ3357" s="39"/>
      <c r="DA3357" s="39"/>
      <c r="DB3357" s="39"/>
      <c r="DC3357" s="39"/>
      <c r="DD3357" s="39"/>
      <c r="DE3357" s="39"/>
    </row>
    <row r="3358" spans="1:109" s="38" customFormat="1" ht="12">
      <c r="A3358" s="298"/>
      <c r="B3358" s="298"/>
      <c r="C3358" s="298"/>
      <c r="D3358" s="298"/>
      <c r="E3358" s="298"/>
      <c r="F3358" s="298"/>
      <c r="G3358" s="298"/>
      <c r="H3358" s="298"/>
      <c r="I3358" s="298"/>
      <c r="J3358" s="298"/>
      <c r="K3358" s="298"/>
      <c r="L3358" s="299"/>
      <c r="M3358" s="302"/>
      <c r="N3358" s="298"/>
      <c r="O3358" s="238"/>
      <c r="P3358" s="238"/>
      <c r="Q3358" s="238"/>
      <c r="T3358" s="39"/>
      <c r="U3358" s="39"/>
      <c r="V3358" s="39"/>
      <c r="W3358" s="39"/>
      <c r="X3358" s="39"/>
      <c r="Y3358" s="39"/>
      <c r="Z3358" s="39"/>
      <c r="AA3358" s="39"/>
      <c r="AB3358" s="39"/>
      <c r="AC3358" s="39"/>
      <c r="AD3358" s="39"/>
      <c r="AE3358" s="39"/>
      <c r="AF3358" s="39"/>
      <c r="AG3358" s="39"/>
      <c r="AH3358" s="39"/>
      <c r="AI3358" s="39"/>
      <c r="AJ3358" s="39"/>
      <c r="AK3358" s="39"/>
      <c r="AL3358" s="39"/>
      <c r="AM3358" s="39"/>
      <c r="AN3358" s="39"/>
      <c r="AO3358" s="39"/>
      <c r="AP3358" s="39"/>
      <c r="AQ3358" s="39"/>
      <c r="AR3358" s="39"/>
      <c r="AS3358" s="39"/>
      <c r="AT3358" s="39"/>
      <c r="AU3358" s="39"/>
      <c r="AV3358" s="39"/>
      <c r="AW3358" s="39"/>
      <c r="AX3358" s="39"/>
      <c r="AY3358" s="39"/>
      <c r="AZ3358" s="39"/>
      <c r="BA3358" s="39"/>
      <c r="BB3358" s="39"/>
      <c r="BC3358" s="39"/>
      <c r="BD3358" s="39"/>
      <c r="BE3358" s="39"/>
      <c r="BF3358" s="39"/>
      <c r="BG3358" s="39"/>
      <c r="BH3358" s="39"/>
      <c r="BI3358" s="39"/>
      <c r="BJ3358" s="39"/>
      <c r="BK3358" s="39"/>
      <c r="BL3358" s="39"/>
      <c r="BM3358" s="39"/>
      <c r="BN3358" s="39"/>
      <c r="BO3358" s="39"/>
      <c r="BP3358" s="39"/>
      <c r="BQ3358" s="39"/>
      <c r="BR3358" s="39"/>
      <c r="BS3358" s="39"/>
      <c r="BT3358" s="39"/>
      <c r="BU3358" s="39"/>
      <c r="BV3358" s="39"/>
      <c r="BW3358" s="39"/>
      <c r="BX3358" s="39"/>
      <c r="BY3358" s="39"/>
      <c r="BZ3358" s="39"/>
      <c r="CA3358" s="39"/>
      <c r="CB3358" s="39"/>
      <c r="CC3358" s="39"/>
      <c r="CD3358" s="39"/>
      <c r="CE3358" s="39"/>
      <c r="CF3358" s="39"/>
      <c r="CG3358" s="39"/>
      <c r="CH3358" s="39"/>
      <c r="CI3358" s="39"/>
      <c r="CJ3358" s="39"/>
      <c r="CK3358" s="39"/>
      <c r="CL3358" s="39"/>
      <c r="CM3358" s="39"/>
      <c r="CN3358" s="39"/>
      <c r="CO3358" s="39"/>
      <c r="CP3358" s="39"/>
      <c r="CQ3358" s="39"/>
      <c r="CR3358" s="39"/>
      <c r="CS3358" s="39"/>
      <c r="CT3358" s="39"/>
      <c r="CU3358" s="39"/>
      <c r="CV3358" s="39"/>
      <c r="CW3358" s="39"/>
      <c r="CX3358" s="39"/>
      <c r="CY3358" s="39"/>
      <c r="CZ3358" s="39"/>
      <c r="DA3358" s="39"/>
      <c r="DB3358" s="39"/>
      <c r="DC3358" s="39"/>
      <c r="DD3358" s="39"/>
      <c r="DE3358" s="39"/>
    </row>
    <row r="3359" spans="1:109" s="38" customFormat="1" ht="12">
      <c r="A3359" s="298"/>
      <c r="B3359" s="298"/>
      <c r="C3359" s="298"/>
      <c r="D3359" s="298"/>
      <c r="E3359" s="298"/>
      <c r="F3359" s="298"/>
      <c r="G3359" s="298"/>
      <c r="H3359" s="298"/>
      <c r="I3359" s="298"/>
      <c r="J3359" s="298"/>
      <c r="K3359" s="298"/>
      <c r="L3359" s="299"/>
      <c r="M3359" s="302"/>
      <c r="N3359" s="298"/>
      <c r="O3359" s="238"/>
      <c r="P3359" s="238"/>
      <c r="Q3359" s="238"/>
      <c r="T3359" s="39"/>
      <c r="U3359" s="39"/>
      <c r="V3359" s="39"/>
      <c r="W3359" s="39"/>
      <c r="X3359" s="39"/>
      <c r="Y3359" s="39"/>
      <c r="Z3359" s="39"/>
      <c r="AA3359" s="39"/>
      <c r="AB3359" s="39"/>
      <c r="AC3359" s="39"/>
      <c r="AD3359" s="39"/>
      <c r="AE3359" s="39"/>
      <c r="AF3359" s="39"/>
      <c r="AG3359" s="39"/>
      <c r="AH3359" s="39"/>
      <c r="AI3359" s="39"/>
      <c r="AJ3359" s="39"/>
      <c r="AK3359" s="39"/>
      <c r="AL3359" s="39"/>
      <c r="AM3359" s="39"/>
      <c r="AN3359" s="39"/>
      <c r="AO3359" s="39"/>
      <c r="AP3359" s="39"/>
      <c r="AQ3359" s="39"/>
      <c r="AR3359" s="39"/>
      <c r="AS3359" s="39"/>
      <c r="AT3359" s="39"/>
      <c r="AU3359" s="39"/>
      <c r="AV3359" s="39"/>
      <c r="AW3359" s="39"/>
      <c r="AX3359" s="39"/>
      <c r="AY3359" s="39"/>
      <c r="AZ3359" s="39"/>
      <c r="BA3359" s="39"/>
      <c r="BB3359" s="39"/>
      <c r="BC3359" s="39"/>
      <c r="BD3359" s="39"/>
      <c r="BE3359" s="39"/>
      <c r="BF3359" s="39"/>
      <c r="BG3359" s="39"/>
      <c r="BH3359" s="39"/>
      <c r="BI3359" s="39"/>
      <c r="BJ3359" s="39"/>
      <c r="BK3359" s="39"/>
      <c r="BL3359" s="39"/>
      <c r="BM3359" s="39"/>
      <c r="BN3359" s="39"/>
      <c r="BO3359" s="39"/>
      <c r="BP3359" s="39"/>
      <c r="BQ3359" s="39"/>
      <c r="BR3359" s="39"/>
      <c r="BS3359" s="39"/>
      <c r="BT3359" s="39"/>
      <c r="BU3359" s="39"/>
      <c r="BV3359" s="39"/>
      <c r="BW3359" s="39"/>
      <c r="BX3359" s="39"/>
      <c r="BY3359" s="39"/>
      <c r="BZ3359" s="39"/>
      <c r="CA3359" s="39"/>
      <c r="CB3359" s="39"/>
      <c r="CC3359" s="39"/>
      <c r="CD3359" s="39"/>
      <c r="CE3359" s="39"/>
      <c r="CF3359" s="39"/>
      <c r="CG3359" s="39"/>
      <c r="CH3359" s="39"/>
      <c r="CI3359" s="39"/>
      <c r="CJ3359" s="39"/>
      <c r="CK3359" s="39"/>
      <c r="CL3359" s="39"/>
      <c r="CM3359" s="39"/>
      <c r="CN3359" s="39"/>
      <c r="CO3359" s="39"/>
      <c r="CP3359" s="39"/>
      <c r="CQ3359" s="39"/>
      <c r="CR3359" s="39"/>
      <c r="CS3359" s="39"/>
      <c r="CT3359" s="39"/>
      <c r="CU3359" s="39"/>
      <c r="CV3359" s="39"/>
      <c r="CW3359" s="39"/>
      <c r="CX3359" s="39"/>
      <c r="CY3359" s="39"/>
      <c r="CZ3359" s="39"/>
      <c r="DA3359" s="39"/>
      <c r="DB3359" s="39"/>
      <c r="DC3359" s="39"/>
      <c r="DD3359" s="39"/>
      <c r="DE3359" s="39"/>
    </row>
    <row r="3360" spans="1:109" s="38" customFormat="1" ht="12">
      <c r="A3360" s="298"/>
      <c r="B3360" s="298"/>
      <c r="C3360" s="298"/>
      <c r="D3360" s="298"/>
      <c r="E3360" s="298"/>
      <c r="F3360" s="298"/>
      <c r="G3360" s="298"/>
      <c r="H3360" s="298"/>
      <c r="I3360" s="298"/>
      <c r="J3360" s="298"/>
      <c r="K3360" s="298"/>
      <c r="L3360" s="299"/>
      <c r="M3360" s="302"/>
      <c r="N3360" s="298"/>
      <c r="O3360" s="238"/>
      <c r="P3360" s="238"/>
      <c r="Q3360" s="238"/>
      <c r="T3360" s="39"/>
      <c r="U3360" s="39"/>
      <c r="V3360" s="39"/>
      <c r="W3360" s="39"/>
      <c r="X3360" s="39"/>
      <c r="Y3360" s="39"/>
      <c r="Z3360" s="39"/>
      <c r="AA3360" s="39"/>
      <c r="AB3360" s="39"/>
      <c r="AC3360" s="39"/>
      <c r="AD3360" s="39"/>
      <c r="AE3360" s="39"/>
      <c r="AF3360" s="39"/>
      <c r="AG3360" s="39"/>
      <c r="AH3360" s="39"/>
      <c r="AI3360" s="39"/>
      <c r="AJ3360" s="39"/>
      <c r="AK3360" s="39"/>
      <c r="AL3360" s="39"/>
      <c r="AM3360" s="39"/>
      <c r="AN3360" s="39"/>
      <c r="AO3360" s="39"/>
      <c r="AP3360" s="39"/>
      <c r="AQ3360" s="39"/>
      <c r="AR3360" s="39"/>
      <c r="AS3360" s="39"/>
      <c r="AT3360" s="39"/>
      <c r="AU3360" s="39"/>
      <c r="AV3360" s="39"/>
      <c r="AW3360" s="39"/>
      <c r="AX3360" s="39"/>
      <c r="AY3360" s="39"/>
      <c r="AZ3360" s="39"/>
      <c r="BA3360" s="39"/>
      <c r="BB3360" s="39"/>
      <c r="BC3360" s="39"/>
      <c r="BD3360" s="39"/>
      <c r="BE3360" s="39"/>
      <c r="BF3360" s="39"/>
      <c r="BG3360" s="39"/>
      <c r="BH3360" s="39"/>
      <c r="BI3360" s="39"/>
      <c r="BJ3360" s="39"/>
      <c r="BK3360" s="39"/>
      <c r="BL3360" s="39"/>
      <c r="BM3360" s="39"/>
      <c r="BN3360" s="39"/>
      <c r="BO3360" s="39"/>
      <c r="BP3360" s="39"/>
      <c r="BQ3360" s="39"/>
      <c r="BR3360" s="39"/>
      <c r="BS3360" s="39"/>
      <c r="BT3360" s="39"/>
      <c r="BU3360" s="39"/>
      <c r="BV3360" s="39"/>
      <c r="BW3360" s="39"/>
      <c r="BX3360" s="39"/>
      <c r="BY3360" s="39"/>
      <c r="BZ3360" s="39"/>
      <c r="CA3360" s="39"/>
      <c r="CB3360" s="39"/>
      <c r="CC3360" s="39"/>
      <c r="CD3360" s="39"/>
      <c r="CE3360" s="39"/>
      <c r="CF3360" s="39"/>
      <c r="CG3360" s="39"/>
      <c r="CH3360" s="39"/>
      <c r="CI3360" s="39"/>
      <c r="CJ3360" s="39"/>
      <c r="CK3360" s="39"/>
      <c r="CL3360" s="39"/>
      <c r="CM3360" s="39"/>
      <c r="CN3360" s="39"/>
      <c r="CO3360" s="39"/>
      <c r="CP3360" s="39"/>
      <c r="CQ3360" s="39"/>
      <c r="CR3360" s="39"/>
      <c r="CS3360" s="39"/>
      <c r="CT3360" s="39"/>
      <c r="CU3360" s="39"/>
      <c r="CV3360" s="39"/>
      <c r="CW3360" s="39"/>
      <c r="CX3360" s="39"/>
      <c r="CY3360" s="39"/>
      <c r="CZ3360" s="39"/>
      <c r="DA3360" s="39"/>
      <c r="DB3360" s="39"/>
      <c r="DC3360" s="39"/>
      <c r="DD3360" s="39"/>
      <c r="DE3360" s="39"/>
    </row>
    <row r="3361" spans="1:109" s="38" customFormat="1" ht="12">
      <c r="A3361" s="298"/>
      <c r="B3361" s="298"/>
      <c r="C3361" s="298"/>
      <c r="D3361" s="298"/>
      <c r="E3361" s="298"/>
      <c r="F3361" s="298"/>
      <c r="G3361" s="298"/>
      <c r="H3361" s="298"/>
      <c r="I3361" s="298"/>
      <c r="J3361" s="298"/>
      <c r="K3361" s="298"/>
      <c r="L3361" s="299"/>
      <c r="M3361" s="302"/>
      <c r="N3361" s="298"/>
      <c r="O3361" s="238"/>
      <c r="P3361" s="238"/>
      <c r="Q3361" s="238"/>
      <c r="T3361" s="39"/>
      <c r="U3361" s="39"/>
      <c r="V3361" s="39"/>
      <c r="W3361" s="39"/>
      <c r="X3361" s="39"/>
      <c r="Y3361" s="39"/>
      <c r="Z3361" s="39"/>
      <c r="AA3361" s="39"/>
      <c r="AB3361" s="39"/>
      <c r="AC3361" s="39"/>
      <c r="AD3361" s="39"/>
      <c r="AE3361" s="39"/>
      <c r="AF3361" s="39"/>
      <c r="AG3361" s="39"/>
      <c r="AH3361" s="39"/>
      <c r="AI3361" s="39"/>
      <c r="AJ3361" s="39"/>
      <c r="AK3361" s="39"/>
      <c r="AL3361" s="39"/>
      <c r="AM3361" s="39"/>
      <c r="AN3361" s="39"/>
      <c r="AO3361" s="39"/>
      <c r="AP3361" s="39"/>
      <c r="AQ3361" s="39"/>
      <c r="AR3361" s="39"/>
      <c r="AS3361" s="39"/>
      <c r="AT3361" s="39"/>
      <c r="AU3361" s="39"/>
      <c r="AV3361" s="39"/>
      <c r="AW3361" s="39"/>
      <c r="AX3361" s="39"/>
      <c r="AY3361" s="39"/>
      <c r="AZ3361" s="39"/>
      <c r="BA3361" s="39"/>
      <c r="BB3361" s="39"/>
      <c r="BC3361" s="39"/>
      <c r="BD3361" s="39"/>
      <c r="BE3361" s="39"/>
      <c r="BF3361" s="39"/>
      <c r="BG3361" s="39"/>
      <c r="BH3361" s="39"/>
      <c r="BI3361" s="39"/>
      <c r="BJ3361" s="39"/>
      <c r="BK3361" s="39"/>
      <c r="BL3361" s="39"/>
      <c r="BM3361" s="39"/>
      <c r="BN3361" s="39"/>
      <c r="BO3361" s="39"/>
      <c r="BP3361" s="39"/>
      <c r="BQ3361" s="39"/>
      <c r="BR3361" s="39"/>
      <c r="BS3361" s="39"/>
      <c r="BT3361" s="39"/>
      <c r="BU3361" s="39"/>
      <c r="BV3361" s="39"/>
      <c r="BW3361" s="39"/>
      <c r="BX3361" s="39"/>
      <c r="BY3361" s="39"/>
      <c r="BZ3361" s="39"/>
      <c r="CA3361" s="39"/>
      <c r="CB3361" s="39"/>
      <c r="CC3361" s="39"/>
      <c r="CD3361" s="39"/>
      <c r="CE3361" s="39"/>
      <c r="CF3361" s="39"/>
      <c r="CG3361" s="39"/>
      <c r="CH3361" s="39"/>
      <c r="CI3361" s="39"/>
      <c r="CJ3361" s="39"/>
      <c r="CK3361" s="39"/>
      <c r="CL3361" s="39"/>
      <c r="CM3361" s="39"/>
      <c r="CN3361" s="39"/>
      <c r="CO3361" s="39"/>
      <c r="CP3361" s="39"/>
      <c r="CQ3361" s="39"/>
      <c r="CR3361" s="39"/>
      <c r="CS3361" s="39"/>
      <c r="CT3361" s="39"/>
      <c r="CU3361" s="39"/>
      <c r="CV3361" s="39"/>
      <c r="CW3361" s="39"/>
      <c r="CX3361" s="39"/>
      <c r="CY3361" s="39"/>
      <c r="CZ3361" s="39"/>
      <c r="DA3361" s="39"/>
      <c r="DB3361" s="39"/>
      <c r="DC3361" s="39"/>
      <c r="DD3361" s="39"/>
      <c r="DE3361" s="39"/>
    </row>
    <row r="3362" spans="1:109" s="38" customFormat="1" ht="12">
      <c r="A3362" s="298"/>
      <c r="B3362" s="298"/>
      <c r="C3362" s="298"/>
      <c r="D3362" s="298"/>
      <c r="E3362" s="298"/>
      <c r="F3362" s="298"/>
      <c r="G3362" s="298"/>
      <c r="H3362" s="298"/>
      <c r="I3362" s="298"/>
      <c r="J3362" s="298"/>
      <c r="K3362" s="298"/>
      <c r="L3362" s="299"/>
      <c r="M3362" s="302"/>
      <c r="N3362" s="298"/>
      <c r="O3362" s="238"/>
      <c r="P3362" s="238"/>
      <c r="Q3362" s="238"/>
      <c r="T3362" s="39"/>
      <c r="U3362" s="39"/>
      <c r="V3362" s="39"/>
      <c r="W3362" s="39"/>
      <c r="X3362" s="39"/>
      <c r="Y3362" s="39"/>
      <c r="Z3362" s="39"/>
      <c r="AA3362" s="39"/>
      <c r="AB3362" s="39"/>
      <c r="AC3362" s="39"/>
      <c r="AD3362" s="39"/>
      <c r="AE3362" s="39"/>
      <c r="AF3362" s="39"/>
      <c r="AG3362" s="39"/>
      <c r="AH3362" s="39"/>
      <c r="AI3362" s="39"/>
      <c r="AJ3362" s="39"/>
      <c r="AK3362" s="39"/>
      <c r="AL3362" s="39"/>
      <c r="AM3362" s="39"/>
      <c r="AN3362" s="39"/>
      <c r="AO3362" s="39"/>
      <c r="AP3362" s="39"/>
      <c r="AQ3362" s="39"/>
      <c r="AR3362" s="39"/>
      <c r="AS3362" s="39"/>
      <c r="AT3362" s="39"/>
      <c r="AU3362" s="39"/>
      <c r="AV3362" s="39"/>
      <c r="AW3362" s="39"/>
      <c r="AX3362" s="39"/>
      <c r="AY3362" s="39"/>
      <c r="AZ3362" s="39"/>
      <c r="BA3362" s="39"/>
      <c r="BB3362" s="39"/>
      <c r="BC3362" s="39"/>
      <c r="BD3362" s="39"/>
      <c r="BE3362" s="39"/>
      <c r="BF3362" s="39"/>
      <c r="BG3362" s="39"/>
      <c r="BH3362" s="39"/>
      <c r="BI3362" s="39"/>
      <c r="BJ3362" s="39"/>
      <c r="BK3362" s="39"/>
      <c r="BL3362" s="39"/>
      <c r="BM3362" s="39"/>
      <c r="BN3362" s="39"/>
      <c r="BO3362" s="39"/>
      <c r="BP3362" s="39"/>
      <c r="BQ3362" s="39"/>
      <c r="BR3362" s="39"/>
      <c r="BS3362" s="39"/>
      <c r="BT3362" s="39"/>
      <c r="BU3362" s="39"/>
      <c r="BV3362" s="39"/>
      <c r="BW3362" s="39"/>
      <c r="BX3362" s="39"/>
      <c r="BY3362" s="39"/>
      <c r="BZ3362" s="39"/>
      <c r="CA3362" s="39"/>
      <c r="CB3362" s="39"/>
      <c r="CC3362" s="39"/>
      <c r="CD3362" s="39"/>
      <c r="CE3362" s="39"/>
      <c r="CF3362" s="39"/>
      <c r="CG3362" s="39"/>
      <c r="CH3362" s="39"/>
      <c r="CI3362" s="39"/>
      <c r="CJ3362" s="39"/>
      <c r="CK3362" s="39"/>
      <c r="CL3362" s="39"/>
      <c r="CM3362" s="39"/>
      <c r="CN3362" s="39"/>
      <c r="CO3362" s="39"/>
      <c r="CP3362" s="39"/>
      <c r="CQ3362" s="39"/>
      <c r="CR3362" s="39"/>
      <c r="CS3362" s="39"/>
      <c r="CT3362" s="39"/>
      <c r="CU3362" s="39"/>
      <c r="CV3362" s="39"/>
      <c r="CW3362" s="39"/>
      <c r="CX3362" s="39"/>
      <c r="CY3362" s="39"/>
      <c r="CZ3362" s="39"/>
      <c r="DA3362" s="39"/>
      <c r="DB3362" s="39"/>
      <c r="DC3362" s="39"/>
      <c r="DD3362" s="39"/>
      <c r="DE3362" s="39"/>
    </row>
    <row r="3363" spans="1:109" s="38" customFormat="1" ht="12">
      <c r="A3363" s="298"/>
      <c r="B3363" s="298"/>
      <c r="C3363" s="298"/>
      <c r="D3363" s="298"/>
      <c r="E3363" s="298"/>
      <c r="F3363" s="298"/>
      <c r="G3363" s="298"/>
      <c r="H3363" s="298"/>
      <c r="I3363" s="298"/>
      <c r="J3363" s="298"/>
      <c r="K3363" s="298"/>
      <c r="L3363" s="299"/>
      <c r="M3363" s="302"/>
      <c r="N3363" s="298"/>
      <c r="O3363" s="238"/>
      <c r="P3363" s="238"/>
      <c r="Q3363" s="238"/>
      <c r="T3363" s="39"/>
      <c r="U3363" s="39"/>
      <c r="V3363" s="39"/>
      <c r="W3363" s="39"/>
      <c r="X3363" s="39"/>
      <c r="Y3363" s="39"/>
      <c r="Z3363" s="39"/>
      <c r="AA3363" s="39"/>
      <c r="AB3363" s="39"/>
      <c r="AC3363" s="39"/>
      <c r="AD3363" s="39"/>
      <c r="AE3363" s="39"/>
      <c r="AF3363" s="39"/>
      <c r="AG3363" s="39"/>
      <c r="AH3363" s="39"/>
      <c r="AI3363" s="39"/>
      <c r="AJ3363" s="39"/>
      <c r="AK3363" s="39"/>
      <c r="AL3363" s="39"/>
      <c r="AM3363" s="39"/>
      <c r="AN3363" s="39"/>
      <c r="AO3363" s="39"/>
      <c r="AP3363" s="39"/>
      <c r="AQ3363" s="39"/>
      <c r="AR3363" s="39"/>
      <c r="AS3363" s="39"/>
      <c r="AT3363" s="39"/>
      <c r="AU3363" s="39"/>
      <c r="AV3363" s="39"/>
      <c r="AW3363" s="39"/>
      <c r="AX3363" s="39"/>
      <c r="AY3363" s="39"/>
      <c r="AZ3363" s="39"/>
      <c r="BA3363" s="39"/>
      <c r="BB3363" s="39"/>
      <c r="BC3363" s="39"/>
      <c r="BD3363" s="39"/>
      <c r="BE3363" s="39"/>
      <c r="BF3363" s="39"/>
      <c r="BG3363" s="39"/>
      <c r="BH3363" s="39"/>
      <c r="BI3363" s="39"/>
      <c r="BJ3363" s="39"/>
      <c r="BK3363" s="39"/>
      <c r="BL3363" s="39"/>
      <c r="BM3363" s="39"/>
      <c r="BN3363" s="39"/>
      <c r="BO3363" s="39"/>
      <c r="BP3363" s="39"/>
      <c r="BQ3363" s="39"/>
      <c r="BR3363" s="39"/>
      <c r="BS3363" s="39"/>
      <c r="BT3363" s="39"/>
      <c r="BU3363" s="39"/>
      <c r="BV3363" s="39"/>
      <c r="BW3363" s="39"/>
      <c r="BX3363" s="39"/>
      <c r="BY3363" s="39"/>
      <c r="BZ3363" s="39"/>
      <c r="CA3363" s="39"/>
      <c r="CB3363" s="39"/>
      <c r="CC3363" s="39"/>
      <c r="CD3363" s="39"/>
      <c r="CE3363" s="39"/>
      <c r="CF3363" s="39"/>
      <c r="CG3363" s="39"/>
      <c r="CH3363" s="39"/>
      <c r="CI3363" s="39"/>
      <c r="CJ3363" s="39"/>
      <c r="CK3363" s="39"/>
      <c r="CL3363" s="39"/>
      <c r="CM3363" s="39"/>
      <c r="CN3363" s="39"/>
      <c r="CO3363" s="39"/>
      <c r="CP3363" s="39"/>
      <c r="CQ3363" s="39"/>
      <c r="CR3363" s="39"/>
      <c r="CS3363" s="39"/>
      <c r="CT3363" s="39"/>
      <c r="CU3363" s="39"/>
      <c r="CV3363" s="39"/>
      <c r="CW3363" s="39"/>
      <c r="CX3363" s="39"/>
      <c r="CY3363" s="39"/>
      <c r="CZ3363" s="39"/>
      <c r="DA3363" s="39"/>
      <c r="DB3363" s="39"/>
      <c r="DC3363" s="39"/>
      <c r="DD3363" s="39"/>
      <c r="DE3363" s="39"/>
    </row>
    <row r="3364" spans="1:109" s="38" customFormat="1" ht="12">
      <c r="A3364" s="298"/>
      <c r="B3364" s="298"/>
      <c r="C3364" s="298"/>
      <c r="D3364" s="298"/>
      <c r="E3364" s="298"/>
      <c r="F3364" s="298"/>
      <c r="G3364" s="298"/>
      <c r="H3364" s="298"/>
      <c r="I3364" s="298"/>
      <c r="J3364" s="298"/>
      <c r="K3364" s="298"/>
      <c r="L3364" s="299"/>
      <c r="M3364" s="302"/>
      <c r="N3364" s="298"/>
      <c r="O3364" s="238"/>
      <c r="P3364" s="238"/>
      <c r="Q3364" s="238"/>
      <c r="T3364" s="39"/>
      <c r="U3364" s="39"/>
      <c r="V3364" s="39"/>
      <c r="W3364" s="39"/>
      <c r="X3364" s="39"/>
      <c r="Y3364" s="39"/>
      <c r="Z3364" s="39"/>
      <c r="AA3364" s="39"/>
      <c r="AB3364" s="39"/>
      <c r="AC3364" s="39"/>
      <c r="AD3364" s="39"/>
      <c r="AE3364" s="39"/>
      <c r="AF3364" s="39"/>
      <c r="AG3364" s="39"/>
      <c r="AH3364" s="39"/>
      <c r="AI3364" s="39"/>
      <c r="AJ3364" s="39"/>
      <c r="AK3364" s="39"/>
      <c r="AL3364" s="39"/>
      <c r="AM3364" s="39"/>
      <c r="AN3364" s="39"/>
      <c r="AO3364" s="39"/>
      <c r="AP3364" s="39"/>
      <c r="AQ3364" s="39"/>
      <c r="AR3364" s="39"/>
      <c r="AS3364" s="39"/>
      <c r="AT3364" s="39"/>
      <c r="AU3364" s="39"/>
      <c r="AV3364" s="39"/>
      <c r="AW3364" s="39"/>
      <c r="AX3364" s="39"/>
      <c r="AY3364" s="39"/>
      <c r="AZ3364" s="39"/>
      <c r="BA3364" s="39"/>
      <c r="BB3364" s="39"/>
      <c r="BC3364" s="39"/>
      <c r="BD3364" s="39"/>
      <c r="BE3364" s="39"/>
      <c r="BF3364" s="39"/>
      <c r="BG3364" s="39"/>
      <c r="BH3364" s="39"/>
      <c r="BI3364" s="39"/>
      <c r="BJ3364" s="39"/>
      <c r="BK3364" s="39"/>
      <c r="BL3364" s="39"/>
      <c r="BM3364" s="39"/>
      <c r="BN3364" s="39"/>
      <c r="BO3364" s="39"/>
      <c r="BP3364" s="39"/>
      <c r="BQ3364" s="39"/>
      <c r="BR3364" s="39"/>
      <c r="BS3364" s="39"/>
      <c r="BT3364" s="39"/>
      <c r="BU3364" s="39"/>
      <c r="BV3364" s="39"/>
      <c r="BW3364" s="39"/>
      <c r="BX3364" s="39"/>
      <c r="BY3364" s="39"/>
      <c r="BZ3364" s="39"/>
      <c r="CA3364" s="39"/>
      <c r="CB3364" s="39"/>
      <c r="CC3364" s="39"/>
      <c r="CD3364" s="39"/>
      <c r="CE3364" s="39"/>
      <c r="CF3364" s="39"/>
      <c r="CG3364" s="39"/>
      <c r="CH3364" s="39"/>
      <c r="CI3364" s="39"/>
      <c r="CJ3364" s="39"/>
      <c r="CK3364" s="39"/>
      <c r="CL3364" s="39"/>
      <c r="CM3364" s="39"/>
      <c r="CN3364" s="39"/>
      <c r="CO3364" s="39"/>
      <c r="CP3364" s="39"/>
      <c r="CQ3364" s="39"/>
      <c r="CR3364" s="39"/>
      <c r="CS3364" s="39"/>
      <c r="CT3364" s="39"/>
      <c r="CU3364" s="39"/>
      <c r="CV3364" s="39"/>
      <c r="CW3364" s="39"/>
      <c r="CX3364" s="39"/>
      <c r="CY3364" s="39"/>
      <c r="CZ3364" s="39"/>
      <c r="DA3364" s="39"/>
      <c r="DB3364" s="39"/>
      <c r="DC3364" s="39"/>
      <c r="DD3364" s="39"/>
      <c r="DE3364" s="39"/>
    </row>
    <row r="3365" spans="1:109" s="38" customFormat="1" ht="12">
      <c r="A3365" s="298"/>
      <c r="B3365" s="298"/>
      <c r="C3365" s="298"/>
      <c r="D3365" s="298"/>
      <c r="E3365" s="298"/>
      <c r="F3365" s="298"/>
      <c r="G3365" s="298"/>
      <c r="H3365" s="298"/>
      <c r="I3365" s="298"/>
      <c r="J3365" s="298"/>
      <c r="K3365" s="298"/>
      <c r="L3365" s="299"/>
      <c r="M3365" s="302"/>
      <c r="N3365" s="298"/>
      <c r="O3365" s="238"/>
      <c r="P3365" s="238"/>
      <c r="Q3365" s="238"/>
      <c r="T3365" s="39"/>
      <c r="U3365" s="39"/>
      <c r="V3365" s="39"/>
      <c r="W3365" s="39"/>
      <c r="X3365" s="39"/>
      <c r="Y3365" s="39"/>
      <c r="Z3365" s="39"/>
      <c r="AA3365" s="39"/>
      <c r="AB3365" s="39"/>
      <c r="AC3365" s="39"/>
      <c r="AD3365" s="39"/>
      <c r="AE3365" s="39"/>
      <c r="AF3365" s="39"/>
      <c r="AG3365" s="39"/>
      <c r="AH3365" s="39"/>
      <c r="AI3365" s="39"/>
      <c r="AJ3365" s="39"/>
      <c r="AK3365" s="39"/>
      <c r="AL3365" s="39"/>
      <c r="AM3365" s="39"/>
      <c r="AN3365" s="39"/>
      <c r="AO3365" s="39"/>
      <c r="AP3365" s="39"/>
      <c r="AQ3365" s="39"/>
      <c r="AR3365" s="39"/>
      <c r="AS3365" s="39"/>
      <c r="AT3365" s="39"/>
      <c r="AU3365" s="39"/>
      <c r="AV3365" s="39"/>
      <c r="AW3365" s="39"/>
      <c r="AX3365" s="39"/>
      <c r="AY3365" s="39"/>
      <c r="AZ3365" s="39"/>
      <c r="BA3365" s="39"/>
      <c r="BB3365" s="39"/>
      <c r="BC3365" s="39"/>
      <c r="BD3365" s="39"/>
      <c r="BE3365" s="39"/>
      <c r="BF3365" s="39"/>
      <c r="BG3365" s="39"/>
      <c r="BH3365" s="39"/>
      <c r="BI3365" s="39"/>
      <c r="BJ3365" s="39"/>
      <c r="BK3365" s="39"/>
      <c r="BL3365" s="39"/>
      <c r="BM3365" s="39"/>
      <c r="BN3365" s="39"/>
      <c r="BO3365" s="39"/>
      <c r="BP3365" s="39"/>
      <c r="BQ3365" s="39"/>
      <c r="BR3365" s="39"/>
      <c r="BS3365" s="39"/>
      <c r="BT3365" s="39"/>
      <c r="BU3365" s="39"/>
      <c r="BV3365" s="39"/>
      <c r="BW3365" s="39"/>
      <c r="BX3365" s="39"/>
      <c r="BY3365" s="39"/>
      <c r="BZ3365" s="39"/>
      <c r="CA3365" s="39"/>
      <c r="CB3365" s="39"/>
      <c r="CC3365" s="39"/>
      <c r="CD3365" s="39"/>
      <c r="CE3365" s="39"/>
      <c r="CF3365" s="39"/>
      <c r="CG3365" s="39"/>
      <c r="CH3365" s="39"/>
      <c r="CI3365" s="39"/>
      <c r="CJ3365" s="39"/>
      <c r="CK3365" s="39"/>
      <c r="CL3365" s="39"/>
      <c r="CM3365" s="39"/>
      <c r="CN3365" s="39"/>
      <c r="CO3365" s="39"/>
      <c r="CP3365" s="39"/>
      <c r="CQ3365" s="39"/>
      <c r="CR3365" s="39"/>
      <c r="CS3365" s="39"/>
      <c r="CT3365" s="39"/>
      <c r="CU3365" s="39"/>
      <c r="CV3365" s="39"/>
      <c r="CW3365" s="39"/>
      <c r="CX3365" s="39"/>
      <c r="CY3365" s="39"/>
      <c r="CZ3365" s="39"/>
      <c r="DA3365" s="39"/>
      <c r="DB3365" s="39"/>
      <c r="DC3365" s="39"/>
      <c r="DD3365" s="39"/>
      <c r="DE3365" s="39"/>
    </row>
    <row r="3366" spans="1:109" s="38" customFormat="1" ht="12">
      <c r="A3366" s="298"/>
      <c r="B3366" s="298"/>
      <c r="C3366" s="298"/>
      <c r="D3366" s="298"/>
      <c r="E3366" s="298"/>
      <c r="F3366" s="298"/>
      <c r="G3366" s="298"/>
      <c r="H3366" s="298"/>
      <c r="I3366" s="298"/>
      <c r="J3366" s="298"/>
      <c r="K3366" s="298"/>
      <c r="L3366" s="299"/>
      <c r="M3366" s="302"/>
      <c r="N3366" s="298"/>
      <c r="O3366" s="238"/>
      <c r="P3366" s="238"/>
      <c r="Q3366" s="238"/>
      <c r="T3366" s="39"/>
      <c r="U3366" s="39"/>
      <c r="V3366" s="39"/>
      <c r="W3366" s="39"/>
      <c r="X3366" s="39"/>
      <c r="Y3366" s="39"/>
      <c r="Z3366" s="39"/>
      <c r="AA3366" s="39"/>
      <c r="AB3366" s="39"/>
      <c r="AC3366" s="39"/>
      <c r="AD3366" s="39"/>
      <c r="AE3366" s="39"/>
      <c r="AF3366" s="39"/>
      <c r="AG3366" s="39"/>
      <c r="AH3366" s="39"/>
      <c r="AI3366" s="39"/>
      <c r="AJ3366" s="39"/>
      <c r="AK3366" s="39"/>
      <c r="AL3366" s="39"/>
      <c r="AM3366" s="39"/>
      <c r="AN3366" s="39"/>
      <c r="AO3366" s="39"/>
      <c r="AP3366" s="39"/>
      <c r="AQ3366" s="39"/>
      <c r="AR3366" s="39"/>
      <c r="AS3366" s="39"/>
      <c r="AT3366" s="39"/>
      <c r="AU3366" s="39"/>
      <c r="AV3366" s="39"/>
      <c r="AW3366" s="39"/>
      <c r="AX3366" s="39"/>
      <c r="AY3366" s="39"/>
      <c r="AZ3366" s="39"/>
      <c r="BA3366" s="39"/>
      <c r="BB3366" s="39"/>
      <c r="BC3366" s="39"/>
      <c r="BD3366" s="39"/>
      <c r="BE3366" s="39"/>
      <c r="BF3366" s="39"/>
      <c r="BG3366" s="39"/>
      <c r="BH3366" s="39"/>
      <c r="BI3366" s="39"/>
      <c r="BJ3366" s="39"/>
      <c r="BK3366" s="39"/>
      <c r="BL3366" s="39"/>
      <c r="BM3366" s="39"/>
      <c r="BN3366" s="39"/>
      <c r="BO3366" s="39"/>
      <c r="BP3366" s="39"/>
      <c r="BQ3366" s="39"/>
      <c r="BR3366" s="39"/>
      <c r="BS3366" s="39"/>
      <c r="BT3366" s="39"/>
      <c r="BU3366" s="39"/>
      <c r="BV3366" s="39"/>
      <c r="BW3366" s="39"/>
      <c r="BX3366" s="39"/>
      <c r="BY3366" s="39"/>
      <c r="BZ3366" s="39"/>
      <c r="CA3366" s="39"/>
      <c r="CB3366" s="39"/>
      <c r="CC3366" s="39"/>
      <c r="CD3366" s="39"/>
      <c r="CE3366" s="39"/>
      <c r="CF3366" s="39"/>
      <c r="CG3366" s="39"/>
      <c r="CH3366" s="39"/>
      <c r="CI3366" s="39"/>
      <c r="CJ3366" s="39"/>
      <c r="CK3366" s="39"/>
      <c r="CL3366" s="39"/>
      <c r="CM3366" s="39"/>
      <c r="CN3366" s="39"/>
      <c r="CO3366" s="39"/>
      <c r="CP3366" s="39"/>
      <c r="CQ3366" s="39"/>
      <c r="CR3366" s="39"/>
      <c r="CS3366" s="39"/>
      <c r="CT3366" s="39"/>
      <c r="CU3366" s="39"/>
      <c r="CV3366" s="39"/>
      <c r="CW3366" s="39"/>
      <c r="CX3366" s="39"/>
      <c r="CY3366" s="39"/>
      <c r="CZ3366" s="39"/>
      <c r="DA3366" s="39"/>
      <c r="DB3366" s="39"/>
      <c r="DC3366" s="39"/>
      <c r="DD3366" s="39"/>
      <c r="DE3366" s="39"/>
    </row>
    <row r="3367" spans="1:109" s="38" customFormat="1" ht="12">
      <c r="A3367" s="298"/>
      <c r="B3367" s="298"/>
      <c r="C3367" s="298"/>
      <c r="D3367" s="298"/>
      <c r="E3367" s="298"/>
      <c r="F3367" s="298"/>
      <c r="G3367" s="298"/>
      <c r="H3367" s="298"/>
      <c r="I3367" s="298"/>
      <c r="J3367" s="298"/>
      <c r="K3367" s="298"/>
      <c r="L3367" s="299"/>
      <c r="M3367" s="302"/>
      <c r="N3367" s="298"/>
      <c r="O3367" s="238"/>
      <c r="P3367" s="238"/>
      <c r="Q3367" s="238"/>
      <c r="T3367" s="39"/>
      <c r="U3367" s="39"/>
      <c r="V3367" s="39"/>
      <c r="W3367" s="39"/>
      <c r="X3367" s="39"/>
      <c r="Y3367" s="39"/>
      <c r="Z3367" s="39"/>
      <c r="AA3367" s="39"/>
      <c r="AB3367" s="39"/>
      <c r="AC3367" s="39"/>
      <c r="AD3367" s="39"/>
      <c r="AE3367" s="39"/>
      <c r="AF3367" s="39"/>
      <c r="AG3367" s="39"/>
      <c r="AH3367" s="39"/>
      <c r="AI3367" s="39"/>
      <c r="AJ3367" s="39"/>
      <c r="AK3367" s="39"/>
      <c r="AL3367" s="39"/>
      <c r="AM3367" s="39"/>
      <c r="AN3367" s="39"/>
      <c r="AO3367" s="39"/>
      <c r="AP3367" s="39"/>
      <c r="AQ3367" s="39"/>
      <c r="AR3367" s="39"/>
      <c r="AS3367" s="39"/>
      <c r="AT3367" s="39"/>
      <c r="AU3367" s="39"/>
      <c r="AV3367" s="39"/>
      <c r="AW3367" s="39"/>
      <c r="AX3367" s="39"/>
      <c r="AY3367" s="39"/>
      <c r="AZ3367" s="39"/>
      <c r="BA3367" s="39"/>
      <c r="BB3367" s="39"/>
      <c r="BC3367" s="39"/>
      <c r="BD3367" s="39"/>
      <c r="BE3367" s="39"/>
      <c r="BF3367" s="39"/>
      <c r="BG3367" s="39"/>
      <c r="BH3367" s="39"/>
      <c r="BI3367" s="39"/>
      <c r="BJ3367" s="39"/>
      <c r="BK3367" s="39"/>
      <c r="BL3367" s="39"/>
      <c r="BM3367" s="39"/>
      <c r="BN3367" s="39"/>
      <c r="BO3367" s="39"/>
      <c r="BP3367" s="39"/>
      <c r="BQ3367" s="39"/>
      <c r="BR3367" s="39"/>
      <c r="BS3367" s="39"/>
      <c r="BT3367" s="39"/>
      <c r="BU3367" s="39"/>
      <c r="BV3367" s="39"/>
      <c r="BW3367" s="39"/>
      <c r="BX3367" s="39"/>
      <c r="BY3367" s="39"/>
      <c r="BZ3367" s="39"/>
      <c r="CA3367" s="39"/>
      <c r="CB3367" s="39"/>
      <c r="CC3367" s="39"/>
      <c r="CD3367" s="39"/>
      <c r="CE3367" s="39"/>
      <c r="CF3367" s="39"/>
      <c r="CG3367" s="39"/>
      <c r="CH3367" s="39"/>
      <c r="CI3367" s="39"/>
      <c r="CJ3367" s="39"/>
      <c r="CK3367" s="39"/>
      <c r="CL3367" s="39"/>
      <c r="CM3367" s="39"/>
      <c r="CN3367" s="39"/>
      <c r="CO3367" s="39"/>
      <c r="CP3367" s="39"/>
      <c r="CQ3367" s="39"/>
      <c r="CR3367" s="39"/>
      <c r="CS3367" s="39"/>
      <c r="CT3367" s="39"/>
      <c r="CU3367" s="39"/>
      <c r="CV3367" s="39"/>
      <c r="CW3367" s="39"/>
      <c r="CX3367" s="39"/>
      <c r="CY3367" s="39"/>
      <c r="CZ3367" s="39"/>
      <c r="DA3367" s="39"/>
      <c r="DB3367" s="39"/>
      <c r="DC3367" s="39"/>
      <c r="DD3367" s="39"/>
      <c r="DE3367" s="39"/>
    </row>
    <row r="3368" spans="1:109" s="38" customFormat="1" ht="12">
      <c r="A3368" s="298"/>
      <c r="B3368" s="298"/>
      <c r="C3368" s="298"/>
      <c r="D3368" s="298"/>
      <c r="E3368" s="298"/>
      <c r="F3368" s="298"/>
      <c r="G3368" s="298"/>
      <c r="H3368" s="298"/>
      <c r="I3368" s="298"/>
      <c r="J3368" s="298"/>
      <c r="K3368" s="298"/>
      <c r="L3368" s="299"/>
      <c r="M3368" s="302"/>
      <c r="N3368" s="298"/>
      <c r="O3368" s="238"/>
      <c r="P3368" s="238"/>
      <c r="Q3368" s="238"/>
      <c r="T3368" s="39"/>
      <c r="U3368" s="39"/>
      <c r="V3368" s="39"/>
      <c r="W3368" s="39"/>
      <c r="X3368" s="39"/>
      <c r="Y3368" s="39"/>
      <c r="Z3368" s="39"/>
      <c r="AA3368" s="39"/>
      <c r="AB3368" s="39"/>
      <c r="AC3368" s="39"/>
      <c r="AD3368" s="39"/>
      <c r="AE3368" s="39"/>
      <c r="AF3368" s="39"/>
      <c r="AG3368" s="39"/>
      <c r="AH3368" s="39"/>
      <c r="AI3368" s="39"/>
      <c r="AJ3368" s="39"/>
      <c r="AK3368" s="39"/>
      <c r="AL3368" s="39"/>
      <c r="AM3368" s="39"/>
      <c r="AN3368" s="39"/>
      <c r="AO3368" s="39"/>
      <c r="AP3368" s="39"/>
      <c r="AQ3368" s="39"/>
      <c r="AR3368" s="39"/>
      <c r="AS3368" s="39"/>
      <c r="AT3368" s="39"/>
      <c r="AU3368" s="39"/>
      <c r="AV3368" s="39"/>
      <c r="AW3368" s="39"/>
      <c r="AX3368" s="39"/>
      <c r="AY3368" s="39"/>
      <c r="AZ3368" s="39"/>
      <c r="BA3368" s="39"/>
      <c r="BB3368" s="39"/>
      <c r="BC3368" s="39"/>
      <c r="BD3368" s="39"/>
      <c r="BE3368" s="39"/>
      <c r="BF3368" s="39"/>
      <c r="BG3368" s="39"/>
      <c r="BH3368" s="39"/>
      <c r="BI3368" s="39"/>
      <c r="BJ3368" s="39"/>
      <c r="BK3368" s="39"/>
      <c r="BL3368" s="39"/>
      <c r="BM3368" s="39"/>
      <c r="BN3368" s="39"/>
      <c r="BO3368" s="39"/>
      <c r="BP3368" s="39"/>
      <c r="BQ3368" s="39"/>
      <c r="BR3368" s="39"/>
      <c r="BS3368" s="39"/>
      <c r="BT3368" s="39"/>
      <c r="BU3368" s="39"/>
      <c r="BV3368" s="39"/>
      <c r="BW3368" s="39"/>
      <c r="BX3368" s="39"/>
      <c r="BY3368" s="39"/>
      <c r="BZ3368" s="39"/>
      <c r="CA3368" s="39"/>
      <c r="CB3368" s="39"/>
      <c r="CC3368" s="39"/>
      <c r="CD3368" s="39"/>
      <c r="CE3368" s="39"/>
      <c r="CF3368" s="39"/>
      <c r="CG3368" s="39"/>
      <c r="CH3368" s="39"/>
      <c r="CI3368" s="39"/>
      <c r="CJ3368" s="39"/>
      <c r="CK3368" s="39"/>
      <c r="CL3368" s="39"/>
      <c r="CM3368" s="39"/>
      <c r="CN3368" s="39"/>
      <c r="CO3368" s="39"/>
      <c r="CP3368" s="39"/>
      <c r="CQ3368" s="39"/>
      <c r="CR3368" s="39"/>
      <c r="CS3368" s="39"/>
      <c r="CT3368" s="39"/>
      <c r="CU3368" s="39"/>
      <c r="CV3368" s="39"/>
      <c r="CW3368" s="39"/>
      <c r="CX3368" s="39"/>
      <c r="CY3368" s="39"/>
      <c r="CZ3368" s="39"/>
      <c r="DA3368" s="39"/>
      <c r="DB3368" s="39"/>
      <c r="DC3368" s="39"/>
      <c r="DD3368" s="39"/>
      <c r="DE3368" s="39"/>
    </row>
    <row r="3369" spans="1:109" s="38" customFormat="1" ht="12">
      <c r="A3369" s="298"/>
      <c r="B3369" s="298"/>
      <c r="C3369" s="298"/>
      <c r="D3369" s="298"/>
      <c r="E3369" s="298"/>
      <c r="F3369" s="298"/>
      <c r="G3369" s="298"/>
      <c r="H3369" s="298"/>
      <c r="I3369" s="298"/>
      <c r="J3369" s="298"/>
      <c r="K3369" s="298"/>
      <c r="L3369" s="299"/>
      <c r="M3369" s="302"/>
      <c r="N3369" s="298"/>
      <c r="O3369" s="238"/>
      <c r="P3369" s="238"/>
      <c r="Q3369" s="238"/>
      <c r="T3369" s="39"/>
      <c r="U3369" s="39"/>
      <c r="V3369" s="39"/>
      <c r="W3369" s="39"/>
      <c r="X3369" s="39"/>
      <c r="Y3369" s="39"/>
      <c r="Z3369" s="39"/>
      <c r="AA3369" s="39"/>
      <c r="AB3369" s="39"/>
      <c r="AC3369" s="39"/>
      <c r="AD3369" s="39"/>
      <c r="AE3369" s="39"/>
      <c r="AF3369" s="39"/>
      <c r="AG3369" s="39"/>
      <c r="AH3369" s="39"/>
      <c r="AI3369" s="39"/>
      <c r="AJ3369" s="39"/>
      <c r="AK3369" s="39"/>
      <c r="AL3369" s="39"/>
      <c r="AM3369" s="39"/>
      <c r="AN3369" s="39"/>
      <c r="AO3369" s="39"/>
      <c r="AP3369" s="39"/>
      <c r="AQ3369" s="39"/>
      <c r="AR3369" s="39"/>
      <c r="AS3369" s="39"/>
      <c r="AT3369" s="39"/>
      <c r="AU3369" s="39"/>
      <c r="AV3369" s="39"/>
      <c r="AW3369" s="39"/>
      <c r="AX3369" s="39"/>
      <c r="AY3369" s="39"/>
      <c r="AZ3369" s="39"/>
      <c r="BA3369" s="39"/>
      <c r="BB3369" s="39"/>
      <c r="BC3369" s="39"/>
      <c r="BD3369" s="39"/>
      <c r="BE3369" s="39"/>
      <c r="BF3369" s="39"/>
      <c r="BG3369" s="39"/>
      <c r="BH3369" s="39"/>
      <c r="BI3369" s="39"/>
      <c r="BJ3369" s="39"/>
      <c r="BK3369" s="39"/>
      <c r="BL3369" s="39"/>
      <c r="BM3369" s="39"/>
      <c r="BN3369" s="39"/>
      <c r="BO3369" s="39"/>
      <c r="BP3369" s="39"/>
      <c r="BQ3369" s="39"/>
      <c r="BR3369" s="39"/>
      <c r="BS3369" s="39"/>
      <c r="BT3369" s="39"/>
      <c r="BU3369" s="39"/>
      <c r="BV3369" s="39"/>
      <c r="BW3369" s="39"/>
      <c r="BX3369" s="39"/>
      <c r="BY3369" s="39"/>
      <c r="BZ3369" s="39"/>
      <c r="CA3369" s="39"/>
      <c r="CB3369" s="39"/>
      <c r="CC3369" s="39"/>
      <c r="CD3369" s="39"/>
      <c r="CE3369" s="39"/>
      <c r="CF3369" s="39"/>
      <c r="CG3369" s="39"/>
      <c r="CH3369" s="39"/>
      <c r="CI3369" s="39"/>
      <c r="CJ3369" s="39"/>
      <c r="CK3369" s="39"/>
      <c r="CL3369" s="39"/>
      <c r="CM3369" s="39"/>
      <c r="CN3369" s="39"/>
      <c r="CO3369" s="39"/>
      <c r="CP3369" s="39"/>
      <c r="CQ3369" s="39"/>
      <c r="CR3369" s="39"/>
      <c r="CS3369" s="39"/>
      <c r="CT3369" s="39"/>
      <c r="CU3369" s="39"/>
      <c r="CV3369" s="39"/>
      <c r="CW3369" s="39"/>
      <c r="CX3369" s="39"/>
      <c r="CY3369" s="39"/>
      <c r="CZ3369" s="39"/>
      <c r="DA3369" s="39"/>
      <c r="DB3369" s="39"/>
      <c r="DC3369" s="39"/>
      <c r="DD3369" s="39"/>
      <c r="DE3369" s="39"/>
    </row>
    <row r="3370" spans="1:109" s="38" customFormat="1" ht="12">
      <c r="A3370" s="298"/>
      <c r="B3370" s="298"/>
      <c r="C3370" s="298"/>
      <c r="D3370" s="298"/>
      <c r="E3370" s="298"/>
      <c r="F3370" s="298"/>
      <c r="G3370" s="298"/>
      <c r="H3370" s="298"/>
      <c r="I3370" s="298"/>
      <c r="J3370" s="298"/>
      <c r="K3370" s="298"/>
      <c r="L3370" s="299"/>
      <c r="M3370" s="302"/>
      <c r="N3370" s="298"/>
      <c r="O3370" s="238"/>
      <c r="P3370" s="238"/>
      <c r="Q3370" s="238"/>
      <c r="T3370" s="39"/>
      <c r="U3370" s="39"/>
      <c r="V3370" s="39"/>
      <c r="W3370" s="39"/>
      <c r="X3370" s="39"/>
      <c r="Y3370" s="39"/>
      <c r="Z3370" s="39"/>
      <c r="AA3370" s="39"/>
      <c r="AB3370" s="39"/>
      <c r="AC3370" s="39"/>
      <c r="AD3370" s="39"/>
      <c r="AE3370" s="39"/>
      <c r="AF3370" s="39"/>
      <c r="AG3370" s="39"/>
      <c r="AH3370" s="39"/>
      <c r="AI3370" s="39"/>
      <c r="AJ3370" s="39"/>
      <c r="AK3370" s="39"/>
      <c r="AL3370" s="39"/>
      <c r="AM3370" s="39"/>
      <c r="AN3370" s="39"/>
      <c r="AO3370" s="39"/>
      <c r="AP3370" s="39"/>
      <c r="AQ3370" s="39"/>
      <c r="AR3370" s="39"/>
      <c r="AS3370" s="39"/>
      <c r="AT3370" s="39"/>
      <c r="AU3370" s="39"/>
      <c r="AV3370" s="39"/>
      <c r="AW3370" s="39"/>
      <c r="AX3370" s="39"/>
      <c r="AY3370" s="39"/>
      <c r="AZ3370" s="39"/>
      <c r="BA3370" s="39"/>
      <c r="BB3370" s="39"/>
      <c r="BC3370" s="39"/>
      <c r="BD3370" s="39"/>
      <c r="BE3370" s="39"/>
      <c r="BF3370" s="39"/>
      <c r="BG3370" s="39"/>
      <c r="BH3370" s="39"/>
      <c r="BI3370" s="39"/>
      <c r="BJ3370" s="39"/>
      <c r="BK3370" s="39"/>
      <c r="BL3370" s="39"/>
      <c r="BM3370" s="39"/>
      <c r="BN3370" s="39"/>
      <c r="BO3370" s="39"/>
      <c r="BP3370" s="39"/>
      <c r="BQ3370" s="39"/>
      <c r="BR3370" s="39"/>
      <c r="BS3370" s="39"/>
      <c r="BT3370" s="39"/>
      <c r="BU3370" s="39"/>
      <c r="BV3370" s="39"/>
      <c r="BW3370" s="39"/>
      <c r="BX3370" s="39"/>
      <c r="BY3370" s="39"/>
      <c r="BZ3370" s="39"/>
      <c r="CA3370" s="39"/>
      <c r="CB3370" s="39"/>
      <c r="CC3370" s="39"/>
      <c r="CD3370" s="39"/>
      <c r="CE3370" s="39"/>
      <c r="CF3370" s="39"/>
      <c r="CG3370" s="39"/>
      <c r="CH3370" s="39"/>
      <c r="CI3370" s="39"/>
      <c r="CJ3370" s="39"/>
      <c r="CK3370" s="39"/>
      <c r="CL3370" s="39"/>
      <c r="CM3370" s="39"/>
      <c r="CN3370" s="39"/>
      <c r="CO3370" s="39"/>
      <c r="CP3370" s="39"/>
      <c r="CQ3370" s="39"/>
      <c r="CR3370" s="39"/>
      <c r="CS3370" s="39"/>
      <c r="CT3370" s="39"/>
      <c r="CU3370" s="39"/>
      <c r="CV3370" s="39"/>
      <c r="CW3370" s="39"/>
      <c r="CX3370" s="39"/>
      <c r="CY3370" s="39"/>
      <c r="CZ3370" s="39"/>
      <c r="DA3370" s="39"/>
      <c r="DB3370" s="39"/>
      <c r="DC3370" s="39"/>
      <c r="DD3370" s="39"/>
      <c r="DE3370" s="39"/>
    </row>
    <row r="3371" spans="1:109" s="38" customFormat="1" ht="12">
      <c r="A3371" s="298"/>
      <c r="B3371" s="298"/>
      <c r="C3371" s="298"/>
      <c r="D3371" s="298"/>
      <c r="E3371" s="298"/>
      <c r="F3371" s="298"/>
      <c r="G3371" s="298"/>
      <c r="H3371" s="298"/>
      <c r="I3371" s="298"/>
      <c r="J3371" s="298"/>
      <c r="K3371" s="298"/>
      <c r="L3371" s="299"/>
      <c r="M3371" s="302"/>
      <c r="N3371" s="298"/>
      <c r="O3371" s="238"/>
      <c r="P3371" s="238"/>
      <c r="Q3371" s="238"/>
      <c r="T3371" s="39"/>
      <c r="U3371" s="39"/>
      <c r="V3371" s="39"/>
      <c r="W3371" s="39"/>
      <c r="X3371" s="39"/>
      <c r="Y3371" s="39"/>
      <c r="Z3371" s="39"/>
      <c r="AA3371" s="39"/>
      <c r="AB3371" s="39"/>
      <c r="AC3371" s="39"/>
      <c r="AD3371" s="39"/>
      <c r="AE3371" s="39"/>
      <c r="AF3371" s="39"/>
      <c r="AG3371" s="39"/>
      <c r="AH3371" s="39"/>
      <c r="AI3371" s="39"/>
      <c r="AJ3371" s="39"/>
      <c r="AK3371" s="39"/>
      <c r="AL3371" s="39"/>
      <c r="AM3371" s="39"/>
      <c r="AN3371" s="39"/>
      <c r="AO3371" s="39"/>
      <c r="AP3371" s="39"/>
      <c r="AQ3371" s="39"/>
      <c r="AR3371" s="39"/>
      <c r="AS3371" s="39"/>
      <c r="AT3371" s="39"/>
      <c r="AU3371" s="39"/>
      <c r="AV3371" s="39"/>
      <c r="AW3371" s="39"/>
      <c r="AX3371" s="39"/>
      <c r="AY3371" s="39"/>
      <c r="AZ3371" s="39"/>
      <c r="BA3371" s="39"/>
      <c r="BB3371" s="39"/>
      <c r="BC3371" s="39"/>
      <c r="BD3371" s="39"/>
      <c r="BE3371" s="39"/>
      <c r="BF3371" s="39"/>
      <c r="BG3371" s="39"/>
      <c r="BH3371" s="39"/>
      <c r="BI3371" s="39"/>
      <c r="BJ3371" s="39"/>
      <c r="BK3371" s="39"/>
      <c r="BL3371" s="39"/>
      <c r="BM3371" s="39"/>
      <c r="BN3371" s="39"/>
      <c r="BO3371" s="39"/>
      <c r="BP3371" s="39"/>
      <c r="BQ3371" s="39"/>
      <c r="BR3371" s="39"/>
      <c r="BS3371" s="39"/>
      <c r="BT3371" s="39"/>
      <c r="BU3371" s="39"/>
      <c r="BV3371" s="39"/>
      <c r="BW3371" s="39"/>
      <c r="BX3371" s="39"/>
      <c r="BY3371" s="39"/>
      <c r="BZ3371" s="39"/>
      <c r="CA3371" s="39"/>
      <c r="CB3371" s="39"/>
      <c r="CC3371" s="39"/>
      <c r="CD3371" s="39"/>
      <c r="CE3371" s="39"/>
      <c r="CF3371" s="39"/>
      <c r="CG3371" s="39"/>
      <c r="CH3371" s="39"/>
      <c r="CI3371" s="39"/>
      <c r="CJ3371" s="39"/>
      <c r="CK3371" s="39"/>
      <c r="CL3371" s="39"/>
      <c r="CM3371" s="39"/>
      <c r="CN3371" s="39"/>
      <c r="CO3371" s="39"/>
      <c r="CP3371" s="39"/>
      <c r="CQ3371" s="39"/>
      <c r="CR3371" s="39"/>
      <c r="CS3371" s="39"/>
      <c r="CT3371" s="39"/>
      <c r="CU3371" s="39"/>
      <c r="CV3371" s="39"/>
      <c r="CW3371" s="39"/>
      <c r="CX3371" s="39"/>
      <c r="CY3371" s="39"/>
      <c r="CZ3371" s="39"/>
      <c r="DA3371" s="39"/>
      <c r="DB3371" s="39"/>
      <c r="DC3371" s="39"/>
      <c r="DD3371" s="39"/>
      <c r="DE3371" s="39"/>
    </row>
    <row r="3372" spans="1:109" s="38" customFormat="1" ht="12">
      <c r="A3372" s="298"/>
      <c r="B3372" s="298"/>
      <c r="C3372" s="298"/>
      <c r="D3372" s="298"/>
      <c r="E3372" s="298"/>
      <c r="F3372" s="298"/>
      <c r="G3372" s="298"/>
      <c r="H3372" s="298"/>
      <c r="I3372" s="298"/>
      <c r="J3372" s="298"/>
      <c r="K3372" s="298"/>
      <c r="L3372" s="299"/>
      <c r="M3372" s="302"/>
      <c r="N3372" s="298"/>
      <c r="O3372" s="238"/>
      <c r="P3372" s="238"/>
      <c r="Q3372" s="238"/>
      <c r="T3372" s="39"/>
      <c r="U3372" s="39"/>
      <c r="V3372" s="39"/>
      <c r="W3372" s="39"/>
      <c r="X3372" s="39"/>
      <c r="Y3372" s="39"/>
      <c r="Z3372" s="39"/>
      <c r="AA3372" s="39"/>
      <c r="AB3372" s="39"/>
      <c r="AC3372" s="39"/>
      <c r="AD3372" s="39"/>
      <c r="AE3372" s="39"/>
      <c r="AF3372" s="39"/>
      <c r="AG3372" s="39"/>
      <c r="AH3372" s="39"/>
      <c r="AI3372" s="39"/>
      <c r="AJ3372" s="39"/>
      <c r="AK3372" s="39"/>
      <c r="AL3372" s="39"/>
      <c r="AM3372" s="39"/>
      <c r="AN3372" s="39"/>
      <c r="AO3372" s="39"/>
      <c r="AP3372" s="39"/>
      <c r="AQ3372" s="39"/>
      <c r="AR3372" s="39"/>
      <c r="AS3372" s="39"/>
      <c r="AT3372" s="39"/>
      <c r="AU3372" s="39"/>
      <c r="AV3372" s="39"/>
      <c r="AW3372" s="39"/>
      <c r="AX3372" s="39"/>
      <c r="AY3372" s="39"/>
      <c r="AZ3372" s="39"/>
      <c r="BA3372" s="39"/>
      <c r="BB3372" s="39"/>
      <c r="BC3372" s="39"/>
      <c r="BD3372" s="39"/>
      <c r="BE3372" s="39"/>
      <c r="BF3372" s="39"/>
      <c r="BG3372" s="39"/>
      <c r="BH3372" s="39"/>
      <c r="BI3372" s="39"/>
      <c r="BJ3372" s="39"/>
      <c r="BK3372" s="39"/>
      <c r="BL3372" s="39"/>
      <c r="BM3372" s="39"/>
      <c r="BN3372" s="39"/>
      <c r="BO3372" s="39"/>
      <c r="BP3372" s="39"/>
      <c r="BQ3372" s="39"/>
      <c r="BR3372" s="39"/>
      <c r="BS3372" s="39"/>
      <c r="BT3372" s="39"/>
      <c r="BU3372" s="39"/>
      <c r="BV3372" s="39"/>
      <c r="BW3372" s="39"/>
      <c r="BX3372" s="39"/>
      <c r="BY3372" s="39"/>
      <c r="BZ3372" s="39"/>
      <c r="CA3372" s="39"/>
      <c r="CB3372" s="39"/>
      <c r="CC3372" s="39"/>
      <c r="CD3372" s="39"/>
      <c r="CE3372" s="39"/>
      <c r="CF3372" s="39"/>
      <c r="CG3372" s="39"/>
      <c r="CH3372" s="39"/>
      <c r="CI3372" s="39"/>
      <c r="CJ3372" s="39"/>
      <c r="CK3372" s="39"/>
      <c r="CL3372" s="39"/>
      <c r="CM3372" s="39"/>
      <c r="CN3372" s="39"/>
      <c r="CO3372" s="39"/>
      <c r="CP3372" s="39"/>
      <c r="CQ3372" s="39"/>
      <c r="CR3372" s="39"/>
      <c r="CS3372" s="39"/>
      <c r="CT3372" s="39"/>
      <c r="CU3372" s="39"/>
      <c r="CV3372" s="39"/>
      <c r="CW3372" s="39"/>
      <c r="CX3372" s="39"/>
      <c r="CY3372" s="39"/>
      <c r="CZ3372" s="39"/>
      <c r="DA3372" s="39"/>
      <c r="DB3372" s="39"/>
      <c r="DC3372" s="39"/>
      <c r="DD3372" s="39"/>
      <c r="DE3372" s="39"/>
    </row>
    <row r="3373" spans="1:109" s="38" customFormat="1" ht="12">
      <c r="A3373" s="298"/>
      <c r="B3373" s="298"/>
      <c r="C3373" s="298"/>
      <c r="D3373" s="298"/>
      <c r="E3373" s="298"/>
      <c r="F3373" s="298"/>
      <c r="G3373" s="298"/>
      <c r="H3373" s="298"/>
      <c r="I3373" s="298"/>
      <c r="J3373" s="298"/>
      <c r="K3373" s="298"/>
      <c r="L3373" s="299"/>
      <c r="M3373" s="302"/>
      <c r="N3373" s="298"/>
      <c r="O3373" s="238"/>
      <c r="P3373" s="238"/>
      <c r="Q3373" s="238"/>
      <c r="T3373" s="39"/>
      <c r="U3373" s="39"/>
      <c r="V3373" s="39"/>
      <c r="W3373" s="39"/>
      <c r="X3373" s="39"/>
      <c r="Y3373" s="39"/>
      <c r="Z3373" s="39"/>
      <c r="AA3373" s="39"/>
      <c r="AB3373" s="39"/>
      <c r="AC3373" s="39"/>
      <c r="AD3373" s="39"/>
      <c r="AE3373" s="39"/>
      <c r="AF3373" s="39"/>
      <c r="AG3373" s="39"/>
      <c r="AH3373" s="39"/>
      <c r="AI3373" s="39"/>
      <c r="AJ3373" s="39"/>
      <c r="AK3373" s="39"/>
      <c r="AL3373" s="39"/>
      <c r="AM3373" s="39"/>
      <c r="AN3373" s="39"/>
      <c r="AO3373" s="39"/>
      <c r="AP3373" s="39"/>
      <c r="AQ3373" s="39"/>
      <c r="AR3373" s="39"/>
      <c r="AS3373" s="39"/>
      <c r="AT3373" s="39"/>
      <c r="AU3373" s="39"/>
      <c r="AV3373" s="39"/>
      <c r="AW3373" s="39"/>
      <c r="AX3373" s="39"/>
      <c r="AY3373" s="39"/>
      <c r="AZ3373" s="39"/>
      <c r="BA3373" s="39"/>
      <c r="BB3373" s="39"/>
      <c r="BC3373" s="39"/>
      <c r="BD3373" s="39"/>
      <c r="BE3373" s="39"/>
      <c r="BF3373" s="39"/>
      <c r="BG3373" s="39"/>
      <c r="BH3373" s="39"/>
      <c r="BI3373" s="39"/>
      <c r="BJ3373" s="39"/>
      <c r="BK3373" s="39"/>
      <c r="BL3373" s="39"/>
      <c r="BM3373" s="39"/>
      <c r="BN3373" s="39"/>
      <c r="BO3373" s="39"/>
      <c r="BP3373" s="39"/>
      <c r="BQ3373" s="39"/>
      <c r="BR3373" s="39"/>
      <c r="BS3373" s="39"/>
      <c r="BT3373" s="39"/>
      <c r="BU3373" s="39"/>
      <c r="BV3373" s="39"/>
      <c r="BW3373" s="39"/>
      <c r="BX3373" s="39"/>
      <c r="BY3373" s="39"/>
      <c r="BZ3373" s="39"/>
      <c r="CA3373" s="39"/>
      <c r="CB3373" s="39"/>
      <c r="CC3373" s="39"/>
      <c r="CD3373" s="39"/>
      <c r="CE3373" s="39"/>
      <c r="CF3373" s="39"/>
      <c r="CG3373" s="39"/>
      <c r="CH3373" s="39"/>
      <c r="CI3373" s="39"/>
      <c r="CJ3373" s="39"/>
      <c r="CK3373" s="39"/>
      <c r="CL3373" s="39"/>
      <c r="CM3373" s="39"/>
      <c r="CN3373" s="39"/>
      <c r="CO3373" s="39"/>
      <c r="CP3373" s="39"/>
      <c r="CQ3373" s="39"/>
      <c r="CR3373" s="39"/>
      <c r="CS3373" s="39"/>
      <c r="CT3373" s="39"/>
      <c r="CU3373" s="39"/>
      <c r="CV3373" s="39"/>
      <c r="CW3373" s="39"/>
      <c r="CX3373" s="39"/>
      <c r="CY3373" s="39"/>
      <c r="CZ3373" s="39"/>
      <c r="DA3373" s="39"/>
      <c r="DB3373" s="39"/>
      <c r="DC3373" s="39"/>
      <c r="DD3373" s="39"/>
      <c r="DE3373" s="39"/>
    </row>
    <row r="3374" spans="1:109" s="38" customFormat="1" ht="12">
      <c r="A3374" s="298"/>
      <c r="B3374" s="298"/>
      <c r="C3374" s="298"/>
      <c r="D3374" s="298"/>
      <c r="E3374" s="298"/>
      <c r="F3374" s="298"/>
      <c r="G3374" s="298"/>
      <c r="H3374" s="298"/>
      <c r="I3374" s="298"/>
      <c r="J3374" s="298"/>
      <c r="K3374" s="298"/>
      <c r="L3374" s="299"/>
      <c r="M3374" s="302"/>
      <c r="N3374" s="298"/>
      <c r="O3374" s="238"/>
      <c r="P3374" s="238"/>
      <c r="Q3374" s="238"/>
      <c r="T3374" s="39"/>
      <c r="U3374" s="39"/>
      <c r="V3374" s="39"/>
      <c r="W3374" s="39"/>
      <c r="X3374" s="39"/>
      <c r="Y3374" s="39"/>
      <c r="Z3374" s="39"/>
      <c r="AA3374" s="39"/>
      <c r="AB3374" s="39"/>
      <c r="AC3374" s="39"/>
      <c r="AD3374" s="39"/>
      <c r="AE3374" s="39"/>
      <c r="AF3374" s="39"/>
      <c r="AG3374" s="39"/>
      <c r="AH3374" s="39"/>
      <c r="AI3374" s="39"/>
      <c r="AJ3374" s="39"/>
      <c r="AK3374" s="39"/>
      <c r="AL3374" s="39"/>
      <c r="AM3374" s="39"/>
      <c r="AN3374" s="39"/>
      <c r="AO3374" s="39"/>
      <c r="AP3374" s="39"/>
      <c r="AQ3374" s="39"/>
      <c r="AR3374" s="39"/>
      <c r="AS3374" s="39"/>
      <c r="AT3374" s="39"/>
      <c r="AU3374" s="39"/>
      <c r="AV3374" s="39"/>
      <c r="AW3374" s="39"/>
      <c r="AX3374" s="39"/>
      <c r="AY3374" s="39"/>
      <c r="AZ3374" s="39"/>
      <c r="BA3374" s="39"/>
      <c r="BB3374" s="39"/>
      <c r="BC3374" s="39"/>
      <c r="BD3374" s="39"/>
      <c r="BE3374" s="39"/>
      <c r="BF3374" s="39"/>
      <c r="BG3374" s="39"/>
      <c r="BH3374" s="39"/>
      <c r="BI3374" s="39"/>
      <c r="BJ3374" s="39"/>
      <c r="BK3374" s="39"/>
      <c r="BL3374" s="39"/>
      <c r="BM3374" s="39"/>
      <c r="BN3374" s="39"/>
      <c r="BO3374" s="39"/>
      <c r="BP3374" s="39"/>
      <c r="BQ3374" s="39"/>
      <c r="BR3374" s="39"/>
      <c r="BS3374" s="39"/>
      <c r="BT3374" s="39"/>
      <c r="BU3374" s="39"/>
      <c r="BV3374" s="39"/>
      <c r="BW3374" s="39"/>
      <c r="BX3374" s="39"/>
      <c r="BY3374" s="39"/>
      <c r="BZ3374" s="39"/>
      <c r="CA3374" s="39"/>
      <c r="CB3374" s="39"/>
      <c r="CC3374" s="39"/>
      <c r="CD3374" s="39"/>
      <c r="CE3374" s="39"/>
      <c r="CF3374" s="39"/>
      <c r="CG3374" s="39"/>
      <c r="CH3374" s="39"/>
      <c r="CI3374" s="39"/>
      <c r="CJ3374" s="39"/>
      <c r="CK3374" s="39"/>
      <c r="CL3374" s="39"/>
      <c r="CM3374" s="39"/>
      <c r="CN3374" s="39"/>
      <c r="CO3374" s="39"/>
      <c r="CP3374" s="39"/>
      <c r="CQ3374" s="39"/>
      <c r="CR3374" s="39"/>
      <c r="CS3374" s="39"/>
      <c r="CT3374" s="39"/>
      <c r="CU3374" s="39"/>
      <c r="CV3374" s="39"/>
      <c r="CW3374" s="39"/>
      <c r="CX3374" s="39"/>
      <c r="CY3374" s="39"/>
      <c r="CZ3374" s="39"/>
      <c r="DA3374" s="39"/>
      <c r="DB3374" s="39"/>
      <c r="DC3374" s="39"/>
      <c r="DD3374" s="39"/>
      <c r="DE3374" s="39"/>
    </row>
    <row r="3375" spans="1:109" s="38" customFormat="1" ht="12">
      <c r="A3375" s="298"/>
      <c r="B3375" s="298"/>
      <c r="C3375" s="298"/>
      <c r="D3375" s="298"/>
      <c r="E3375" s="298"/>
      <c r="F3375" s="298"/>
      <c r="G3375" s="298"/>
      <c r="H3375" s="298"/>
      <c r="I3375" s="298"/>
      <c r="J3375" s="298"/>
      <c r="K3375" s="298"/>
      <c r="L3375" s="299"/>
      <c r="M3375" s="302"/>
      <c r="N3375" s="298"/>
      <c r="O3375" s="238"/>
      <c r="P3375" s="238"/>
      <c r="Q3375" s="238"/>
      <c r="T3375" s="39"/>
      <c r="U3375" s="39"/>
      <c r="V3375" s="39"/>
      <c r="W3375" s="39"/>
      <c r="X3375" s="39"/>
      <c r="Y3375" s="39"/>
      <c r="Z3375" s="39"/>
      <c r="AA3375" s="39"/>
      <c r="AB3375" s="39"/>
      <c r="AC3375" s="39"/>
      <c r="AD3375" s="39"/>
      <c r="AE3375" s="39"/>
      <c r="AF3375" s="39"/>
      <c r="AG3375" s="39"/>
      <c r="AH3375" s="39"/>
      <c r="AI3375" s="39"/>
      <c r="AJ3375" s="39"/>
      <c r="AK3375" s="39"/>
      <c r="AL3375" s="39"/>
      <c r="AM3375" s="39"/>
      <c r="AN3375" s="39"/>
      <c r="AO3375" s="39"/>
      <c r="AP3375" s="39"/>
      <c r="AQ3375" s="39"/>
      <c r="AR3375" s="39"/>
      <c r="AS3375" s="39"/>
      <c r="AT3375" s="39"/>
      <c r="AU3375" s="39"/>
      <c r="AV3375" s="39"/>
      <c r="AW3375" s="39"/>
      <c r="AX3375" s="39"/>
      <c r="AY3375" s="39"/>
      <c r="AZ3375" s="39"/>
      <c r="BA3375" s="39"/>
      <c r="BB3375" s="39"/>
      <c r="BC3375" s="39"/>
      <c r="BD3375" s="39"/>
      <c r="BE3375" s="39"/>
      <c r="BF3375" s="39"/>
      <c r="BG3375" s="39"/>
      <c r="BH3375" s="39"/>
      <c r="BI3375" s="39"/>
      <c r="BJ3375" s="39"/>
      <c r="BK3375" s="39"/>
      <c r="BL3375" s="39"/>
      <c r="BM3375" s="39"/>
      <c r="BN3375" s="39"/>
      <c r="BO3375" s="39"/>
      <c r="BP3375" s="39"/>
      <c r="BQ3375" s="39"/>
      <c r="BR3375" s="39"/>
      <c r="BS3375" s="39"/>
      <c r="BT3375" s="39"/>
      <c r="BU3375" s="39"/>
      <c r="BV3375" s="39"/>
      <c r="BW3375" s="39"/>
      <c r="BX3375" s="39"/>
      <c r="BY3375" s="39"/>
      <c r="BZ3375" s="39"/>
      <c r="CA3375" s="39"/>
      <c r="CB3375" s="39"/>
      <c r="CC3375" s="39"/>
      <c r="CD3375" s="39"/>
      <c r="CE3375" s="39"/>
      <c r="CF3375" s="39"/>
      <c r="CG3375" s="39"/>
      <c r="CH3375" s="39"/>
      <c r="CI3375" s="39"/>
      <c r="CJ3375" s="39"/>
      <c r="CK3375" s="39"/>
      <c r="CL3375" s="39"/>
      <c r="CM3375" s="39"/>
      <c r="CN3375" s="39"/>
      <c r="CO3375" s="39"/>
      <c r="CP3375" s="39"/>
      <c r="CQ3375" s="39"/>
      <c r="CR3375" s="39"/>
      <c r="CS3375" s="39"/>
      <c r="CT3375" s="39"/>
      <c r="CU3375" s="39"/>
      <c r="CV3375" s="39"/>
      <c r="CW3375" s="39"/>
      <c r="CX3375" s="39"/>
      <c r="CY3375" s="39"/>
      <c r="CZ3375" s="39"/>
      <c r="DA3375" s="39"/>
      <c r="DB3375" s="39"/>
      <c r="DC3375" s="39"/>
      <c r="DD3375" s="39"/>
      <c r="DE3375" s="39"/>
    </row>
    <row r="3376" spans="1:109" s="38" customFormat="1" ht="12">
      <c r="A3376" s="298"/>
      <c r="B3376" s="298"/>
      <c r="C3376" s="298"/>
      <c r="D3376" s="298"/>
      <c r="E3376" s="298"/>
      <c r="F3376" s="298"/>
      <c r="G3376" s="298"/>
      <c r="H3376" s="298"/>
      <c r="I3376" s="298"/>
      <c r="J3376" s="298"/>
      <c r="K3376" s="298"/>
      <c r="L3376" s="299"/>
      <c r="M3376" s="302"/>
      <c r="N3376" s="298"/>
      <c r="O3376" s="238"/>
      <c r="P3376" s="238"/>
      <c r="Q3376" s="238"/>
      <c r="T3376" s="39"/>
      <c r="U3376" s="39"/>
      <c r="V3376" s="39"/>
      <c r="W3376" s="39"/>
      <c r="X3376" s="39"/>
      <c r="Y3376" s="39"/>
      <c r="Z3376" s="39"/>
      <c r="AA3376" s="39"/>
      <c r="AB3376" s="39"/>
      <c r="AC3376" s="39"/>
      <c r="AD3376" s="39"/>
      <c r="AE3376" s="39"/>
      <c r="AF3376" s="39"/>
      <c r="AG3376" s="39"/>
      <c r="AH3376" s="39"/>
      <c r="AI3376" s="39"/>
      <c r="AJ3376" s="39"/>
      <c r="AK3376" s="39"/>
      <c r="AL3376" s="39"/>
      <c r="AM3376" s="39"/>
      <c r="AN3376" s="39"/>
      <c r="AO3376" s="39"/>
      <c r="AP3376" s="39"/>
      <c r="AQ3376" s="39"/>
      <c r="AR3376" s="39"/>
      <c r="AS3376" s="39"/>
      <c r="AT3376" s="39"/>
      <c r="AU3376" s="39"/>
      <c r="AV3376" s="39"/>
      <c r="AW3376" s="39"/>
      <c r="AX3376" s="39"/>
      <c r="AY3376" s="39"/>
      <c r="AZ3376" s="39"/>
      <c r="BA3376" s="39"/>
      <c r="BB3376" s="39"/>
      <c r="BC3376" s="39"/>
      <c r="BD3376" s="39"/>
      <c r="BE3376" s="39"/>
      <c r="BF3376" s="39"/>
      <c r="BG3376" s="39"/>
      <c r="BH3376" s="39"/>
      <c r="BI3376" s="39"/>
      <c r="BJ3376" s="39"/>
      <c r="BK3376" s="39"/>
      <c r="BL3376" s="39"/>
      <c r="BM3376" s="39"/>
      <c r="BN3376" s="39"/>
      <c r="BO3376" s="39"/>
      <c r="BP3376" s="39"/>
      <c r="BQ3376" s="39"/>
      <c r="BR3376" s="39"/>
      <c r="BS3376" s="39"/>
      <c r="BT3376" s="39"/>
      <c r="BU3376" s="39"/>
      <c r="BV3376" s="39"/>
      <c r="BW3376" s="39"/>
      <c r="BX3376" s="39"/>
      <c r="BY3376" s="39"/>
      <c r="BZ3376" s="39"/>
      <c r="CA3376" s="39"/>
      <c r="CB3376" s="39"/>
      <c r="CC3376" s="39"/>
      <c r="CD3376" s="39"/>
      <c r="CE3376" s="39"/>
      <c r="CF3376" s="39"/>
      <c r="CG3376" s="39"/>
      <c r="CH3376" s="39"/>
      <c r="CI3376" s="39"/>
      <c r="CJ3376" s="39"/>
      <c r="CK3376" s="39"/>
      <c r="CL3376" s="39"/>
      <c r="CM3376" s="39"/>
      <c r="CN3376" s="39"/>
      <c r="CO3376" s="39"/>
      <c r="CP3376" s="39"/>
      <c r="CQ3376" s="39"/>
      <c r="CR3376" s="39"/>
      <c r="CS3376" s="39"/>
      <c r="CT3376" s="39"/>
      <c r="CU3376" s="39"/>
      <c r="CV3376" s="39"/>
      <c r="CW3376" s="39"/>
      <c r="CX3376" s="39"/>
      <c r="CY3376" s="39"/>
      <c r="CZ3376" s="39"/>
      <c r="DA3376" s="39"/>
      <c r="DB3376" s="39"/>
      <c r="DC3376" s="39"/>
      <c r="DD3376" s="39"/>
      <c r="DE3376" s="39"/>
    </row>
    <row r="3377" spans="1:109" s="38" customFormat="1" ht="12">
      <c r="A3377" s="298"/>
      <c r="B3377" s="298"/>
      <c r="C3377" s="298"/>
      <c r="D3377" s="298"/>
      <c r="E3377" s="298"/>
      <c r="F3377" s="298"/>
      <c r="G3377" s="298"/>
      <c r="H3377" s="298"/>
      <c r="I3377" s="298"/>
      <c r="J3377" s="298"/>
      <c r="K3377" s="298"/>
      <c r="L3377" s="299"/>
      <c r="M3377" s="302"/>
      <c r="N3377" s="298"/>
      <c r="O3377" s="238"/>
      <c r="P3377" s="238"/>
      <c r="Q3377" s="238"/>
      <c r="T3377" s="39"/>
      <c r="U3377" s="39"/>
      <c r="V3377" s="39"/>
      <c r="W3377" s="39"/>
      <c r="X3377" s="39"/>
      <c r="Y3377" s="39"/>
      <c r="Z3377" s="39"/>
      <c r="AA3377" s="39"/>
      <c r="AB3377" s="39"/>
      <c r="AC3377" s="39"/>
      <c r="AD3377" s="39"/>
      <c r="AE3377" s="39"/>
      <c r="AF3377" s="39"/>
      <c r="AG3377" s="39"/>
      <c r="AH3377" s="39"/>
      <c r="AI3377" s="39"/>
      <c r="AJ3377" s="39"/>
      <c r="AK3377" s="39"/>
      <c r="AL3377" s="39"/>
      <c r="AM3377" s="39"/>
      <c r="AN3377" s="39"/>
      <c r="AO3377" s="39"/>
      <c r="AP3377" s="39"/>
      <c r="AQ3377" s="39"/>
      <c r="AR3377" s="39"/>
      <c r="AS3377" s="39"/>
      <c r="AT3377" s="39"/>
      <c r="AU3377" s="39"/>
      <c r="AV3377" s="39"/>
      <c r="AW3377" s="39"/>
      <c r="AX3377" s="39"/>
      <c r="AY3377" s="39"/>
      <c r="AZ3377" s="39"/>
      <c r="BA3377" s="39"/>
      <c r="BB3377" s="39"/>
      <c r="BC3377" s="39"/>
      <c r="BD3377" s="39"/>
      <c r="BE3377" s="39"/>
      <c r="BF3377" s="39"/>
      <c r="BG3377" s="39"/>
      <c r="BH3377" s="39"/>
      <c r="BI3377" s="39"/>
      <c r="BJ3377" s="39"/>
      <c r="BK3377" s="39"/>
      <c r="BL3377" s="39"/>
      <c r="BM3377" s="39"/>
      <c r="BN3377" s="39"/>
      <c r="BO3377" s="39"/>
      <c r="BP3377" s="39"/>
      <c r="BQ3377" s="39"/>
      <c r="BR3377" s="39"/>
      <c r="BS3377" s="39"/>
      <c r="BT3377" s="39"/>
      <c r="BU3377" s="39"/>
      <c r="BV3377" s="39"/>
      <c r="BW3377" s="39"/>
      <c r="BX3377" s="39"/>
      <c r="BY3377" s="39"/>
      <c r="BZ3377" s="39"/>
      <c r="CA3377" s="39"/>
      <c r="CB3377" s="39"/>
      <c r="CC3377" s="39"/>
      <c r="CD3377" s="39"/>
      <c r="CE3377" s="39"/>
      <c r="CF3377" s="39"/>
      <c r="CG3377" s="39"/>
      <c r="CH3377" s="39"/>
      <c r="CI3377" s="39"/>
      <c r="CJ3377" s="39"/>
      <c r="CK3377" s="39"/>
      <c r="CL3377" s="39"/>
      <c r="CM3377" s="39"/>
      <c r="CN3377" s="39"/>
      <c r="CO3377" s="39"/>
      <c r="CP3377" s="39"/>
      <c r="CQ3377" s="39"/>
      <c r="CR3377" s="39"/>
      <c r="CS3377" s="39"/>
      <c r="CT3377" s="39"/>
      <c r="CU3377" s="39"/>
      <c r="CV3377" s="39"/>
      <c r="CW3377" s="39"/>
      <c r="CX3377" s="39"/>
      <c r="CY3377" s="39"/>
      <c r="CZ3377" s="39"/>
      <c r="DA3377" s="39"/>
      <c r="DB3377" s="39"/>
      <c r="DC3377" s="39"/>
      <c r="DD3377" s="39"/>
      <c r="DE3377" s="39"/>
    </row>
    <row r="3378" spans="1:109" s="38" customFormat="1" ht="12">
      <c r="A3378" s="298"/>
      <c r="B3378" s="298"/>
      <c r="C3378" s="298"/>
      <c r="D3378" s="298"/>
      <c r="E3378" s="298"/>
      <c r="F3378" s="298"/>
      <c r="G3378" s="298"/>
      <c r="H3378" s="298"/>
      <c r="I3378" s="298"/>
      <c r="J3378" s="298"/>
      <c r="K3378" s="298"/>
      <c r="L3378" s="299"/>
      <c r="M3378" s="302"/>
      <c r="N3378" s="298"/>
      <c r="O3378" s="238"/>
      <c r="P3378" s="238"/>
      <c r="Q3378" s="238"/>
      <c r="T3378" s="39"/>
      <c r="U3378" s="39"/>
      <c r="V3378" s="39"/>
      <c r="W3378" s="39"/>
      <c r="X3378" s="39"/>
      <c r="Y3378" s="39"/>
      <c r="Z3378" s="39"/>
      <c r="AA3378" s="39"/>
      <c r="AB3378" s="39"/>
      <c r="AC3378" s="39"/>
      <c r="AD3378" s="39"/>
      <c r="AE3378" s="39"/>
      <c r="AF3378" s="39"/>
      <c r="AG3378" s="39"/>
      <c r="AH3378" s="39"/>
      <c r="AI3378" s="39"/>
      <c r="AJ3378" s="39"/>
      <c r="AK3378" s="39"/>
      <c r="AL3378" s="39"/>
      <c r="AM3378" s="39"/>
      <c r="AN3378" s="39"/>
      <c r="AO3378" s="39"/>
      <c r="AP3378" s="39"/>
      <c r="AQ3378" s="39"/>
      <c r="AR3378" s="39"/>
      <c r="AS3378" s="39"/>
      <c r="AT3378" s="39"/>
      <c r="AU3378" s="39"/>
      <c r="AV3378" s="39"/>
      <c r="AW3378" s="39"/>
      <c r="AX3378" s="39"/>
      <c r="AY3378" s="39"/>
      <c r="AZ3378" s="39"/>
      <c r="BA3378" s="39"/>
      <c r="BB3378" s="39"/>
      <c r="BC3378" s="39"/>
      <c r="BD3378" s="39"/>
      <c r="BE3378" s="39"/>
      <c r="BF3378" s="39"/>
      <c r="BG3378" s="39"/>
      <c r="BH3378" s="39"/>
      <c r="BI3378" s="39"/>
      <c r="BJ3378" s="39"/>
      <c r="BK3378" s="39"/>
      <c r="BL3378" s="39"/>
      <c r="BM3378" s="39"/>
      <c r="BN3378" s="39"/>
      <c r="BO3378" s="39"/>
      <c r="BP3378" s="39"/>
      <c r="BQ3378" s="39"/>
      <c r="BR3378" s="39"/>
      <c r="BS3378" s="39"/>
      <c r="BT3378" s="39"/>
      <c r="BU3378" s="39"/>
      <c r="BV3378" s="39"/>
      <c r="BW3378" s="39"/>
      <c r="BX3378" s="39"/>
      <c r="BY3378" s="39"/>
      <c r="BZ3378" s="39"/>
      <c r="CA3378" s="39"/>
      <c r="CB3378" s="39"/>
      <c r="CC3378" s="39"/>
      <c r="CD3378" s="39"/>
      <c r="CE3378" s="39"/>
      <c r="CF3378" s="39"/>
      <c r="CG3378" s="39"/>
      <c r="CH3378" s="39"/>
      <c r="CI3378" s="39"/>
      <c r="CJ3378" s="39"/>
      <c r="CK3378" s="39"/>
      <c r="CL3378" s="39"/>
      <c r="CM3378" s="39"/>
      <c r="CN3378" s="39"/>
      <c r="CO3378" s="39"/>
      <c r="CP3378" s="39"/>
      <c r="CQ3378" s="39"/>
      <c r="CR3378" s="39"/>
      <c r="CS3378" s="39"/>
      <c r="CT3378" s="39"/>
      <c r="CU3378" s="39"/>
      <c r="CV3378" s="39"/>
      <c r="CW3378" s="39"/>
      <c r="CX3378" s="39"/>
      <c r="CY3378" s="39"/>
      <c r="CZ3378" s="39"/>
      <c r="DA3378" s="39"/>
      <c r="DB3378" s="39"/>
      <c r="DC3378" s="39"/>
      <c r="DD3378" s="39"/>
      <c r="DE3378" s="39"/>
    </row>
    <row r="3379" spans="1:109" s="38" customFormat="1" ht="12">
      <c r="A3379" s="298"/>
      <c r="B3379" s="298"/>
      <c r="C3379" s="298"/>
      <c r="D3379" s="298"/>
      <c r="E3379" s="298"/>
      <c r="F3379" s="298"/>
      <c r="G3379" s="298"/>
      <c r="H3379" s="298"/>
      <c r="I3379" s="298"/>
      <c r="J3379" s="298"/>
      <c r="K3379" s="298"/>
      <c r="L3379" s="299"/>
      <c r="M3379" s="302"/>
      <c r="N3379" s="298"/>
      <c r="O3379" s="238"/>
      <c r="P3379" s="238"/>
      <c r="Q3379" s="238"/>
      <c r="T3379" s="39"/>
      <c r="U3379" s="39"/>
      <c r="V3379" s="39"/>
      <c r="W3379" s="39"/>
      <c r="X3379" s="39"/>
      <c r="Y3379" s="39"/>
      <c r="Z3379" s="39"/>
      <c r="AA3379" s="39"/>
      <c r="AB3379" s="39"/>
      <c r="AC3379" s="39"/>
      <c r="AD3379" s="39"/>
      <c r="AE3379" s="39"/>
      <c r="AF3379" s="39"/>
      <c r="AG3379" s="39"/>
      <c r="AH3379" s="39"/>
      <c r="AI3379" s="39"/>
      <c r="AJ3379" s="39"/>
      <c r="AK3379" s="39"/>
      <c r="AL3379" s="39"/>
      <c r="AM3379" s="39"/>
      <c r="AN3379" s="39"/>
      <c r="AO3379" s="39"/>
      <c r="AP3379" s="39"/>
      <c r="AQ3379" s="39"/>
      <c r="AR3379" s="39"/>
      <c r="AS3379" s="39"/>
      <c r="AT3379" s="39"/>
      <c r="AU3379" s="39"/>
      <c r="AV3379" s="39"/>
      <c r="AW3379" s="39"/>
      <c r="AX3379" s="39"/>
      <c r="AY3379" s="39"/>
      <c r="AZ3379" s="39"/>
      <c r="BA3379" s="39"/>
      <c r="BB3379" s="39"/>
      <c r="BC3379" s="39"/>
      <c r="BD3379" s="39"/>
      <c r="BE3379" s="39"/>
      <c r="BF3379" s="39"/>
      <c r="BG3379" s="39"/>
      <c r="BH3379" s="39"/>
      <c r="BI3379" s="39"/>
      <c r="BJ3379" s="39"/>
      <c r="BK3379" s="39"/>
      <c r="BL3379" s="39"/>
      <c r="BM3379" s="39"/>
      <c r="BN3379" s="39"/>
      <c r="BO3379" s="39"/>
      <c r="BP3379" s="39"/>
      <c r="BQ3379" s="39"/>
      <c r="BR3379" s="39"/>
      <c r="BS3379" s="39"/>
      <c r="BT3379" s="39"/>
      <c r="BU3379" s="39"/>
      <c r="BV3379" s="39"/>
      <c r="BW3379" s="39"/>
      <c r="BX3379" s="39"/>
      <c r="BY3379" s="39"/>
      <c r="BZ3379" s="39"/>
      <c r="CA3379" s="39"/>
      <c r="CB3379" s="39"/>
      <c r="CC3379" s="39"/>
      <c r="CD3379" s="39"/>
      <c r="CE3379" s="39"/>
      <c r="CF3379" s="39"/>
      <c r="CG3379" s="39"/>
      <c r="CH3379" s="39"/>
      <c r="CI3379" s="39"/>
      <c r="CJ3379" s="39"/>
      <c r="CK3379" s="39"/>
      <c r="CL3379" s="39"/>
      <c r="CM3379" s="39"/>
      <c r="CN3379" s="39"/>
      <c r="CO3379" s="39"/>
      <c r="CP3379" s="39"/>
      <c r="CQ3379" s="39"/>
      <c r="CR3379" s="39"/>
      <c r="CS3379" s="39"/>
      <c r="CT3379" s="39"/>
      <c r="CU3379" s="39"/>
      <c r="CV3379" s="39"/>
      <c r="CW3379" s="39"/>
      <c r="CX3379" s="39"/>
      <c r="CY3379" s="39"/>
      <c r="CZ3379" s="39"/>
      <c r="DA3379" s="39"/>
      <c r="DB3379" s="39"/>
      <c r="DC3379" s="39"/>
      <c r="DD3379" s="39"/>
      <c r="DE3379" s="39"/>
    </row>
    <row r="3380" spans="1:109" s="38" customFormat="1" ht="12">
      <c r="A3380" s="298"/>
      <c r="B3380" s="298"/>
      <c r="C3380" s="298"/>
      <c r="D3380" s="298"/>
      <c r="E3380" s="298"/>
      <c r="F3380" s="298"/>
      <c r="G3380" s="298"/>
      <c r="H3380" s="298"/>
      <c r="I3380" s="298"/>
      <c r="J3380" s="298"/>
      <c r="K3380" s="298"/>
      <c r="L3380" s="299"/>
      <c r="M3380" s="302"/>
      <c r="N3380" s="298"/>
      <c r="O3380" s="238"/>
      <c r="P3380" s="238"/>
      <c r="Q3380" s="238"/>
      <c r="T3380" s="39"/>
      <c r="U3380" s="39"/>
      <c r="V3380" s="39"/>
      <c r="W3380" s="39"/>
      <c r="X3380" s="39"/>
      <c r="Y3380" s="39"/>
      <c r="Z3380" s="39"/>
      <c r="AA3380" s="39"/>
      <c r="AB3380" s="39"/>
      <c r="AC3380" s="39"/>
      <c r="AD3380" s="39"/>
      <c r="AE3380" s="39"/>
      <c r="AF3380" s="39"/>
      <c r="AG3380" s="39"/>
      <c r="AH3380" s="39"/>
      <c r="AI3380" s="39"/>
      <c r="AJ3380" s="39"/>
      <c r="AK3380" s="39"/>
      <c r="AL3380" s="39"/>
      <c r="AM3380" s="39"/>
      <c r="AN3380" s="39"/>
      <c r="AO3380" s="39"/>
      <c r="AP3380" s="39"/>
      <c r="AQ3380" s="39"/>
      <c r="AR3380" s="39"/>
      <c r="AS3380" s="39"/>
      <c r="AT3380" s="39"/>
      <c r="AU3380" s="39"/>
      <c r="AV3380" s="39"/>
      <c r="AW3380" s="39"/>
      <c r="AX3380" s="39"/>
      <c r="AY3380" s="39"/>
      <c r="AZ3380" s="39"/>
      <c r="BA3380" s="39"/>
      <c r="BB3380" s="39"/>
      <c r="BC3380" s="39"/>
      <c r="BD3380" s="39"/>
      <c r="BE3380" s="39"/>
      <c r="BF3380" s="39"/>
      <c r="BG3380" s="39"/>
      <c r="BH3380" s="39"/>
      <c r="BI3380" s="39"/>
      <c r="BJ3380" s="39"/>
      <c r="BK3380" s="39"/>
      <c r="BL3380" s="39"/>
      <c r="BM3380" s="39"/>
      <c r="BN3380" s="39"/>
      <c r="BO3380" s="39"/>
      <c r="BP3380" s="39"/>
      <c r="BQ3380" s="39"/>
      <c r="BR3380" s="39"/>
      <c r="BS3380" s="39"/>
      <c r="BT3380" s="39"/>
      <c r="BU3380" s="39"/>
      <c r="BV3380" s="39"/>
      <c r="BW3380" s="39"/>
      <c r="BX3380" s="39"/>
      <c r="BY3380" s="39"/>
      <c r="BZ3380" s="39"/>
      <c r="CA3380" s="39"/>
      <c r="CB3380" s="39"/>
      <c r="CC3380" s="39"/>
      <c r="CD3380" s="39"/>
      <c r="CE3380" s="39"/>
      <c r="CF3380" s="39"/>
      <c r="CG3380" s="39"/>
      <c r="CH3380" s="39"/>
      <c r="CI3380" s="39"/>
      <c r="CJ3380" s="39"/>
      <c r="CK3380" s="39"/>
      <c r="CL3380" s="39"/>
      <c r="CM3380" s="39"/>
      <c r="CN3380" s="39"/>
      <c r="CO3380" s="39"/>
      <c r="CP3380" s="39"/>
      <c r="CQ3380" s="39"/>
      <c r="CR3380" s="39"/>
      <c r="CS3380" s="39"/>
      <c r="CT3380" s="39"/>
      <c r="CU3380" s="39"/>
      <c r="CV3380" s="39"/>
      <c r="CW3380" s="39"/>
      <c r="CX3380" s="39"/>
      <c r="CY3380" s="39"/>
      <c r="CZ3380" s="39"/>
      <c r="DA3380" s="39"/>
      <c r="DB3380" s="39"/>
      <c r="DC3380" s="39"/>
      <c r="DD3380" s="39"/>
      <c r="DE3380" s="39"/>
    </row>
    <row r="3381" spans="1:109" s="38" customFormat="1" ht="12">
      <c r="A3381" s="298"/>
      <c r="B3381" s="298"/>
      <c r="C3381" s="298"/>
      <c r="D3381" s="298"/>
      <c r="E3381" s="298"/>
      <c r="F3381" s="298"/>
      <c r="G3381" s="298"/>
      <c r="H3381" s="298"/>
      <c r="I3381" s="298"/>
      <c r="J3381" s="298"/>
      <c r="K3381" s="298"/>
      <c r="L3381" s="299"/>
      <c r="M3381" s="302"/>
      <c r="N3381" s="298"/>
      <c r="O3381" s="238"/>
      <c r="P3381" s="238"/>
      <c r="Q3381" s="238"/>
      <c r="T3381" s="39"/>
      <c r="U3381" s="39"/>
      <c r="V3381" s="39"/>
      <c r="W3381" s="39"/>
      <c r="X3381" s="39"/>
      <c r="Y3381" s="39"/>
      <c r="Z3381" s="39"/>
      <c r="AA3381" s="39"/>
      <c r="AB3381" s="39"/>
      <c r="AC3381" s="39"/>
      <c r="AD3381" s="39"/>
      <c r="AE3381" s="39"/>
      <c r="AF3381" s="39"/>
      <c r="AG3381" s="39"/>
      <c r="AH3381" s="39"/>
      <c r="AI3381" s="39"/>
      <c r="AJ3381" s="39"/>
      <c r="AK3381" s="39"/>
      <c r="AL3381" s="39"/>
      <c r="AM3381" s="39"/>
      <c r="AN3381" s="39"/>
      <c r="AO3381" s="39"/>
      <c r="AP3381" s="39"/>
      <c r="AQ3381" s="39"/>
      <c r="AR3381" s="39"/>
      <c r="AS3381" s="39"/>
      <c r="AT3381" s="39"/>
      <c r="AU3381" s="39"/>
      <c r="AV3381" s="39"/>
      <c r="AW3381" s="39"/>
      <c r="AX3381" s="39"/>
      <c r="AY3381" s="39"/>
      <c r="AZ3381" s="39"/>
      <c r="BA3381" s="39"/>
      <c r="BB3381" s="39"/>
      <c r="BC3381" s="39"/>
      <c r="BD3381" s="39"/>
      <c r="BE3381" s="39"/>
      <c r="BF3381" s="39"/>
      <c r="BG3381" s="39"/>
      <c r="BH3381" s="39"/>
      <c r="BI3381" s="39"/>
      <c r="BJ3381" s="39"/>
      <c r="BK3381" s="39"/>
      <c r="BL3381" s="39"/>
      <c r="BM3381" s="39"/>
      <c r="BN3381" s="39"/>
      <c r="BO3381" s="39"/>
      <c r="BP3381" s="39"/>
      <c r="BQ3381" s="39"/>
      <c r="BR3381" s="39"/>
      <c r="BS3381" s="39"/>
      <c r="BT3381" s="39"/>
      <c r="BU3381" s="39"/>
      <c r="BV3381" s="39"/>
      <c r="BW3381" s="39"/>
      <c r="BX3381" s="39"/>
      <c r="BY3381" s="39"/>
      <c r="BZ3381" s="39"/>
      <c r="CA3381" s="39"/>
      <c r="CB3381" s="39"/>
      <c r="CC3381" s="39"/>
      <c r="CD3381" s="39"/>
      <c r="CE3381" s="39"/>
      <c r="CF3381" s="39"/>
      <c r="CG3381" s="39"/>
      <c r="CH3381" s="39"/>
      <c r="CI3381" s="39"/>
      <c r="CJ3381" s="39"/>
      <c r="CK3381" s="39"/>
      <c r="CL3381" s="39"/>
      <c r="CM3381" s="39"/>
      <c r="CN3381" s="39"/>
      <c r="CO3381" s="39"/>
      <c r="CP3381" s="39"/>
      <c r="CQ3381" s="39"/>
      <c r="CR3381" s="39"/>
      <c r="CS3381" s="39"/>
      <c r="CT3381" s="39"/>
      <c r="CU3381" s="39"/>
      <c r="CV3381" s="39"/>
      <c r="CW3381" s="39"/>
      <c r="CX3381" s="39"/>
      <c r="CY3381" s="39"/>
      <c r="CZ3381" s="39"/>
      <c r="DA3381" s="39"/>
      <c r="DB3381" s="39"/>
      <c r="DC3381" s="39"/>
      <c r="DD3381" s="39"/>
      <c r="DE3381" s="39"/>
    </row>
    <row r="3382" spans="1:109" s="38" customFormat="1" ht="12">
      <c r="A3382" s="298"/>
      <c r="B3382" s="298"/>
      <c r="C3382" s="298"/>
      <c r="D3382" s="298"/>
      <c r="E3382" s="298"/>
      <c r="F3382" s="298"/>
      <c r="G3382" s="298"/>
      <c r="H3382" s="298"/>
      <c r="I3382" s="298"/>
      <c r="J3382" s="298"/>
      <c r="K3382" s="298"/>
      <c r="L3382" s="299"/>
      <c r="M3382" s="302"/>
      <c r="N3382" s="298"/>
      <c r="O3382" s="238"/>
      <c r="P3382" s="238"/>
      <c r="Q3382" s="238"/>
      <c r="T3382" s="39"/>
      <c r="U3382" s="39"/>
      <c r="V3382" s="39"/>
      <c r="W3382" s="39"/>
      <c r="X3382" s="39"/>
      <c r="Y3382" s="39"/>
      <c r="Z3382" s="39"/>
      <c r="AA3382" s="39"/>
      <c r="AB3382" s="39"/>
      <c r="AC3382" s="39"/>
      <c r="AD3382" s="39"/>
      <c r="AE3382" s="39"/>
      <c r="AF3382" s="39"/>
      <c r="AG3382" s="39"/>
      <c r="AH3382" s="39"/>
      <c r="AI3382" s="39"/>
      <c r="AJ3382" s="39"/>
      <c r="AK3382" s="39"/>
      <c r="AL3382" s="39"/>
      <c r="AM3382" s="39"/>
      <c r="AN3382" s="39"/>
      <c r="AO3382" s="39"/>
      <c r="AP3382" s="39"/>
      <c r="AQ3382" s="39"/>
      <c r="AR3382" s="39"/>
      <c r="AS3382" s="39"/>
      <c r="AT3382" s="39"/>
      <c r="AU3382" s="39"/>
      <c r="AV3382" s="39"/>
      <c r="AW3382" s="39"/>
      <c r="AX3382" s="39"/>
      <c r="AY3382" s="39"/>
      <c r="AZ3382" s="39"/>
      <c r="BA3382" s="39"/>
      <c r="BB3382" s="39"/>
      <c r="BC3382" s="39"/>
      <c r="BD3382" s="39"/>
      <c r="BE3382" s="39"/>
      <c r="BF3382" s="39"/>
      <c r="BG3382" s="39"/>
      <c r="BH3382" s="39"/>
      <c r="BI3382" s="39"/>
      <c r="BJ3382" s="39"/>
      <c r="BK3382" s="39"/>
      <c r="BL3382" s="39"/>
      <c r="BM3382" s="39"/>
      <c r="BN3382" s="39"/>
      <c r="BO3382" s="39"/>
      <c r="BP3382" s="39"/>
      <c r="BQ3382" s="39"/>
      <c r="BR3382" s="39"/>
      <c r="BS3382" s="39"/>
      <c r="BT3382" s="39"/>
      <c r="BU3382" s="39"/>
      <c r="BV3382" s="39"/>
      <c r="BW3382" s="39"/>
      <c r="BX3382" s="39"/>
      <c r="BY3382" s="39"/>
      <c r="BZ3382" s="39"/>
      <c r="CA3382" s="39"/>
      <c r="CB3382" s="39"/>
      <c r="CC3382" s="39"/>
      <c r="CD3382" s="39"/>
      <c r="CE3382" s="39"/>
      <c r="CF3382" s="39"/>
      <c r="CG3382" s="39"/>
      <c r="CH3382" s="39"/>
      <c r="CI3382" s="39"/>
      <c r="CJ3382" s="39"/>
      <c r="CK3382" s="39"/>
      <c r="CL3382" s="39"/>
      <c r="CM3382" s="39"/>
      <c r="CN3382" s="39"/>
      <c r="CO3382" s="39"/>
      <c r="CP3382" s="39"/>
      <c r="CQ3382" s="39"/>
      <c r="CR3382" s="39"/>
      <c r="CS3382" s="39"/>
      <c r="CT3382" s="39"/>
      <c r="CU3382" s="39"/>
      <c r="CV3382" s="39"/>
      <c r="CW3382" s="39"/>
      <c r="CX3382" s="39"/>
      <c r="CY3382" s="39"/>
      <c r="CZ3382" s="39"/>
      <c r="DA3382" s="39"/>
      <c r="DB3382" s="39"/>
      <c r="DC3382" s="39"/>
      <c r="DD3382" s="39"/>
      <c r="DE3382" s="39"/>
    </row>
    <row r="3383" spans="1:109" s="38" customFormat="1" ht="12">
      <c r="A3383" s="298"/>
      <c r="B3383" s="298"/>
      <c r="C3383" s="298"/>
      <c r="D3383" s="298"/>
      <c r="E3383" s="298"/>
      <c r="F3383" s="298"/>
      <c r="G3383" s="298"/>
      <c r="H3383" s="298"/>
      <c r="I3383" s="298"/>
      <c r="J3383" s="298"/>
      <c r="K3383" s="298"/>
      <c r="L3383" s="299"/>
      <c r="M3383" s="302"/>
      <c r="N3383" s="298"/>
      <c r="O3383" s="238"/>
      <c r="P3383" s="238"/>
      <c r="Q3383" s="238"/>
      <c r="T3383" s="39"/>
      <c r="U3383" s="39"/>
      <c r="V3383" s="39"/>
      <c r="W3383" s="39"/>
      <c r="X3383" s="39"/>
      <c r="Y3383" s="39"/>
      <c r="Z3383" s="39"/>
      <c r="AA3383" s="39"/>
      <c r="AB3383" s="39"/>
      <c r="AC3383" s="39"/>
      <c r="AD3383" s="39"/>
      <c r="AE3383" s="39"/>
      <c r="AF3383" s="39"/>
      <c r="AG3383" s="39"/>
      <c r="AH3383" s="39"/>
      <c r="AI3383" s="39"/>
      <c r="AJ3383" s="39"/>
      <c r="AK3383" s="39"/>
      <c r="AL3383" s="39"/>
      <c r="AM3383" s="39"/>
      <c r="AN3383" s="39"/>
      <c r="AO3383" s="39"/>
      <c r="AP3383" s="39"/>
      <c r="AQ3383" s="39"/>
      <c r="AR3383" s="39"/>
      <c r="AS3383" s="39"/>
      <c r="AT3383" s="39"/>
      <c r="AU3383" s="39"/>
      <c r="AV3383" s="39"/>
      <c r="AW3383" s="39"/>
      <c r="AX3383" s="39"/>
      <c r="AY3383" s="39"/>
      <c r="AZ3383" s="39"/>
      <c r="BA3383" s="39"/>
      <c r="BB3383" s="39"/>
      <c r="BC3383" s="39"/>
      <c r="BD3383" s="39"/>
      <c r="BE3383" s="39"/>
      <c r="BF3383" s="39"/>
      <c r="BG3383" s="39"/>
      <c r="BH3383" s="39"/>
      <c r="BI3383" s="39"/>
      <c r="BJ3383" s="39"/>
      <c r="BK3383" s="39"/>
      <c r="BL3383" s="39"/>
      <c r="BM3383" s="39"/>
      <c r="BN3383" s="39"/>
      <c r="BO3383" s="39"/>
      <c r="BP3383" s="39"/>
      <c r="BQ3383" s="39"/>
      <c r="BR3383" s="39"/>
      <c r="BS3383" s="39"/>
      <c r="BT3383" s="39"/>
      <c r="BU3383" s="39"/>
      <c r="BV3383" s="39"/>
      <c r="BW3383" s="39"/>
      <c r="BX3383" s="39"/>
      <c r="BY3383" s="39"/>
      <c r="BZ3383" s="39"/>
      <c r="CA3383" s="39"/>
      <c r="CB3383" s="39"/>
      <c r="CC3383" s="39"/>
      <c r="CD3383" s="39"/>
      <c r="CE3383" s="39"/>
      <c r="CF3383" s="39"/>
      <c r="CG3383" s="39"/>
      <c r="CH3383" s="39"/>
      <c r="CI3383" s="39"/>
      <c r="CJ3383" s="39"/>
      <c r="CK3383" s="39"/>
      <c r="CL3383" s="39"/>
      <c r="CM3383" s="39"/>
      <c r="CN3383" s="39"/>
      <c r="CO3383" s="39"/>
      <c r="CP3383" s="39"/>
      <c r="CQ3383" s="39"/>
      <c r="CR3383" s="39"/>
      <c r="CS3383" s="39"/>
      <c r="CT3383" s="39"/>
      <c r="CU3383" s="39"/>
      <c r="CV3383" s="39"/>
      <c r="CW3383" s="39"/>
      <c r="CX3383" s="39"/>
      <c r="CY3383" s="39"/>
      <c r="CZ3383" s="39"/>
      <c r="DA3383" s="39"/>
      <c r="DB3383" s="39"/>
      <c r="DC3383" s="39"/>
      <c r="DD3383" s="39"/>
      <c r="DE3383" s="39"/>
    </row>
    <row r="3384" spans="1:109" s="38" customFormat="1" ht="12">
      <c r="A3384" s="298"/>
      <c r="B3384" s="298"/>
      <c r="C3384" s="298"/>
      <c r="D3384" s="298"/>
      <c r="E3384" s="298"/>
      <c r="F3384" s="298"/>
      <c r="G3384" s="298"/>
      <c r="H3384" s="298"/>
      <c r="I3384" s="298"/>
      <c r="J3384" s="298"/>
      <c r="K3384" s="298"/>
      <c r="L3384" s="299"/>
      <c r="M3384" s="302"/>
      <c r="N3384" s="298"/>
      <c r="O3384" s="238"/>
      <c r="P3384" s="238"/>
      <c r="Q3384" s="238"/>
      <c r="T3384" s="39"/>
      <c r="U3384" s="39"/>
      <c r="V3384" s="39"/>
      <c r="W3384" s="39"/>
      <c r="X3384" s="39"/>
      <c r="Y3384" s="39"/>
      <c r="Z3384" s="39"/>
      <c r="AA3384" s="39"/>
      <c r="AB3384" s="39"/>
      <c r="AC3384" s="39"/>
      <c r="AD3384" s="39"/>
      <c r="AE3384" s="39"/>
      <c r="AF3384" s="39"/>
      <c r="AG3384" s="39"/>
      <c r="AH3384" s="39"/>
      <c r="AI3384" s="39"/>
      <c r="AJ3384" s="39"/>
      <c r="AK3384" s="39"/>
      <c r="AL3384" s="39"/>
      <c r="AM3384" s="39"/>
      <c r="AN3384" s="39"/>
      <c r="AO3384" s="39"/>
      <c r="AP3384" s="39"/>
      <c r="AQ3384" s="39"/>
      <c r="AR3384" s="39"/>
      <c r="AS3384" s="39"/>
      <c r="AT3384" s="39"/>
      <c r="AU3384" s="39"/>
      <c r="AV3384" s="39"/>
      <c r="AW3384" s="39"/>
      <c r="AX3384" s="39"/>
      <c r="AY3384" s="39"/>
      <c r="AZ3384" s="39"/>
      <c r="BA3384" s="39"/>
      <c r="BB3384" s="39"/>
      <c r="BC3384" s="39"/>
      <c r="BD3384" s="39"/>
      <c r="BE3384" s="39"/>
      <c r="BF3384" s="39"/>
      <c r="BG3384" s="39"/>
      <c r="BH3384" s="39"/>
      <c r="BI3384" s="39"/>
      <c r="BJ3384" s="39"/>
      <c r="BK3384" s="39"/>
      <c r="BL3384" s="39"/>
      <c r="BM3384" s="39"/>
      <c r="BN3384" s="39"/>
      <c r="BO3384" s="39"/>
      <c r="BP3384" s="39"/>
      <c r="BQ3384" s="39"/>
      <c r="BR3384" s="39"/>
      <c r="BS3384" s="39"/>
      <c r="BT3384" s="39"/>
      <c r="BU3384" s="39"/>
      <c r="BV3384" s="39"/>
      <c r="BW3384" s="39"/>
      <c r="BX3384" s="39"/>
      <c r="BY3384" s="39"/>
      <c r="BZ3384" s="39"/>
      <c r="CA3384" s="39"/>
      <c r="CB3384" s="39"/>
      <c r="CC3384" s="39"/>
      <c r="CD3384" s="39"/>
      <c r="CE3384" s="39"/>
      <c r="CF3384" s="39"/>
      <c r="CG3384" s="39"/>
      <c r="CH3384" s="39"/>
      <c r="CI3384" s="39"/>
      <c r="CJ3384" s="39"/>
      <c r="CK3384" s="39"/>
      <c r="CL3384" s="39"/>
      <c r="CM3384" s="39"/>
      <c r="CN3384" s="39"/>
      <c r="CO3384" s="39"/>
      <c r="CP3384" s="39"/>
      <c r="CQ3384" s="39"/>
      <c r="CR3384" s="39"/>
      <c r="CS3384" s="39"/>
      <c r="CT3384" s="39"/>
      <c r="CU3384" s="39"/>
      <c r="CV3384" s="39"/>
      <c r="CW3384" s="39"/>
      <c r="CX3384" s="39"/>
      <c r="CY3384" s="39"/>
      <c r="CZ3384" s="39"/>
      <c r="DA3384" s="39"/>
      <c r="DB3384" s="39"/>
      <c r="DC3384" s="39"/>
      <c r="DD3384" s="39"/>
      <c r="DE3384" s="39"/>
    </row>
    <row r="3385" spans="1:109" s="38" customFormat="1" ht="12">
      <c r="A3385" s="298"/>
      <c r="B3385" s="298"/>
      <c r="C3385" s="298"/>
      <c r="D3385" s="298"/>
      <c r="E3385" s="298"/>
      <c r="F3385" s="298"/>
      <c r="G3385" s="298"/>
      <c r="H3385" s="298"/>
      <c r="I3385" s="298"/>
      <c r="J3385" s="298"/>
      <c r="K3385" s="298"/>
      <c r="L3385" s="299"/>
      <c r="M3385" s="302"/>
      <c r="N3385" s="298"/>
      <c r="O3385" s="238"/>
      <c r="P3385" s="238"/>
      <c r="Q3385" s="238"/>
      <c r="T3385" s="39"/>
      <c r="U3385" s="39"/>
      <c r="V3385" s="39"/>
      <c r="W3385" s="39"/>
      <c r="X3385" s="39"/>
      <c r="Y3385" s="39"/>
      <c r="Z3385" s="39"/>
      <c r="AA3385" s="39"/>
      <c r="AB3385" s="39"/>
      <c r="AC3385" s="39"/>
      <c r="AD3385" s="39"/>
      <c r="AE3385" s="39"/>
      <c r="AF3385" s="39"/>
      <c r="AG3385" s="39"/>
      <c r="AH3385" s="39"/>
      <c r="AI3385" s="39"/>
      <c r="AJ3385" s="39"/>
      <c r="AK3385" s="39"/>
      <c r="AL3385" s="39"/>
      <c r="AM3385" s="39"/>
      <c r="AN3385" s="39"/>
      <c r="AO3385" s="39"/>
      <c r="AP3385" s="39"/>
      <c r="AQ3385" s="39"/>
      <c r="AR3385" s="39"/>
      <c r="AS3385" s="39"/>
      <c r="AT3385" s="39"/>
      <c r="AU3385" s="39"/>
      <c r="AV3385" s="39"/>
      <c r="AW3385" s="39"/>
      <c r="AX3385" s="39"/>
      <c r="AY3385" s="39"/>
      <c r="AZ3385" s="39"/>
      <c r="BA3385" s="39"/>
      <c r="BB3385" s="39"/>
      <c r="BC3385" s="39"/>
      <c r="BD3385" s="39"/>
      <c r="BE3385" s="39"/>
      <c r="BF3385" s="39"/>
      <c r="BG3385" s="39"/>
      <c r="BH3385" s="39"/>
      <c r="BI3385" s="39"/>
      <c r="BJ3385" s="39"/>
      <c r="BK3385" s="39"/>
      <c r="BL3385" s="39"/>
      <c r="BM3385" s="39"/>
      <c r="BN3385" s="39"/>
      <c r="BO3385" s="39"/>
      <c r="BP3385" s="39"/>
      <c r="BQ3385" s="39"/>
      <c r="BR3385" s="39"/>
      <c r="BS3385" s="39"/>
      <c r="BT3385" s="39"/>
      <c r="BU3385" s="39"/>
      <c r="BV3385" s="39"/>
      <c r="BW3385" s="39"/>
      <c r="BX3385" s="39"/>
      <c r="BY3385" s="39"/>
      <c r="BZ3385" s="39"/>
      <c r="CA3385" s="39"/>
      <c r="CB3385" s="39"/>
      <c r="CC3385" s="39"/>
      <c r="CD3385" s="39"/>
      <c r="CE3385" s="39"/>
      <c r="CF3385" s="39"/>
      <c r="CG3385" s="39"/>
      <c r="CH3385" s="39"/>
      <c r="CI3385" s="39"/>
      <c r="CJ3385" s="39"/>
      <c r="CK3385" s="39"/>
      <c r="CL3385" s="39"/>
      <c r="CM3385" s="39"/>
      <c r="CN3385" s="39"/>
      <c r="CO3385" s="39"/>
      <c r="CP3385" s="39"/>
      <c r="CQ3385" s="39"/>
      <c r="CR3385" s="39"/>
      <c r="CS3385" s="39"/>
      <c r="CT3385" s="39"/>
      <c r="CU3385" s="39"/>
      <c r="CV3385" s="39"/>
      <c r="CW3385" s="39"/>
      <c r="CX3385" s="39"/>
      <c r="CY3385" s="39"/>
      <c r="CZ3385" s="39"/>
      <c r="DA3385" s="39"/>
      <c r="DB3385" s="39"/>
      <c r="DC3385" s="39"/>
      <c r="DD3385" s="39"/>
      <c r="DE3385" s="39"/>
    </row>
    <row r="3386" spans="1:109" s="38" customFormat="1" ht="12">
      <c r="A3386" s="298"/>
      <c r="B3386" s="298"/>
      <c r="C3386" s="298"/>
      <c r="D3386" s="298"/>
      <c r="E3386" s="298"/>
      <c r="F3386" s="298"/>
      <c r="G3386" s="298"/>
      <c r="H3386" s="298"/>
      <c r="I3386" s="298"/>
      <c r="J3386" s="298"/>
      <c r="K3386" s="298"/>
      <c r="L3386" s="299"/>
      <c r="M3386" s="302"/>
      <c r="N3386" s="298"/>
      <c r="O3386" s="238"/>
      <c r="P3386" s="238"/>
      <c r="Q3386" s="238"/>
      <c r="T3386" s="39"/>
      <c r="U3386" s="39"/>
      <c r="V3386" s="39"/>
      <c r="W3386" s="39"/>
      <c r="X3386" s="39"/>
      <c r="Y3386" s="39"/>
      <c r="Z3386" s="39"/>
      <c r="AA3386" s="39"/>
      <c r="AB3386" s="39"/>
      <c r="AC3386" s="39"/>
      <c r="AD3386" s="39"/>
      <c r="AE3386" s="39"/>
      <c r="AF3386" s="39"/>
      <c r="AG3386" s="39"/>
      <c r="AH3386" s="39"/>
      <c r="AI3386" s="39"/>
      <c r="AJ3386" s="39"/>
      <c r="AK3386" s="39"/>
      <c r="AL3386" s="39"/>
      <c r="AM3386" s="39"/>
      <c r="AN3386" s="39"/>
      <c r="AO3386" s="39"/>
      <c r="AP3386" s="39"/>
      <c r="AQ3386" s="39"/>
      <c r="AR3386" s="39"/>
      <c r="AS3386" s="39"/>
      <c r="AT3386" s="39"/>
      <c r="AU3386" s="39"/>
      <c r="AV3386" s="39"/>
      <c r="AW3386" s="39"/>
      <c r="AX3386" s="39"/>
      <c r="AY3386" s="39"/>
      <c r="AZ3386" s="39"/>
      <c r="BA3386" s="39"/>
      <c r="BB3386" s="39"/>
      <c r="BC3386" s="39"/>
      <c r="BD3386" s="39"/>
      <c r="BE3386" s="39"/>
      <c r="BF3386" s="39"/>
      <c r="BG3386" s="39"/>
      <c r="BH3386" s="39"/>
      <c r="BI3386" s="39"/>
      <c r="BJ3386" s="39"/>
      <c r="BK3386" s="39"/>
      <c r="BL3386" s="39"/>
      <c r="BM3386" s="39"/>
      <c r="BN3386" s="39"/>
      <c r="BO3386" s="39"/>
      <c r="BP3386" s="39"/>
      <c r="BQ3386" s="39"/>
      <c r="BR3386" s="39"/>
      <c r="BS3386" s="39"/>
      <c r="BT3386" s="39"/>
      <c r="BU3386" s="39"/>
      <c r="BV3386" s="39"/>
      <c r="BW3386" s="39"/>
      <c r="BX3386" s="39"/>
      <c r="BY3386" s="39"/>
      <c r="BZ3386" s="39"/>
      <c r="CA3386" s="39"/>
      <c r="CB3386" s="39"/>
      <c r="CC3386" s="39"/>
      <c r="CD3386" s="39"/>
      <c r="CE3386" s="39"/>
      <c r="CF3386" s="39"/>
      <c r="CG3386" s="39"/>
      <c r="CH3386" s="39"/>
      <c r="CI3386" s="39"/>
      <c r="CJ3386" s="39"/>
      <c r="CK3386" s="39"/>
      <c r="CL3386" s="39"/>
      <c r="CM3386" s="39"/>
      <c r="CN3386" s="39"/>
      <c r="CO3386" s="39"/>
      <c r="CP3386" s="39"/>
      <c r="CQ3386" s="39"/>
      <c r="CR3386" s="39"/>
      <c r="CS3386" s="39"/>
      <c r="CT3386" s="39"/>
      <c r="CU3386" s="39"/>
      <c r="CV3386" s="39"/>
      <c r="CW3386" s="39"/>
      <c r="CX3386" s="39"/>
      <c r="CY3386" s="39"/>
      <c r="CZ3386" s="39"/>
      <c r="DA3386" s="39"/>
      <c r="DB3386" s="39"/>
      <c r="DC3386" s="39"/>
      <c r="DD3386" s="39"/>
      <c r="DE3386" s="39"/>
    </row>
    <row r="3387" spans="1:109" s="38" customFormat="1" ht="12">
      <c r="A3387" s="298"/>
      <c r="B3387" s="298"/>
      <c r="C3387" s="298"/>
      <c r="D3387" s="298"/>
      <c r="E3387" s="298"/>
      <c r="F3387" s="298"/>
      <c r="G3387" s="298"/>
      <c r="H3387" s="298"/>
      <c r="I3387" s="298"/>
      <c r="J3387" s="298"/>
      <c r="K3387" s="298"/>
      <c r="L3387" s="299"/>
      <c r="M3387" s="302"/>
      <c r="N3387" s="298"/>
      <c r="O3387" s="238"/>
      <c r="P3387" s="238"/>
      <c r="Q3387" s="238"/>
      <c r="T3387" s="39"/>
      <c r="U3387" s="39"/>
      <c r="V3387" s="39"/>
      <c r="W3387" s="39"/>
      <c r="X3387" s="39"/>
      <c r="Y3387" s="39"/>
      <c r="Z3387" s="39"/>
      <c r="AA3387" s="39"/>
      <c r="AB3387" s="39"/>
      <c r="AC3387" s="39"/>
      <c r="AD3387" s="39"/>
      <c r="AE3387" s="39"/>
      <c r="AF3387" s="39"/>
      <c r="AG3387" s="39"/>
      <c r="AH3387" s="39"/>
      <c r="AI3387" s="39"/>
      <c r="AJ3387" s="39"/>
      <c r="AK3387" s="39"/>
      <c r="AL3387" s="39"/>
      <c r="AM3387" s="39"/>
      <c r="AN3387" s="39"/>
      <c r="AO3387" s="39"/>
      <c r="AP3387" s="39"/>
      <c r="AQ3387" s="39"/>
      <c r="AR3387" s="39"/>
      <c r="AS3387" s="39"/>
      <c r="AT3387" s="39"/>
      <c r="AU3387" s="39"/>
      <c r="AV3387" s="39"/>
      <c r="AW3387" s="39"/>
      <c r="AX3387" s="39"/>
      <c r="AY3387" s="39"/>
      <c r="AZ3387" s="39"/>
      <c r="BA3387" s="39"/>
      <c r="BB3387" s="39"/>
      <c r="BC3387" s="39"/>
      <c r="BD3387" s="39"/>
      <c r="BE3387" s="39"/>
      <c r="BF3387" s="39"/>
      <c r="BG3387" s="39"/>
      <c r="BH3387" s="39"/>
      <c r="BI3387" s="39"/>
      <c r="BJ3387" s="39"/>
      <c r="BK3387" s="39"/>
      <c r="BL3387" s="39"/>
      <c r="BM3387" s="39"/>
      <c r="BN3387" s="39"/>
      <c r="BO3387" s="39"/>
      <c r="BP3387" s="39"/>
      <c r="BQ3387" s="39"/>
      <c r="BR3387" s="39"/>
      <c r="BS3387" s="39"/>
      <c r="BT3387" s="39"/>
      <c r="BU3387" s="39"/>
      <c r="BV3387" s="39"/>
      <c r="BW3387" s="39"/>
      <c r="BX3387" s="39"/>
      <c r="BY3387" s="39"/>
      <c r="BZ3387" s="39"/>
      <c r="CA3387" s="39"/>
      <c r="CB3387" s="39"/>
      <c r="CC3387" s="39"/>
      <c r="CD3387" s="39"/>
      <c r="CE3387" s="39"/>
      <c r="CF3387" s="39"/>
      <c r="CG3387" s="39"/>
      <c r="CH3387" s="39"/>
      <c r="CI3387" s="39"/>
      <c r="CJ3387" s="39"/>
      <c r="CK3387" s="39"/>
      <c r="CL3387" s="39"/>
      <c r="CM3387" s="39"/>
      <c r="CN3387" s="39"/>
      <c r="CO3387" s="39"/>
      <c r="CP3387" s="39"/>
      <c r="CQ3387" s="39"/>
      <c r="CR3387" s="39"/>
      <c r="CS3387" s="39"/>
      <c r="CT3387" s="39"/>
      <c r="CU3387" s="39"/>
      <c r="CV3387" s="39"/>
      <c r="CW3387" s="39"/>
      <c r="CX3387" s="39"/>
      <c r="CY3387" s="39"/>
      <c r="CZ3387" s="39"/>
      <c r="DA3387" s="39"/>
      <c r="DB3387" s="39"/>
      <c r="DC3387" s="39"/>
      <c r="DD3387" s="39"/>
      <c r="DE3387" s="39"/>
    </row>
    <row r="3388" spans="1:109" s="38" customFormat="1" ht="12">
      <c r="A3388" s="298"/>
      <c r="B3388" s="298"/>
      <c r="C3388" s="298"/>
      <c r="D3388" s="298"/>
      <c r="E3388" s="298"/>
      <c r="F3388" s="298"/>
      <c r="G3388" s="298"/>
      <c r="H3388" s="298"/>
      <c r="I3388" s="298"/>
      <c r="J3388" s="298"/>
      <c r="K3388" s="298"/>
      <c r="L3388" s="299"/>
      <c r="M3388" s="302"/>
      <c r="N3388" s="298"/>
      <c r="O3388" s="238"/>
      <c r="P3388" s="238"/>
      <c r="Q3388" s="238"/>
      <c r="T3388" s="39"/>
      <c r="U3388" s="39"/>
      <c r="V3388" s="39"/>
      <c r="W3388" s="39"/>
      <c r="X3388" s="39"/>
      <c r="Y3388" s="39"/>
      <c r="Z3388" s="39"/>
      <c r="AA3388" s="39"/>
      <c r="AB3388" s="39"/>
      <c r="AC3388" s="39"/>
      <c r="AD3388" s="39"/>
      <c r="AE3388" s="39"/>
      <c r="AF3388" s="39"/>
      <c r="AG3388" s="39"/>
      <c r="AH3388" s="39"/>
      <c r="AI3388" s="39"/>
      <c r="AJ3388" s="39"/>
      <c r="AK3388" s="39"/>
      <c r="AL3388" s="39"/>
      <c r="AM3388" s="39"/>
      <c r="AN3388" s="39"/>
      <c r="AO3388" s="39"/>
      <c r="AP3388" s="39"/>
      <c r="AQ3388" s="39"/>
      <c r="AR3388" s="39"/>
      <c r="AS3388" s="39"/>
      <c r="AT3388" s="39"/>
      <c r="AU3388" s="39"/>
      <c r="AV3388" s="39"/>
      <c r="AW3388" s="39"/>
      <c r="AX3388" s="39"/>
      <c r="AY3388" s="39"/>
      <c r="AZ3388" s="39"/>
      <c r="BA3388" s="39"/>
      <c r="BB3388" s="39"/>
      <c r="BC3388" s="39"/>
      <c r="BD3388" s="39"/>
      <c r="BE3388" s="39"/>
      <c r="BF3388" s="39"/>
      <c r="BG3388" s="39"/>
      <c r="BH3388" s="39"/>
      <c r="BI3388" s="39"/>
      <c r="BJ3388" s="39"/>
      <c r="BK3388" s="39"/>
      <c r="BL3388" s="39"/>
      <c r="BM3388" s="39"/>
      <c r="BN3388" s="39"/>
      <c r="BO3388" s="39"/>
      <c r="BP3388" s="39"/>
      <c r="BQ3388" s="39"/>
      <c r="BR3388" s="39"/>
      <c r="BS3388" s="39"/>
      <c r="BT3388" s="39"/>
      <c r="BU3388" s="39"/>
      <c r="BV3388" s="39"/>
      <c r="BW3388" s="39"/>
      <c r="BX3388" s="39"/>
      <c r="BY3388" s="39"/>
      <c r="BZ3388" s="39"/>
      <c r="CA3388" s="39"/>
      <c r="CB3388" s="39"/>
      <c r="CC3388" s="39"/>
      <c r="CD3388" s="39"/>
      <c r="CE3388" s="39"/>
      <c r="CF3388" s="39"/>
      <c r="CG3388" s="39"/>
      <c r="CH3388" s="39"/>
      <c r="CI3388" s="39"/>
      <c r="CJ3388" s="39"/>
      <c r="CK3388" s="39"/>
      <c r="CL3388" s="39"/>
      <c r="CM3388" s="39"/>
      <c r="CN3388" s="39"/>
      <c r="CO3388" s="39"/>
      <c r="CP3388" s="39"/>
      <c r="CQ3388" s="39"/>
      <c r="CR3388" s="39"/>
      <c r="CS3388" s="39"/>
      <c r="CT3388" s="39"/>
      <c r="CU3388" s="39"/>
      <c r="CV3388" s="39"/>
      <c r="CW3388" s="39"/>
      <c r="CX3388" s="39"/>
      <c r="CY3388" s="39"/>
      <c r="CZ3388" s="39"/>
      <c r="DA3388" s="39"/>
      <c r="DB3388" s="39"/>
      <c r="DC3388" s="39"/>
      <c r="DD3388" s="39"/>
      <c r="DE3388" s="39"/>
    </row>
    <row r="3389" spans="1:109" s="38" customFormat="1" ht="12">
      <c r="A3389" s="298"/>
      <c r="B3389" s="298"/>
      <c r="C3389" s="298"/>
      <c r="D3389" s="298"/>
      <c r="E3389" s="298"/>
      <c r="F3389" s="298"/>
      <c r="G3389" s="298"/>
      <c r="H3389" s="298"/>
      <c r="I3389" s="298"/>
      <c r="J3389" s="298"/>
      <c r="K3389" s="298"/>
      <c r="L3389" s="299"/>
      <c r="M3389" s="302"/>
      <c r="N3389" s="298"/>
      <c r="O3389" s="238"/>
      <c r="P3389" s="238"/>
      <c r="Q3389" s="238"/>
      <c r="T3389" s="39"/>
      <c r="U3389" s="39"/>
      <c r="V3389" s="39"/>
      <c r="W3389" s="39"/>
      <c r="X3389" s="39"/>
      <c r="Y3389" s="39"/>
      <c r="Z3389" s="39"/>
      <c r="AA3389" s="39"/>
      <c r="AB3389" s="39"/>
      <c r="AC3389" s="39"/>
      <c r="AD3389" s="39"/>
      <c r="AE3389" s="39"/>
      <c r="AF3389" s="39"/>
      <c r="AG3389" s="39"/>
      <c r="AH3389" s="39"/>
      <c r="AI3389" s="39"/>
      <c r="AJ3389" s="39"/>
      <c r="AK3389" s="39"/>
      <c r="AL3389" s="39"/>
      <c r="AM3389" s="39"/>
      <c r="AN3389" s="39"/>
      <c r="AO3389" s="39"/>
      <c r="AP3389" s="39"/>
      <c r="AQ3389" s="39"/>
      <c r="AR3389" s="39"/>
      <c r="AS3389" s="39"/>
      <c r="AT3389" s="39"/>
      <c r="AU3389" s="39"/>
      <c r="AV3389" s="39"/>
      <c r="AW3389" s="39"/>
      <c r="AX3389" s="39"/>
      <c r="AY3389" s="39"/>
      <c r="AZ3389" s="39"/>
      <c r="BA3389" s="39"/>
      <c r="BB3389" s="39"/>
      <c r="BC3389" s="39"/>
      <c r="BD3389" s="39"/>
      <c r="BE3389" s="39"/>
      <c r="BF3389" s="39"/>
      <c r="BG3389" s="39"/>
      <c r="BH3389" s="39"/>
      <c r="BI3389" s="39"/>
      <c r="BJ3389" s="39"/>
      <c r="BK3389" s="39"/>
      <c r="BL3389" s="39"/>
      <c r="BM3389" s="39"/>
      <c r="BN3389" s="39"/>
      <c r="BO3389" s="39"/>
      <c r="BP3389" s="39"/>
      <c r="BQ3389" s="39"/>
      <c r="BR3389" s="39"/>
      <c r="BS3389" s="39"/>
      <c r="BT3389" s="39"/>
      <c r="BU3389" s="39"/>
      <c r="BV3389" s="39"/>
      <c r="BW3389" s="39"/>
      <c r="BX3389" s="39"/>
      <c r="BY3389" s="39"/>
      <c r="BZ3389" s="39"/>
      <c r="CA3389" s="39"/>
      <c r="CB3389" s="39"/>
      <c r="CC3389" s="39"/>
      <c r="CD3389" s="39"/>
      <c r="CE3389" s="39"/>
      <c r="CF3389" s="39"/>
      <c r="CG3389" s="39"/>
      <c r="CH3389" s="39"/>
      <c r="CI3389" s="39"/>
      <c r="CJ3389" s="39"/>
      <c r="CK3389" s="39"/>
      <c r="CL3389" s="39"/>
      <c r="CM3389" s="39"/>
      <c r="CN3389" s="39"/>
      <c r="CO3389" s="39"/>
      <c r="CP3389" s="39"/>
      <c r="CQ3389" s="39"/>
      <c r="CR3389" s="39"/>
      <c r="CS3389" s="39"/>
      <c r="CT3389" s="39"/>
      <c r="CU3389" s="39"/>
      <c r="CV3389" s="39"/>
      <c r="CW3389" s="39"/>
      <c r="CX3389" s="39"/>
      <c r="CY3389" s="39"/>
      <c r="CZ3389" s="39"/>
      <c r="DA3389" s="39"/>
      <c r="DB3389" s="39"/>
      <c r="DC3389" s="39"/>
      <c r="DD3389" s="39"/>
      <c r="DE3389" s="39"/>
    </row>
    <row r="3390" spans="1:109" s="38" customFormat="1" ht="12">
      <c r="A3390" s="298"/>
      <c r="B3390" s="298"/>
      <c r="C3390" s="298"/>
      <c r="D3390" s="298"/>
      <c r="E3390" s="298"/>
      <c r="F3390" s="298"/>
      <c r="G3390" s="298"/>
      <c r="H3390" s="298"/>
      <c r="I3390" s="298"/>
      <c r="J3390" s="298"/>
      <c r="K3390" s="298"/>
      <c r="L3390" s="299"/>
      <c r="M3390" s="302"/>
      <c r="N3390" s="298"/>
      <c r="O3390" s="238"/>
      <c r="P3390" s="238"/>
      <c r="Q3390" s="238"/>
      <c r="T3390" s="39"/>
      <c r="U3390" s="39"/>
      <c r="V3390" s="39"/>
      <c r="W3390" s="39"/>
      <c r="X3390" s="39"/>
      <c r="Y3390" s="39"/>
      <c r="Z3390" s="39"/>
      <c r="AA3390" s="39"/>
      <c r="AB3390" s="39"/>
      <c r="AC3390" s="39"/>
      <c r="AD3390" s="39"/>
      <c r="AE3390" s="39"/>
      <c r="AF3390" s="39"/>
      <c r="AG3390" s="39"/>
      <c r="AH3390" s="39"/>
      <c r="AI3390" s="39"/>
      <c r="AJ3390" s="39"/>
      <c r="AK3390" s="39"/>
      <c r="AL3390" s="39"/>
      <c r="AM3390" s="39"/>
      <c r="AN3390" s="39"/>
      <c r="AO3390" s="39"/>
      <c r="AP3390" s="39"/>
      <c r="AQ3390" s="39"/>
      <c r="AR3390" s="39"/>
      <c r="AS3390" s="39"/>
      <c r="AT3390" s="39"/>
      <c r="AU3390" s="39"/>
      <c r="AV3390" s="39"/>
      <c r="AW3390" s="39"/>
      <c r="AX3390" s="39"/>
      <c r="AY3390" s="39"/>
      <c r="AZ3390" s="39"/>
      <c r="BA3390" s="39"/>
      <c r="BB3390" s="39"/>
      <c r="BC3390" s="39"/>
      <c r="BD3390" s="39"/>
      <c r="BE3390" s="39"/>
      <c r="BF3390" s="39"/>
      <c r="BG3390" s="39"/>
      <c r="BH3390" s="39"/>
      <c r="BI3390" s="39"/>
      <c r="BJ3390" s="39"/>
      <c r="BK3390" s="39"/>
      <c r="BL3390" s="39"/>
      <c r="BM3390" s="39"/>
      <c r="BN3390" s="39"/>
      <c r="BO3390" s="39"/>
      <c r="BP3390" s="39"/>
      <c r="BQ3390" s="39"/>
      <c r="BR3390" s="39"/>
      <c r="BS3390" s="39"/>
      <c r="BT3390" s="39"/>
      <c r="BU3390" s="39"/>
      <c r="BV3390" s="39"/>
      <c r="BW3390" s="39"/>
      <c r="BX3390" s="39"/>
      <c r="BY3390" s="39"/>
      <c r="BZ3390" s="39"/>
      <c r="CA3390" s="39"/>
      <c r="CB3390" s="39"/>
      <c r="CC3390" s="39"/>
      <c r="CD3390" s="39"/>
      <c r="CE3390" s="39"/>
      <c r="CF3390" s="39"/>
      <c r="CG3390" s="39"/>
      <c r="CH3390" s="39"/>
      <c r="CI3390" s="39"/>
      <c r="CJ3390" s="39"/>
      <c r="CK3390" s="39"/>
      <c r="CL3390" s="39"/>
      <c r="CM3390" s="39"/>
      <c r="CN3390" s="39"/>
      <c r="CO3390" s="39"/>
      <c r="CP3390" s="39"/>
      <c r="CQ3390" s="39"/>
      <c r="CR3390" s="39"/>
      <c r="CS3390" s="39"/>
      <c r="CT3390" s="39"/>
      <c r="CU3390" s="39"/>
      <c r="CV3390" s="39"/>
      <c r="CW3390" s="39"/>
      <c r="CX3390" s="39"/>
      <c r="CY3390" s="39"/>
      <c r="CZ3390" s="39"/>
      <c r="DA3390" s="39"/>
      <c r="DB3390" s="39"/>
      <c r="DC3390" s="39"/>
      <c r="DD3390" s="39"/>
      <c r="DE3390" s="39"/>
    </row>
    <row r="3391" spans="1:109" s="38" customFormat="1" ht="12">
      <c r="A3391" s="298"/>
      <c r="B3391" s="298"/>
      <c r="C3391" s="298"/>
      <c r="D3391" s="298"/>
      <c r="E3391" s="298"/>
      <c r="F3391" s="298"/>
      <c r="G3391" s="298"/>
      <c r="H3391" s="298"/>
      <c r="I3391" s="298"/>
      <c r="J3391" s="298"/>
      <c r="K3391" s="298"/>
      <c r="L3391" s="299"/>
      <c r="M3391" s="302"/>
      <c r="N3391" s="298"/>
      <c r="O3391" s="238"/>
      <c r="P3391" s="238"/>
      <c r="Q3391" s="238"/>
      <c r="T3391" s="39"/>
      <c r="U3391" s="39"/>
      <c r="V3391" s="39"/>
      <c r="W3391" s="39"/>
      <c r="X3391" s="39"/>
      <c r="Y3391" s="39"/>
      <c r="Z3391" s="39"/>
      <c r="AA3391" s="39"/>
      <c r="AB3391" s="39"/>
      <c r="AC3391" s="39"/>
      <c r="AD3391" s="39"/>
      <c r="AE3391" s="39"/>
      <c r="AF3391" s="39"/>
      <c r="AG3391" s="39"/>
      <c r="AH3391" s="39"/>
      <c r="AI3391" s="39"/>
      <c r="AJ3391" s="39"/>
      <c r="AK3391" s="39"/>
      <c r="AL3391" s="39"/>
      <c r="AM3391" s="39"/>
      <c r="AN3391" s="39"/>
      <c r="AO3391" s="39"/>
      <c r="AP3391" s="39"/>
      <c r="AQ3391" s="39"/>
      <c r="AR3391" s="39"/>
      <c r="AS3391" s="39"/>
      <c r="AT3391" s="39"/>
      <c r="AU3391" s="39"/>
      <c r="AV3391" s="39"/>
      <c r="AW3391" s="39"/>
      <c r="AX3391" s="39"/>
      <c r="AY3391" s="39"/>
      <c r="AZ3391" s="39"/>
      <c r="BA3391" s="39"/>
      <c r="BB3391" s="39"/>
      <c r="BC3391" s="39"/>
      <c r="BD3391" s="39"/>
      <c r="BE3391" s="39"/>
      <c r="BF3391" s="39"/>
      <c r="BG3391" s="39"/>
      <c r="BH3391" s="39"/>
      <c r="BI3391" s="39"/>
      <c r="BJ3391" s="39"/>
      <c r="BK3391" s="39"/>
      <c r="BL3391" s="39"/>
      <c r="BM3391" s="39"/>
      <c r="BN3391" s="39"/>
      <c r="BO3391" s="39"/>
      <c r="BP3391" s="39"/>
      <c r="BQ3391" s="39"/>
      <c r="BR3391" s="39"/>
      <c r="BS3391" s="39"/>
      <c r="BT3391" s="39"/>
      <c r="BU3391" s="39"/>
      <c r="BV3391" s="39"/>
      <c r="BW3391" s="39"/>
      <c r="BX3391" s="39"/>
      <c r="BY3391" s="39"/>
      <c r="BZ3391" s="39"/>
      <c r="CA3391" s="39"/>
      <c r="CB3391" s="39"/>
      <c r="CC3391" s="39"/>
      <c r="CD3391" s="39"/>
      <c r="CE3391" s="39"/>
      <c r="CF3391" s="39"/>
      <c r="CG3391" s="39"/>
      <c r="CH3391" s="39"/>
      <c r="CI3391" s="39"/>
      <c r="CJ3391" s="39"/>
      <c r="CK3391" s="39"/>
      <c r="CL3391" s="39"/>
      <c r="CM3391" s="39"/>
      <c r="CN3391" s="39"/>
      <c r="CO3391" s="39"/>
      <c r="CP3391" s="39"/>
      <c r="CQ3391" s="39"/>
      <c r="CR3391" s="39"/>
      <c r="CS3391" s="39"/>
      <c r="CT3391" s="39"/>
      <c r="CU3391" s="39"/>
      <c r="CV3391" s="39"/>
      <c r="CW3391" s="39"/>
      <c r="CX3391" s="39"/>
      <c r="CY3391" s="39"/>
      <c r="CZ3391" s="39"/>
      <c r="DA3391" s="39"/>
      <c r="DB3391" s="39"/>
      <c r="DC3391" s="39"/>
      <c r="DD3391" s="39"/>
      <c r="DE3391" s="39"/>
    </row>
    <row r="3392" spans="1:109" s="38" customFormat="1" ht="12">
      <c r="A3392" s="298"/>
      <c r="B3392" s="298"/>
      <c r="C3392" s="298"/>
      <c r="D3392" s="298"/>
      <c r="E3392" s="298"/>
      <c r="F3392" s="298"/>
      <c r="G3392" s="298"/>
      <c r="H3392" s="298"/>
      <c r="I3392" s="298"/>
      <c r="J3392" s="298"/>
      <c r="K3392" s="298"/>
      <c r="L3392" s="299"/>
      <c r="M3392" s="302"/>
      <c r="N3392" s="298"/>
      <c r="O3392" s="238"/>
      <c r="P3392" s="238"/>
      <c r="Q3392" s="238"/>
      <c r="T3392" s="39"/>
      <c r="U3392" s="39"/>
      <c r="V3392" s="39"/>
      <c r="W3392" s="39"/>
      <c r="X3392" s="39"/>
      <c r="Y3392" s="39"/>
      <c r="Z3392" s="39"/>
      <c r="AA3392" s="39"/>
      <c r="AB3392" s="39"/>
      <c r="AC3392" s="39"/>
      <c r="AD3392" s="39"/>
      <c r="AE3392" s="39"/>
      <c r="AF3392" s="39"/>
      <c r="AG3392" s="39"/>
      <c r="AH3392" s="39"/>
      <c r="AI3392" s="39"/>
      <c r="AJ3392" s="39"/>
      <c r="AK3392" s="39"/>
      <c r="AL3392" s="39"/>
      <c r="AM3392" s="39"/>
      <c r="AN3392" s="39"/>
      <c r="AO3392" s="39"/>
      <c r="AP3392" s="39"/>
      <c r="AQ3392" s="39"/>
      <c r="AR3392" s="39"/>
      <c r="AS3392" s="39"/>
      <c r="AT3392" s="39"/>
      <c r="AU3392" s="39"/>
      <c r="AV3392" s="39"/>
      <c r="AW3392" s="39"/>
      <c r="AX3392" s="39"/>
      <c r="AY3392" s="39"/>
      <c r="AZ3392" s="39"/>
      <c r="BA3392" s="39"/>
      <c r="BB3392" s="39"/>
      <c r="BC3392" s="39"/>
      <c r="BD3392" s="39"/>
      <c r="BE3392" s="39"/>
      <c r="BF3392" s="39"/>
      <c r="BG3392" s="39"/>
      <c r="BH3392" s="39"/>
      <c r="BI3392" s="39"/>
      <c r="BJ3392" s="39"/>
      <c r="BK3392" s="39"/>
      <c r="BL3392" s="39"/>
      <c r="BM3392" s="39"/>
      <c r="BN3392" s="39"/>
      <c r="BO3392" s="39"/>
      <c r="BP3392" s="39"/>
      <c r="BQ3392" s="39"/>
      <c r="BR3392" s="39"/>
      <c r="BS3392" s="39"/>
      <c r="BT3392" s="39"/>
      <c r="BU3392" s="39"/>
      <c r="BV3392" s="39"/>
      <c r="BW3392" s="39"/>
      <c r="BX3392" s="39"/>
      <c r="BY3392" s="39"/>
      <c r="BZ3392" s="39"/>
      <c r="CA3392" s="39"/>
      <c r="CB3392" s="39"/>
      <c r="CC3392" s="39"/>
      <c r="CD3392" s="39"/>
      <c r="CE3392" s="39"/>
      <c r="CF3392" s="39"/>
      <c r="CG3392" s="39"/>
      <c r="CH3392" s="39"/>
      <c r="CI3392" s="39"/>
      <c r="CJ3392" s="39"/>
      <c r="CK3392" s="39"/>
      <c r="CL3392" s="39"/>
      <c r="CM3392" s="39"/>
      <c r="CN3392" s="39"/>
      <c r="CO3392" s="39"/>
      <c r="CP3392" s="39"/>
      <c r="CQ3392" s="39"/>
      <c r="CR3392" s="39"/>
      <c r="CS3392" s="39"/>
      <c r="CT3392" s="39"/>
      <c r="CU3392" s="39"/>
      <c r="CV3392" s="39"/>
      <c r="CW3392" s="39"/>
      <c r="CX3392" s="39"/>
      <c r="CY3392" s="39"/>
      <c r="CZ3392" s="39"/>
      <c r="DA3392" s="39"/>
      <c r="DB3392" s="39"/>
      <c r="DC3392" s="39"/>
      <c r="DD3392" s="39"/>
      <c r="DE3392" s="39"/>
    </row>
    <row r="3393" spans="1:109" s="38" customFormat="1" ht="12">
      <c r="A3393" s="298"/>
      <c r="B3393" s="298"/>
      <c r="C3393" s="298"/>
      <c r="D3393" s="298"/>
      <c r="E3393" s="298"/>
      <c r="F3393" s="298"/>
      <c r="G3393" s="298"/>
      <c r="H3393" s="298"/>
      <c r="I3393" s="298"/>
      <c r="J3393" s="298"/>
      <c r="K3393" s="298"/>
      <c r="L3393" s="299"/>
      <c r="M3393" s="302"/>
      <c r="N3393" s="298"/>
      <c r="O3393" s="238"/>
      <c r="P3393" s="238"/>
      <c r="Q3393" s="238"/>
      <c r="T3393" s="39"/>
      <c r="U3393" s="39"/>
      <c r="V3393" s="39"/>
      <c r="W3393" s="39"/>
      <c r="X3393" s="39"/>
      <c r="Y3393" s="39"/>
      <c r="Z3393" s="39"/>
      <c r="AA3393" s="39"/>
      <c r="AB3393" s="39"/>
      <c r="AC3393" s="39"/>
      <c r="AD3393" s="39"/>
      <c r="AE3393" s="39"/>
      <c r="AF3393" s="39"/>
      <c r="AG3393" s="39"/>
      <c r="AH3393" s="39"/>
      <c r="AI3393" s="39"/>
      <c r="AJ3393" s="39"/>
      <c r="AK3393" s="39"/>
      <c r="AL3393" s="39"/>
      <c r="AM3393" s="39"/>
      <c r="AN3393" s="39"/>
      <c r="AO3393" s="39"/>
      <c r="AP3393" s="39"/>
      <c r="AQ3393" s="39"/>
      <c r="AR3393" s="39"/>
      <c r="AS3393" s="39"/>
      <c r="AT3393" s="39"/>
      <c r="AU3393" s="39"/>
      <c r="AV3393" s="39"/>
      <c r="AW3393" s="39"/>
      <c r="AX3393" s="39"/>
      <c r="AY3393" s="39"/>
      <c r="AZ3393" s="39"/>
      <c r="BA3393" s="39"/>
      <c r="BB3393" s="39"/>
      <c r="BC3393" s="39"/>
      <c r="BD3393" s="39"/>
      <c r="BE3393" s="39"/>
      <c r="BF3393" s="39"/>
      <c r="BG3393" s="39"/>
      <c r="BH3393" s="39"/>
      <c r="BI3393" s="39"/>
      <c r="BJ3393" s="39"/>
      <c r="BK3393" s="39"/>
      <c r="BL3393" s="39"/>
      <c r="BM3393" s="39"/>
      <c r="BN3393" s="39"/>
      <c r="BO3393" s="39"/>
      <c r="BP3393" s="39"/>
      <c r="BQ3393" s="39"/>
      <c r="BR3393" s="39"/>
      <c r="BS3393" s="39"/>
      <c r="BT3393" s="39"/>
      <c r="BU3393" s="39"/>
      <c r="BV3393" s="39"/>
      <c r="BW3393" s="39"/>
      <c r="BX3393" s="39"/>
      <c r="BY3393" s="39"/>
      <c r="BZ3393" s="39"/>
      <c r="CA3393" s="39"/>
      <c r="CB3393" s="39"/>
      <c r="CC3393" s="39"/>
      <c r="CD3393" s="39"/>
      <c r="CE3393" s="39"/>
      <c r="CF3393" s="39"/>
      <c r="CG3393" s="39"/>
      <c r="CH3393" s="39"/>
      <c r="CI3393" s="39"/>
      <c r="CJ3393" s="39"/>
      <c r="CK3393" s="39"/>
      <c r="CL3393" s="39"/>
      <c r="CM3393" s="39"/>
      <c r="CN3393" s="39"/>
      <c r="CO3393" s="39"/>
      <c r="CP3393" s="39"/>
      <c r="CQ3393" s="39"/>
      <c r="CR3393" s="39"/>
      <c r="CS3393" s="39"/>
      <c r="CT3393" s="39"/>
      <c r="CU3393" s="39"/>
      <c r="CV3393" s="39"/>
      <c r="CW3393" s="39"/>
      <c r="CX3393" s="39"/>
      <c r="CY3393" s="39"/>
      <c r="CZ3393" s="39"/>
      <c r="DA3393" s="39"/>
      <c r="DB3393" s="39"/>
      <c r="DC3393" s="39"/>
      <c r="DD3393" s="39"/>
      <c r="DE3393" s="39"/>
    </row>
    <row r="3394" spans="1:109" s="38" customFormat="1" ht="12">
      <c r="A3394" s="298"/>
      <c r="B3394" s="298"/>
      <c r="C3394" s="298"/>
      <c r="D3394" s="298"/>
      <c r="E3394" s="298"/>
      <c r="F3394" s="298"/>
      <c r="G3394" s="298"/>
      <c r="H3394" s="298"/>
      <c r="I3394" s="298"/>
      <c r="J3394" s="298"/>
      <c r="K3394" s="298"/>
      <c r="L3394" s="299"/>
      <c r="M3394" s="302"/>
      <c r="N3394" s="298"/>
      <c r="O3394" s="238"/>
      <c r="P3394" s="238"/>
      <c r="Q3394" s="238"/>
      <c r="T3394" s="39"/>
      <c r="U3394" s="39"/>
      <c r="V3394" s="39"/>
      <c r="W3394" s="39"/>
      <c r="X3394" s="39"/>
      <c r="Y3394" s="39"/>
      <c r="Z3394" s="39"/>
      <c r="AA3394" s="39"/>
      <c r="AB3394" s="39"/>
      <c r="AC3394" s="39"/>
      <c r="AD3394" s="39"/>
      <c r="AE3394" s="39"/>
      <c r="AF3394" s="39"/>
      <c r="AG3394" s="39"/>
      <c r="AH3394" s="39"/>
      <c r="AI3394" s="39"/>
      <c r="AJ3394" s="39"/>
      <c r="AK3394" s="39"/>
      <c r="AL3394" s="39"/>
      <c r="AM3394" s="39"/>
      <c r="AN3394" s="39"/>
      <c r="AO3394" s="39"/>
      <c r="AP3394" s="39"/>
      <c r="AQ3394" s="39"/>
      <c r="AR3394" s="39"/>
      <c r="AS3394" s="39"/>
      <c r="AT3394" s="39"/>
      <c r="AU3394" s="39"/>
      <c r="AV3394" s="39"/>
      <c r="AW3394" s="39"/>
      <c r="AX3394" s="39"/>
      <c r="AY3394" s="39"/>
      <c r="AZ3394" s="39"/>
      <c r="BA3394" s="39"/>
      <c r="BB3394" s="39"/>
      <c r="BC3394" s="39"/>
      <c r="BD3394" s="39"/>
      <c r="BE3394" s="39"/>
      <c r="BF3394" s="39"/>
      <c r="BG3394" s="39"/>
      <c r="BH3394" s="39"/>
      <c r="BI3394" s="39"/>
      <c r="BJ3394" s="39"/>
      <c r="BK3394" s="39"/>
      <c r="BL3394" s="39"/>
      <c r="BM3394" s="39"/>
      <c r="BN3394" s="39"/>
      <c r="BO3394" s="39"/>
      <c r="BP3394" s="39"/>
      <c r="BQ3394" s="39"/>
      <c r="BR3394" s="39"/>
      <c r="BS3394" s="39"/>
      <c r="BT3394" s="39"/>
      <c r="BU3394" s="39"/>
      <c r="BV3394" s="39"/>
      <c r="BW3394" s="39"/>
      <c r="BX3394" s="39"/>
      <c r="BY3394" s="39"/>
      <c r="BZ3394" s="39"/>
      <c r="CA3394" s="39"/>
      <c r="CB3394" s="39"/>
      <c r="CC3394" s="39"/>
      <c r="CD3394" s="39"/>
      <c r="CE3394" s="39"/>
      <c r="CF3394" s="39"/>
      <c r="CG3394" s="39"/>
      <c r="CH3394" s="39"/>
      <c r="CI3394" s="39"/>
      <c r="CJ3394" s="39"/>
      <c r="CK3394" s="39"/>
      <c r="CL3394" s="39"/>
      <c r="CM3394" s="39"/>
      <c r="CN3394" s="39"/>
      <c r="CO3394" s="39"/>
      <c r="CP3394" s="39"/>
      <c r="CQ3394" s="39"/>
      <c r="CR3394" s="39"/>
      <c r="CS3394" s="39"/>
      <c r="CT3394" s="39"/>
      <c r="CU3394" s="39"/>
      <c r="CV3394" s="39"/>
      <c r="CW3394" s="39"/>
      <c r="CX3394" s="39"/>
      <c r="CY3394" s="39"/>
      <c r="CZ3394" s="39"/>
      <c r="DA3394" s="39"/>
      <c r="DB3394" s="39"/>
      <c r="DC3394" s="39"/>
      <c r="DD3394" s="39"/>
      <c r="DE3394" s="39"/>
    </row>
    <row r="3395" spans="1:109" s="38" customFormat="1" ht="12">
      <c r="A3395" s="298"/>
      <c r="B3395" s="298"/>
      <c r="C3395" s="298"/>
      <c r="D3395" s="298"/>
      <c r="E3395" s="298"/>
      <c r="F3395" s="298"/>
      <c r="G3395" s="298"/>
      <c r="H3395" s="298"/>
      <c r="I3395" s="298"/>
      <c r="J3395" s="298"/>
      <c r="K3395" s="298"/>
      <c r="L3395" s="299"/>
      <c r="M3395" s="302"/>
      <c r="N3395" s="298"/>
      <c r="O3395" s="238"/>
      <c r="P3395" s="238"/>
      <c r="Q3395" s="238"/>
      <c r="T3395" s="39"/>
      <c r="U3395" s="39"/>
      <c r="V3395" s="39"/>
      <c r="W3395" s="39"/>
      <c r="X3395" s="39"/>
      <c r="Y3395" s="39"/>
      <c r="Z3395" s="39"/>
      <c r="AA3395" s="39"/>
      <c r="AB3395" s="39"/>
      <c r="AC3395" s="39"/>
      <c r="AD3395" s="39"/>
      <c r="AE3395" s="39"/>
      <c r="AF3395" s="39"/>
      <c r="AG3395" s="39"/>
      <c r="AH3395" s="39"/>
      <c r="AI3395" s="39"/>
      <c r="AJ3395" s="39"/>
      <c r="AK3395" s="39"/>
      <c r="AL3395" s="39"/>
      <c r="AM3395" s="39"/>
      <c r="AN3395" s="39"/>
      <c r="AO3395" s="39"/>
      <c r="AP3395" s="39"/>
      <c r="AQ3395" s="39"/>
      <c r="AR3395" s="39"/>
      <c r="AS3395" s="39"/>
      <c r="AT3395" s="39"/>
      <c r="AU3395" s="39"/>
      <c r="AV3395" s="39"/>
      <c r="AW3395" s="39"/>
      <c r="AX3395" s="39"/>
      <c r="AY3395" s="39"/>
      <c r="AZ3395" s="39"/>
      <c r="BA3395" s="39"/>
      <c r="BB3395" s="39"/>
      <c r="BC3395" s="39"/>
      <c r="BD3395" s="39"/>
      <c r="BE3395" s="39"/>
      <c r="BF3395" s="39"/>
      <c r="BG3395" s="39"/>
      <c r="BH3395" s="39"/>
      <c r="BI3395" s="39"/>
      <c r="BJ3395" s="39"/>
      <c r="BK3395" s="39"/>
      <c r="BL3395" s="39"/>
      <c r="BM3395" s="39"/>
      <c r="BN3395" s="39"/>
      <c r="BO3395" s="39"/>
      <c r="BP3395" s="39"/>
      <c r="BQ3395" s="39"/>
      <c r="BR3395" s="39"/>
      <c r="BS3395" s="39"/>
      <c r="BT3395" s="39"/>
      <c r="BU3395" s="39"/>
      <c r="BV3395" s="39"/>
      <c r="BW3395" s="39"/>
      <c r="BX3395" s="39"/>
      <c r="BY3395" s="39"/>
      <c r="BZ3395" s="39"/>
      <c r="CA3395" s="39"/>
      <c r="CB3395" s="39"/>
      <c r="CC3395" s="39"/>
      <c r="CD3395" s="39"/>
      <c r="CE3395" s="39"/>
      <c r="CF3395" s="39"/>
      <c r="CG3395" s="39"/>
      <c r="CH3395" s="39"/>
      <c r="CI3395" s="39"/>
      <c r="CJ3395" s="39"/>
      <c r="CK3395" s="39"/>
      <c r="CL3395" s="39"/>
      <c r="CM3395" s="39"/>
      <c r="CN3395" s="39"/>
      <c r="CO3395" s="39"/>
      <c r="CP3395" s="39"/>
      <c r="CQ3395" s="39"/>
      <c r="CR3395" s="39"/>
      <c r="CS3395" s="39"/>
      <c r="CT3395" s="39"/>
      <c r="CU3395" s="39"/>
      <c r="CV3395" s="39"/>
      <c r="CW3395" s="39"/>
      <c r="CX3395" s="39"/>
      <c r="CY3395" s="39"/>
      <c r="CZ3395" s="39"/>
      <c r="DA3395" s="39"/>
      <c r="DB3395" s="39"/>
      <c r="DC3395" s="39"/>
      <c r="DD3395" s="39"/>
      <c r="DE3395" s="39"/>
    </row>
    <row r="3396" spans="1:109" s="38" customFormat="1" ht="12">
      <c r="A3396" s="298"/>
      <c r="B3396" s="298"/>
      <c r="C3396" s="298"/>
      <c r="D3396" s="298"/>
      <c r="E3396" s="298"/>
      <c r="F3396" s="298"/>
      <c r="G3396" s="298"/>
      <c r="H3396" s="298"/>
      <c r="I3396" s="298"/>
      <c r="J3396" s="298"/>
      <c r="K3396" s="298"/>
      <c r="L3396" s="299"/>
      <c r="M3396" s="302"/>
      <c r="N3396" s="298"/>
      <c r="O3396" s="238"/>
      <c r="P3396" s="238"/>
      <c r="Q3396" s="238"/>
      <c r="T3396" s="39"/>
      <c r="U3396" s="39"/>
      <c r="V3396" s="39"/>
      <c r="W3396" s="39"/>
      <c r="X3396" s="39"/>
      <c r="Y3396" s="39"/>
      <c r="Z3396" s="39"/>
      <c r="AA3396" s="39"/>
      <c r="AB3396" s="39"/>
      <c r="AC3396" s="39"/>
      <c r="AD3396" s="39"/>
      <c r="AE3396" s="39"/>
      <c r="AF3396" s="39"/>
      <c r="AG3396" s="39"/>
      <c r="AH3396" s="39"/>
      <c r="AI3396" s="39"/>
      <c r="AJ3396" s="39"/>
      <c r="AK3396" s="39"/>
      <c r="AL3396" s="39"/>
      <c r="AM3396" s="39"/>
      <c r="AN3396" s="39"/>
      <c r="AO3396" s="39"/>
      <c r="AP3396" s="39"/>
      <c r="AQ3396" s="39"/>
      <c r="AR3396" s="39"/>
      <c r="AS3396" s="39"/>
      <c r="AT3396" s="39"/>
      <c r="AU3396" s="39"/>
      <c r="AV3396" s="39"/>
      <c r="AW3396" s="39"/>
      <c r="AX3396" s="39"/>
      <c r="AY3396" s="39"/>
      <c r="AZ3396" s="39"/>
      <c r="BA3396" s="39"/>
      <c r="BB3396" s="39"/>
      <c r="BC3396" s="39"/>
      <c r="BD3396" s="39"/>
      <c r="BE3396" s="39"/>
      <c r="BF3396" s="39"/>
      <c r="BG3396" s="39"/>
      <c r="BH3396" s="39"/>
      <c r="BI3396" s="39"/>
      <c r="BJ3396" s="39"/>
      <c r="BK3396" s="39"/>
      <c r="BL3396" s="39"/>
      <c r="BM3396" s="39"/>
      <c r="BN3396" s="39"/>
      <c r="BO3396" s="39"/>
      <c r="BP3396" s="39"/>
      <c r="BQ3396" s="39"/>
      <c r="BR3396" s="39"/>
      <c r="BS3396" s="39"/>
      <c r="BT3396" s="39"/>
      <c r="BU3396" s="39"/>
      <c r="BV3396" s="39"/>
      <c r="BW3396" s="39"/>
      <c r="BX3396" s="39"/>
      <c r="BY3396" s="39"/>
      <c r="BZ3396" s="39"/>
      <c r="CA3396" s="39"/>
      <c r="CB3396" s="39"/>
      <c r="CC3396" s="39"/>
      <c r="CD3396" s="39"/>
      <c r="CE3396" s="39"/>
      <c r="CF3396" s="39"/>
      <c r="CG3396" s="39"/>
      <c r="CH3396" s="39"/>
      <c r="CI3396" s="39"/>
      <c r="CJ3396" s="39"/>
      <c r="CK3396" s="39"/>
      <c r="CL3396" s="39"/>
      <c r="CM3396" s="39"/>
      <c r="CN3396" s="39"/>
      <c r="CO3396" s="39"/>
      <c r="CP3396" s="39"/>
      <c r="CQ3396" s="39"/>
      <c r="CR3396" s="39"/>
      <c r="CS3396" s="39"/>
      <c r="CT3396" s="39"/>
      <c r="CU3396" s="39"/>
      <c r="CV3396" s="39"/>
      <c r="CW3396" s="39"/>
      <c r="CX3396" s="39"/>
      <c r="CY3396" s="39"/>
      <c r="CZ3396" s="39"/>
      <c r="DA3396" s="39"/>
      <c r="DB3396" s="39"/>
      <c r="DC3396" s="39"/>
      <c r="DD3396" s="39"/>
      <c r="DE3396" s="39"/>
    </row>
    <row r="3397" spans="1:109" s="38" customFormat="1" ht="12">
      <c r="A3397" s="298"/>
      <c r="B3397" s="298"/>
      <c r="C3397" s="298"/>
      <c r="D3397" s="298"/>
      <c r="E3397" s="298"/>
      <c r="F3397" s="298"/>
      <c r="G3397" s="298"/>
      <c r="H3397" s="298"/>
      <c r="I3397" s="298"/>
      <c r="J3397" s="298"/>
      <c r="K3397" s="298"/>
      <c r="L3397" s="299"/>
      <c r="M3397" s="302"/>
      <c r="N3397" s="298"/>
      <c r="O3397" s="238"/>
      <c r="P3397" s="238"/>
      <c r="Q3397" s="238"/>
      <c r="T3397" s="39"/>
      <c r="U3397" s="39"/>
      <c r="V3397" s="39"/>
      <c r="W3397" s="39"/>
      <c r="X3397" s="39"/>
      <c r="Y3397" s="39"/>
      <c r="Z3397" s="39"/>
      <c r="AA3397" s="39"/>
      <c r="AB3397" s="39"/>
      <c r="AC3397" s="39"/>
      <c r="AD3397" s="39"/>
      <c r="AE3397" s="39"/>
      <c r="AF3397" s="39"/>
      <c r="AG3397" s="39"/>
      <c r="AH3397" s="39"/>
      <c r="AI3397" s="39"/>
      <c r="AJ3397" s="39"/>
      <c r="AK3397" s="39"/>
      <c r="AL3397" s="39"/>
      <c r="AM3397" s="39"/>
      <c r="AN3397" s="39"/>
      <c r="AO3397" s="39"/>
      <c r="AP3397" s="39"/>
      <c r="AQ3397" s="39"/>
      <c r="AR3397" s="39"/>
      <c r="AS3397" s="39"/>
      <c r="AT3397" s="39"/>
      <c r="AU3397" s="39"/>
      <c r="AV3397" s="39"/>
      <c r="AW3397" s="39"/>
      <c r="AX3397" s="39"/>
      <c r="AY3397" s="39"/>
      <c r="AZ3397" s="39"/>
      <c r="BA3397" s="39"/>
      <c r="BB3397" s="39"/>
      <c r="BC3397" s="39"/>
      <c r="BD3397" s="39"/>
      <c r="BE3397" s="39"/>
      <c r="BF3397" s="39"/>
      <c r="BG3397" s="39"/>
      <c r="BH3397" s="39"/>
      <c r="BI3397" s="39"/>
      <c r="BJ3397" s="39"/>
      <c r="BK3397" s="39"/>
      <c r="BL3397" s="39"/>
      <c r="BM3397" s="39"/>
      <c r="BN3397" s="39"/>
      <c r="BO3397" s="39"/>
      <c r="BP3397" s="39"/>
      <c r="BQ3397" s="39"/>
      <c r="BR3397" s="39"/>
      <c r="BS3397" s="39"/>
      <c r="BT3397" s="39"/>
      <c r="BU3397" s="39"/>
      <c r="BV3397" s="39"/>
      <c r="BW3397" s="39"/>
      <c r="BX3397" s="39"/>
      <c r="BY3397" s="39"/>
      <c r="BZ3397" s="39"/>
      <c r="CA3397" s="39"/>
      <c r="CB3397" s="39"/>
      <c r="CC3397" s="39"/>
      <c r="CD3397" s="39"/>
      <c r="CE3397" s="39"/>
      <c r="CF3397" s="39"/>
      <c r="CG3397" s="39"/>
      <c r="CH3397" s="39"/>
      <c r="CI3397" s="39"/>
      <c r="CJ3397" s="39"/>
      <c r="CK3397" s="39"/>
      <c r="CL3397" s="39"/>
      <c r="CM3397" s="39"/>
      <c r="CN3397" s="39"/>
      <c r="CO3397" s="39"/>
      <c r="CP3397" s="39"/>
      <c r="CQ3397" s="39"/>
      <c r="CR3397" s="39"/>
      <c r="CS3397" s="39"/>
      <c r="CT3397" s="39"/>
      <c r="CU3397" s="39"/>
      <c r="CV3397" s="39"/>
      <c r="CW3397" s="39"/>
      <c r="CX3397" s="39"/>
      <c r="CY3397" s="39"/>
      <c r="CZ3397" s="39"/>
      <c r="DA3397" s="39"/>
      <c r="DB3397" s="39"/>
      <c r="DC3397" s="39"/>
      <c r="DD3397" s="39"/>
      <c r="DE3397" s="39"/>
    </row>
    <row r="3398" spans="1:109" s="38" customFormat="1" ht="12">
      <c r="A3398" s="298"/>
      <c r="B3398" s="298"/>
      <c r="C3398" s="298"/>
      <c r="D3398" s="298"/>
      <c r="E3398" s="298"/>
      <c r="F3398" s="298"/>
      <c r="G3398" s="298"/>
      <c r="H3398" s="298"/>
      <c r="I3398" s="298"/>
      <c r="J3398" s="298"/>
      <c r="K3398" s="298"/>
      <c r="L3398" s="299"/>
      <c r="M3398" s="302"/>
      <c r="N3398" s="298"/>
      <c r="O3398" s="238"/>
      <c r="P3398" s="238"/>
      <c r="Q3398" s="238"/>
      <c r="T3398" s="39"/>
      <c r="U3398" s="39"/>
      <c r="V3398" s="39"/>
      <c r="W3398" s="39"/>
      <c r="X3398" s="39"/>
      <c r="Y3398" s="39"/>
      <c r="Z3398" s="39"/>
      <c r="AA3398" s="39"/>
      <c r="AB3398" s="39"/>
      <c r="AC3398" s="39"/>
      <c r="AD3398" s="39"/>
      <c r="AE3398" s="39"/>
      <c r="AF3398" s="39"/>
      <c r="AG3398" s="39"/>
      <c r="AH3398" s="39"/>
      <c r="AI3398" s="39"/>
      <c r="AJ3398" s="39"/>
      <c r="AK3398" s="39"/>
      <c r="AL3398" s="39"/>
      <c r="AM3398" s="39"/>
      <c r="AN3398" s="39"/>
      <c r="AO3398" s="39"/>
      <c r="AP3398" s="39"/>
      <c r="AQ3398" s="39"/>
      <c r="AR3398" s="39"/>
      <c r="AS3398" s="39"/>
      <c r="AT3398" s="39"/>
      <c r="AU3398" s="39"/>
      <c r="AV3398" s="39"/>
      <c r="AW3398" s="39"/>
      <c r="AX3398" s="39"/>
      <c r="AY3398" s="39"/>
      <c r="AZ3398" s="39"/>
      <c r="BA3398" s="39"/>
      <c r="BB3398" s="39"/>
      <c r="BC3398" s="39"/>
      <c r="BD3398" s="39"/>
      <c r="BE3398" s="39"/>
      <c r="BF3398" s="39"/>
      <c r="BG3398" s="39"/>
      <c r="BH3398" s="39"/>
      <c r="BI3398" s="39"/>
      <c r="BJ3398" s="39"/>
      <c r="BK3398" s="39"/>
      <c r="BL3398" s="39"/>
      <c r="BM3398" s="39"/>
      <c r="BN3398" s="39"/>
      <c r="BO3398" s="39"/>
      <c r="BP3398" s="39"/>
      <c r="BQ3398" s="39"/>
      <c r="BR3398" s="39"/>
      <c r="BS3398" s="39"/>
      <c r="BT3398" s="39"/>
      <c r="BU3398" s="39"/>
      <c r="BV3398" s="39"/>
      <c r="BW3398" s="39"/>
      <c r="BX3398" s="39"/>
      <c r="BY3398" s="39"/>
      <c r="BZ3398" s="39"/>
      <c r="CA3398" s="39"/>
      <c r="CB3398" s="39"/>
      <c r="CC3398" s="39"/>
      <c r="CD3398" s="39"/>
      <c r="CE3398" s="39"/>
      <c r="CF3398" s="39"/>
      <c r="CG3398" s="39"/>
      <c r="CH3398" s="39"/>
      <c r="CI3398" s="39"/>
      <c r="CJ3398" s="39"/>
      <c r="CK3398" s="39"/>
      <c r="CL3398" s="39"/>
      <c r="CM3398" s="39"/>
      <c r="CN3398" s="39"/>
      <c r="CO3398" s="39"/>
      <c r="CP3398" s="39"/>
      <c r="CQ3398" s="39"/>
      <c r="CR3398" s="39"/>
      <c r="CS3398" s="39"/>
      <c r="CT3398" s="39"/>
      <c r="CU3398" s="39"/>
      <c r="CV3398" s="39"/>
      <c r="CW3398" s="39"/>
      <c r="CX3398" s="39"/>
      <c r="CY3398" s="39"/>
      <c r="CZ3398" s="39"/>
      <c r="DA3398" s="39"/>
      <c r="DB3398" s="39"/>
      <c r="DC3398" s="39"/>
      <c r="DD3398" s="39"/>
      <c r="DE3398" s="39"/>
    </row>
    <row r="3399" spans="1:109" s="38" customFormat="1" ht="12">
      <c r="A3399" s="298"/>
      <c r="B3399" s="298"/>
      <c r="C3399" s="298"/>
      <c r="D3399" s="298"/>
      <c r="E3399" s="298"/>
      <c r="F3399" s="298"/>
      <c r="G3399" s="298"/>
      <c r="H3399" s="298"/>
      <c r="I3399" s="298"/>
      <c r="J3399" s="298"/>
      <c r="K3399" s="298"/>
      <c r="L3399" s="299"/>
      <c r="M3399" s="302"/>
      <c r="N3399" s="298"/>
      <c r="O3399" s="238"/>
      <c r="P3399" s="238"/>
      <c r="Q3399" s="238"/>
      <c r="T3399" s="39"/>
      <c r="U3399" s="39"/>
      <c r="V3399" s="39"/>
      <c r="W3399" s="39"/>
      <c r="X3399" s="39"/>
      <c r="Y3399" s="39"/>
      <c r="Z3399" s="39"/>
      <c r="AA3399" s="39"/>
      <c r="AB3399" s="39"/>
      <c r="AC3399" s="39"/>
      <c r="AD3399" s="39"/>
      <c r="AE3399" s="39"/>
      <c r="AF3399" s="39"/>
      <c r="AG3399" s="39"/>
      <c r="AH3399" s="39"/>
      <c r="AI3399" s="39"/>
      <c r="AJ3399" s="39"/>
      <c r="AK3399" s="39"/>
      <c r="AL3399" s="39"/>
      <c r="AM3399" s="39"/>
      <c r="AN3399" s="39"/>
      <c r="AO3399" s="39"/>
      <c r="AP3399" s="39"/>
      <c r="AQ3399" s="39"/>
      <c r="AR3399" s="39"/>
      <c r="AS3399" s="39"/>
      <c r="AT3399" s="39"/>
      <c r="AU3399" s="39"/>
      <c r="AV3399" s="39"/>
      <c r="AW3399" s="39"/>
      <c r="AX3399" s="39"/>
      <c r="AY3399" s="39"/>
      <c r="AZ3399" s="39"/>
      <c r="BA3399" s="39"/>
      <c r="BB3399" s="39"/>
      <c r="BC3399" s="39"/>
      <c r="BD3399" s="39"/>
      <c r="BE3399" s="39"/>
      <c r="BF3399" s="39"/>
      <c r="BG3399" s="39"/>
      <c r="BH3399" s="39"/>
      <c r="BI3399" s="39"/>
      <c r="BJ3399" s="39"/>
      <c r="BK3399" s="39"/>
      <c r="BL3399" s="39"/>
      <c r="BM3399" s="39"/>
      <c r="BN3399" s="39"/>
      <c r="BO3399" s="39"/>
      <c r="BP3399" s="39"/>
      <c r="BQ3399" s="39"/>
      <c r="BR3399" s="39"/>
      <c r="BS3399" s="39"/>
      <c r="BT3399" s="39"/>
      <c r="BU3399" s="39"/>
      <c r="BV3399" s="39"/>
      <c r="BW3399" s="39"/>
      <c r="BX3399" s="39"/>
      <c r="BY3399" s="39"/>
      <c r="BZ3399" s="39"/>
      <c r="CA3399" s="39"/>
      <c r="CB3399" s="39"/>
      <c r="CC3399" s="39"/>
      <c r="CD3399" s="39"/>
      <c r="CE3399" s="39"/>
      <c r="CF3399" s="39"/>
      <c r="CG3399" s="39"/>
      <c r="CH3399" s="39"/>
      <c r="CI3399" s="39"/>
      <c r="CJ3399" s="39"/>
      <c r="CK3399" s="39"/>
      <c r="CL3399" s="39"/>
      <c r="CM3399" s="39"/>
      <c r="CN3399" s="39"/>
      <c r="CO3399" s="39"/>
      <c r="CP3399" s="39"/>
      <c r="CQ3399" s="39"/>
      <c r="CR3399" s="39"/>
      <c r="CS3399" s="39"/>
      <c r="CT3399" s="39"/>
      <c r="CU3399" s="39"/>
      <c r="CV3399" s="39"/>
      <c r="CW3399" s="39"/>
      <c r="CX3399" s="39"/>
      <c r="CY3399" s="39"/>
      <c r="CZ3399" s="39"/>
      <c r="DA3399" s="39"/>
      <c r="DB3399" s="39"/>
      <c r="DC3399" s="39"/>
      <c r="DD3399" s="39"/>
      <c r="DE3399" s="39"/>
    </row>
    <row r="3400" spans="1:109" s="38" customFormat="1" ht="12">
      <c r="A3400" s="298"/>
      <c r="B3400" s="298"/>
      <c r="C3400" s="298"/>
      <c r="D3400" s="298"/>
      <c r="E3400" s="298"/>
      <c r="F3400" s="298"/>
      <c r="G3400" s="298"/>
      <c r="H3400" s="298"/>
      <c r="I3400" s="298"/>
      <c r="J3400" s="298"/>
      <c r="K3400" s="298"/>
      <c r="L3400" s="299"/>
      <c r="M3400" s="302"/>
      <c r="N3400" s="298"/>
      <c r="O3400" s="238"/>
      <c r="P3400" s="238"/>
      <c r="Q3400" s="238"/>
      <c r="T3400" s="39"/>
      <c r="U3400" s="39"/>
      <c r="V3400" s="39"/>
      <c r="W3400" s="39"/>
      <c r="X3400" s="39"/>
      <c r="Y3400" s="39"/>
      <c r="Z3400" s="39"/>
      <c r="AA3400" s="39"/>
      <c r="AB3400" s="39"/>
      <c r="AC3400" s="39"/>
      <c r="AD3400" s="39"/>
      <c r="AE3400" s="39"/>
      <c r="AF3400" s="39"/>
      <c r="AG3400" s="39"/>
      <c r="AH3400" s="39"/>
      <c r="AI3400" s="39"/>
      <c r="AJ3400" s="39"/>
      <c r="AK3400" s="39"/>
      <c r="AL3400" s="39"/>
      <c r="AM3400" s="39"/>
      <c r="AN3400" s="39"/>
      <c r="AO3400" s="39"/>
      <c r="AP3400" s="39"/>
      <c r="AQ3400" s="39"/>
      <c r="AR3400" s="39"/>
      <c r="AS3400" s="39"/>
      <c r="AT3400" s="39"/>
      <c r="AU3400" s="39"/>
      <c r="AV3400" s="39"/>
      <c r="AW3400" s="39"/>
      <c r="AX3400" s="39"/>
      <c r="AY3400" s="39"/>
      <c r="AZ3400" s="39"/>
      <c r="BA3400" s="39"/>
      <c r="BB3400" s="39"/>
      <c r="BC3400" s="39"/>
      <c r="BD3400" s="39"/>
      <c r="BE3400" s="39"/>
      <c r="BF3400" s="39"/>
      <c r="BG3400" s="39"/>
      <c r="BH3400" s="39"/>
      <c r="BI3400" s="39"/>
      <c r="BJ3400" s="39"/>
      <c r="BK3400" s="39"/>
      <c r="BL3400" s="39"/>
      <c r="BM3400" s="39"/>
      <c r="BN3400" s="39"/>
      <c r="BO3400" s="39"/>
      <c r="BP3400" s="39"/>
      <c r="BQ3400" s="39"/>
      <c r="BR3400" s="39"/>
      <c r="BS3400" s="39"/>
      <c r="BT3400" s="39"/>
      <c r="BU3400" s="39"/>
      <c r="BV3400" s="39"/>
      <c r="BW3400" s="39"/>
      <c r="BX3400" s="39"/>
      <c r="BY3400" s="39"/>
      <c r="BZ3400" s="39"/>
      <c r="CA3400" s="39"/>
      <c r="CB3400" s="39"/>
      <c r="CC3400" s="39"/>
      <c r="CD3400" s="39"/>
      <c r="CE3400" s="39"/>
      <c r="CF3400" s="39"/>
      <c r="CG3400" s="39"/>
      <c r="CH3400" s="39"/>
      <c r="CI3400" s="39"/>
      <c r="CJ3400" s="39"/>
      <c r="CK3400" s="39"/>
      <c r="CL3400" s="39"/>
      <c r="CM3400" s="39"/>
      <c r="CN3400" s="39"/>
      <c r="CO3400" s="39"/>
      <c r="CP3400" s="39"/>
      <c r="CQ3400" s="39"/>
      <c r="CR3400" s="39"/>
      <c r="CS3400" s="39"/>
      <c r="CT3400" s="39"/>
      <c r="CU3400" s="39"/>
      <c r="CV3400" s="39"/>
      <c r="CW3400" s="39"/>
      <c r="CX3400" s="39"/>
      <c r="CY3400" s="39"/>
      <c r="CZ3400" s="39"/>
      <c r="DA3400" s="39"/>
      <c r="DB3400" s="39"/>
      <c r="DC3400" s="39"/>
      <c r="DD3400" s="39"/>
      <c r="DE3400" s="39"/>
    </row>
    <row r="3401" spans="1:109" s="38" customFormat="1" ht="12">
      <c r="A3401" s="298"/>
      <c r="B3401" s="298"/>
      <c r="C3401" s="298"/>
      <c r="D3401" s="298"/>
      <c r="E3401" s="298"/>
      <c r="F3401" s="298"/>
      <c r="G3401" s="298"/>
      <c r="H3401" s="298"/>
      <c r="I3401" s="298"/>
      <c r="J3401" s="298"/>
      <c r="K3401" s="298"/>
      <c r="L3401" s="299"/>
      <c r="M3401" s="302"/>
      <c r="N3401" s="298"/>
      <c r="O3401" s="238"/>
      <c r="P3401" s="238"/>
      <c r="Q3401" s="238"/>
      <c r="T3401" s="39"/>
      <c r="U3401" s="39"/>
      <c r="V3401" s="39"/>
      <c r="W3401" s="39"/>
      <c r="X3401" s="39"/>
      <c r="Y3401" s="39"/>
      <c r="Z3401" s="39"/>
      <c r="AA3401" s="39"/>
      <c r="AB3401" s="39"/>
      <c r="AC3401" s="39"/>
      <c r="AD3401" s="39"/>
      <c r="AE3401" s="39"/>
      <c r="AF3401" s="39"/>
      <c r="AG3401" s="39"/>
      <c r="AH3401" s="39"/>
      <c r="AI3401" s="39"/>
      <c r="AJ3401" s="39"/>
      <c r="AK3401" s="39"/>
      <c r="AL3401" s="39"/>
      <c r="AM3401" s="39"/>
      <c r="AN3401" s="39"/>
      <c r="AO3401" s="39"/>
      <c r="AP3401" s="39"/>
      <c r="AQ3401" s="39"/>
      <c r="AR3401" s="39"/>
      <c r="AS3401" s="39"/>
      <c r="AT3401" s="39"/>
      <c r="AU3401" s="39"/>
      <c r="AV3401" s="39"/>
      <c r="AW3401" s="39"/>
      <c r="AX3401" s="39"/>
      <c r="AY3401" s="39"/>
      <c r="AZ3401" s="39"/>
      <c r="BA3401" s="39"/>
      <c r="BB3401" s="39"/>
      <c r="BC3401" s="39"/>
      <c r="BD3401" s="39"/>
      <c r="BE3401" s="39"/>
      <c r="BF3401" s="39"/>
      <c r="BG3401" s="39"/>
      <c r="BH3401" s="39"/>
      <c r="BI3401" s="39"/>
      <c r="BJ3401" s="39"/>
      <c r="BK3401" s="39"/>
      <c r="BL3401" s="39"/>
      <c r="BM3401" s="39"/>
      <c r="BN3401" s="39"/>
      <c r="BO3401" s="39"/>
      <c r="BP3401" s="39"/>
      <c r="BQ3401" s="39"/>
      <c r="BR3401" s="39"/>
      <c r="BS3401" s="39"/>
      <c r="BT3401" s="39"/>
      <c r="BU3401" s="39"/>
      <c r="BV3401" s="39"/>
      <c r="BW3401" s="39"/>
      <c r="BX3401" s="39"/>
      <c r="BY3401" s="39"/>
      <c r="BZ3401" s="39"/>
      <c r="CA3401" s="39"/>
      <c r="CB3401" s="39"/>
      <c r="CC3401" s="39"/>
      <c r="CD3401" s="39"/>
      <c r="CE3401" s="39"/>
      <c r="CF3401" s="39"/>
      <c r="CG3401" s="39"/>
      <c r="CH3401" s="39"/>
      <c r="CI3401" s="39"/>
      <c r="CJ3401" s="39"/>
      <c r="CK3401" s="39"/>
      <c r="CL3401" s="39"/>
      <c r="CM3401" s="39"/>
      <c r="CN3401" s="39"/>
      <c r="CO3401" s="39"/>
      <c r="CP3401" s="39"/>
      <c r="CQ3401" s="39"/>
      <c r="CR3401" s="39"/>
      <c r="CS3401" s="39"/>
      <c r="CT3401" s="39"/>
      <c r="CU3401" s="39"/>
      <c r="CV3401" s="39"/>
      <c r="CW3401" s="39"/>
      <c r="CX3401" s="39"/>
      <c r="CY3401" s="39"/>
      <c r="CZ3401" s="39"/>
      <c r="DA3401" s="39"/>
      <c r="DB3401" s="39"/>
      <c r="DC3401" s="39"/>
      <c r="DD3401" s="39"/>
      <c r="DE3401" s="39"/>
    </row>
    <row r="3402" spans="1:109" s="38" customFormat="1" ht="12">
      <c r="A3402" s="298"/>
      <c r="B3402" s="298"/>
      <c r="C3402" s="298"/>
      <c r="D3402" s="298"/>
      <c r="E3402" s="298"/>
      <c r="F3402" s="298"/>
      <c r="G3402" s="298"/>
      <c r="H3402" s="298"/>
      <c r="I3402" s="298"/>
      <c r="J3402" s="298"/>
      <c r="K3402" s="298"/>
      <c r="L3402" s="299"/>
      <c r="M3402" s="302"/>
      <c r="N3402" s="298"/>
      <c r="O3402" s="238"/>
      <c r="P3402" s="238"/>
      <c r="Q3402" s="238"/>
      <c r="T3402" s="39"/>
      <c r="U3402" s="39"/>
      <c r="V3402" s="39"/>
      <c r="W3402" s="39"/>
      <c r="X3402" s="39"/>
      <c r="Y3402" s="39"/>
      <c r="Z3402" s="39"/>
      <c r="AA3402" s="39"/>
      <c r="AB3402" s="39"/>
      <c r="AC3402" s="39"/>
      <c r="AD3402" s="39"/>
      <c r="AE3402" s="39"/>
      <c r="AF3402" s="39"/>
      <c r="AG3402" s="39"/>
      <c r="AH3402" s="39"/>
      <c r="AI3402" s="39"/>
      <c r="AJ3402" s="39"/>
      <c r="AK3402" s="39"/>
      <c r="AL3402" s="39"/>
      <c r="AM3402" s="39"/>
      <c r="AN3402" s="39"/>
      <c r="AO3402" s="39"/>
      <c r="AP3402" s="39"/>
      <c r="AQ3402" s="39"/>
      <c r="AR3402" s="39"/>
      <c r="AS3402" s="39"/>
      <c r="AT3402" s="39"/>
      <c r="AU3402" s="39"/>
      <c r="AV3402" s="39"/>
      <c r="AW3402" s="39"/>
      <c r="AX3402" s="39"/>
      <c r="AY3402" s="39"/>
      <c r="AZ3402" s="39"/>
      <c r="BA3402" s="39"/>
      <c r="BB3402" s="39"/>
      <c r="BC3402" s="39"/>
      <c r="BD3402" s="39"/>
      <c r="BE3402" s="39"/>
      <c r="BF3402" s="39"/>
      <c r="BG3402" s="39"/>
      <c r="BH3402" s="39"/>
      <c r="BI3402" s="39"/>
      <c r="BJ3402" s="39"/>
      <c r="BK3402" s="39"/>
      <c r="BL3402" s="39"/>
      <c r="BM3402" s="39"/>
      <c r="BN3402" s="39"/>
      <c r="BO3402" s="39"/>
      <c r="BP3402" s="39"/>
      <c r="BQ3402" s="39"/>
      <c r="BR3402" s="39"/>
      <c r="BS3402" s="39"/>
      <c r="BT3402" s="39"/>
      <c r="BU3402" s="39"/>
      <c r="BV3402" s="39"/>
      <c r="BW3402" s="39"/>
      <c r="BX3402" s="39"/>
      <c r="BY3402" s="39"/>
      <c r="BZ3402" s="39"/>
      <c r="CA3402" s="39"/>
      <c r="CB3402" s="39"/>
      <c r="CC3402" s="39"/>
      <c r="CD3402" s="39"/>
      <c r="CE3402" s="39"/>
      <c r="CF3402" s="39"/>
      <c r="CG3402" s="39"/>
      <c r="CH3402" s="39"/>
      <c r="CI3402" s="39"/>
      <c r="CJ3402" s="39"/>
      <c r="CK3402" s="39"/>
      <c r="CL3402" s="39"/>
      <c r="CM3402" s="39"/>
      <c r="CN3402" s="39"/>
      <c r="CO3402" s="39"/>
      <c r="CP3402" s="39"/>
      <c r="CQ3402" s="39"/>
      <c r="CR3402" s="39"/>
      <c r="CS3402" s="39"/>
      <c r="CT3402" s="39"/>
      <c r="CU3402" s="39"/>
      <c r="CV3402" s="39"/>
      <c r="CW3402" s="39"/>
      <c r="CX3402" s="39"/>
      <c r="CY3402" s="39"/>
      <c r="CZ3402" s="39"/>
      <c r="DA3402" s="39"/>
      <c r="DB3402" s="39"/>
      <c r="DC3402" s="39"/>
      <c r="DD3402" s="39"/>
      <c r="DE3402" s="39"/>
    </row>
    <row r="3403" spans="1:109" s="38" customFormat="1" ht="12">
      <c r="A3403" s="298"/>
      <c r="B3403" s="298"/>
      <c r="C3403" s="298"/>
      <c r="D3403" s="298"/>
      <c r="E3403" s="298"/>
      <c r="F3403" s="298"/>
      <c r="G3403" s="298"/>
      <c r="H3403" s="298"/>
      <c r="I3403" s="298"/>
      <c r="J3403" s="298"/>
      <c r="K3403" s="298"/>
      <c r="L3403" s="299"/>
      <c r="M3403" s="302"/>
      <c r="N3403" s="298"/>
      <c r="O3403" s="238"/>
      <c r="P3403" s="238"/>
      <c r="Q3403" s="238"/>
      <c r="T3403" s="39"/>
      <c r="U3403" s="39"/>
      <c r="V3403" s="39"/>
      <c r="W3403" s="39"/>
      <c r="X3403" s="39"/>
      <c r="Y3403" s="39"/>
      <c r="Z3403" s="39"/>
      <c r="AA3403" s="39"/>
      <c r="AB3403" s="39"/>
      <c r="AC3403" s="39"/>
      <c r="AD3403" s="39"/>
      <c r="AE3403" s="39"/>
      <c r="AF3403" s="39"/>
      <c r="AG3403" s="39"/>
      <c r="AH3403" s="39"/>
      <c r="AI3403" s="39"/>
      <c r="AJ3403" s="39"/>
      <c r="AK3403" s="39"/>
      <c r="AL3403" s="39"/>
      <c r="AM3403" s="39"/>
      <c r="AN3403" s="39"/>
      <c r="AO3403" s="39"/>
      <c r="AP3403" s="39"/>
      <c r="AQ3403" s="39"/>
      <c r="AR3403" s="39"/>
      <c r="AS3403" s="39"/>
      <c r="AT3403" s="39"/>
      <c r="AU3403" s="39"/>
      <c r="AV3403" s="39"/>
      <c r="AW3403" s="39"/>
      <c r="AX3403" s="39"/>
      <c r="AY3403" s="39"/>
      <c r="AZ3403" s="39"/>
      <c r="BA3403" s="39"/>
      <c r="BB3403" s="39"/>
      <c r="BC3403" s="39"/>
      <c r="BD3403" s="39"/>
      <c r="BE3403" s="39"/>
      <c r="BF3403" s="39"/>
      <c r="BG3403" s="39"/>
      <c r="BH3403" s="39"/>
      <c r="BI3403" s="39"/>
      <c r="BJ3403" s="39"/>
      <c r="BK3403" s="39"/>
      <c r="BL3403" s="39"/>
      <c r="BM3403" s="39"/>
      <c r="BN3403" s="39"/>
      <c r="BO3403" s="39"/>
      <c r="BP3403" s="39"/>
      <c r="BQ3403" s="39"/>
      <c r="BR3403" s="39"/>
      <c r="BS3403" s="39"/>
      <c r="BT3403" s="39"/>
      <c r="BU3403" s="39"/>
      <c r="BV3403" s="39"/>
      <c r="BW3403" s="39"/>
      <c r="BX3403" s="39"/>
      <c r="BY3403" s="39"/>
      <c r="BZ3403" s="39"/>
      <c r="CA3403" s="39"/>
      <c r="CB3403" s="39"/>
      <c r="CC3403" s="39"/>
      <c r="CD3403" s="39"/>
      <c r="CE3403" s="39"/>
      <c r="CF3403" s="39"/>
      <c r="CG3403" s="39"/>
      <c r="CH3403" s="39"/>
      <c r="CI3403" s="39"/>
      <c r="CJ3403" s="39"/>
      <c r="CK3403" s="39"/>
      <c r="CL3403" s="39"/>
      <c r="CM3403" s="39"/>
      <c r="CN3403" s="39"/>
      <c r="CO3403" s="39"/>
      <c r="CP3403" s="39"/>
      <c r="CQ3403" s="39"/>
      <c r="CR3403" s="39"/>
      <c r="CS3403" s="39"/>
      <c r="CT3403" s="39"/>
      <c r="CU3403" s="39"/>
      <c r="CV3403" s="39"/>
      <c r="CW3403" s="39"/>
      <c r="CX3403" s="39"/>
      <c r="CY3403" s="39"/>
      <c r="CZ3403" s="39"/>
      <c r="DA3403" s="39"/>
      <c r="DB3403" s="39"/>
      <c r="DC3403" s="39"/>
      <c r="DD3403" s="39"/>
      <c r="DE3403" s="39"/>
    </row>
    <row r="3404" spans="1:109" s="38" customFormat="1" ht="12">
      <c r="A3404" s="298"/>
      <c r="B3404" s="298"/>
      <c r="C3404" s="298"/>
      <c r="D3404" s="298"/>
      <c r="E3404" s="298"/>
      <c r="F3404" s="298"/>
      <c r="G3404" s="298"/>
      <c r="H3404" s="298"/>
      <c r="I3404" s="298"/>
      <c r="J3404" s="298"/>
      <c r="K3404" s="298"/>
      <c r="L3404" s="299"/>
      <c r="M3404" s="302"/>
      <c r="N3404" s="298"/>
      <c r="O3404" s="238"/>
      <c r="P3404" s="238"/>
      <c r="Q3404" s="238"/>
      <c r="T3404" s="39"/>
      <c r="U3404" s="39"/>
      <c r="V3404" s="39"/>
      <c r="W3404" s="39"/>
      <c r="X3404" s="39"/>
      <c r="Y3404" s="39"/>
      <c r="Z3404" s="39"/>
      <c r="AA3404" s="39"/>
      <c r="AB3404" s="39"/>
      <c r="AC3404" s="39"/>
      <c r="AD3404" s="39"/>
      <c r="AE3404" s="39"/>
      <c r="AF3404" s="39"/>
      <c r="AG3404" s="39"/>
      <c r="AH3404" s="39"/>
      <c r="AI3404" s="39"/>
      <c r="AJ3404" s="39"/>
      <c r="AK3404" s="39"/>
      <c r="AL3404" s="39"/>
      <c r="AM3404" s="39"/>
      <c r="AN3404" s="39"/>
      <c r="AO3404" s="39"/>
      <c r="AP3404" s="39"/>
      <c r="AQ3404" s="39"/>
      <c r="AR3404" s="39"/>
      <c r="AS3404" s="39"/>
      <c r="AT3404" s="39"/>
      <c r="AU3404" s="39"/>
      <c r="AV3404" s="39"/>
      <c r="AW3404" s="39"/>
      <c r="AX3404" s="39"/>
      <c r="AY3404" s="39"/>
      <c r="AZ3404" s="39"/>
      <c r="BA3404" s="39"/>
      <c r="BB3404" s="39"/>
      <c r="BC3404" s="39"/>
      <c r="BD3404" s="39"/>
      <c r="BE3404" s="39"/>
      <c r="BF3404" s="39"/>
      <c r="BG3404" s="39"/>
      <c r="BH3404" s="39"/>
      <c r="BI3404" s="39"/>
      <c r="BJ3404" s="39"/>
      <c r="BK3404" s="39"/>
      <c r="BL3404" s="39"/>
      <c r="BM3404" s="39"/>
      <c r="BN3404" s="39"/>
      <c r="BO3404" s="39"/>
      <c r="BP3404" s="39"/>
      <c r="BQ3404" s="39"/>
      <c r="BR3404" s="39"/>
      <c r="BS3404" s="39"/>
      <c r="BT3404" s="39"/>
      <c r="BU3404" s="39"/>
      <c r="BV3404" s="39"/>
      <c r="BW3404" s="39"/>
      <c r="BX3404" s="39"/>
      <c r="BY3404" s="39"/>
      <c r="BZ3404" s="39"/>
      <c r="CA3404" s="39"/>
      <c r="CB3404" s="39"/>
      <c r="CC3404" s="39"/>
      <c r="CD3404" s="39"/>
      <c r="CE3404" s="39"/>
      <c r="CF3404" s="39"/>
      <c r="CG3404" s="39"/>
      <c r="CH3404" s="39"/>
      <c r="CI3404" s="39"/>
      <c r="CJ3404" s="39"/>
      <c r="CK3404" s="39"/>
      <c r="CL3404" s="39"/>
      <c r="CM3404" s="39"/>
      <c r="CN3404" s="39"/>
      <c r="CO3404" s="39"/>
      <c r="CP3404" s="39"/>
      <c r="CQ3404" s="39"/>
      <c r="CR3404" s="39"/>
      <c r="CS3404" s="39"/>
      <c r="CT3404" s="39"/>
      <c r="CU3404" s="39"/>
      <c r="CV3404" s="39"/>
      <c r="CW3404" s="39"/>
      <c r="CX3404" s="39"/>
      <c r="CY3404" s="39"/>
      <c r="CZ3404" s="39"/>
      <c r="DA3404" s="39"/>
      <c r="DB3404" s="39"/>
      <c r="DC3404" s="39"/>
      <c r="DD3404" s="39"/>
      <c r="DE3404" s="39"/>
    </row>
    <row r="3405" spans="1:109" s="38" customFormat="1" ht="12">
      <c r="A3405" s="298"/>
      <c r="B3405" s="298"/>
      <c r="C3405" s="298"/>
      <c r="D3405" s="298"/>
      <c r="E3405" s="298"/>
      <c r="F3405" s="298"/>
      <c r="G3405" s="298"/>
      <c r="H3405" s="298"/>
      <c r="I3405" s="298"/>
      <c r="J3405" s="298"/>
      <c r="K3405" s="298"/>
      <c r="L3405" s="299"/>
      <c r="M3405" s="302"/>
      <c r="N3405" s="298"/>
      <c r="O3405" s="238"/>
      <c r="P3405" s="238"/>
      <c r="Q3405" s="238"/>
      <c r="T3405" s="39"/>
      <c r="U3405" s="39"/>
      <c r="V3405" s="39"/>
      <c r="W3405" s="39"/>
      <c r="X3405" s="39"/>
      <c r="Y3405" s="39"/>
      <c r="Z3405" s="39"/>
      <c r="AA3405" s="39"/>
      <c r="AB3405" s="39"/>
      <c r="AC3405" s="39"/>
      <c r="AD3405" s="39"/>
      <c r="AE3405" s="39"/>
      <c r="AF3405" s="39"/>
      <c r="AG3405" s="39"/>
      <c r="AH3405" s="39"/>
      <c r="AI3405" s="39"/>
      <c r="AJ3405" s="39"/>
      <c r="AK3405" s="39"/>
      <c r="AL3405" s="39"/>
      <c r="AM3405" s="39"/>
      <c r="AN3405" s="39"/>
      <c r="AO3405" s="39"/>
      <c r="AP3405" s="39"/>
      <c r="AQ3405" s="39"/>
      <c r="AR3405" s="39"/>
      <c r="AS3405" s="39"/>
      <c r="AT3405" s="39"/>
      <c r="AU3405" s="39"/>
      <c r="AV3405" s="39"/>
      <c r="AW3405" s="39"/>
      <c r="AX3405" s="39"/>
      <c r="AY3405" s="39"/>
      <c r="AZ3405" s="39"/>
      <c r="BA3405" s="39"/>
      <c r="BB3405" s="39"/>
      <c r="BC3405" s="39"/>
      <c r="BD3405" s="39"/>
      <c r="BE3405" s="39"/>
      <c r="BF3405" s="39"/>
      <c r="BG3405" s="39"/>
      <c r="BH3405" s="39"/>
      <c r="BI3405" s="39"/>
      <c r="BJ3405" s="39"/>
      <c r="BK3405" s="39"/>
      <c r="BL3405" s="39"/>
      <c r="BM3405" s="39"/>
      <c r="BN3405" s="39"/>
      <c r="BO3405" s="39"/>
      <c r="BP3405" s="39"/>
      <c r="BQ3405" s="39"/>
      <c r="BR3405" s="39"/>
      <c r="BS3405" s="39"/>
      <c r="BT3405" s="39"/>
      <c r="BU3405" s="39"/>
      <c r="BV3405" s="39"/>
      <c r="BW3405" s="39"/>
      <c r="BX3405" s="39"/>
      <c r="BY3405" s="39"/>
      <c r="BZ3405" s="39"/>
      <c r="CA3405" s="39"/>
      <c r="CB3405" s="39"/>
      <c r="CC3405" s="39"/>
      <c r="CD3405" s="39"/>
      <c r="CE3405" s="39"/>
      <c r="CF3405" s="39"/>
      <c r="CG3405" s="39"/>
      <c r="CH3405" s="39"/>
      <c r="CI3405" s="39"/>
      <c r="CJ3405" s="39"/>
      <c r="CK3405" s="39"/>
      <c r="CL3405" s="39"/>
      <c r="CM3405" s="39"/>
      <c r="CN3405" s="39"/>
      <c r="CO3405" s="39"/>
      <c r="CP3405" s="39"/>
      <c r="CQ3405" s="39"/>
      <c r="CR3405" s="39"/>
      <c r="CS3405" s="39"/>
      <c r="CT3405" s="39"/>
      <c r="CU3405" s="39"/>
      <c r="CV3405" s="39"/>
      <c r="CW3405" s="39"/>
      <c r="CX3405" s="39"/>
      <c r="CY3405" s="39"/>
      <c r="CZ3405" s="39"/>
      <c r="DA3405" s="39"/>
      <c r="DB3405" s="39"/>
      <c r="DC3405" s="39"/>
      <c r="DD3405" s="39"/>
      <c r="DE3405" s="39"/>
    </row>
    <row r="3406" spans="1:109" s="38" customFormat="1" ht="12">
      <c r="A3406" s="298"/>
      <c r="B3406" s="298"/>
      <c r="C3406" s="298"/>
      <c r="D3406" s="298"/>
      <c r="E3406" s="298"/>
      <c r="F3406" s="298"/>
      <c r="G3406" s="298"/>
      <c r="H3406" s="298"/>
      <c r="I3406" s="298"/>
      <c r="J3406" s="298"/>
      <c r="K3406" s="298"/>
      <c r="L3406" s="299"/>
      <c r="M3406" s="302"/>
      <c r="N3406" s="298"/>
      <c r="O3406" s="238"/>
      <c r="P3406" s="238"/>
      <c r="Q3406" s="238"/>
      <c r="T3406" s="39"/>
      <c r="U3406" s="39"/>
      <c r="V3406" s="39"/>
      <c r="W3406" s="39"/>
      <c r="X3406" s="39"/>
      <c r="Y3406" s="39"/>
      <c r="Z3406" s="39"/>
      <c r="AA3406" s="39"/>
      <c r="AB3406" s="39"/>
      <c r="AC3406" s="39"/>
      <c r="AD3406" s="39"/>
      <c r="AE3406" s="39"/>
      <c r="AF3406" s="39"/>
      <c r="AG3406" s="39"/>
      <c r="AH3406" s="39"/>
      <c r="AI3406" s="39"/>
      <c r="AJ3406" s="39"/>
      <c r="AK3406" s="39"/>
      <c r="AL3406" s="39"/>
      <c r="AM3406" s="39"/>
      <c r="AN3406" s="39"/>
      <c r="AO3406" s="39"/>
      <c r="AP3406" s="39"/>
      <c r="AQ3406" s="39"/>
      <c r="AR3406" s="39"/>
      <c r="AS3406" s="39"/>
      <c r="AT3406" s="39"/>
      <c r="AU3406" s="39"/>
      <c r="AV3406" s="39"/>
      <c r="AW3406" s="39"/>
      <c r="AX3406" s="39"/>
      <c r="AY3406" s="39"/>
      <c r="AZ3406" s="39"/>
      <c r="BA3406" s="39"/>
      <c r="BB3406" s="39"/>
      <c r="BC3406" s="39"/>
      <c r="BD3406" s="39"/>
      <c r="BE3406" s="39"/>
      <c r="BF3406" s="39"/>
      <c r="BG3406" s="39"/>
      <c r="BH3406" s="39"/>
      <c r="BI3406" s="39"/>
      <c r="BJ3406" s="39"/>
      <c r="BK3406" s="39"/>
      <c r="BL3406" s="39"/>
      <c r="BM3406" s="39"/>
      <c r="BN3406" s="39"/>
      <c r="BO3406" s="39"/>
      <c r="BP3406" s="39"/>
      <c r="BQ3406" s="39"/>
      <c r="BR3406" s="39"/>
      <c r="BS3406" s="39"/>
      <c r="BT3406" s="39"/>
      <c r="BU3406" s="39"/>
      <c r="BV3406" s="39"/>
      <c r="BW3406" s="39"/>
      <c r="BX3406" s="39"/>
      <c r="BY3406" s="39"/>
      <c r="BZ3406" s="39"/>
      <c r="CA3406" s="39"/>
      <c r="CB3406" s="39"/>
      <c r="CC3406" s="39"/>
      <c r="CD3406" s="39"/>
      <c r="CE3406" s="39"/>
      <c r="CF3406" s="39"/>
      <c r="CG3406" s="39"/>
      <c r="CH3406" s="39"/>
      <c r="CI3406" s="39"/>
      <c r="CJ3406" s="39"/>
      <c r="CK3406" s="39"/>
      <c r="CL3406" s="39"/>
      <c r="CM3406" s="39"/>
      <c r="CN3406" s="39"/>
      <c r="CO3406" s="39"/>
      <c r="CP3406" s="39"/>
      <c r="CQ3406" s="39"/>
      <c r="CR3406" s="39"/>
      <c r="CS3406" s="39"/>
      <c r="CT3406" s="39"/>
      <c r="CU3406" s="39"/>
      <c r="CV3406" s="39"/>
      <c r="CW3406" s="39"/>
      <c r="CX3406" s="39"/>
      <c r="CY3406" s="39"/>
      <c r="CZ3406" s="39"/>
      <c r="DA3406" s="39"/>
      <c r="DB3406" s="39"/>
      <c r="DC3406" s="39"/>
      <c r="DD3406" s="39"/>
      <c r="DE3406" s="39"/>
    </row>
    <row r="3407" spans="1:109" s="38" customFormat="1" ht="12">
      <c r="A3407" s="298"/>
      <c r="B3407" s="298"/>
      <c r="C3407" s="298"/>
      <c r="D3407" s="298"/>
      <c r="E3407" s="298"/>
      <c r="F3407" s="298"/>
      <c r="G3407" s="298"/>
      <c r="H3407" s="298"/>
      <c r="I3407" s="298"/>
      <c r="J3407" s="298"/>
      <c r="K3407" s="298"/>
      <c r="L3407" s="299"/>
      <c r="M3407" s="302"/>
      <c r="N3407" s="298"/>
      <c r="O3407" s="238"/>
      <c r="P3407" s="238"/>
      <c r="Q3407" s="238"/>
      <c r="T3407" s="39"/>
      <c r="U3407" s="39"/>
      <c r="V3407" s="39"/>
      <c r="W3407" s="39"/>
      <c r="X3407" s="39"/>
      <c r="Y3407" s="39"/>
      <c r="Z3407" s="39"/>
      <c r="AA3407" s="39"/>
      <c r="AB3407" s="39"/>
      <c r="AC3407" s="39"/>
      <c r="AD3407" s="39"/>
      <c r="AE3407" s="39"/>
      <c r="AF3407" s="39"/>
      <c r="AG3407" s="39"/>
      <c r="AH3407" s="39"/>
      <c r="AI3407" s="39"/>
      <c r="AJ3407" s="39"/>
      <c r="AK3407" s="39"/>
      <c r="AL3407" s="39"/>
      <c r="AM3407" s="39"/>
      <c r="AN3407" s="39"/>
      <c r="AO3407" s="39"/>
      <c r="AP3407" s="39"/>
      <c r="AQ3407" s="39"/>
      <c r="AR3407" s="39"/>
      <c r="AS3407" s="39"/>
      <c r="AT3407" s="39"/>
      <c r="AU3407" s="39"/>
      <c r="AV3407" s="39"/>
      <c r="AW3407" s="39"/>
      <c r="AX3407" s="39"/>
      <c r="AY3407" s="39"/>
      <c r="AZ3407" s="39"/>
      <c r="BA3407" s="39"/>
      <c r="BB3407" s="39"/>
      <c r="BC3407" s="39"/>
      <c r="BD3407" s="39"/>
      <c r="BE3407" s="39"/>
      <c r="BF3407" s="39"/>
      <c r="BG3407" s="39"/>
      <c r="BH3407" s="39"/>
      <c r="BI3407" s="39"/>
      <c r="BJ3407" s="39"/>
      <c r="BK3407" s="39"/>
      <c r="BL3407" s="39"/>
      <c r="BM3407" s="39"/>
      <c r="BN3407" s="39"/>
      <c r="BO3407" s="39"/>
      <c r="BP3407" s="39"/>
      <c r="BQ3407" s="39"/>
      <c r="BR3407" s="39"/>
      <c r="BS3407" s="39"/>
      <c r="BT3407" s="39"/>
      <c r="BU3407" s="39"/>
      <c r="BV3407" s="39"/>
      <c r="BW3407" s="39"/>
      <c r="BX3407" s="39"/>
      <c r="BY3407" s="39"/>
      <c r="BZ3407" s="39"/>
      <c r="CA3407" s="39"/>
      <c r="CB3407" s="39"/>
      <c r="CC3407" s="39"/>
      <c r="CD3407" s="39"/>
      <c r="CE3407" s="39"/>
      <c r="CF3407" s="39"/>
      <c r="CG3407" s="39"/>
      <c r="CH3407" s="39"/>
      <c r="CI3407" s="39"/>
      <c r="CJ3407" s="39"/>
      <c r="CK3407" s="39"/>
      <c r="CL3407" s="39"/>
      <c r="CM3407" s="39"/>
      <c r="CN3407" s="39"/>
      <c r="CO3407" s="39"/>
      <c r="CP3407" s="39"/>
      <c r="CQ3407" s="39"/>
      <c r="CR3407" s="39"/>
      <c r="CS3407" s="39"/>
      <c r="CT3407" s="39"/>
      <c r="CU3407" s="39"/>
      <c r="CV3407" s="39"/>
      <c r="CW3407" s="39"/>
      <c r="CX3407" s="39"/>
      <c r="CY3407" s="39"/>
      <c r="CZ3407" s="39"/>
      <c r="DA3407" s="39"/>
      <c r="DB3407" s="39"/>
      <c r="DC3407" s="39"/>
      <c r="DD3407" s="39"/>
      <c r="DE3407" s="39"/>
    </row>
    <row r="3408" spans="1:109" s="38" customFormat="1" ht="12">
      <c r="A3408" s="298"/>
      <c r="B3408" s="298"/>
      <c r="C3408" s="298"/>
      <c r="D3408" s="298"/>
      <c r="E3408" s="298"/>
      <c r="F3408" s="298"/>
      <c r="G3408" s="298"/>
      <c r="H3408" s="298"/>
      <c r="I3408" s="298"/>
      <c r="J3408" s="298"/>
      <c r="K3408" s="298"/>
      <c r="L3408" s="299"/>
      <c r="M3408" s="302"/>
      <c r="N3408" s="298"/>
      <c r="O3408" s="238"/>
      <c r="P3408" s="238"/>
      <c r="Q3408" s="238"/>
      <c r="T3408" s="39"/>
      <c r="U3408" s="39"/>
      <c r="V3408" s="39"/>
      <c r="W3408" s="39"/>
      <c r="X3408" s="39"/>
      <c r="Y3408" s="39"/>
      <c r="Z3408" s="39"/>
      <c r="AA3408" s="39"/>
      <c r="AB3408" s="39"/>
      <c r="AC3408" s="39"/>
      <c r="AD3408" s="39"/>
      <c r="AE3408" s="39"/>
      <c r="AF3408" s="39"/>
      <c r="AG3408" s="39"/>
      <c r="AH3408" s="39"/>
      <c r="AI3408" s="39"/>
      <c r="AJ3408" s="39"/>
      <c r="AK3408" s="39"/>
      <c r="AL3408" s="39"/>
      <c r="AM3408" s="39"/>
      <c r="AN3408" s="39"/>
      <c r="AO3408" s="39"/>
      <c r="AP3408" s="39"/>
      <c r="AQ3408" s="39"/>
      <c r="AR3408" s="39"/>
      <c r="AS3408" s="39"/>
      <c r="AT3408" s="39"/>
      <c r="AU3408" s="39"/>
      <c r="AV3408" s="39"/>
      <c r="AW3408" s="39"/>
      <c r="AX3408" s="39"/>
      <c r="AY3408" s="39"/>
      <c r="AZ3408" s="39"/>
      <c r="BA3408" s="39"/>
      <c r="BB3408" s="39"/>
      <c r="BC3408" s="39"/>
      <c r="BD3408" s="39"/>
      <c r="BE3408" s="39"/>
      <c r="BF3408" s="39"/>
      <c r="BG3408" s="39"/>
      <c r="BH3408" s="39"/>
      <c r="BI3408" s="39"/>
      <c r="BJ3408" s="39"/>
      <c r="BK3408" s="39"/>
      <c r="BL3408" s="39"/>
      <c r="BM3408" s="39"/>
      <c r="BN3408" s="39"/>
      <c r="BO3408" s="39"/>
      <c r="BP3408" s="39"/>
      <c r="BQ3408" s="39"/>
      <c r="BR3408" s="39"/>
      <c r="BS3408" s="39"/>
      <c r="BT3408" s="39"/>
      <c r="BU3408" s="39"/>
      <c r="BV3408" s="39"/>
      <c r="BW3408" s="39"/>
      <c r="BX3408" s="39"/>
      <c r="BY3408" s="39"/>
      <c r="BZ3408" s="39"/>
      <c r="CA3408" s="39"/>
      <c r="CB3408" s="39"/>
      <c r="CC3408" s="39"/>
      <c r="CD3408" s="39"/>
      <c r="CE3408" s="39"/>
      <c r="CF3408" s="39"/>
      <c r="CG3408" s="39"/>
      <c r="CH3408" s="39"/>
      <c r="CI3408" s="39"/>
      <c r="CJ3408" s="39"/>
      <c r="CK3408" s="39"/>
      <c r="CL3408" s="39"/>
      <c r="CM3408" s="39"/>
      <c r="CN3408" s="39"/>
      <c r="CO3408" s="39"/>
      <c r="CP3408" s="39"/>
      <c r="CQ3408" s="39"/>
      <c r="CR3408" s="39"/>
      <c r="CS3408" s="39"/>
      <c r="CT3408" s="39"/>
      <c r="CU3408" s="39"/>
      <c r="CV3408" s="39"/>
      <c r="CW3408" s="39"/>
      <c r="CX3408" s="39"/>
      <c r="CY3408" s="39"/>
      <c r="CZ3408" s="39"/>
      <c r="DA3408" s="39"/>
      <c r="DB3408" s="39"/>
      <c r="DC3408" s="39"/>
      <c r="DD3408" s="39"/>
      <c r="DE3408" s="39"/>
    </row>
    <row r="3409" spans="1:109" s="38" customFormat="1" ht="12">
      <c r="A3409" s="298"/>
      <c r="B3409" s="298"/>
      <c r="C3409" s="298"/>
      <c r="D3409" s="298"/>
      <c r="E3409" s="298"/>
      <c r="F3409" s="298"/>
      <c r="G3409" s="298"/>
      <c r="H3409" s="298"/>
      <c r="I3409" s="298"/>
      <c r="J3409" s="298"/>
      <c r="K3409" s="298"/>
      <c r="L3409" s="299"/>
      <c r="M3409" s="302"/>
      <c r="N3409" s="298"/>
      <c r="O3409" s="238"/>
      <c r="P3409" s="238"/>
      <c r="Q3409" s="238"/>
      <c r="T3409" s="39"/>
      <c r="U3409" s="39"/>
      <c r="V3409" s="39"/>
      <c r="W3409" s="39"/>
      <c r="X3409" s="39"/>
      <c r="Y3409" s="39"/>
      <c r="Z3409" s="39"/>
      <c r="AA3409" s="39"/>
      <c r="AB3409" s="39"/>
      <c r="AC3409" s="39"/>
      <c r="AD3409" s="39"/>
      <c r="AE3409" s="39"/>
      <c r="AF3409" s="39"/>
      <c r="AG3409" s="39"/>
      <c r="AH3409" s="39"/>
      <c r="AI3409" s="39"/>
      <c r="AJ3409" s="39"/>
      <c r="AK3409" s="39"/>
      <c r="AL3409" s="39"/>
      <c r="AM3409" s="39"/>
      <c r="AN3409" s="39"/>
      <c r="AO3409" s="39"/>
      <c r="AP3409" s="39"/>
      <c r="AQ3409" s="39"/>
      <c r="AR3409" s="39"/>
      <c r="AS3409" s="39"/>
      <c r="AT3409" s="39"/>
      <c r="AU3409" s="39"/>
      <c r="AV3409" s="39"/>
      <c r="AW3409" s="39"/>
      <c r="AX3409" s="39"/>
      <c r="AY3409" s="39"/>
      <c r="AZ3409" s="39"/>
      <c r="BA3409" s="39"/>
      <c r="BB3409" s="39"/>
      <c r="BC3409" s="39"/>
      <c r="BD3409" s="39"/>
      <c r="BE3409" s="39"/>
      <c r="BF3409" s="39"/>
      <c r="BG3409" s="39"/>
      <c r="BH3409" s="39"/>
      <c r="BI3409" s="39"/>
      <c r="BJ3409" s="39"/>
      <c r="BK3409" s="39"/>
      <c r="BL3409" s="39"/>
      <c r="BM3409" s="39"/>
      <c r="BN3409" s="39"/>
      <c r="BO3409" s="39"/>
      <c r="BP3409" s="39"/>
      <c r="BQ3409" s="39"/>
      <c r="BR3409" s="39"/>
      <c r="BS3409" s="39"/>
      <c r="BT3409" s="39"/>
      <c r="BU3409" s="39"/>
      <c r="BV3409" s="39"/>
      <c r="BW3409" s="39"/>
      <c r="BX3409" s="39"/>
      <c r="BY3409" s="39"/>
      <c r="BZ3409" s="39"/>
      <c r="CA3409" s="39"/>
      <c r="CB3409" s="39"/>
      <c r="CC3409" s="39"/>
      <c r="CD3409" s="39"/>
      <c r="CE3409" s="39"/>
      <c r="CF3409" s="39"/>
      <c r="CG3409" s="39"/>
      <c r="CH3409" s="39"/>
      <c r="CI3409" s="39"/>
      <c r="CJ3409" s="39"/>
      <c r="CK3409" s="39"/>
      <c r="CL3409" s="39"/>
      <c r="CM3409" s="39"/>
      <c r="CN3409" s="39"/>
      <c r="CO3409" s="39"/>
      <c r="CP3409" s="39"/>
      <c r="CQ3409" s="39"/>
      <c r="CR3409" s="39"/>
      <c r="CS3409" s="39"/>
      <c r="CT3409" s="39"/>
      <c r="CU3409" s="39"/>
      <c r="CV3409" s="39"/>
      <c r="CW3409" s="39"/>
      <c r="CX3409" s="39"/>
      <c r="CY3409" s="39"/>
      <c r="CZ3409" s="39"/>
      <c r="DA3409" s="39"/>
      <c r="DB3409" s="39"/>
      <c r="DC3409" s="39"/>
      <c r="DD3409" s="39"/>
      <c r="DE3409" s="39"/>
    </row>
    <row r="3410" spans="1:109" s="38" customFormat="1" ht="12">
      <c r="A3410" s="298"/>
      <c r="B3410" s="298"/>
      <c r="C3410" s="298"/>
      <c r="D3410" s="298"/>
      <c r="E3410" s="298"/>
      <c r="F3410" s="298"/>
      <c r="G3410" s="298"/>
      <c r="H3410" s="298"/>
      <c r="I3410" s="298"/>
      <c r="J3410" s="298"/>
      <c r="K3410" s="298"/>
      <c r="L3410" s="299"/>
      <c r="M3410" s="302"/>
      <c r="N3410" s="298"/>
      <c r="O3410" s="238"/>
      <c r="P3410" s="238"/>
      <c r="Q3410" s="238"/>
      <c r="T3410" s="39"/>
      <c r="U3410" s="39"/>
      <c r="V3410" s="39"/>
      <c r="W3410" s="39"/>
      <c r="X3410" s="39"/>
      <c r="Y3410" s="39"/>
      <c r="Z3410" s="39"/>
      <c r="AA3410" s="39"/>
      <c r="AB3410" s="39"/>
      <c r="AC3410" s="39"/>
      <c r="AD3410" s="39"/>
      <c r="AE3410" s="39"/>
      <c r="AF3410" s="39"/>
      <c r="AG3410" s="39"/>
      <c r="AH3410" s="39"/>
      <c r="AI3410" s="39"/>
      <c r="AJ3410" s="39"/>
      <c r="AK3410" s="39"/>
      <c r="AL3410" s="39"/>
      <c r="AM3410" s="39"/>
      <c r="AN3410" s="39"/>
      <c r="AO3410" s="39"/>
      <c r="AP3410" s="39"/>
      <c r="AQ3410" s="39"/>
      <c r="AR3410" s="39"/>
      <c r="AS3410" s="39"/>
      <c r="AT3410" s="39"/>
      <c r="AU3410" s="39"/>
      <c r="AV3410" s="39"/>
      <c r="AW3410" s="39"/>
      <c r="AX3410" s="39"/>
      <c r="AY3410" s="39"/>
      <c r="AZ3410" s="39"/>
      <c r="BA3410" s="39"/>
      <c r="BB3410" s="39"/>
      <c r="BC3410" s="39"/>
      <c r="BD3410" s="39"/>
      <c r="BE3410" s="39"/>
      <c r="BF3410" s="39"/>
      <c r="BG3410" s="39"/>
      <c r="BH3410" s="39"/>
      <c r="BI3410" s="39"/>
      <c r="BJ3410" s="39"/>
      <c r="BK3410" s="39"/>
      <c r="BL3410" s="39"/>
      <c r="BM3410" s="39"/>
      <c r="BN3410" s="39"/>
      <c r="BO3410" s="39"/>
      <c r="BP3410" s="39"/>
      <c r="BQ3410" s="39"/>
      <c r="BR3410" s="39"/>
      <c r="BS3410" s="39"/>
      <c r="BT3410" s="39"/>
      <c r="BU3410" s="39"/>
      <c r="BV3410" s="39"/>
      <c r="BW3410" s="39"/>
      <c r="BX3410" s="39"/>
      <c r="BY3410" s="39"/>
      <c r="BZ3410" s="39"/>
      <c r="CA3410" s="39"/>
      <c r="CB3410" s="39"/>
      <c r="CC3410" s="39"/>
      <c r="CD3410" s="39"/>
      <c r="CE3410" s="39"/>
      <c r="CF3410" s="39"/>
      <c r="CG3410" s="39"/>
      <c r="CH3410" s="39"/>
      <c r="CI3410" s="39"/>
      <c r="CJ3410" s="39"/>
      <c r="CK3410" s="39"/>
      <c r="CL3410" s="39"/>
      <c r="CM3410" s="39"/>
      <c r="CN3410" s="39"/>
      <c r="CO3410" s="39"/>
      <c r="CP3410" s="39"/>
      <c r="CQ3410" s="39"/>
      <c r="CR3410" s="39"/>
      <c r="CS3410" s="39"/>
      <c r="CT3410" s="39"/>
      <c r="CU3410" s="39"/>
      <c r="CV3410" s="39"/>
      <c r="CW3410" s="39"/>
      <c r="CX3410" s="39"/>
      <c r="CY3410" s="39"/>
      <c r="CZ3410" s="39"/>
      <c r="DA3410" s="39"/>
      <c r="DB3410" s="39"/>
      <c r="DC3410" s="39"/>
      <c r="DD3410" s="39"/>
      <c r="DE3410" s="39"/>
    </row>
    <row r="3411" spans="1:109" s="38" customFormat="1" ht="12">
      <c r="A3411" s="298"/>
      <c r="B3411" s="298"/>
      <c r="C3411" s="298"/>
      <c r="D3411" s="298"/>
      <c r="E3411" s="298"/>
      <c r="F3411" s="298"/>
      <c r="G3411" s="298"/>
      <c r="H3411" s="298"/>
      <c r="I3411" s="298"/>
      <c r="J3411" s="298"/>
      <c r="K3411" s="298"/>
      <c r="L3411" s="299"/>
      <c r="M3411" s="302"/>
      <c r="N3411" s="298"/>
      <c r="O3411" s="238"/>
      <c r="P3411" s="238"/>
      <c r="Q3411" s="238"/>
      <c r="T3411" s="39"/>
      <c r="U3411" s="39"/>
      <c r="V3411" s="39"/>
      <c r="W3411" s="39"/>
      <c r="X3411" s="39"/>
      <c r="Y3411" s="39"/>
      <c r="Z3411" s="39"/>
      <c r="AA3411" s="39"/>
      <c r="AB3411" s="39"/>
      <c r="AC3411" s="39"/>
      <c r="AD3411" s="39"/>
      <c r="AE3411" s="39"/>
      <c r="AF3411" s="39"/>
      <c r="AG3411" s="39"/>
      <c r="AH3411" s="39"/>
      <c r="AI3411" s="39"/>
      <c r="AJ3411" s="39"/>
      <c r="AK3411" s="39"/>
      <c r="AL3411" s="39"/>
      <c r="AM3411" s="39"/>
      <c r="AN3411" s="39"/>
      <c r="AO3411" s="39"/>
      <c r="AP3411" s="39"/>
      <c r="AQ3411" s="39"/>
      <c r="AR3411" s="39"/>
      <c r="AS3411" s="39"/>
      <c r="AT3411" s="39"/>
      <c r="AU3411" s="39"/>
      <c r="AV3411" s="39"/>
      <c r="AW3411" s="39"/>
      <c r="AX3411" s="39"/>
      <c r="AY3411" s="39"/>
      <c r="AZ3411" s="39"/>
      <c r="BA3411" s="39"/>
      <c r="BB3411" s="39"/>
      <c r="BC3411" s="39"/>
      <c r="BD3411" s="39"/>
      <c r="BE3411" s="39"/>
      <c r="BF3411" s="39"/>
      <c r="BG3411" s="39"/>
      <c r="BH3411" s="39"/>
      <c r="BI3411" s="39"/>
      <c r="BJ3411" s="39"/>
      <c r="BK3411" s="39"/>
      <c r="BL3411" s="39"/>
      <c r="BM3411" s="39"/>
      <c r="BN3411" s="39"/>
      <c r="BO3411" s="39"/>
      <c r="BP3411" s="39"/>
      <c r="BQ3411" s="39"/>
      <c r="BR3411" s="39"/>
      <c r="BS3411" s="39"/>
      <c r="BT3411" s="39"/>
      <c r="BU3411" s="39"/>
      <c r="BV3411" s="39"/>
      <c r="BW3411" s="39"/>
      <c r="BX3411" s="39"/>
      <c r="BY3411" s="39"/>
      <c r="BZ3411" s="39"/>
      <c r="CA3411" s="39"/>
      <c r="CB3411" s="39"/>
      <c r="CC3411" s="39"/>
      <c r="CD3411" s="39"/>
      <c r="CE3411" s="39"/>
      <c r="CF3411" s="39"/>
      <c r="CG3411" s="39"/>
      <c r="CH3411" s="39"/>
      <c r="CI3411" s="39"/>
      <c r="CJ3411" s="39"/>
      <c r="CK3411" s="39"/>
      <c r="CL3411" s="39"/>
      <c r="CM3411" s="39"/>
      <c r="CN3411" s="39"/>
      <c r="CO3411" s="39"/>
      <c r="CP3411" s="39"/>
      <c r="CQ3411" s="39"/>
      <c r="CR3411" s="39"/>
      <c r="CS3411" s="39"/>
      <c r="CT3411" s="39"/>
      <c r="CU3411" s="39"/>
      <c r="CV3411" s="39"/>
      <c r="CW3411" s="39"/>
      <c r="CX3411" s="39"/>
      <c r="CY3411" s="39"/>
      <c r="CZ3411" s="39"/>
      <c r="DA3411" s="39"/>
      <c r="DB3411" s="39"/>
      <c r="DC3411" s="39"/>
      <c r="DD3411" s="39"/>
      <c r="DE3411" s="39"/>
    </row>
    <row r="3412" spans="1:109" s="38" customFormat="1" ht="12">
      <c r="A3412" s="298"/>
      <c r="B3412" s="298"/>
      <c r="C3412" s="298"/>
      <c r="D3412" s="298"/>
      <c r="E3412" s="298"/>
      <c r="F3412" s="298"/>
      <c r="G3412" s="298"/>
      <c r="H3412" s="298"/>
      <c r="I3412" s="298"/>
      <c r="J3412" s="298"/>
      <c r="K3412" s="298"/>
      <c r="L3412" s="299"/>
      <c r="M3412" s="302"/>
      <c r="N3412" s="298"/>
      <c r="O3412" s="238"/>
      <c r="P3412" s="238"/>
      <c r="Q3412" s="238"/>
      <c r="T3412" s="39"/>
      <c r="U3412" s="39"/>
      <c r="V3412" s="39"/>
      <c r="W3412" s="39"/>
      <c r="X3412" s="39"/>
      <c r="Y3412" s="39"/>
      <c r="Z3412" s="39"/>
      <c r="AA3412" s="39"/>
      <c r="AB3412" s="39"/>
      <c r="AC3412" s="39"/>
      <c r="AD3412" s="39"/>
      <c r="AE3412" s="39"/>
      <c r="AF3412" s="39"/>
      <c r="AG3412" s="39"/>
      <c r="AH3412" s="39"/>
      <c r="AI3412" s="39"/>
      <c r="AJ3412" s="39"/>
      <c r="AK3412" s="39"/>
      <c r="AL3412" s="39"/>
      <c r="AM3412" s="39"/>
      <c r="AN3412" s="39"/>
      <c r="AO3412" s="39"/>
      <c r="AP3412" s="39"/>
      <c r="AQ3412" s="39"/>
      <c r="AR3412" s="39"/>
      <c r="AS3412" s="39"/>
      <c r="AT3412" s="39"/>
      <c r="AU3412" s="39"/>
      <c r="AV3412" s="39"/>
      <c r="AW3412" s="39"/>
      <c r="AX3412" s="39"/>
      <c r="AY3412" s="39"/>
      <c r="AZ3412" s="39"/>
      <c r="BA3412" s="39"/>
      <c r="BB3412" s="39"/>
      <c r="BC3412" s="39"/>
      <c r="BD3412" s="39"/>
      <c r="BE3412" s="39"/>
      <c r="BF3412" s="39"/>
      <c r="BG3412" s="39"/>
      <c r="BH3412" s="39"/>
      <c r="BI3412" s="39"/>
      <c r="BJ3412" s="39"/>
      <c r="BK3412" s="39"/>
      <c r="BL3412" s="39"/>
      <c r="BM3412" s="39"/>
      <c r="BN3412" s="39"/>
      <c r="BO3412" s="39"/>
      <c r="BP3412" s="39"/>
      <c r="BQ3412" s="39"/>
      <c r="BR3412" s="39"/>
      <c r="BS3412" s="39"/>
      <c r="BT3412" s="39"/>
      <c r="BU3412" s="39"/>
      <c r="BV3412" s="39"/>
      <c r="BW3412" s="39"/>
      <c r="BX3412" s="39"/>
      <c r="BY3412" s="39"/>
      <c r="BZ3412" s="39"/>
      <c r="CA3412" s="39"/>
      <c r="CB3412" s="39"/>
      <c r="CC3412" s="39"/>
      <c r="CD3412" s="39"/>
      <c r="CE3412" s="39"/>
      <c r="CF3412" s="39"/>
      <c r="CG3412" s="39"/>
      <c r="CH3412" s="39"/>
      <c r="CI3412" s="39"/>
      <c r="CJ3412" s="39"/>
      <c r="CK3412" s="39"/>
      <c r="CL3412" s="39"/>
      <c r="CM3412" s="39"/>
      <c r="CN3412" s="39"/>
      <c r="CO3412" s="39"/>
      <c r="CP3412" s="39"/>
      <c r="CQ3412" s="39"/>
      <c r="CR3412" s="39"/>
      <c r="CS3412" s="39"/>
      <c r="CT3412" s="39"/>
      <c r="CU3412" s="39"/>
      <c r="CV3412" s="39"/>
      <c r="CW3412" s="39"/>
      <c r="CX3412" s="39"/>
      <c r="CY3412" s="39"/>
      <c r="CZ3412" s="39"/>
      <c r="DA3412" s="39"/>
      <c r="DB3412" s="39"/>
      <c r="DC3412" s="39"/>
      <c r="DD3412" s="39"/>
      <c r="DE3412" s="39"/>
    </row>
    <row r="3413" spans="1:109" s="38" customFormat="1" ht="12">
      <c r="A3413" s="298"/>
      <c r="B3413" s="298"/>
      <c r="C3413" s="298"/>
      <c r="D3413" s="298"/>
      <c r="E3413" s="298"/>
      <c r="F3413" s="298"/>
      <c r="G3413" s="298"/>
      <c r="H3413" s="298"/>
      <c r="I3413" s="298"/>
      <c r="J3413" s="298"/>
      <c r="K3413" s="298"/>
      <c r="L3413" s="299"/>
      <c r="M3413" s="302"/>
      <c r="N3413" s="298"/>
      <c r="O3413" s="238"/>
      <c r="P3413" s="238"/>
      <c r="Q3413" s="238"/>
      <c r="T3413" s="39"/>
      <c r="U3413" s="39"/>
      <c r="V3413" s="39"/>
      <c r="W3413" s="39"/>
      <c r="X3413" s="39"/>
      <c r="Y3413" s="39"/>
      <c r="Z3413" s="39"/>
      <c r="AA3413" s="39"/>
      <c r="AB3413" s="39"/>
      <c r="AC3413" s="39"/>
      <c r="AD3413" s="39"/>
      <c r="AE3413" s="39"/>
      <c r="AF3413" s="39"/>
      <c r="AG3413" s="39"/>
      <c r="AH3413" s="39"/>
      <c r="AI3413" s="39"/>
      <c r="AJ3413" s="39"/>
      <c r="AK3413" s="39"/>
      <c r="AL3413" s="39"/>
      <c r="AM3413" s="39"/>
      <c r="AN3413" s="39"/>
      <c r="AO3413" s="39"/>
      <c r="AP3413" s="39"/>
      <c r="AQ3413" s="39"/>
      <c r="AR3413" s="39"/>
      <c r="AS3413" s="39"/>
      <c r="AT3413" s="39"/>
      <c r="AU3413" s="39"/>
      <c r="AV3413" s="39"/>
      <c r="AW3413" s="39"/>
      <c r="AX3413" s="39"/>
      <c r="AY3413" s="39"/>
      <c r="AZ3413" s="39"/>
      <c r="BA3413" s="39"/>
      <c r="BB3413" s="39"/>
      <c r="BC3413" s="39"/>
      <c r="BD3413" s="39"/>
      <c r="BE3413" s="39"/>
      <c r="BF3413" s="39"/>
      <c r="BG3413" s="39"/>
      <c r="BH3413" s="39"/>
      <c r="BI3413" s="39"/>
      <c r="BJ3413" s="39"/>
      <c r="BK3413" s="39"/>
      <c r="BL3413" s="39"/>
      <c r="BM3413" s="39"/>
      <c r="BN3413" s="39"/>
      <c r="BO3413" s="39"/>
      <c r="BP3413" s="39"/>
      <c r="BQ3413" s="39"/>
      <c r="BR3413" s="39"/>
      <c r="BS3413" s="39"/>
      <c r="BT3413" s="39"/>
      <c r="BU3413" s="39"/>
      <c r="BV3413" s="39"/>
      <c r="BW3413" s="39"/>
      <c r="BX3413" s="39"/>
      <c r="BY3413" s="39"/>
      <c r="BZ3413" s="39"/>
      <c r="CA3413" s="39"/>
      <c r="CB3413" s="39"/>
      <c r="CC3413" s="39"/>
      <c r="CD3413" s="39"/>
      <c r="CE3413" s="39"/>
      <c r="CF3413" s="39"/>
      <c r="CG3413" s="39"/>
      <c r="CH3413" s="39"/>
      <c r="CI3413" s="39"/>
      <c r="CJ3413" s="39"/>
      <c r="CK3413" s="39"/>
      <c r="CL3413" s="39"/>
      <c r="CM3413" s="39"/>
      <c r="CN3413" s="39"/>
      <c r="CO3413" s="39"/>
      <c r="CP3413" s="39"/>
      <c r="CQ3413" s="39"/>
      <c r="CR3413" s="39"/>
      <c r="CS3413" s="39"/>
      <c r="CT3413" s="39"/>
      <c r="CU3413" s="39"/>
      <c r="CV3413" s="39"/>
      <c r="CW3413" s="39"/>
      <c r="CX3413" s="39"/>
      <c r="CY3413" s="39"/>
      <c r="CZ3413" s="39"/>
      <c r="DA3413" s="39"/>
      <c r="DB3413" s="39"/>
      <c r="DC3413" s="39"/>
      <c r="DD3413" s="39"/>
      <c r="DE3413" s="39"/>
    </row>
    <row r="3414" spans="1:109" s="38" customFormat="1" ht="12">
      <c r="A3414" s="298"/>
      <c r="B3414" s="298"/>
      <c r="C3414" s="298"/>
      <c r="D3414" s="298"/>
      <c r="E3414" s="298"/>
      <c r="F3414" s="298"/>
      <c r="G3414" s="298"/>
      <c r="H3414" s="298"/>
      <c r="I3414" s="298"/>
      <c r="J3414" s="298"/>
      <c r="K3414" s="298"/>
      <c r="L3414" s="299"/>
      <c r="M3414" s="302"/>
      <c r="N3414" s="298"/>
      <c r="O3414" s="238"/>
      <c r="P3414" s="238"/>
      <c r="Q3414" s="238"/>
      <c r="T3414" s="39"/>
      <c r="U3414" s="39"/>
      <c r="V3414" s="39"/>
      <c r="W3414" s="39"/>
      <c r="X3414" s="39"/>
      <c r="Y3414" s="39"/>
      <c r="Z3414" s="39"/>
      <c r="AA3414" s="39"/>
      <c r="AB3414" s="39"/>
      <c r="AC3414" s="39"/>
      <c r="AD3414" s="39"/>
      <c r="AE3414" s="39"/>
      <c r="AF3414" s="39"/>
      <c r="AG3414" s="39"/>
      <c r="AH3414" s="39"/>
      <c r="AI3414" s="39"/>
      <c r="AJ3414" s="39"/>
      <c r="AK3414" s="39"/>
      <c r="AL3414" s="39"/>
      <c r="AM3414" s="39"/>
      <c r="AN3414" s="39"/>
      <c r="AO3414" s="39"/>
      <c r="AP3414" s="39"/>
      <c r="AQ3414" s="39"/>
      <c r="AR3414" s="39"/>
      <c r="AS3414" s="39"/>
      <c r="AT3414" s="39"/>
      <c r="AU3414" s="39"/>
      <c r="AV3414" s="39"/>
      <c r="AW3414" s="39"/>
      <c r="AX3414" s="39"/>
      <c r="AY3414" s="39"/>
      <c r="AZ3414" s="39"/>
      <c r="BA3414" s="39"/>
      <c r="BB3414" s="39"/>
      <c r="BC3414" s="39"/>
      <c r="BD3414" s="39"/>
      <c r="BE3414" s="39"/>
      <c r="BF3414" s="39"/>
      <c r="BG3414" s="39"/>
      <c r="BH3414" s="39"/>
      <c r="BI3414" s="39"/>
      <c r="BJ3414" s="39"/>
      <c r="BK3414" s="39"/>
      <c r="BL3414" s="39"/>
      <c r="BM3414" s="39"/>
      <c r="BN3414" s="39"/>
      <c r="BO3414" s="39"/>
      <c r="BP3414" s="39"/>
      <c r="BQ3414" s="39"/>
      <c r="BR3414" s="39"/>
      <c r="BS3414" s="39"/>
      <c r="BT3414" s="39"/>
      <c r="BU3414" s="39"/>
      <c r="BV3414" s="39"/>
      <c r="BW3414" s="39"/>
      <c r="BX3414" s="39"/>
      <c r="BY3414" s="39"/>
      <c r="BZ3414" s="39"/>
      <c r="CA3414" s="39"/>
      <c r="CB3414" s="39"/>
      <c r="CC3414" s="39"/>
      <c r="CD3414" s="39"/>
      <c r="CE3414" s="39"/>
      <c r="CF3414" s="39"/>
      <c r="CG3414" s="39"/>
      <c r="CH3414" s="39"/>
      <c r="CI3414" s="39"/>
      <c r="CJ3414" s="39"/>
      <c r="CK3414" s="39"/>
      <c r="CL3414" s="39"/>
      <c r="CM3414" s="39"/>
      <c r="CN3414" s="39"/>
      <c r="CO3414" s="39"/>
      <c r="CP3414" s="39"/>
      <c r="CQ3414" s="39"/>
      <c r="CR3414" s="39"/>
      <c r="CS3414" s="39"/>
      <c r="CT3414" s="39"/>
      <c r="CU3414" s="39"/>
      <c r="CV3414" s="39"/>
      <c r="CW3414" s="39"/>
      <c r="CX3414" s="39"/>
      <c r="CY3414" s="39"/>
      <c r="CZ3414" s="39"/>
      <c r="DA3414" s="39"/>
      <c r="DB3414" s="39"/>
      <c r="DC3414" s="39"/>
      <c r="DD3414" s="39"/>
      <c r="DE3414" s="39"/>
    </row>
    <row r="3415" spans="1:109" s="38" customFormat="1" ht="12">
      <c r="A3415" s="298"/>
      <c r="B3415" s="298"/>
      <c r="C3415" s="298"/>
      <c r="D3415" s="298"/>
      <c r="E3415" s="298"/>
      <c r="F3415" s="298"/>
      <c r="G3415" s="298"/>
      <c r="H3415" s="298"/>
      <c r="I3415" s="298"/>
      <c r="J3415" s="298"/>
      <c r="K3415" s="298"/>
      <c r="L3415" s="299"/>
      <c r="M3415" s="302"/>
      <c r="N3415" s="298"/>
      <c r="O3415" s="238"/>
      <c r="P3415" s="238"/>
      <c r="Q3415" s="238"/>
      <c r="T3415" s="39"/>
      <c r="U3415" s="39"/>
      <c r="V3415" s="39"/>
      <c r="W3415" s="39"/>
      <c r="X3415" s="39"/>
      <c r="Y3415" s="39"/>
      <c r="Z3415" s="39"/>
      <c r="AA3415" s="39"/>
      <c r="AB3415" s="39"/>
      <c r="AC3415" s="39"/>
      <c r="AD3415" s="39"/>
      <c r="AE3415" s="39"/>
      <c r="AF3415" s="39"/>
      <c r="AG3415" s="39"/>
      <c r="AH3415" s="39"/>
      <c r="AI3415" s="39"/>
      <c r="AJ3415" s="39"/>
      <c r="AK3415" s="39"/>
      <c r="AL3415" s="39"/>
      <c r="AM3415" s="39"/>
      <c r="AN3415" s="39"/>
      <c r="AO3415" s="39"/>
      <c r="AP3415" s="39"/>
      <c r="AQ3415" s="39"/>
      <c r="AR3415" s="39"/>
      <c r="AS3415" s="39"/>
      <c r="AT3415" s="39"/>
      <c r="AU3415" s="39"/>
      <c r="AV3415" s="39"/>
      <c r="AW3415" s="39"/>
      <c r="AX3415" s="39"/>
      <c r="AY3415" s="39"/>
      <c r="AZ3415" s="39"/>
      <c r="BA3415" s="39"/>
      <c r="BB3415" s="39"/>
      <c r="BC3415" s="39"/>
      <c r="BD3415" s="39"/>
      <c r="BE3415" s="39"/>
      <c r="BF3415" s="39"/>
      <c r="BG3415" s="39"/>
      <c r="BH3415" s="39"/>
      <c r="BI3415" s="39"/>
      <c r="BJ3415" s="39"/>
      <c r="BK3415" s="39"/>
      <c r="BL3415" s="39"/>
      <c r="BM3415" s="39"/>
      <c r="BN3415" s="39"/>
      <c r="BO3415" s="39"/>
      <c r="BP3415" s="39"/>
      <c r="BQ3415" s="39"/>
      <c r="BR3415" s="39"/>
      <c r="BS3415" s="39"/>
      <c r="BT3415" s="39"/>
      <c r="BU3415" s="39"/>
      <c r="BV3415" s="39"/>
      <c r="BW3415" s="39"/>
      <c r="BX3415" s="39"/>
      <c r="BY3415" s="39"/>
      <c r="BZ3415" s="39"/>
      <c r="CA3415" s="39"/>
      <c r="CB3415" s="39"/>
      <c r="CC3415" s="39"/>
      <c r="CD3415" s="39"/>
      <c r="CE3415" s="39"/>
      <c r="CF3415" s="39"/>
      <c r="CG3415" s="39"/>
      <c r="CH3415" s="39"/>
      <c r="CI3415" s="39"/>
      <c r="CJ3415" s="39"/>
      <c r="CK3415" s="39"/>
      <c r="CL3415" s="39"/>
      <c r="CM3415" s="39"/>
      <c r="CN3415" s="39"/>
      <c r="CO3415" s="39"/>
      <c r="CP3415" s="39"/>
      <c r="CQ3415" s="39"/>
      <c r="CR3415" s="39"/>
      <c r="CS3415" s="39"/>
      <c r="CT3415" s="39"/>
      <c r="CU3415" s="39"/>
      <c r="CV3415" s="39"/>
      <c r="CW3415" s="39"/>
      <c r="CX3415" s="39"/>
      <c r="CY3415" s="39"/>
      <c r="CZ3415" s="39"/>
      <c r="DA3415" s="39"/>
      <c r="DB3415" s="39"/>
      <c r="DC3415" s="39"/>
      <c r="DD3415" s="39"/>
      <c r="DE3415" s="39"/>
    </row>
    <row r="3416" spans="1:109" s="38" customFormat="1" ht="12">
      <c r="A3416" s="298"/>
      <c r="B3416" s="298"/>
      <c r="C3416" s="298"/>
      <c r="D3416" s="298"/>
      <c r="E3416" s="298"/>
      <c r="F3416" s="298"/>
      <c r="G3416" s="298"/>
      <c r="H3416" s="298"/>
      <c r="I3416" s="298"/>
      <c r="J3416" s="298"/>
      <c r="K3416" s="298"/>
      <c r="L3416" s="299"/>
      <c r="M3416" s="302"/>
      <c r="N3416" s="298"/>
      <c r="O3416" s="238"/>
      <c r="P3416" s="238"/>
      <c r="Q3416" s="238"/>
      <c r="T3416" s="39"/>
      <c r="U3416" s="39"/>
      <c r="V3416" s="39"/>
      <c r="W3416" s="39"/>
      <c r="X3416" s="39"/>
      <c r="Y3416" s="39"/>
      <c r="Z3416" s="39"/>
      <c r="AA3416" s="39"/>
      <c r="AB3416" s="39"/>
      <c r="AC3416" s="39"/>
      <c r="AD3416" s="39"/>
      <c r="AE3416" s="39"/>
      <c r="AF3416" s="39"/>
      <c r="AG3416" s="39"/>
      <c r="AH3416" s="39"/>
      <c r="AI3416" s="39"/>
      <c r="AJ3416" s="39"/>
      <c r="AK3416" s="39"/>
      <c r="AL3416" s="39"/>
      <c r="AM3416" s="39"/>
      <c r="AN3416" s="39"/>
      <c r="AO3416" s="39"/>
      <c r="AP3416" s="39"/>
      <c r="AQ3416" s="39"/>
      <c r="AR3416" s="39"/>
      <c r="AS3416" s="39"/>
      <c r="AT3416" s="39"/>
      <c r="AU3416" s="39"/>
      <c r="AV3416" s="39"/>
      <c r="AW3416" s="39"/>
      <c r="AX3416" s="39"/>
      <c r="AY3416" s="39"/>
      <c r="AZ3416" s="39"/>
      <c r="BA3416" s="39"/>
      <c r="BB3416" s="39"/>
      <c r="BC3416" s="39"/>
      <c r="BD3416" s="39"/>
      <c r="BE3416" s="39"/>
      <c r="BF3416" s="39"/>
      <c r="BG3416" s="39"/>
      <c r="BH3416" s="39"/>
      <c r="BI3416" s="39"/>
      <c r="BJ3416" s="39"/>
      <c r="BK3416" s="39"/>
      <c r="BL3416" s="39"/>
      <c r="BM3416" s="39"/>
      <c r="BN3416" s="39"/>
      <c r="BO3416" s="39"/>
      <c r="BP3416" s="39"/>
      <c r="BQ3416" s="39"/>
      <c r="BR3416" s="39"/>
      <c r="BS3416" s="39"/>
      <c r="BT3416" s="39"/>
      <c r="BU3416" s="39"/>
      <c r="BV3416" s="39"/>
      <c r="BW3416" s="39"/>
      <c r="BX3416" s="39"/>
      <c r="BY3416" s="39"/>
      <c r="BZ3416" s="39"/>
      <c r="CA3416" s="39"/>
      <c r="CB3416" s="39"/>
      <c r="CC3416" s="39"/>
      <c r="CD3416" s="39"/>
      <c r="CE3416" s="39"/>
      <c r="CF3416" s="39"/>
      <c r="CG3416" s="39"/>
      <c r="CH3416" s="39"/>
      <c r="CI3416" s="39"/>
      <c r="CJ3416" s="39"/>
      <c r="CK3416" s="39"/>
      <c r="CL3416" s="39"/>
      <c r="CM3416" s="39"/>
      <c r="CN3416" s="39"/>
      <c r="CO3416" s="39"/>
      <c r="CP3416" s="39"/>
      <c r="CQ3416" s="39"/>
      <c r="CR3416" s="39"/>
      <c r="CS3416" s="39"/>
      <c r="CT3416" s="39"/>
      <c r="CU3416" s="39"/>
      <c r="CV3416" s="39"/>
      <c r="CW3416" s="39"/>
      <c r="CX3416" s="39"/>
      <c r="CY3416" s="39"/>
      <c r="CZ3416" s="39"/>
      <c r="DA3416" s="39"/>
      <c r="DB3416" s="39"/>
      <c r="DC3416" s="39"/>
      <c r="DD3416" s="39"/>
      <c r="DE3416" s="39"/>
    </row>
    <row r="3417" spans="1:109" s="38" customFormat="1" ht="12">
      <c r="A3417" s="298"/>
      <c r="B3417" s="298"/>
      <c r="C3417" s="298"/>
      <c r="D3417" s="298"/>
      <c r="E3417" s="298"/>
      <c r="F3417" s="298"/>
      <c r="G3417" s="298"/>
      <c r="H3417" s="298"/>
      <c r="I3417" s="298"/>
      <c r="J3417" s="298"/>
      <c r="K3417" s="298"/>
      <c r="L3417" s="299"/>
      <c r="M3417" s="302"/>
      <c r="N3417" s="298"/>
      <c r="O3417" s="238"/>
      <c r="P3417" s="238"/>
      <c r="Q3417" s="238"/>
      <c r="T3417" s="39"/>
      <c r="U3417" s="39"/>
      <c r="V3417" s="39"/>
      <c r="W3417" s="39"/>
      <c r="X3417" s="39"/>
      <c r="Y3417" s="39"/>
      <c r="Z3417" s="39"/>
      <c r="AA3417" s="39"/>
      <c r="AB3417" s="39"/>
      <c r="AC3417" s="39"/>
      <c r="AD3417" s="39"/>
      <c r="AE3417" s="39"/>
      <c r="AF3417" s="39"/>
      <c r="AG3417" s="39"/>
      <c r="AH3417" s="39"/>
      <c r="AI3417" s="39"/>
      <c r="AJ3417" s="39"/>
      <c r="AK3417" s="39"/>
      <c r="AL3417" s="39"/>
      <c r="AM3417" s="39"/>
      <c r="AN3417" s="39"/>
      <c r="AO3417" s="39"/>
      <c r="AP3417" s="39"/>
      <c r="AQ3417" s="39"/>
      <c r="AR3417" s="39"/>
      <c r="AS3417" s="39"/>
      <c r="AT3417" s="39"/>
      <c r="AU3417" s="39"/>
      <c r="AV3417" s="39"/>
      <c r="AW3417" s="39"/>
      <c r="AX3417" s="39"/>
      <c r="AY3417" s="39"/>
      <c r="AZ3417" s="39"/>
      <c r="BA3417" s="39"/>
      <c r="BB3417" s="39"/>
      <c r="BC3417" s="39"/>
      <c r="BD3417" s="39"/>
      <c r="BE3417" s="39"/>
      <c r="BF3417" s="39"/>
      <c r="BG3417" s="39"/>
      <c r="BH3417" s="39"/>
      <c r="BI3417" s="39"/>
      <c r="BJ3417" s="39"/>
      <c r="BK3417" s="39"/>
      <c r="BL3417" s="39"/>
      <c r="BM3417" s="39"/>
      <c r="BN3417" s="39"/>
      <c r="BO3417" s="39"/>
      <c r="BP3417" s="39"/>
      <c r="BQ3417" s="39"/>
      <c r="BR3417" s="39"/>
      <c r="BS3417" s="39"/>
      <c r="BT3417" s="39"/>
      <c r="BU3417" s="39"/>
      <c r="BV3417" s="39"/>
      <c r="BW3417" s="39"/>
      <c r="BX3417" s="39"/>
      <c r="BY3417" s="39"/>
      <c r="BZ3417" s="39"/>
      <c r="CA3417" s="39"/>
      <c r="CB3417" s="39"/>
      <c r="CC3417" s="39"/>
      <c r="CD3417" s="39"/>
      <c r="CE3417" s="39"/>
      <c r="CF3417" s="39"/>
      <c r="CG3417" s="39"/>
      <c r="CH3417" s="39"/>
      <c r="CI3417" s="39"/>
      <c r="CJ3417" s="39"/>
      <c r="CK3417" s="39"/>
      <c r="CL3417" s="39"/>
      <c r="CM3417" s="39"/>
      <c r="CN3417" s="39"/>
      <c r="CO3417" s="39"/>
      <c r="CP3417" s="39"/>
      <c r="CQ3417" s="39"/>
      <c r="CR3417" s="39"/>
      <c r="CS3417" s="39"/>
      <c r="CT3417" s="39"/>
      <c r="CU3417" s="39"/>
      <c r="CV3417" s="39"/>
      <c r="CW3417" s="39"/>
      <c r="CX3417" s="39"/>
      <c r="CY3417" s="39"/>
      <c r="CZ3417" s="39"/>
      <c r="DA3417" s="39"/>
      <c r="DB3417" s="39"/>
      <c r="DC3417" s="39"/>
      <c r="DD3417" s="39"/>
      <c r="DE3417" s="39"/>
    </row>
    <row r="3418" spans="1:109" s="38" customFormat="1" ht="12">
      <c r="A3418" s="298"/>
      <c r="B3418" s="298"/>
      <c r="C3418" s="298"/>
      <c r="D3418" s="298"/>
      <c r="E3418" s="298"/>
      <c r="F3418" s="298"/>
      <c r="G3418" s="298"/>
      <c r="H3418" s="298"/>
      <c r="I3418" s="298"/>
      <c r="J3418" s="298"/>
      <c r="K3418" s="298"/>
      <c r="L3418" s="299"/>
      <c r="M3418" s="302"/>
      <c r="N3418" s="298"/>
      <c r="O3418" s="238"/>
      <c r="P3418" s="238"/>
      <c r="Q3418" s="238"/>
      <c r="T3418" s="39"/>
      <c r="U3418" s="39"/>
      <c r="V3418" s="39"/>
      <c r="W3418" s="39"/>
      <c r="X3418" s="39"/>
      <c r="Y3418" s="39"/>
      <c r="Z3418" s="39"/>
      <c r="AA3418" s="39"/>
      <c r="AB3418" s="39"/>
      <c r="AC3418" s="39"/>
      <c r="AD3418" s="39"/>
      <c r="AE3418" s="39"/>
      <c r="AF3418" s="39"/>
      <c r="AG3418" s="39"/>
      <c r="AH3418" s="39"/>
      <c r="AI3418" s="39"/>
      <c r="AJ3418" s="39"/>
      <c r="AK3418" s="39"/>
      <c r="AL3418" s="39"/>
      <c r="AM3418" s="39"/>
      <c r="AN3418" s="39"/>
      <c r="AO3418" s="39"/>
      <c r="AP3418" s="39"/>
      <c r="AQ3418" s="39"/>
      <c r="AR3418" s="39"/>
      <c r="AS3418" s="39"/>
      <c r="AT3418" s="39"/>
      <c r="AU3418" s="39"/>
      <c r="AV3418" s="39"/>
      <c r="AW3418" s="39"/>
      <c r="AX3418" s="39"/>
      <c r="AY3418" s="39"/>
      <c r="AZ3418" s="39"/>
      <c r="BA3418" s="39"/>
      <c r="BB3418" s="39"/>
      <c r="BC3418" s="39"/>
      <c r="BD3418" s="39"/>
      <c r="BE3418" s="39"/>
      <c r="BF3418" s="39"/>
      <c r="BG3418" s="39"/>
      <c r="BH3418" s="39"/>
      <c r="BI3418" s="39"/>
      <c r="BJ3418" s="39"/>
      <c r="BK3418" s="39"/>
      <c r="BL3418" s="39"/>
      <c r="BM3418" s="39"/>
      <c r="BN3418" s="39"/>
      <c r="BO3418" s="39"/>
      <c r="BP3418" s="39"/>
      <c r="BQ3418" s="39"/>
      <c r="BR3418" s="39"/>
      <c r="BS3418" s="39"/>
      <c r="BT3418" s="39"/>
      <c r="BU3418" s="39"/>
      <c r="BV3418" s="39"/>
      <c r="BW3418" s="39"/>
      <c r="BX3418" s="39"/>
      <c r="BY3418" s="39"/>
      <c r="BZ3418" s="39"/>
      <c r="CA3418" s="39"/>
      <c r="CB3418" s="39"/>
      <c r="CC3418" s="39"/>
      <c r="CD3418" s="39"/>
      <c r="CE3418" s="39"/>
      <c r="CF3418" s="39"/>
      <c r="CG3418" s="39"/>
      <c r="CH3418" s="39"/>
      <c r="CI3418" s="39"/>
      <c r="CJ3418" s="39"/>
      <c r="CK3418" s="39"/>
      <c r="CL3418" s="39"/>
      <c r="CM3418" s="39"/>
      <c r="CN3418" s="39"/>
      <c r="CO3418" s="39"/>
      <c r="CP3418" s="39"/>
      <c r="CQ3418" s="39"/>
      <c r="CR3418" s="39"/>
      <c r="CS3418" s="39"/>
      <c r="CT3418" s="39"/>
      <c r="CU3418" s="39"/>
      <c r="CV3418" s="39"/>
      <c r="CW3418" s="39"/>
      <c r="CX3418" s="39"/>
      <c r="CY3418" s="39"/>
      <c r="CZ3418" s="39"/>
      <c r="DA3418" s="39"/>
      <c r="DB3418" s="39"/>
      <c r="DC3418" s="39"/>
      <c r="DD3418" s="39"/>
      <c r="DE3418" s="39"/>
    </row>
    <row r="3419" spans="1:109" s="38" customFormat="1" ht="12">
      <c r="A3419" s="298"/>
      <c r="B3419" s="298"/>
      <c r="C3419" s="298"/>
      <c r="D3419" s="298"/>
      <c r="E3419" s="298"/>
      <c r="F3419" s="298"/>
      <c r="G3419" s="298"/>
      <c r="H3419" s="298"/>
      <c r="I3419" s="298"/>
      <c r="J3419" s="298"/>
      <c r="K3419" s="298"/>
      <c r="L3419" s="299"/>
      <c r="M3419" s="302"/>
      <c r="N3419" s="298"/>
      <c r="O3419" s="238"/>
      <c r="P3419" s="238"/>
      <c r="Q3419" s="238"/>
      <c r="T3419" s="39"/>
      <c r="U3419" s="39"/>
      <c r="V3419" s="39"/>
      <c r="W3419" s="39"/>
      <c r="X3419" s="39"/>
      <c r="Y3419" s="39"/>
      <c r="Z3419" s="39"/>
      <c r="AA3419" s="39"/>
      <c r="AB3419" s="39"/>
      <c r="AC3419" s="39"/>
      <c r="AD3419" s="39"/>
      <c r="AE3419" s="39"/>
      <c r="AF3419" s="39"/>
      <c r="AG3419" s="39"/>
      <c r="AH3419" s="39"/>
      <c r="AI3419" s="39"/>
      <c r="AJ3419" s="39"/>
      <c r="AK3419" s="39"/>
      <c r="AL3419" s="39"/>
      <c r="AM3419" s="39"/>
      <c r="AN3419" s="39"/>
      <c r="AO3419" s="39"/>
      <c r="AP3419" s="39"/>
      <c r="AQ3419" s="39"/>
      <c r="AR3419" s="39"/>
      <c r="AS3419" s="39"/>
      <c r="AT3419" s="39"/>
      <c r="AU3419" s="39"/>
      <c r="AV3419" s="39"/>
      <c r="AW3419" s="39"/>
      <c r="AX3419" s="39"/>
      <c r="AY3419" s="39"/>
      <c r="AZ3419" s="39"/>
      <c r="BA3419" s="39"/>
      <c r="BB3419" s="39"/>
      <c r="BC3419" s="39"/>
      <c r="BD3419" s="39"/>
      <c r="BE3419" s="39"/>
      <c r="BF3419" s="39"/>
      <c r="BG3419" s="39"/>
      <c r="BH3419" s="39"/>
      <c r="BI3419" s="39"/>
      <c r="BJ3419" s="39"/>
      <c r="BK3419" s="39"/>
      <c r="BL3419" s="39"/>
      <c r="BM3419" s="39"/>
      <c r="BN3419" s="39"/>
      <c r="BO3419" s="39"/>
      <c r="BP3419" s="39"/>
      <c r="BQ3419" s="39"/>
      <c r="BR3419" s="39"/>
      <c r="BS3419" s="39"/>
      <c r="BT3419" s="39"/>
      <c r="BU3419" s="39"/>
      <c r="BV3419" s="39"/>
      <c r="BW3419" s="39"/>
      <c r="BX3419" s="39"/>
      <c r="BY3419" s="39"/>
      <c r="BZ3419" s="39"/>
      <c r="CA3419" s="39"/>
      <c r="CB3419" s="39"/>
      <c r="CC3419" s="39"/>
      <c r="CD3419" s="39"/>
      <c r="CE3419" s="39"/>
      <c r="CF3419" s="39"/>
      <c r="CG3419" s="39"/>
      <c r="CH3419" s="39"/>
      <c r="CI3419" s="39"/>
      <c r="CJ3419" s="39"/>
      <c r="CK3419" s="39"/>
      <c r="CL3419" s="39"/>
      <c r="CM3419" s="39"/>
      <c r="CN3419" s="39"/>
      <c r="CO3419" s="39"/>
      <c r="CP3419" s="39"/>
      <c r="CQ3419" s="39"/>
      <c r="CR3419" s="39"/>
      <c r="CS3419" s="39"/>
      <c r="CT3419" s="39"/>
      <c r="CU3419" s="39"/>
      <c r="CV3419" s="39"/>
      <c r="CW3419" s="39"/>
      <c r="CX3419" s="39"/>
      <c r="CY3419" s="39"/>
      <c r="CZ3419" s="39"/>
      <c r="DA3419" s="39"/>
      <c r="DB3419" s="39"/>
      <c r="DC3419" s="39"/>
      <c r="DD3419" s="39"/>
      <c r="DE3419" s="39"/>
    </row>
    <row r="3420" spans="1:109" s="38" customFormat="1" ht="12">
      <c r="A3420" s="298"/>
      <c r="B3420" s="298"/>
      <c r="C3420" s="298"/>
      <c r="D3420" s="298"/>
      <c r="E3420" s="298"/>
      <c r="F3420" s="298"/>
      <c r="G3420" s="298"/>
      <c r="H3420" s="298"/>
      <c r="I3420" s="298"/>
      <c r="J3420" s="298"/>
      <c r="K3420" s="298"/>
      <c r="L3420" s="299"/>
      <c r="M3420" s="302"/>
      <c r="N3420" s="298"/>
      <c r="O3420" s="238"/>
      <c r="P3420" s="238"/>
      <c r="Q3420" s="238"/>
      <c r="T3420" s="39"/>
      <c r="U3420" s="39"/>
      <c r="V3420" s="39"/>
      <c r="W3420" s="39"/>
      <c r="X3420" s="39"/>
      <c r="Y3420" s="39"/>
      <c r="Z3420" s="39"/>
      <c r="AA3420" s="39"/>
      <c r="AB3420" s="39"/>
      <c r="AC3420" s="39"/>
      <c r="AD3420" s="39"/>
      <c r="AE3420" s="39"/>
      <c r="AF3420" s="39"/>
      <c r="AG3420" s="39"/>
      <c r="AH3420" s="39"/>
      <c r="AI3420" s="39"/>
      <c r="AJ3420" s="39"/>
      <c r="AK3420" s="39"/>
      <c r="AL3420" s="39"/>
      <c r="AM3420" s="39"/>
      <c r="AN3420" s="39"/>
      <c r="AO3420" s="39"/>
      <c r="AP3420" s="39"/>
      <c r="AQ3420" s="39"/>
      <c r="AR3420" s="39"/>
      <c r="AS3420" s="39"/>
      <c r="AT3420" s="39"/>
      <c r="AU3420" s="39"/>
      <c r="AV3420" s="39"/>
      <c r="AW3420" s="39"/>
      <c r="AX3420" s="39"/>
      <c r="AY3420" s="39"/>
      <c r="AZ3420" s="39"/>
      <c r="BA3420" s="39"/>
      <c r="BB3420" s="39"/>
      <c r="BC3420" s="39"/>
      <c r="BD3420" s="39"/>
      <c r="BE3420" s="39"/>
      <c r="BF3420" s="39"/>
      <c r="BG3420" s="39"/>
      <c r="BH3420" s="39"/>
      <c r="BI3420" s="39"/>
      <c r="BJ3420" s="39"/>
      <c r="BK3420" s="39"/>
      <c r="BL3420" s="39"/>
      <c r="BM3420" s="39"/>
      <c r="BN3420" s="39"/>
      <c r="BO3420" s="39"/>
      <c r="BP3420" s="39"/>
      <c r="BQ3420" s="39"/>
      <c r="BR3420" s="39"/>
      <c r="BS3420" s="39"/>
      <c r="BT3420" s="39"/>
      <c r="BU3420" s="39"/>
      <c r="BV3420" s="39"/>
      <c r="BW3420" s="39"/>
      <c r="BX3420" s="39"/>
      <c r="BY3420" s="39"/>
      <c r="BZ3420" s="39"/>
      <c r="CA3420" s="39"/>
      <c r="CB3420" s="39"/>
      <c r="CC3420" s="39"/>
      <c r="CD3420" s="39"/>
      <c r="CE3420" s="39"/>
      <c r="CF3420" s="39"/>
      <c r="CG3420" s="39"/>
      <c r="CH3420" s="39"/>
      <c r="CI3420" s="39"/>
      <c r="CJ3420" s="39"/>
      <c r="CK3420" s="39"/>
      <c r="CL3420" s="39"/>
      <c r="CM3420" s="39"/>
      <c r="CN3420" s="39"/>
      <c r="CO3420" s="39"/>
      <c r="CP3420" s="39"/>
      <c r="CQ3420" s="39"/>
      <c r="CR3420" s="39"/>
      <c r="CS3420" s="39"/>
      <c r="CT3420" s="39"/>
      <c r="CU3420" s="39"/>
      <c r="CV3420" s="39"/>
      <c r="CW3420" s="39"/>
      <c r="CX3420" s="39"/>
      <c r="CY3420" s="39"/>
      <c r="CZ3420" s="39"/>
      <c r="DA3420" s="39"/>
      <c r="DB3420" s="39"/>
      <c r="DC3420" s="39"/>
      <c r="DD3420" s="39"/>
      <c r="DE3420" s="39"/>
    </row>
    <row r="3421" spans="1:109" s="38" customFormat="1" ht="12">
      <c r="A3421" s="298"/>
      <c r="B3421" s="298"/>
      <c r="C3421" s="298"/>
      <c r="D3421" s="298"/>
      <c r="E3421" s="298"/>
      <c r="F3421" s="298"/>
      <c r="G3421" s="298"/>
      <c r="H3421" s="298"/>
      <c r="I3421" s="298"/>
      <c r="J3421" s="298"/>
      <c r="K3421" s="298"/>
      <c r="L3421" s="299"/>
      <c r="M3421" s="302"/>
      <c r="N3421" s="298"/>
      <c r="O3421" s="238"/>
      <c r="P3421" s="238"/>
      <c r="Q3421" s="238"/>
      <c r="T3421" s="39"/>
      <c r="U3421" s="39"/>
      <c r="V3421" s="39"/>
      <c r="W3421" s="39"/>
      <c r="X3421" s="39"/>
      <c r="Y3421" s="39"/>
      <c r="Z3421" s="39"/>
      <c r="AA3421" s="39"/>
      <c r="AB3421" s="39"/>
      <c r="AC3421" s="39"/>
      <c r="AD3421" s="39"/>
      <c r="AE3421" s="39"/>
      <c r="AF3421" s="39"/>
      <c r="AG3421" s="39"/>
      <c r="AH3421" s="39"/>
      <c r="AI3421" s="39"/>
      <c r="AJ3421" s="39"/>
      <c r="AK3421" s="39"/>
      <c r="AL3421" s="39"/>
      <c r="AM3421" s="39"/>
      <c r="AN3421" s="39"/>
      <c r="AO3421" s="39"/>
      <c r="AP3421" s="39"/>
      <c r="AQ3421" s="39"/>
      <c r="AR3421" s="39"/>
      <c r="AS3421" s="39"/>
      <c r="AT3421" s="39"/>
      <c r="AU3421" s="39"/>
      <c r="AV3421" s="39"/>
      <c r="AW3421" s="39"/>
      <c r="AX3421" s="39"/>
      <c r="AY3421" s="39"/>
      <c r="AZ3421" s="39"/>
      <c r="BA3421" s="39"/>
      <c r="BB3421" s="39"/>
      <c r="BC3421" s="39"/>
      <c r="BD3421" s="39"/>
      <c r="BE3421" s="39"/>
      <c r="BF3421" s="39"/>
      <c r="BG3421" s="39"/>
      <c r="BH3421" s="39"/>
      <c r="BI3421" s="39"/>
      <c r="BJ3421" s="39"/>
      <c r="BK3421" s="39"/>
      <c r="BL3421" s="39"/>
      <c r="BM3421" s="39"/>
      <c r="BN3421" s="39"/>
      <c r="BO3421" s="39"/>
      <c r="BP3421" s="39"/>
      <c r="BQ3421" s="39"/>
      <c r="BR3421" s="39"/>
      <c r="BS3421" s="39"/>
      <c r="BT3421" s="39"/>
      <c r="BU3421" s="39"/>
      <c r="BV3421" s="39"/>
      <c r="BW3421" s="39"/>
      <c r="BX3421" s="39"/>
      <c r="BY3421" s="39"/>
      <c r="BZ3421" s="39"/>
      <c r="CA3421" s="39"/>
      <c r="CB3421" s="39"/>
      <c r="CC3421" s="39"/>
      <c r="CD3421" s="39"/>
      <c r="CE3421" s="39"/>
      <c r="CF3421" s="39"/>
      <c r="CG3421" s="39"/>
      <c r="CH3421" s="39"/>
      <c r="CI3421" s="39"/>
      <c r="CJ3421" s="39"/>
      <c r="CK3421" s="39"/>
      <c r="CL3421" s="39"/>
      <c r="CM3421" s="39"/>
      <c r="CN3421" s="39"/>
      <c r="CO3421" s="39"/>
      <c r="CP3421" s="39"/>
      <c r="CQ3421" s="39"/>
      <c r="CR3421" s="39"/>
      <c r="CS3421" s="39"/>
      <c r="CT3421" s="39"/>
      <c r="CU3421" s="39"/>
      <c r="CV3421" s="39"/>
      <c r="CW3421" s="39"/>
      <c r="CX3421" s="39"/>
      <c r="CY3421" s="39"/>
      <c r="CZ3421" s="39"/>
      <c r="DA3421" s="39"/>
      <c r="DB3421" s="39"/>
      <c r="DC3421" s="39"/>
      <c r="DD3421" s="39"/>
      <c r="DE3421" s="39"/>
    </row>
    <row r="3422" spans="1:109" s="38" customFormat="1" ht="12">
      <c r="A3422" s="298"/>
      <c r="B3422" s="298"/>
      <c r="C3422" s="298"/>
      <c r="D3422" s="298"/>
      <c r="E3422" s="298"/>
      <c r="F3422" s="298"/>
      <c r="G3422" s="298"/>
      <c r="H3422" s="298"/>
      <c r="I3422" s="298"/>
      <c r="J3422" s="298"/>
      <c r="K3422" s="298"/>
      <c r="L3422" s="299"/>
      <c r="M3422" s="302"/>
      <c r="N3422" s="298"/>
      <c r="O3422" s="238"/>
      <c r="P3422" s="238"/>
      <c r="Q3422" s="238"/>
      <c r="T3422" s="39"/>
      <c r="U3422" s="39"/>
      <c r="V3422" s="39"/>
      <c r="W3422" s="39"/>
      <c r="X3422" s="39"/>
      <c r="Y3422" s="39"/>
      <c r="Z3422" s="39"/>
      <c r="AA3422" s="39"/>
      <c r="AB3422" s="39"/>
      <c r="AC3422" s="39"/>
      <c r="AD3422" s="39"/>
      <c r="AE3422" s="39"/>
      <c r="AF3422" s="39"/>
      <c r="AG3422" s="39"/>
      <c r="AH3422" s="39"/>
      <c r="AI3422" s="39"/>
      <c r="AJ3422" s="39"/>
      <c r="AK3422" s="39"/>
      <c r="AL3422" s="39"/>
      <c r="AM3422" s="39"/>
      <c r="AN3422" s="39"/>
      <c r="AO3422" s="39"/>
      <c r="AP3422" s="39"/>
      <c r="AQ3422" s="39"/>
      <c r="AR3422" s="39"/>
      <c r="AS3422" s="39"/>
      <c r="AT3422" s="39"/>
      <c r="AU3422" s="39"/>
      <c r="AV3422" s="39"/>
      <c r="AW3422" s="39"/>
      <c r="AX3422" s="39"/>
      <c r="AY3422" s="39"/>
      <c r="AZ3422" s="39"/>
      <c r="BA3422" s="39"/>
      <c r="BB3422" s="39"/>
      <c r="BC3422" s="39"/>
      <c r="BD3422" s="39"/>
      <c r="BE3422" s="39"/>
      <c r="BF3422" s="39"/>
      <c r="BG3422" s="39"/>
      <c r="BH3422" s="39"/>
      <c r="BI3422" s="39"/>
      <c r="BJ3422" s="39"/>
      <c r="BK3422" s="39"/>
      <c r="BL3422" s="39"/>
      <c r="BM3422" s="39"/>
      <c r="BN3422" s="39"/>
      <c r="BO3422" s="39"/>
      <c r="BP3422" s="39"/>
      <c r="BQ3422" s="39"/>
      <c r="BR3422" s="39"/>
      <c r="BS3422" s="39"/>
      <c r="BT3422" s="39"/>
      <c r="BU3422" s="39"/>
      <c r="BV3422" s="39"/>
      <c r="BW3422" s="39"/>
      <c r="BX3422" s="39"/>
      <c r="BY3422" s="39"/>
      <c r="BZ3422" s="39"/>
      <c r="CA3422" s="39"/>
      <c r="CB3422" s="39"/>
      <c r="CC3422" s="39"/>
      <c r="CD3422" s="39"/>
      <c r="CE3422" s="39"/>
      <c r="CF3422" s="39"/>
      <c r="CG3422" s="39"/>
      <c r="CH3422" s="39"/>
      <c r="CI3422" s="39"/>
      <c r="CJ3422" s="39"/>
      <c r="CK3422" s="39"/>
      <c r="CL3422" s="39"/>
      <c r="CM3422" s="39"/>
      <c r="CN3422" s="39"/>
      <c r="CO3422" s="39"/>
      <c r="CP3422" s="39"/>
      <c r="CQ3422" s="39"/>
      <c r="CR3422" s="39"/>
      <c r="CS3422" s="39"/>
      <c r="CT3422" s="39"/>
      <c r="CU3422" s="39"/>
      <c r="CV3422" s="39"/>
      <c r="CW3422" s="39"/>
      <c r="CX3422" s="39"/>
      <c r="CY3422" s="39"/>
      <c r="CZ3422" s="39"/>
      <c r="DA3422" s="39"/>
      <c r="DB3422" s="39"/>
      <c r="DC3422" s="39"/>
      <c r="DD3422" s="39"/>
      <c r="DE3422" s="39"/>
    </row>
    <row r="3423" spans="1:109" s="38" customFormat="1" ht="12">
      <c r="A3423" s="298"/>
      <c r="B3423" s="298"/>
      <c r="C3423" s="298"/>
      <c r="D3423" s="298"/>
      <c r="E3423" s="298"/>
      <c r="F3423" s="298"/>
      <c r="G3423" s="298"/>
      <c r="H3423" s="298"/>
      <c r="I3423" s="298"/>
      <c r="J3423" s="298"/>
      <c r="K3423" s="298"/>
      <c r="L3423" s="299"/>
      <c r="M3423" s="302"/>
      <c r="N3423" s="298"/>
      <c r="O3423" s="238"/>
      <c r="P3423" s="238"/>
      <c r="Q3423" s="238"/>
      <c r="T3423" s="39"/>
      <c r="U3423" s="39"/>
      <c r="V3423" s="39"/>
      <c r="W3423" s="39"/>
      <c r="X3423" s="39"/>
      <c r="Y3423" s="39"/>
      <c r="Z3423" s="39"/>
      <c r="AA3423" s="39"/>
      <c r="AB3423" s="39"/>
      <c r="AC3423" s="39"/>
      <c r="AD3423" s="39"/>
      <c r="AE3423" s="39"/>
      <c r="AF3423" s="39"/>
      <c r="AG3423" s="39"/>
      <c r="AH3423" s="39"/>
      <c r="AI3423" s="39"/>
      <c r="AJ3423" s="39"/>
      <c r="AK3423" s="39"/>
      <c r="AL3423" s="39"/>
      <c r="AM3423" s="39"/>
      <c r="AN3423" s="39"/>
      <c r="AO3423" s="39"/>
      <c r="AP3423" s="39"/>
      <c r="AQ3423" s="39"/>
      <c r="AR3423" s="39"/>
      <c r="AS3423" s="39"/>
      <c r="AT3423" s="39"/>
      <c r="AU3423" s="39"/>
      <c r="AV3423" s="39"/>
      <c r="AW3423" s="39"/>
      <c r="AX3423" s="39"/>
      <c r="AY3423" s="39"/>
      <c r="AZ3423" s="39"/>
      <c r="BA3423" s="39"/>
      <c r="BB3423" s="39"/>
      <c r="BC3423" s="39"/>
      <c r="BD3423" s="39"/>
      <c r="BE3423" s="39"/>
      <c r="BF3423" s="39"/>
      <c r="BG3423" s="39"/>
      <c r="BH3423" s="39"/>
      <c r="BI3423" s="39"/>
      <c r="BJ3423" s="39"/>
      <c r="BK3423" s="39"/>
      <c r="BL3423" s="39"/>
      <c r="BM3423" s="39"/>
      <c r="BN3423" s="39"/>
      <c r="BO3423" s="39"/>
      <c r="BP3423" s="39"/>
      <c r="BQ3423" s="39"/>
      <c r="BR3423" s="39"/>
      <c r="BS3423" s="39"/>
      <c r="BT3423" s="39"/>
      <c r="BU3423" s="39"/>
      <c r="BV3423" s="39"/>
      <c r="BW3423" s="39"/>
      <c r="BX3423" s="39"/>
      <c r="BY3423" s="39"/>
      <c r="BZ3423" s="39"/>
      <c r="CA3423" s="39"/>
      <c r="CB3423" s="39"/>
      <c r="CC3423" s="39"/>
      <c r="CD3423" s="39"/>
      <c r="CE3423" s="39"/>
      <c r="CF3423" s="39"/>
      <c r="CG3423" s="39"/>
      <c r="CH3423" s="39"/>
      <c r="CI3423" s="39"/>
      <c r="CJ3423" s="39"/>
      <c r="CK3423" s="39"/>
      <c r="CL3423" s="39"/>
      <c r="CM3423" s="39"/>
      <c r="CN3423" s="39"/>
      <c r="CO3423" s="39"/>
      <c r="CP3423" s="39"/>
      <c r="CQ3423" s="39"/>
      <c r="CR3423" s="39"/>
      <c r="CS3423" s="39"/>
      <c r="CT3423" s="39"/>
      <c r="CU3423" s="39"/>
      <c r="CV3423" s="39"/>
      <c r="CW3423" s="39"/>
      <c r="CX3423" s="39"/>
      <c r="CY3423" s="39"/>
      <c r="CZ3423" s="39"/>
      <c r="DA3423" s="39"/>
      <c r="DB3423" s="39"/>
      <c r="DC3423" s="39"/>
      <c r="DD3423" s="39"/>
      <c r="DE3423" s="39"/>
    </row>
    <row r="3424" spans="1:109" s="38" customFormat="1" ht="12">
      <c r="A3424" s="298"/>
      <c r="B3424" s="298"/>
      <c r="C3424" s="298"/>
      <c r="D3424" s="298"/>
      <c r="E3424" s="298"/>
      <c r="F3424" s="298"/>
      <c r="G3424" s="298"/>
      <c r="H3424" s="298"/>
      <c r="I3424" s="298"/>
      <c r="J3424" s="298"/>
      <c r="K3424" s="298"/>
      <c r="L3424" s="299"/>
      <c r="M3424" s="302"/>
      <c r="N3424" s="298"/>
      <c r="O3424" s="238"/>
      <c r="P3424" s="238"/>
      <c r="Q3424" s="238"/>
      <c r="T3424" s="39"/>
      <c r="U3424" s="39"/>
      <c r="V3424" s="39"/>
      <c r="W3424" s="39"/>
      <c r="X3424" s="39"/>
      <c r="Y3424" s="39"/>
      <c r="Z3424" s="39"/>
      <c r="AA3424" s="39"/>
      <c r="AB3424" s="39"/>
      <c r="AC3424" s="39"/>
      <c r="AD3424" s="39"/>
      <c r="AE3424" s="39"/>
      <c r="AF3424" s="39"/>
      <c r="AG3424" s="39"/>
      <c r="AH3424" s="39"/>
      <c r="AI3424" s="39"/>
      <c r="AJ3424" s="39"/>
      <c r="AK3424" s="39"/>
      <c r="AL3424" s="39"/>
      <c r="AM3424" s="39"/>
      <c r="AN3424" s="39"/>
      <c r="AO3424" s="39"/>
      <c r="AP3424" s="39"/>
      <c r="AQ3424" s="39"/>
      <c r="AR3424" s="39"/>
      <c r="AS3424" s="39"/>
      <c r="AT3424" s="39"/>
      <c r="AU3424" s="39"/>
      <c r="AV3424" s="39"/>
      <c r="AW3424" s="39"/>
      <c r="AX3424" s="39"/>
      <c r="AY3424" s="39"/>
      <c r="AZ3424" s="39"/>
      <c r="BA3424" s="39"/>
      <c r="BB3424" s="39"/>
      <c r="BC3424" s="39"/>
      <c r="BD3424" s="39"/>
      <c r="BE3424" s="39"/>
      <c r="BF3424" s="39"/>
      <c r="BG3424" s="39"/>
      <c r="BH3424" s="39"/>
      <c r="BI3424" s="39"/>
      <c r="BJ3424" s="39"/>
      <c r="BK3424" s="39"/>
      <c r="BL3424" s="39"/>
      <c r="BM3424" s="39"/>
      <c r="BN3424" s="39"/>
      <c r="BO3424" s="39"/>
      <c r="BP3424" s="39"/>
      <c r="BQ3424" s="39"/>
      <c r="BR3424" s="39"/>
      <c r="BS3424" s="39"/>
      <c r="BT3424" s="39"/>
      <c r="BU3424" s="39"/>
      <c r="BV3424" s="39"/>
      <c r="BW3424" s="39"/>
      <c r="BX3424" s="39"/>
      <c r="BY3424" s="39"/>
      <c r="BZ3424" s="39"/>
      <c r="CA3424" s="39"/>
      <c r="CB3424" s="39"/>
      <c r="CC3424" s="39"/>
      <c r="CD3424" s="39"/>
      <c r="CE3424" s="39"/>
      <c r="CF3424" s="39"/>
      <c r="CG3424" s="39"/>
      <c r="CH3424" s="39"/>
      <c r="CI3424" s="39"/>
      <c r="CJ3424" s="39"/>
      <c r="CK3424" s="39"/>
      <c r="CL3424" s="39"/>
      <c r="CM3424" s="39"/>
      <c r="CN3424" s="39"/>
      <c r="CO3424" s="39"/>
      <c r="CP3424" s="39"/>
      <c r="CQ3424" s="39"/>
      <c r="CR3424" s="39"/>
      <c r="CS3424" s="39"/>
      <c r="CT3424" s="39"/>
      <c r="CU3424" s="39"/>
      <c r="CV3424" s="39"/>
      <c r="CW3424" s="39"/>
      <c r="CX3424" s="39"/>
      <c r="CY3424" s="39"/>
      <c r="CZ3424" s="39"/>
      <c r="DA3424" s="39"/>
      <c r="DB3424" s="39"/>
      <c r="DC3424" s="39"/>
      <c r="DD3424" s="39"/>
      <c r="DE3424" s="39"/>
    </row>
    <row r="3425" spans="1:109" s="38" customFormat="1" ht="12">
      <c r="A3425" s="298"/>
      <c r="B3425" s="298"/>
      <c r="C3425" s="298"/>
      <c r="D3425" s="298"/>
      <c r="E3425" s="298"/>
      <c r="F3425" s="298"/>
      <c r="G3425" s="298"/>
      <c r="H3425" s="298"/>
      <c r="I3425" s="298"/>
      <c r="J3425" s="298"/>
      <c r="K3425" s="298"/>
      <c r="L3425" s="299"/>
      <c r="M3425" s="302"/>
      <c r="N3425" s="298"/>
      <c r="O3425" s="238"/>
      <c r="P3425" s="238"/>
      <c r="Q3425" s="238"/>
      <c r="T3425" s="39"/>
      <c r="U3425" s="39"/>
      <c r="V3425" s="39"/>
      <c r="W3425" s="39"/>
      <c r="X3425" s="39"/>
      <c r="Y3425" s="39"/>
      <c r="Z3425" s="39"/>
      <c r="AA3425" s="39"/>
      <c r="AB3425" s="39"/>
      <c r="AC3425" s="39"/>
      <c r="AD3425" s="39"/>
      <c r="AE3425" s="39"/>
      <c r="AF3425" s="39"/>
      <c r="AG3425" s="39"/>
      <c r="AH3425" s="39"/>
      <c r="AI3425" s="39"/>
      <c r="AJ3425" s="39"/>
      <c r="AK3425" s="39"/>
      <c r="AL3425" s="39"/>
      <c r="AM3425" s="39"/>
      <c r="AN3425" s="39"/>
      <c r="AO3425" s="39"/>
      <c r="AP3425" s="39"/>
      <c r="AQ3425" s="39"/>
      <c r="AR3425" s="39"/>
      <c r="AS3425" s="39"/>
      <c r="AT3425" s="39"/>
      <c r="AU3425" s="39"/>
      <c r="AV3425" s="39"/>
      <c r="AW3425" s="39"/>
      <c r="AX3425" s="39"/>
      <c r="AY3425" s="39"/>
      <c r="AZ3425" s="39"/>
      <c r="BA3425" s="39"/>
      <c r="BB3425" s="39"/>
      <c r="BC3425" s="39"/>
      <c r="BD3425" s="39"/>
      <c r="BE3425" s="39"/>
      <c r="BF3425" s="39"/>
      <c r="BG3425" s="39"/>
      <c r="BH3425" s="39"/>
      <c r="BI3425" s="39"/>
      <c r="BJ3425" s="39"/>
      <c r="BK3425" s="39"/>
      <c r="BL3425" s="39"/>
      <c r="BM3425" s="39"/>
      <c r="BN3425" s="39"/>
      <c r="BO3425" s="39"/>
      <c r="BP3425" s="39"/>
      <c r="BQ3425" s="39"/>
      <c r="BR3425" s="39"/>
      <c r="BS3425" s="39"/>
      <c r="BT3425" s="39"/>
      <c r="BU3425" s="39"/>
      <c r="BV3425" s="39"/>
      <c r="BW3425" s="39"/>
      <c r="BX3425" s="39"/>
      <c r="BY3425" s="39"/>
      <c r="BZ3425" s="39"/>
      <c r="CA3425" s="39"/>
      <c r="CB3425" s="39"/>
      <c r="CC3425" s="39"/>
      <c r="CD3425" s="39"/>
      <c r="CE3425" s="39"/>
      <c r="CF3425" s="39"/>
      <c r="CG3425" s="39"/>
      <c r="CH3425" s="39"/>
      <c r="CI3425" s="39"/>
      <c r="CJ3425" s="39"/>
      <c r="CK3425" s="39"/>
      <c r="CL3425" s="39"/>
      <c r="CM3425" s="39"/>
      <c r="CN3425" s="39"/>
      <c r="CO3425" s="39"/>
      <c r="CP3425" s="39"/>
      <c r="CQ3425" s="39"/>
      <c r="CR3425" s="39"/>
      <c r="CS3425" s="39"/>
      <c r="CT3425" s="39"/>
      <c r="CU3425" s="39"/>
      <c r="CV3425" s="39"/>
      <c r="CW3425" s="39"/>
      <c r="CX3425" s="39"/>
      <c r="CY3425" s="39"/>
      <c r="CZ3425" s="39"/>
      <c r="DA3425" s="39"/>
      <c r="DB3425" s="39"/>
      <c r="DC3425" s="39"/>
      <c r="DD3425" s="39"/>
      <c r="DE3425" s="39"/>
    </row>
    <row r="3426" spans="1:109" s="38" customFormat="1" ht="12">
      <c r="A3426" s="298"/>
      <c r="B3426" s="298"/>
      <c r="C3426" s="298"/>
      <c r="D3426" s="298"/>
      <c r="E3426" s="298"/>
      <c r="F3426" s="298"/>
      <c r="G3426" s="298"/>
      <c r="H3426" s="298"/>
      <c r="I3426" s="298"/>
      <c r="J3426" s="298"/>
      <c r="K3426" s="298"/>
      <c r="L3426" s="299"/>
      <c r="M3426" s="302"/>
      <c r="N3426" s="298"/>
      <c r="O3426" s="238"/>
      <c r="P3426" s="238"/>
      <c r="Q3426" s="238"/>
      <c r="T3426" s="39"/>
      <c r="U3426" s="39"/>
      <c r="V3426" s="39"/>
      <c r="W3426" s="39"/>
      <c r="X3426" s="39"/>
      <c r="Y3426" s="39"/>
      <c r="Z3426" s="39"/>
      <c r="AA3426" s="39"/>
      <c r="AB3426" s="39"/>
      <c r="AC3426" s="39"/>
      <c r="AD3426" s="39"/>
      <c r="AE3426" s="39"/>
      <c r="AF3426" s="39"/>
      <c r="AG3426" s="39"/>
      <c r="AH3426" s="39"/>
      <c r="AI3426" s="39"/>
      <c r="AJ3426" s="39"/>
      <c r="AK3426" s="39"/>
      <c r="AL3426" s="39"/>
      <c r="AM3426" s="39"/>
      <c r="AN3426" s="39"/>
      <c r="AO3426" s="39"/>
      <c r="AP3426" s="39"/>
      <c r="AQ3426" s="39"/>
      <c r="AR3426" s="39"/>
      <c r="AS3426" s="39"/>
      <c r="AT3426" s="39"/>
      <c r="AU3426" s="39"/>
      <c r="AV3426" s="39"/>
      <c r="AW3426" s="39"/>
      <c r="AX3426" s="39"/>
      <c r="AY3426" s="39"/>
      <c r="AZ3426" s="39"/>
      <c r="BA3426" s="39"/>
      <c r="BB3426" s="39"/>
      <c r="BC3426" s="39"/>
      <c r="BD3426" s="39"/>
      <c r="BE3426" s="39"/>
      <c r="BF3426" s="39"/>
      <c r="BG3426" s="39"/>
      <c r="BH3426" s="39"/>
      <c r="BI3426" s="39"/>
      <c r="BJ3426" s="39"/>
      <c r="BK3426" s="39"/>
      <c r="BL3426" s="39"/>
      <c r="BM3426" s="39"/>
      <c r="BN3426" s="39"/>
      <c r="BO3426" s="39"/>
      <c r="BP3426" s="39"/>
      <c r="BQ3426" s="39"/>
      <c r="BR3426" s="39"/>
      <c r="BS3426" s="39"/>
      <c r="BT3426" s="39"/>
      <c r="BU3426" s="39"/>
      <c r="BV3426" s="39"/>
      <c r="BW3426" s="39"/>
      <c r="BX3426" s="39"/>
      <c r="BY3426" s="39"/>
      <c r="BZ3426" s="39"/>
      <c r="CA3426" s="39"/>
      <c r="CB3426" s="39"/>
      <c r="CC3426" s="39"/>
      <c r="CD3426" s="39"/>
      <c r="CE3426" s="39"/>
      <c r="CF3426" s="39"/>
      <c r="CG3426" s="39"/>
      <c r="CH3426" s="39"/>
      <c r="CI3426" s="39"/>
      <c r="CJ3426" s="39"/>
      <c r="CK3426" s="39"/>
      <c r="CL3426" s="39"/>
      <c r="CM3426" s="39"/>
      <c r="CN3426" s="39"/>
      <c r="CO3426" s="39"/>
      <c r="CP3426" s="39"/>
      <c r="CQ3426" s="39"/>
      <c r="CR3426" s="39"/>
      <c r="CS3426" s="39"/>
      <c r="CT3426" s="39"/>
      <c r="CU3426" s="39"/>
      <c r="CV3426" s="39"/>
      <c r="CW3426" s="39"/>
      <c r="CX3426" s="39"/>
      <c r="CY3426" s="39"/>
      <c r="CZ3426" s="39"/>
      <c r="DA3426" s="39"/>
      <c r="DB3426" s="39"/>
      <c r="DC3426" s="39"/>
      <c r="DD3426" s="39"/>
      <c r="DE3426" s="39"/>
    </row>
    <row r="3427" spans="1:109" s="38" customFormat="1" ht="12">
      <c r="A3427" s="298"/>
      <c r="B3427" s="298"/>
      <c r="C3427" s="298"/>
      <c r="D3427" s="298"/>
      <c r="E3427" s="298"/>
      <c r="F3427" s="298"/>
      <c r="G3427" s="298"/>
      <c r="H3427" s="298"/>
      <c r="I3427" s="298"/>
      <c r="J3427" s="298"/>
      <c r="K3427" s="298"/>
      <c r="L3427" s="299"/>
      <c r="M3427" s="302"/>
      <c r="N3427" s="298"/>
      <c r="O3427" s="238"/>
      <c r="P3427" s="238"/>
      <c r="Q3427" s="238"/>
      <c r="T3427" s="39"/>
      <c r="U3427" s="39"/>
      <c r="V3427" s="39"/>
      <c r="W3427" s="39"/>
      <c r="X3427" s="39"/>
      <c r="Y3427" s="39"/>
      <c r="Z3427" s="39"/>
      <c r="AA3427" s="39"/>
      <c r="AB3427" s="39"/>
      <c r="AC3427" s="39"/>
      <c r="AD3427" s="39"/>
      <c r="AE3427" s="39"/>
      <c r="AF3427" s="39"/>
      <c r="AG3427" s="39"/>
      <c r="AH3427" s="39"/>
      <c r="AI3427" s="39"/>
      <c r="AJ3427" s="39"/>
      <c r="AK3427" s="39"/>
      <c r="AL3427" s="39"/>
      <c r="AM3427" s="39"/>
      <c r="AN3427" s="39"/>
      <c r="AO3427" s="39"/>
      <c r="AP3427" s="39"/>
      <c r="AQ3427" s="39"/>
      <c r="AR3427" s="39"/>
      <c r="AS3427" s="39"/>
      <c r="AT3427" s="39"/>
      <c r="AU3427" s="39"/>
      <c r="AV3427" s="39"/>
      <c r="AW3427" s="39"/>
      <c r="AX3427" s="39"/>
      <c r="AY3427" s="39"/>
      <c r="AZ3427" s="39"/>
      <c r="BA3427" s="39"/>
      <c r="BB3427" s="39"/>
      <c r="BC3427" s="39"/>
      <c r="BD3427" s="39"/>
      <c r="BE3427" s="39"/>
      <c r="BF3427" s="39"/>
      <c r="BG3427" s="39"/>
      <c r="BH3427" s="39"/>
      <c r="BI3427" s="39"/>
      <c r="BJ3427" s="39"/>
      <c r="BK3427" s="39"/>
      <c r="BL3427" s="39"/>
      <c r="BM3427" s="39"/>
      <c r="BN3427" s="39"/>
      <c r="BO3427" s="39"/>
      <c r="BP3427" s="39"/>
      <c r="BQ3427" s="39"/>
      <c r="BR3427" s="39"/>
      <c r="BS3427" s="39"/>
      <c r="BT3427" s="39"/>
      <c r="BU3427" s="39"/>
      <c r="BV3427" s="39"/>
      <c r="BW3427" s="39"/>
      <c r="BX3427" s="39"/>
      <c r="BY3427" s="39"/>
      <c r="BZ3427" s="39"/>
      <c r="CA3427" s="39"/>
      <c r="CB3427" s="39"/>
      <c r="CC3427" s="39"/>
      <c r="CD3427" s="39"/>
      <c r="CE3427" s="39"/>
      <c r="CF3427" s="39"/>
      <c r="CG3427" s="39"/>
      <c r="CH3427" s="39"/>
      <c r="CI3427" s="39"/>
      <c r="CJ3427" s="39"/>
      <c r="CK3427" s="39"/>
      <c r="CL3427" s="39"/>
      <c r="CM3427" s="39"/>
      <c r="CN3427" s="39"/>
      <c r="CO3427" s="39"/>
      <c r="CP3427" s="39"/>
      <c r="CQ3427" s="39"/>
      <c r="CR3427" s="39"/>
      <c r="CS3427" s="39"/>
      <c r="CT3427" s="39"/>
      <c r="CU3427" s="39"/>
      <c r="CV3427" s="39"/>
      <c r="CW3427" s="39"/>
      <c r="CX3427" s="39"/>
      <c r="CY3427" s="39"/>
      <c r="CZ3427" s="39"/>
      <c r="DA3427" s="39"/>
      <c r="DB3427" s="39"/>
      <c r="DC3427" s="39"/>
      <c r="DD3427" s="39"/>
      <c r="DE3427" s="39"/>
    </row>
    <row r="3428" spans="1:109" s="38" customFormat="1" ht="12">
      <c r="A3428" s="298"/>
      <c r="B3428" s="298"/>
      <c r="C3428" s="298"/>
      <c r="D3428" s="298"/>
      <c r="E3428" s="298"/>
      <c r="F3428" s="298"/>
      <c r="G3428" s="298"/>
      <c r="H3428" s="298"/>
      <c r="I3428" s="298"/>
      <c r="J3428" s="298"/>
      <c r="K3428" s="298"/>
      <c r="L3428" s="299"/>
      <c r="M3428" s="302"/>
      <c r="N3428" s="298"/>
      <c r="O3428" s="238"/>
      <c r="P3428" s="238"/>
      <c r="Q3428" s="238"/>
      <c r="T3428" s="39"/>
      <c r="U3428" s="39"/>
      <c r="V3428" s="39"/>
      <c r="W3428" s="39"/>
      <c r="X3428" s="39"/>
      <c r="Y3428" s="39"/>
      <c r="Z3428" s="39"/>
      <c r="AA3428" s="39"/>
      <c r="AB3428" s="39"/>
      <c r="AC3428" s="39"/>
      <c r="AD3428" s="39"/>
      <c r="AE3428" s="39"/>
      <c r="AF3428" s="39"/>
      <c r="AG3428" s="39"/>
      <c r="AH3428" s="39"/>
      <c r="AI3428" s="39"/>
      <c r="AJ3428" s="39"/>
      <c r="AK3428" s="39"/>
      <c r="AL3428" s="39"/>
      <c r="AM3428" s="39"/>
      <c r="AN3428" s="39"/>
      <c r="AO3428" s="39"/>
      <c r="AP3428" s="39"/>
      <c r="AQ3428" s="39"/>
      <c r="AR3428" s="39"/>
      <c r="AS3428" s="39"/>
      <c r="AT3428" s="39"/>
      <c r="AU3428" s="39"/>
      <c r="AV3428" s="39"/>
      <c r="AW3428" s="39"/>
      <c r="AX3428" s="39"/>
      <c r="AY3428" s="39"/>
      <c r="AZ3428" s="39"/>
      <c r="BA3428" s="39"/>
      <c r="BB3428" s="39"/>
      <c r="BC3428" s="39"/>
      <c r="BD3428" s="39"/>
      <c r="BE3428" s="39"/>
      <c r="BF3428" s="39"/>
      <c r="BG3428" s="39"/>
      <c r="BH3428" s="39"/>
      <c r="BI3428" s="39"/>
      <c r="BJ3428" s="39"/>
      <c r="BK3428" s="39"/>
      <c r="BL3428" s="39"/>
      <c r="BM3428" s="39"/>
      <c r="BN3428" s="39"/>
      <c r="BO3428" s="39"/>
      <c r="BP3428" s="39"/>
      <c r="BQ3428" s="39"/>
      <c r="BR3428" s="39"/>
      <c r="BS3428" s="39"/>
      <c r="BT3428" s="39"/>
      <c r="BU3428" s="39"/>
      <c r="BV3428" s="39"/>
      <c r="BW3428" s="39"/>
      <c r="BX3428" s="39"/>
      <c r="BY3428" s="39"/>
      <c r="BZ3428" s="39"/>
      <c r="CA3428" s="39"/>
      <c r="CB3428" s="39"/>
      <c r="CC3428" s="39"/>
      <c r="CD3428" s="39"/>
      <c r="CE3428" s="39"/>
      <c r="CF3428" s="39"/>
      <c r="CG3428" s="39"/>
      <c r="CH3428" s="39"/>
      <c r="CI3428" s="39"/>
      <c r="CJ3428" s="39"/>
      <c r="CK3428" s="39"/>
      <c r="CL3428" s="39"/>
      <c r="CM3428" s="39"/>
      <c r="CN3428" s="39"/>
      <c r="CO3428" s="39"/>
      <c r="CP3428" s="39"/>
      <c r="CQ3428" s="39"/>
      <c r="CR3428" s="39"/>
      <c r="CS3428" s="39"/>
      <c r="CT3428" s="39"/>
      <c r="CU3428" s="39"/>
      <c r="CV3428" s="39"/>
      <c r="CW3428" s="39"/>
      <c r="CX3428" s="39"/>
      <c r="CY3428" s="39"/>
      <c r="CZ3428" s="39"/>
      <c r="DA3428" s="39"/>
      <c r="DB3428" s="39"/>
      <c r="DC3428" s="39"/>
      <c r="DD3428" s="39"/>
      <c r="DE3428" s="39"/>
    </row>
    <row r="3429" spans="1:109" s="38" customFormat="1" ht="12">
      <c r="A3429" s="298"/>
      <c r="B3429" s="298"/>
      <c r="C3429" s="298"/>
      <c r="D3429" s="298"/>
      <c r="E3429" s="298"/>
      <c r="F3429" s="298"/>
      <c r="G3429" s="298"/>
      <c r="H3429" s="298"/>
      <c r="I3429" s="298"/>
      <c r="J3429" s="298"/>
      <c r="K3429" s="298"/>
      <c r="L3429" s="299"/>
      <c r="M3429" s="302"/>
      <c r="N3429" s="298"/>
      <c r="O3429" s="238"/>
      <c r="P3429" s="238"/>
      <c r="Q3429" s="238"/>
      <c r="T3429" s="39"/>
      <c r="U3429" s="39"/>
      <c r="V3429" s="39"/>
      <c r="W3429" s="39"/>
      <c r="X3429" s="39"/>
      <c r="Y3429" s="39"/>
      <c r="Z3429" s="39"/>
      <c r="AA3429" s="39"/>
      <c r="AB3429" s="39"/>
      <c r="AC3429" s="39"/>
      <c r="AD3429" s="39"/>
      <c r="AE3429" s="39"/>
      <c r="AF3429" s="39"/>
      <c r="AG3429" s="39"/>
      <c r="AH3429" s="39"/>
      <c r="AI3429" s="39"/>
      <c r="AJ3429" s="39"/>
      <c r="AK3429" s="39"/>
      <c r="AL3429" s="39"/>
      <c r="AM3429" s="39"/>
      <c r="AN3429" s="39"/>
      <c r="AO3429" s="39"/>
      <c r="AP3429" s="39"/>
      <c r="AQ3429" s="39"/>
      <c r="AR3429" s="39"/>
      <c r="AS3429" s="39"/>
      <c r="AT3429" s="39"/>
      <c r="AU3429" s="39"/>
      <c r="AV3429" s="39"/>
      <c r="AW3429" s="39"/>
      <c r="AX3429" s="39"/>
      <c r="AY3429" s="39"/>
      <c r="AZ3429" s="39"/>
      <c r="BA3429" s="39"/>
      <c r="BB3429" s="39"/>
      <c r="BC3429" s="39"/>
      <c r="BD3429" s="39"/>
      <c r="BE3429" s="39"/>
      <c r="BF3429" s="39"/>
      <c r="BG3429" s="39"/>
      <c r="BH3429" s="39"/>
      <c r="BI3429" s="39"/>
      <c r="BJ3429" s="39"/>
      <c r="BK3429" s="39"/>
      <c r="BL3429" s="39"/>
      <c r="BM3429" s="39"/>
      <c r="BN3429" s="39"/>
      <c r="BO3429" s="39"/>
      <c r="BP3429" s="39"/>
      <c r="BQ3429" s="39"/>
      <c r="BR3429" s="39"/>
      <c r="BS3429" s="39"/>
      <c r="BT3429" s="39"/>
      <c r="BU3429" s="39"/>
      <c r="BV3429" s="39"/>
      <c r="BW3429" s="39"/>
      <c r="BX3429" s="39"/>
      <c r="BY3429" s="39"/>
      <c r="BZ3429" s="39"/>
      <c r="CA3429" s="39"/>
      <c r="CB3429" s="39"/>
      <c r="CC3429" s="39"/>
      <c r="CD3429" s="39"/>
      <c r="CE3429" s="39"/>
      <c r="CF3429" s="39"/>
      <c r="CG3429" s="39"/>
      <c r="CH3429" s="39"/>
      <c r="CI3429" s="39"/>
      <c r="CJ3429" s="39"/>
      <c r="CK3429" s="39"/>
      <c r="CL3429" s="39"/>
      <c r="CM3429" s="39"/>
      <c r="CN3429" s="39"/>
      <c r="CO3429" s="39"/>
      <c r="CP3429" s="39"/>
      <c r="CQ3429" s="39"/>
      <c r="CR3429" s="39"/>
      <c r="CS3429" s="39"/>
      <c r="CT3429" s="39"/>
      <c r="CU3429" s="39"/>
      <c r="CV3429" s="39"/>
      <c r="CW3429" s="39"/>
      <c r="CX3429" s="39"/>
      <c r="CY3429" s="39"/>
      <c r="CZ3429" s="39"/>
      <c r="DA3429" s="39"/>
      <c r="DB3429" s="39"/>
      <c r="DC3429" s="39"/>
      <c r="DD3429" s="39"/>
      <c r="DE3429" s="39"/>
    </row>
    <row r="3430" spans="1:109" s="38" customFormat="1" ht="12">
      <c r="A3430" s="298"/>
      <c r="B3430" s="298"/>
      <c r="C3430" s="298"/>
      <c r="D3430" s="298"/>
      <c r="E3430" s="298"/>
      <c r="F3430" s="298"/>
      <c r="G3430" s="298"/>
      <c r="H3430" s="298"/>
      <c r="I3430" s="298"/>
      <c r="J3430" s="298"/>
      <c r="K3430" s="298"/>
      <c r="L3430" s="299"/>
      <c r="M3430" s="302"/>
      <c r="N3430" s="298"/>
      <c r="O3430" s="238"/>
      <c r="P3430" s="238"/>
      <c r="Q3430" s="238"/>
      <c r="T3430" s="39"/>
      <c r="U3430" s="39"/>
      <c r="V3430" s="39"/>
      <c r="W3430" s="39"/>
      <c r="X3430" s="39"/>
      <c r="Y3430" s="39"/>
      <c r="Z3430" s="39"/>
      <c r="AA3430" s="39"/>
      <c r="AB3430" s="39"/>
      <c r="AC3430" s="39"/>
      <c r="AD3430" s="39"/>
      <c r="AE3430" s="39"/>
      <c r="AF3430" s="39"/>
      <c r="AG3430" s="39"/>
      <c r="AH3430" s="39"/>
      <c r="AI3430" s="39"/>
      <c r="AJ3430" s="39"/>
      <c r="AK3430" s="39"/>
      <c r="AL3430" s="39"/>
      <c r="AM3430" s="39"/>
      <c r="AN3430" s="39"/>
      <c r="AO3430" s="39"/>
      <c r="AP3430" s="39"/>
      <c r="AQ3430" s="39"/>
      <c r="AR3430" s="39"/>
      <c r="AS3430" s="39"/>
      <c r="AT3430" s="39"/>
      <c r="AU3430" s="39"/>
      <c r="AV3430" s="39"/>
      <c r="AW3430" s="39"/>
      <c r="AX3430" s="39"/>
      <c r="AY3430" s="39"/>
      <c r="AZ3430" s="39"/>
      <c r="BA3430" s="39"/>
      <c r="BB3430" s="39"/>
      <c r="BC3430" s="39"/>
      <c r="BD3430" s="39"/>
      <c r="BE3430" s="39"/>
      <c r="BF3430" s="39"/>
      <c r="BG3430" s="39"/>
      <c r="BH3430" s="39"/>
      <c r="BI3430" s="39"/>
      <c r="BJ3430" s="39"/>
      <c r="BK3430" s="39"/>
      <c r="BL3430" s="39"/>
      <c r="BM3430" s="39"/>
      <c r="BN3430" s="39"/>
      <c r="BO3430" s="39"/>
      <c r="BP3430" s="39"/>
      <c r="BQ3430" s="39"/>
      <c r="BR3430" s="39"/>
      <c r="BS3430" s="39"/>
      <c r="BT3430" s="39"/>
      <c r="BU3430" s="39"/>
      <c r="BV3430" s="39"/>
      <c r="BW3430" s="39"/>
      <c r="BX3430" s="39"/>
      <c r="BY3430" s="39"/>
      <c r="BZ3430" s="39"/>
      <c r="CA3430" s="39"/>
      <c r="CB3430" s="39"/>
      <c r="CC3430" s="39"/>
      <c r="CD3430" s="39"/>
      <c r="CE3430" s="39"/>
      <c r="CF3430" s="39"/>
      <c r="CG3430" s="39"/>
      <c r="CH3430" s="39"/>
      <c r="CI3430" s="39"/>
      <c r="CJ3430" s="39"/>
      <c r="CK3430" s="39"/>
      <c r="CL3430" s="39"/>
      <c r="CM3430" s="39"/>
      <c r="CN3430" s="39"/>
      <c r="CO3430" s="39"/>
      <c r="CP3430" s="39"/>
      <c r="CQ3430" s="39"/>
      <c r="CR3430" s="39"/>
      <c r="CS3430" s="39"/>
      <c r="CT3430" s="39"/>
      <c r="CU3430" s="39"/>
      <c r="CV3430" s="39"/>
      <c r="CW3430" s="39"/>
      <c r="CX3430" s="39"/>
      <c r="CY3430" s="39"/>
      <c r="CZ3430" s="39"/>
      <c r="DA3430" s="39"/>
      <c r="DB3430" s="39"/>
      <c r="DC3430" s="39"/>
      <c r="DD3430" s="39"/>
      <c r="DE3430" s="39"/>
    </row>
    <row r="3431" spans="1:109" s="38" customFormat="1" ht="12">
      <c r="A3431" s="298"/>
      <c r="B3431" s="298"/>
      <c r="C3431" s="298"/>
      <c r="D3431" s="298"/>
      <c r="E3431" s="298"/>
      <c r="F3431" s="298"/>
      <c r="G3431" s="298"/>
      <c r="H3431" s="298"/>
      <c r="I3431" s="298"/>
      <c r="J3431" s="298"/>
      <c r="K3431" s="298"/>
      <c r="L3431" s="299"/>
      <c r="M3431" s="302"/>
      <c r="N3431" s="298"/>
      <c r="O3431" s="238"/>
      <c r="P3431" s="238"/>
      <c r="Q3431" s="238"/>
      <c r="T3431" s="39"/>
      <c r="U3431" s="39"/>
      <c r="V3431" s="39"/>
      <c r="W3431" s="39"/>
      <c r="X3431" s="39"/>
      <c r="Y3431" s="39"/>
      <c r="Z3431" s="39"/>
      <c r="AA3431" s="39"/>
      <c r="AB3431" s="39"/>
      <c r="AC3431" s="39"/>
      <c r="AD3431" s="39"/>
      <c r="AE3431" s="39"/>
      <c r="AF3431" s="39"/>
      <c r="AG3431" s="39"/>
      <c r="AH3431" s="39"/>
      <c r="AI3431" s="39"/>
      <c r="AJ3431" s="39"/>
      <c r="AK3431" s="39"/>
      <c r="AL3431" s="39"/>
      <c r="AM3431" s="39"/>
      <c r="AN3431" s="39"/>
      <c r="AO3431" s="39"/>
      <c r="AP3431" s="39"/>
      <c r="AQ3431" s="39"/>
      <c r="AR3431" s="39"/>
      <c r="AS3431" s="39"/>
      <c r="AT3431" s="39"/>
      <c r="AU3431" s="39"/>
      <c r="AV3431" s="39"/>
      <c r="AW3431" s="39"/>
      <c r="AX3431" s="39"/>
      <c r="AY3431" s="39"/>
      <c r="AZ3431" s="39"/>
      <c r="BA3431" s="39"/>
      <c r="BB3431" s="39"/>
      <c r="BC3431" s="39"/>
      <c r="BD3431" s="39"/>
      <c r="BE3431" s="39"/>
      <c r="BF3431" s="39"/>
      <c r="BG3431" s="39"/>
      <c r="BH3431" s="39"/>
      <c r="BI3431" s="39"/>
      <c r="BJ3431" s="39"/>
      <c r="BK3431" s="39"/>
      <c r="BL3431" s="39"/>
      <c r="BM3431" s="39"/>
      <c r="BN3431" s="39"/>
      <c r="BO3431" s="39"/>
      <c r="BP3431" s="39"/>
      <c r="BQ3431" s="39"/>
      <c r="BR3431" s="39"/>
      <c r="BS3431" s="39"/>
      <c r="BT3431" s="39"/>
      <c r="BU3431" s="39"/>
      <c r="BV3431" s="39"/>
      <c r="BW3431" s="39"/>
      <c r="BX3431" s="39"/>
      <c r="BY3431" s="39"/>
      <c r="BZ3431" s="39"/>
      <c r="CA3431" s="39"/>
      <c r="CB3431" s="39"/>
      <c r="CC3431" s="39"/>
      <c r="CD3431" s="39"/>
      <c r="CE3431" s="39"/>
      <c r="CF3431" s="39"/>
      <c r="CG3431" s="39"/>
      <c r="CH3431" s="39"/>
      <c r="CI3431" s="39"/>
      <c r="CJ3431" s="39"/>
      <c r="CK3431" s="39"/>
      <c r="CL3431" s="39"/>
      <c r="CM3431" s="39"/>
      <c r="CN3431" s="39"/>
      <c r="CO3431" s="39"/>
      <c r="CP3431" s="39"/>
      <c r="CQ3431" s="39"/>
      <c r="CR3431" s="39"/>
      <c r="CS3431" s="39"/>
      <c r="CT3431" s="39"/>
      <c r="CU3431" s="39"/>
      <c r="CV3431" s="39"/>
      <c r="CW3431" s="39"/>
      <c r="CX3431" s="39"/>
      <c r="CY3431" s="39"/>
      <c r="CZ3431" s="39"/>
      <c r="DA3431" s="39"/>
      <c r="DB3431" s="39"/>
      <c r="DC3431" s="39"/>
      <c r="DD3431" s="39"/>
      <c r="DE3431" s="39"/>
    </row>
    <row r="3432" spans="1:109" s="38" customFormat="1" ht="12">
      <c r="A3432" s="298"/>
      <c r="B3432" s="298"/>
      <c r="C3432" s="298"/>
      <c r="D3432" s="298"/>
      <c r="E3432" s="298"/>
      <c r="F3432" s="298"/>
      <c r="G3432" s="298"/>
      <c r="H3432" s="298"/>
      <c r="I3432" s="298"/>
      <c r="J3432" s="298"/>
      <c r="K3432" s="298"/>
      <c r="L3432" s="299"/>
      <c r="M3432" s="302"/>
      <c r="N3432" s="298"/>
      <c r="O3432" s="238"/>
      <c r="P3432" s="238"/>
      <c r="Q3432" s="238"/>
      <c r="T3432" s="39"/>
      <c r="U3432" s="39"/>
      <c r="V3432" s="39"/>
      <c r="W3432" s="39"/>
      <c r="X3432" s="39"/>
      <c r="Y3432" s="39"/>
      <c r="Z3432" s="39"/>
      <c r="AA3432" s="39"/>
      <c r="AB3432" s="39"/>
      <c r="AC3432" s="39"/>
      <c r="AD3432" s="39"/>
      <c r="AE3432" s="39"/>
      <c r="AF3432" s="39"/>
      <c r="AG3432" s="39"/>
      <c r="AH3432" s="39"/>
      <c r="AI3432" s="39"/>
      <c r="AJ3432" s="39"/>
      <c r="AK3432" s="39"/>
      <c r="AL3432" s="39"/>
      <c r="AM3432" s="39"/>
      <c r="AN3432" s="39"/>
      <c r="AO3432" s="39"/>
      <c r="AP3432" s="39"/>
      <c r="AQ3432" s="39"/>
      <c r="AR3432" s="39"/>
      <c r="AS3432" s="39"/>
      <c r="AT3432" s="39"/>
      <c r="AU3432" s="39"/>
      <c r="AV3432" s="39"/>
      <c r="AW3432" s="39"/>
      <c r="AX3432" s="39"/>
      <c r="AY3432" s="39"/>
      <c r="AZ3432" s="39"/>
      <c r="BA3432" s="39"/>
      <c r="BB3432" s="39"/>
      <c r="BC3432" s="39"/>
      <c r="BD3432" s="39"/>
      <c r="BE3432" s="39"/>
      <c r="BF3432" s="39"/>
      <c r="BG3432" s="39"/>
      <c r="BH3432" s="39"/>
      <c r="BI3432" s="39"/>
      <c r="BJ3432" s="39"/>
      <c r="BK3432" s="39"/>
      <c r="BL3432" s="39"/>
      <c r="BM3432" s="39"/>
      <c r="BN3432" s="39"/>
      <c r="BO3432" s="39"/>
      <c r="BP3432" s="39"/>
      <c r="BQ3432" s="39"/>
      <c r="BR3432" s="39"/>
      <c r="BS3432" s="39"/>
      <c r="BT3432" s="39"/>
      <c r="BU3432" s="39"/>
      <c r="BV3432" s="39"/>
      <c r="BW3432" s="39"/>
      <c r="BX3432" s="39"/>
      <c r="BY3432" s="39"/>
      <c r="BZ3432" s="39"/>
      <c r="CA3432" s="39"/>
      <c r="CB3432" s="39"/>
      <c r="CC3432" s="39"/>
      <c r="CD3432" s="39"/>
      <c r="CE3432" s="39"/>
      <c r="CF3432" s="39"/>
      <c r="CG3432" s="39"/>
      <c r="CH3432" s="39"/>
      <c r="CI3432" s="39"/>
      <c r="CJ3432" s="39"/>
      <c r="CK3432" s="39"/>
      <c r="CL3432" s="39"/>
      <c r="CM3432" s="39"/>
      <c r="CN3432" s="39"/>
      <c r="CO3432" s="39"/>
      <c r="CP3432" s="39"/>
      <c r="CQ3432" s="39"/>
      <c r="CR3432" s="39"/>
      <c r="CS3432" s="39"/>
      <c r="CT3432" s="39"/>
      <c r="CU3432" s="39"/>
      <c r="CV3432" s="39"/>
      <c r="CW3432" s="39"/>
      <c r="CX3432" s="39"/>
      <c r="CY3432" s="39"/>
      <c r="CZ3432" s="39"/>
      <c r="DA3432" s="39"/>
      <c r="DB3432" s="39"/>
      <c r="DC3432" s="39"/>
      <c r="DD3432" s="39"/>
      <c r="DE3432" s="39"/>
    </row>
    <row r="3433" spans="1:109" s="38" customFormat="1" ht="12">
      <c r="A3433" s="298"/>
      <c r="B3433" s="298"/>
      <c r="C3433" s="298"/>
      <c r="D3433" s="298"/>
      <c r="E3433" s="298"/>
      <c r="F3433" s="298"/>
      <c r="G3433" s="298"/>
      <c r="H3433" s="298"/>
      <c r="I3433" s="298"/>
      <c r="J3433" s="298"/>
      <c r="K3433" s="298"/>
      <c r="L3433" s="299"/>
      <c r="M3433" s="302"/>
      <c r="N3433" s="298"/>
      <c r="O3433" s="238"/>
      <c r="P3433" s="238"/>
      <c r="Q3433" s="238"/>
      <c r="T3433" s="39"/>
      <c r="U3433" s="39"/>
      <c r="V3433" s="39"/>
      <c r="W3433" s="39"/>
      <c r="X3433" s="39"/>
      <c r="Y3433" s="39"/>
      <c r="Z3433" s="39"/>
      <c r="AA3433" s="39"/>
      <c r="AB3433" s="39"/>
      <c r="AC3433" s="39"/>
      <c r="AD3433" s="39"/>
      <c r="AE3433" s="39"/>
      <c r="AF3433" s="39"/>
      <c r="AG3433" s="39"/>
      <c r="AH3433" s="39"/>
      <c r="AI3433" s="39"/>
      <c r="AJ3433" s="39"/>
      <c r="AK3433" s="39"/>
      <c r="AL3433" s="39"/>
      <c r="AM3433" s="39"/>
      <c r="AN3433" s="39"/>
      <c r="AO3433" s="39"/>
      <c r="AP3433" s="39"/>
      <c r="AQ3433" s="39"/>
      <c r="AR3433" s="39"/>
      <c r="AS3433" s="39"/>
      <c r="AT3433" s="39"/>
      <c r="AU3433" s="39"/>
      <c r="AV3433" s="39"/>
      <c r="AW3433" s="39"/>
      <c r="AX3433" s="39"/>
      <c r="AY3433" s="39"/>
      <c r="AZ3433" s="39"/>
      <c r="BA3433" s="39"/>
      <c r="BB3433" s="39"/>
      <c r="BC3433" s="39"/>
      <c r="BD3433" s="39"/>
      <c r="BE3433" s="39"/>
      <c r="BF3433" s="39"/>
      <c r="BG3433" s="39"/>
      <c r="BH3433" s="39"/>
      <c r="BI3433" s="39"/>
      <c r="BJ3433" s="39"/>
      <c r="BK3433" s="39"/>
      <c r="BL3433" s="39"/>
      <c r="BM3433" s="39"/>
      <c r="BN3433" s="39"/>
      <c r="BO3433" s="39"/>
      <c r="BP3433" s="39"/>
      <c r="BQ3433" s="39"/>
      <c r="BR3433" s="39"/>
      <c r="BS3433" s="39"/>
      <c r="BT3433" s="39"/>
      <c r="BU3433" s="39"/>
      <c r="BV3433" s="39"/>
      <c r="BW3433" s="39"/>
      <c r="BX3433" s="39"/>
      <c r="BY3433" s="39"/>
      <c r="BZ3433" s="39"/>
      <c r="CA3433" s="39"/>
      <c r="CB3433" s="39"/>
      <c r="CC3433" s="39"/>
      <c r="CD3433" s="39"/>
      <c r="CE3433" s="39"/>
      <c r="CF3433" s="39"/>
      <c r="CG3433" s="39"/>
      <c r="CH3433" s="39"/>
      <c r="CI3433" s="39"/>
      <c r="CJ3433" s="39"/>
      <c r="CK3433" s="39"/>
      <c r="CL3433" s="39"/>
      <c r="CM3433" s="39"/>
      <c r="CN3433" s="39"/>
      <c r="CO3433" s="39"/>
      <c r="CP3433" s="39"/>
      <c r="CQ3433" s="39"/>
      <c r="CR3433" s="39"/>
      <c r="CS3433" s="39"/>
      <c r="CT3433" s="39"/>
      <c r="CU3433" s="39"/>
      <c r="CV3433" s="39"/>
      <c r="CW3433" s="39"/>
      <c r="CX3433" s="39"/>
      <c r="CY3433" s="39"/>
      <c r="CZ3433" s="39"/>
      <c r="DA3433" s="39"/>
      <c r="DB3433" s="39"/>
      <c r="DC3433" s="39"/>
      <c r="DD3433" s="39"/>
      <c r="DE3433" s="39"/>
    </row>
    <row r="3434" spans="1:109" s="38" customFormat="1" ht="12">
      <c r="A3434" s="298"/>
      <c r="B3434" s="298"/>
      <c r="C3434" s="298"/>
      <c r="D3434" s="298"/>
      <c r="E3434" s="298"/>
      <c r="F3434" s="298"/>
      <c r="G3434" s="298"/>
      <c r="H3434" s="298"/>
      <c r="I3434" s="298"/>
      <c r="J3434" s="298"/>
      <c r="K3434" s="298"/>
      <c r="L3434" s="299"/>
      <c r="M3434" s="302"/>
      <c r="N3434" s="298"/>
      <c r="O3434" s="238"/>
      <c r="P3434" s="238"/>
      <c r="Q3434" s="238"/>
      <c r="T3434" s="39"/>
      <c r="U3434" s="39"/>
      <c r="V3434" s="39"/>
      <c r="W3434" s="39"/>
      <c r="X3434" s="39"/>
      <c r="Y3434" s="39"/>
      <c r="Z3434" s="39"/>
      <c r="AA3434" s="39"/>
      <c r="AB3434" s="39"/>
      <c r="AC3434" s="39"/>
      <c r="AD3434" s="39"/>
      <c r="AE3434" s="39"/>
      <c r="AF3434" s="39"/>
      <c r="AG3434" s="39"/>
      <c r="AH3434" s="39"/>
      <c r="AI3434" s="39"/>
      <c r="AJ3434" s="39"/>
      <c r="AK3434" s="39"/>
      <c r="AL3434" s="39"/>
      <c r="AM3434" s="39"/>
      <c r="AN3434" s="39"/>
      <c r="AO3434" s="39"/>
      <c r="AP3434" s="39"/>
      <c r="AQ3434" s="39"/>
      <c r="AR3434" s="39"/>
      <c r="AS3434" s="39"/>
      <c r="AT3434" s="39"/>
      <c r="AU3434" s="39"/>
      <c r="AV3434" s="39"/>
      <c r="AW3434" s="39"/>
      <c r="AX3434" s="39"/>
      <c r="AY3434" s="39"/>
      <c r="AZ3434" s="39"/>
      <c r="BA3434" s="39"/>
      <c r="BB3434" s="39"/>
      <c r="BC3434" s="39"/>
      <c r="BD3434" s="39"/>
      <c r="BE3434" s="39"/>
      <c r="BF3434" s="39"/>
      <c r="BG3434" s="39"/>
      <c r="BH3434" s="39"/>
      <c r="BI3434" s="39"/>
      <c r="BJ3434" s="39"/>
      <c r="BK3434" s="39"/>
      <c r="BL3434" s="39"/>
      <c r="BM3434" s="39"/>
      <c r="BN3434" s="39"/>
      <c r="BO3434" s="39"/>
      <c r="BP3434" s="39"/>
      <c r="BQ3434" s="39"/>
      <c r="BR3434" s="39"/>
      <c r="BS3434" s="39"/>
      <c r="BT3434" s="39"/>
      <c r="BU3434" s="39"/>
      <c r="BV3434" s="39"/>
      <c r="BW3434" s="39"/>
      <c r="BX3434" s="39"/>
      <c r="BY3434" s="39"/>
      <c r="BZ3434" s="39"/>
      <c r="CA3434" s="39"/>
      <c r="CB3434" s="39"/>
      <c r="CC3434" s="39"/>
      <c r="CD3434" s="39"/>
      <c r="CE3434" s="39"/>
      <c r="CF3434" s="39"/>
      <c r="CG3434" s="39"/>
      <c r="CH3434" s="39"/>
      <c r="CI3434" s="39"/>
      <c r="CJ3434" s="39"/>
      <c r="CK3434" s="39"/>
      <c r="CL3434" s="39"/>
      <c r="CM3434" s="39"/>
      <c r="CN3434" s="39"/>
      <c r="CO3434" s="39"/>
      <c r="CP3434" s="39"/>
      <c r="CQ3434" s="39"/>
      <c r="CR3434" s="39"/>
      <c r="CS3434" s="39"/>
      <c r="CT3434" s="39"/>
      <c r="CU3434" s="39"/>
      <c r="CV3434" s="39"/>
      <c r="CW3434" s="39"/>
      <c r="CX3434" s="39"/>
      <c r="CY3434" s="39"/>
      <c r="CZ3434" s="39"/>
      <c r="DA3434" s="39"/>
      <c r="DB3434" s="39"/>
      <c r="DC3434" s="39"/>
      <c r="DD3434" s="39"/>
      <c r="DE3434" s="39"/>
    </row>
    <row r="3435" spans="1:109" s="38" customFormat="1" ht="12">
      <c r="A3435" s="298"/>
      <c r="B3435" s="298"/>
      <c r="C3435" s="298"/>
      <c r="D3435" s="298"/>
      <c r="E3435" s="298"/>
      <c r="F3435" s="298"/>
      <c r="G3435" s="298"/>
      <c r="H3435" s="298"/>
      <c r="I3435" s="298"/>
      <c r="J3435" s="298"/>
      <c r="K3435" s="298"/>
      <c r="L3435" s="299"/>
      <c r="M3435" s="302"/>
      <c r="N3435" s="298"/>
      <c r="O3435" s="238"/>
      <c r="P3435" s="238"/>
      <c r="Q3435" s="238"/>
      <c r="T3435" s="39"/>
      <c r="U3435" s="39"/>
      <c r="V3435" s="39"/>
      <c r="W3435" s="39"/>
      <c r="X3435" s="39"/>
      <c r="Y3435" s="39"/>
      <c r="Z3435" s="39"/>
      <c r="AA3435" s="39"/>
      <c r="AB3435" s="39"/>
      <c r="AC3435" s="39"/>
      <c r="AD3435" s="39"/>
      <c r="AE3435" s="39"/>
      <c r="AF3435" s="39"/>
      <c r="AG3435" s="39"/>
      <c r="AH3435" s="39"/>
      <c r="AI3435" s="39"/>
      <c r="AJ3435" s="39"/>
      <c r="AK3435" s="39"/>
      <c r="AL3435" s="39"/>
      <c r="AM3435" s="39"/>
      <c r="AN3435" s="39"/>
      <c r="AO3435" s="39"/>
      <c r="AP3435" s="39"/>
      <c r="AQ3435" s="39"/>
      <c r="AR3435" s="39"/>
      <c r="AS3435" s="39"/>
      <c r="AT3435" s="39"/>
      <c r="AU3435" s="39"/>
      <c r="AV3435" s="39"/>
      <c r="AW3435" s="39"/>
      <c r="AX3435" s="39"/>
      <c r="AY3435" s="39"/>
      <c r="AZ3435" s="39"/>
      <c r="BA3435" s="39"/>
      <c r="BB3435" s="39"/>
      <c r="BC3435" s="39"/>
      <c r="BD3435" s="39"/>
      <c r="BE3435" s="39"/>
      <c r="BF3435" s="39"/>
      <c r="BG3435" s="39"/>
      <c r="BH3435" s="39"/>
      <c r="BI3435" s="39"/>
      <c r="BJ3435" s="39"/>
      <c r="BK3435" s="39"/>
      <c r="BL3435" s="39"/>
      <c r="BM3435" s="39"/>
      <c r="BN3435" s="39"/>
      <c r="BO3435" s="39"/>
      <c r="BP3435" s="39"/>
      <c r="BQ3435" s="39"/>
      <c r="BR3435" s="39"/>
      <c r="BS3435" s="39"/>
      <c r="BT3435" s="39"/>
      <c r="BU3435" s="39"/>
      <c r="BV3435" s="39"/>
      <c r="BW3435" s="39"/>
      <c r="BX3435" s="39"/>
      <c r="BY3435" s="39"/>
      <c r="BZ3435" s="39"/>
      <c r="CA3435" s="39"/>
      <c r="CB3435" s="39"/>
      <c r="CC3435" s="39"/>
      <c r="CD3435" s="39"/>
      <c r="CE3435" s="39"/>
      <c r="CF3435" s="39"/>
      <c r="CG3435" s="39"/>
      <c r="CH3435" s="39"/>
      <c r="CI3435" s="39"/>
      <c r="CJ3435" s="39"/>
      <c r="CK3435" s="39"/>
      <c r="CL3435" s="39"/>
      <c r="CM3435" s="39"/>
      <c r="CN3435" s="39"/>
      <c r="CO3435" s="39"/>
      <c r="CP3435" s="39"/>
      <c r="CQ3435" s="39"/>
      <c r="CR3435" s="39"/>
      <c r="CS3435" s="39"/>
      <c r="CT3435" s="39"/>
      <c r="CU3435" s="39"/>
      <c r="CV3435" s="39"/>
      <c r="CW3435" s="39"/>
      <c r="CX3435" s="39"/>
      <c r="CY3435" s="39"/>
      <c r="CZ3435" s="39"/>
      <c r="DA3435" s="39"/>
      <c r="DB3435" s="39"/>
      <c r="DC3435" s="39"/>
      <c r="DD3435" s="39"/>
      <c r="DE3435" s="39"/>
    </row>
    <row r="3436" spans="1:109" s="38" customFormat="1" ht="12">
      <c r="A3436" s="298"/>
      <c r="B3436" s="298"/>
      <c r="C3436" s="298"/>
      <c r="D3436" s="298"/>
      <c r="E3436" s="298"/>
      <c r="F3436" s="298"/>
      <c r="G3436" s="298"/>
      <c r="H3436" s="298"/>
      <c r="I3436" s="298"/>
      <c r="J3436" s="298"/>
      <c r="K3436" s="298"/>
      <c r="L3436" s="299"/>
      <c r="M3436" s="302"/>
      <c r="N3436" s="298"/>
      <c r="O3436" s="238"/>
      <c r="P3436" s="238"/>
      <c r="Q3436" s="238"/>
      <c r="T3436" s="39"/>
      <c r="U3436" s="39"/>
      <c r="V3436" s="39"/>
      <c r="W3436" s="39"/>
      <c r="X3436" s="39"/>
      <c r="Y3436" s="39"/>
      <c r="Z3436" s="39"/>
      <c r="AA3436" s="39"/>
      <c r="AB3436" s="39"/>
      <c r="AC3436" s="39"/>
      <c r="AD3436" s="39"/>
      <c r="AE3436" s="39"/>
      <c r="AF3436" s="39"/>
      <c r="AG3436" s="39"/>
      <c r="AH3436" s="39"/>
      <c r="AI3436" s="39"/>
      <c r="AJ3436" s="39"/>
      <c r="AK3436" s="39"/>
      <c r="AL3436" s="39"/>
      <c r="AM3436" s="39"/>
      <c r="AN3436" s="39"/>
      <c r="AO3436" s="39"/>
      <c r="AP3436" s="39"/>
      <c r="AQ3436" s="39"/>
      <c r="AR3436" s="39"/>
      <c r="AS3436" s="39"/>
      <c r="AT3436" s="39"/>
      <c r="AU3436" s="39"/>
      <c r="AV3436" s="39"/>
      <c r="AW3436" s="39"/>
      <c r="AX3436" s="39"/>
      <c r="AY3436" s="39"/>
      <c r="AZ3436" s="39"/>
      <c r="BA3436" s="39"/>
      <c r="BB3436" s="39"/>
      <c r="BC3436" s="39"/>
      <c r="BD3436" s="39"/>
      <c r="BE3436" s="39"/>
      <c r="BF3436" s="39"/>
      <c r="BG3436" s="39"/>
      <c r="BH3436" s="39"/>
      <c r="BI3436" s="39"/>
      <c r="BJ3436" s="39"/>
      <c r="BK3436" s="39"/>
      <c r="BL3436" s="39"/>
      <c r="BM3436" s="39"/>
      <c r="BN3436" s="39"/>
      <c r="BO3436" s="39"/>
      <c r="BP3436" s="39"/>
      <c r="BQ3436" s="39"/>
      <c r="BR3436" s="39"/>
      <c r="BS3436" s="39"/>
      <c r="BT3436" s="39"/>
      <c r="BU3436" s="39"/>
      <c r="BV3436" s="39"/>
      <c r="BW3436" s="39"/>
      <c r="BX3436" s="39"/>
      <c r="BY3436" s="39"/>
      <c r="BZ3436" s="39"/>
      <c r="CA3436" s="39"/>
      <c r="CB3436" s="39"/>
      <c r="CC3436" s="39"/>
      <c r="CD3436" s="39"/>
      <c r="CE3436" s="39"/>
      <c r="CF3436" s="39"/>
      <c r="CG3436" s="39"/>
      <c r="CH3436" s="39"/>
      <c r="CI3436" s="39"/>
      <c r="CJ3436" s="39"/>
      <c r="CK3436" s="39"/>
      <c r="CL3436" s="39"/>
      <c r="CM3436" s="39"/>
      <c r="CN3436" s="39"/>
      <c r="CO3436" s="39"/>
      <c r="CP3436" s="39"/>
      <c r="CQ3436" s="39"/>
      <c r="CR3436" s="39"/>
      <c r="CS3436" s="39"/>
      <c r="CT3436" s="39"/>
      <c r="CU3436" s="39"/>
      <c r="CV3436" s="39"/>
      <c r="CW3436" s="39"/>
      <c r="CX3436" s="39"/>
      <c r="CY3436" s="39"/>
      <c r="CZ3436" s="39"/>
      <c r="DA3436" s="39"/>
      <c r="DB3436" s="39"/>
      <c r="DC3436" s="39"/>
      <c r="DD3436" s="39"/>
      <c r="DE3436" s="39"/>
    </row>
    <row r="3437" spans="1:109" s="38" customFormat="1" ht="12">
      <c r="A3437" s="298"/>
      <c r="B3437" s="298"/>
      <c r="C3437" s="298"/>
      <c r="D3437" s="298"/>
      <c r="E3437" s="298"/>
      <c r="F3437" s="298"/>
      <c r="G3437" s="298"/>
      <c r="H3437" s="298"/>
      <c r="I3437" s="298"/>
      <c r="J3437" s="298"/>
      <c r="K3437" s="298"/>
      <c r="L3437" s="299"/>
      <c r="M3437" s="302"/>
      <c r="N3437" s="298"/>
      <c r="O3437" s="238"/>
      <c r="P3437" s="238"/>
      <c r="Q3437" s="238"/>
      <c r="T3437" s="39"/>
      <c r="U3437" s="39"/>
      <c r="V3437" s="39"/>
      <c r="W3437" s="39"/>
      <c r="X3437" s="39"/>
      <c r="Y3437" s="39"/>
      <c r="Z3437" s="39"/>
      <c r="AA3437" s="39"/>
      <c r="AB3437" s="39"/>
      <c r="AC3437" s="39"/>
      <c r="AD3437" s="39"/>
      <c r="AE3437" s="39"/>
      <c r="AF3437" s="39"/>
      <c r="AG3437" s="39"/>
      <c r="AH3437" s="39"/>
      <c r="AI3437" s="39"/>
      <c r="AJ3437" s="39"/>
      <c r="AK3437" s="39"/>
      <c r="AL3437" s="39"/>
      <c r="AM3437" s="39"/>
      <c r="AN3437" s="39"/>
      <c r="AO3437" s="39"/>
      <c r="AP3437" s="39"/>
      <c r="AQ3437" s="39"/>
      <c r="AR3437" s="39"/>
      <c r="AS3437" s="39"/>
      <c r="AT3437" s="39"/>
      <c r="AU3437" s="39"/>
      <c r="AV3437" s="39"/>
      <c r="AW3437" s="39"/>
      <c r="AX3437" s="39"/>
      <c r="AY3437" s="39"/>
      <c r="AZ3437" s="39"/>
      <c r="BA3437" s="39"/>
      <c r="BB3437" s="39"/>
      <c r="BC3437" s="39"/>
      <c r="BD3437" s="39"/>
      <c r="BE3437" s="39"/>
      <c r="BF3437" s="39"/>
      <c r="BG3437" s="39"/>
      <c r="BH3437" s="39"/>
      <c r="BI3437" s="39"/>
      <c r="BJ3437" s="39"/>
      <c r="BK3437" s="39"/>
      <c r="BL3437" s="39"/>
      <c r="BM3437" s="39"/>
      <c r="BN3437" s="39"/>
      <c r="BO3437" s="39"/>
      <c r="BP3437" s="39"/>
      <c r="BQ3437" s="39"/>
      <c r="BR3437" s="39"/>
      <c r="BS3437" s="39"/>
      <c r="BT3437" s="39"/>
      <c r="BU3437" s="39"/>
      <c r="BV3437" s="39"/>
      <c r="BW3437" s="39"/>
      <c r="BX3437" s="39"/>
      <c r="BY3437" s="39"/>
      <c r="BZ3437" s="39"/>
      <c r="CA3437" s="39"/>
      <c r="CB3437" s="39"/>
      <c r="CC3437" s="39"/>
      <c r="CD3437" s="39"/>
      <c r="CE3437" s="39"/>
      <c r="CF3437" s="39"/>
      <c r="CG3437" s="39"/>
      <c r="CH3437" s="39"/>
      <c r="CI3437" s="39"/>
      <c r="CJ3437" s="39"/>
      <c r="CK3437" s="39"/>
      <c r="CL3437" s="39"/>
      <c r="CM3437" s="39"/>
      <c r="CN3437" s="39"/>
      <c r="CO3437" s="39"/>
      <c r="CP3437" s="39"/>
      <c r="CQ3437" s="39"/>
      <c r="CR3437" s="39"/>
      <c r="CS3437" s="39"/>
      <c r="CT3437" s="39"/>
      <c r="CU3437" s="39"/>
      <c r="CV3437" s="39"/>
      <c r="CW3437" s="39"/>
      <c r="CX3437" s="39"/>
      <c r="CY3437" s="39"/>
      <c r="CZ3437" s="39"/>
      <c r="DA3437" s="39"/>
      <c r="DB3437" s="39"/>
      <c r="DC3437" s="39"/>
      <c r="DD3437" s="39"/>
      <c r="DE3437" s="39"/>
    </row>
    <row r="3438" spans="1:109" s="38" customFormat="1" ht="12">
      <c r="A3438" s="298"/>
      <c r="B3438" s="298"/>
      <c r="C3438" s="298"/>
      <c r="D3438" s="298"/>
      <c r="E3438" s="298"/>
      <c r="F3438" s="298"/>
      <c r="G3438" s="298"/>
      <c r="H3438" s="298"/>
      <c r="I3438" s="298"/>
      <c r="J3438" s="298"/>
      <c r="K3438" s="298"/>
      <c r="L3438" s="299"/>
      <c r="M3438" s="302"/>
      <c r="N3438" s="298"/>
      <c r="O3438" s="238"/>
      <c r="P3438" s="238"/>
      <c r="Q3438" s="238"/>
      <c r="T3438" s="39"/>
      <c r="U3438" s="39"/>
      <c r="V3438" s="39"/>
      <c r="W3438" s="39"/>
      <c r="X3438" s="39"/>
      <c r="Y3438" s="39"/>
      <c r="Z3438" s="39"/>
      <c r="AA3438" s="39"/>
      <c r="AB3438" s="39"/>
      <c r="AC3438" s="39"/>
      <c r="AD3438" s="39"/>
      <c r="AE3438" s="39"/>
      <c r="AF3438" s="39"/>
      <c r="AG3438" s="39"/>
      <c r="AH3438" s="39"/>
      <c r="AI3438" s="39"/>
      <c r="AJ3438" s="39"/>
      <c r="AK3438" s="39"/>
      <c r="AL3438" s="39"/>
      <c r="AM3438" s="39"/>
      <c r="AN3438" s="39"/>
      <c r="AO3438" s="39"/>
      <c r="AP3438" s="39"/>
      <c r="AQ3438" s="39"/>
      <c r="AR3438" s="39"/>
      <c r="AS3438" s="39"/>
      <c r="AT3438" s="39"/>
      <c r="AU3438" s="39"/>
      <c r="AV3438" s="39"/>
      <c r="AW3438" s="39"/>
      <c r="AX3438" s="39"/>
      <c r="AY3438" s="39"/>
      <c r="AZ3438" s="39"/>
      <c r="BA3438" s="39"/>
      <c r="BB3438" s="39"/>
      <c r="BC3438" s="39"/>
      <c r="BD3438" s="39"/>
      <c r="BE3438" s="39"/>
      <c r="BF3438" s="39"/>
      <c r="BG3438" s="39"/>
      <c r="BH3438" s="39"/>
      <c r="BI3438" s="39"/>
      <c r="BJ3438" s="39"/>
      <c r="BK3438" s="39"/>
      <c r="BL3438" s="39"/>
      <c r="BM3438" s="39"/>
      <c r="BN3438" s="39"/>
      <c r="BO3438" s="39"/>
      <c r="BP3438" s="39"/>
      <c r="BQ3438" s="39"/>
      <c r="BR3438" s="39"/>
      <c r="BS3438" s="39"/>
      <c r="BT3438" s="39"/>
      <c r="BU3438" s="39"/>
      <c r="BV3438" s="39"/>
      <c r="BW3438" s="39"/>
      <c r="BX3438" s="39"/>
      <c r="BY3438" s="39"/>
      <c r="BZ3438" s="39"/>
      <c r="CA3438" s="39"/>
      <c r="CB3438" s="39"/>
      <c r="CC3438" s="39"/>
      <c r="CD3438" s="39"/>
      <c r="CE3438" s="39"/>
      <c r="CF3438" s="39"/>
      <c r="CG3438" s="39"/>
      <c r="CH3438" s="39"/>
      <c r="CI3438" s="39"/>
      <c r="CJ3438" s="39"/>
      <c r="CK3438" s="39"/>
      <c r="CL3438" s="39"/>
      <c r="CM3438" s="39"/>
      <c r="CN3438" s="39"/>
      <c r="CO3438" s="39"/>
      <c r="CP3438" s="39"/>
      <c r="CQ3438" s="39"/>
      <c r="CR3438" s="39"/>
      <c r="CS3438" s="39"/>
      <c r="CT3438" s="39"/>
      <c r="CU3438" s="39"/>
      <c r="CV3438" s="39"/>
      <c r="CW3438" s="39"/>
      <c r="CX3438" s="39"/>
      <c r="CY3438" s="39"/>
      <c r="CZ3438" s="39"/>
      <c r="DA3438" s="39"/>
      <c r="DB3438" s="39"/>
      <c r="DC3438" s="39"/>
      <c r="DD3438" s="39"/>
      <c r="DE3438" s="39"/>
    </row>
    <row r="3439" spans="1:109" s="38" customFormat="1" ht="12">
      <c r="A3439" s="298"/>
      <c r="B3439" s="298"/>
      <c r="C3439" s="298"/>
      <c r="D3439" s="298"/>
      <c r="E3439" s="298"/>
      <c r="F3439" s="298"/>
      <c r="G3439" s="298"/>
      <c r="H3439" s="298"/>
      <c r="I3439" s="298"/>
      <c r="J3439" s="298"/>
      <c r="K3439" s="298"/>
      <c r="L3439" s="299"/>
      <c r="M3439" s="302"/>
      <c r="N3439" s="298"/>
      <c r="O3439" s="238"/>
      <c r="P3439" s="238"/>
      <c r="Q3439" s="238"/>
      <c r="T3439" s="39"/>
      <c r="U3439" s="39"/>
      <c r="V3439" s="39"/>
      <c r="W3439" s="39"/>
      <c r="X3439" s="39"/>
      <c r="Y3439" s="39"/>
      <c r="Z3439" s="39"/>
      <c r="AA3439" s="39"/>
      <c r="AB3439" s="39"/>
      <c r="AC3439" s="39"/>
      <c r="AD3439" s="39"/>
      <c r="AE3439" s="39"/>
      <c r="AF3439" s="39"/>
      <c r="AG3439" s="39"/>
      <c r="AH3439" s="39"/>
      <c r="AI3439" s="39"/>
      <c r="AJ3439" s="39"/>
      <c r="AK3439" s="39"/>
      <c r="AL3439" s="39"/>
      <c r="AM3439" s="39"/>
      <c r="AN3439" s="39"/>
      <c r="AO3439" s="39"/>
      <c r="AP3439" s="39"/>
      <c r="AQ3439" s="39"/>
      <c r="AR3439" s="39"/>
      <c r="AS3439" s="39"/>
      <c r="AT3439" s="39"/>
      <c r="AU3439" s="39"/>
      <c r="AV3439" s="39"/>
      <c r="AW3439" s="39"/>
      <c r="AX3439" s="39"/>
      <c r="AY3439" s="39"/>
      <c r="AZ3439" s="39"/>
      <c r="BA3439" s="39"/>
      <c r="BB3439" s="39"/>
      <c r="BC3439" s="39"/>
      <c r="BD3439" s="39"/>
      <c r="BE3439" s="39"/>
      <c r="BF3439" s="39"/>
      <c r="BG3439" s="39"/>
      <c r="BH3439" s="39"/>
      <c r="BI3439" s="39"/>
      <c r="BJ3439" s="39"/>
      <c r="BK3439" s="39"/>
      <c r="BL3439" s="39"/>
      <c r="BM3439" s="39"/>
      <c r="BN3439" s="39"/>
      <c r="BO3439" s="39"/>
      <c r="BP3439" s="39"/>
      <c r="BQ3439" s="39"/>
      <c r="BR3439" s="39"/>
      <c r="BS3439" s="39"/>
      <c r="BT3439" s="39"/>
      <c r="BU3439" s="39"/>
      <c r="BV3439" s="39"/>
      <c r="BW3439" s="39"/>
      <c r="BX3439" s="39"/>
      <c r="BY3439" s="39"/>
      <c r="BZ3439" s="39"/>
      <c r="CA3439" s="39"/>
      <c r="CB3439" s="39"/>
      <c r="CC3439" s="39"/>
      <c r="CD3439" s="39"/>
      <c r="CE3439" s="39"/>
      <c r="CF3439" s="39"/>
      <c r="CG3439" s="39"/>
      <c r="CH3439" s="39"/>
      <c r="CI3439" s="39"/>
      <c r="CJ3439" s="39"/>
      <c r="CK3439" s="39"/>
      <c r="CL3439" s="39"/>
      <c r="CM3439" s="39"/>
      <c r="CN3439" s="39"/>
      <c r="CO3439" s="39"/>
      <c r="CP3439" s="39"/>
      <c r="CQ3439" s="39"/>
      <c r="CR3439" s="39"/>
      <c r="CS3439" s="39"/>
      <c r="CT3439" s="39"/>
      <c r="CU3439" s="39"/>
      <c r="CV3439" s="39"/>
      <c r="CW3439" s="39"/>
      <c r="CX3439" s="39"/>
      <c r="CY3439" s="39"/>
      <c r="CZ3439" s="39"/>
      <c r="DA3439" s="39"/>
      <c r="DB3439" s="39"/>
      <c r="DC3439" s="39"/>
      <c r="DD3439" s="39"/>
      <c r="DE3439" s="39"/>
    </row>
    <row r="3440" spans="1:109" s="38" customFormat="1" ht="12">
      <c r="A3440" s="298"/>
      <c r="B3440" s="298"/>
      <c r="C3440" s="298"/>
      <c r="D3440" s="298"/>
      <c r="E3440" s="298"/>
      <c r="F3440" s="298"/>
      <c r="G3440" s="298"/>
      <c r="H3440" s="298"/>
      <c r="I3440" s="298"/>
      <c r="J3440" s="298"/>
      <c r="K3440" s="298"/>
      <c r="L3440" s="299"/>
      <c r="M3440" s="302"/>
      <c r="N3440" s="298"/>
      <c r="O3440" s="238"/>
      <c r="P3440" s="238"/>
      <c r="Q3440" s="238"/>
      <c r="T3440" s="39"/>
      <c r="U3440" s="39"/>
      <c r="V3440" s="39"/>
      <c r="W3440" s="39"/>
      <c r="X3440" s="39"/>
      <c r="Y3440" s="39"/>
      <c r="Z3440" s="39"/>
      <c r="AA3440" s="39"/>
      <c r="AB3440" s="39"/>
      <c r="AC3440" s="39"/>
      <c r="AD3440" s="39"/>
      <c r="AE3440" s="39"/>
      <c r="AF3440" s="39"/>
      <c r="AG3440" s="39"/>
      <c r="AH3440" s="39"/>
      <c r="AI3440" s="39"/>
      <c r="AJ3440" s="39"/>
      <c r="AK3440" s="39"/>
      <c r="AL3440" s="39"/>
      <c r="AM3440" s="39"/>
      <c r="AN3440" s="39"/>
      <c r="AO3440" s="39"/>
      <c r="AP3440" s="39"/>
      <c r="AQ3440" s="39"/>
      <c r="AR3440" s="39"/>
      <c r="AS3440" s="39"/>
      <c r="AT3440" s="39"/>
      <c r="AU3440" s="39"/>
      <c r="AV3440" s="39"/>
      <c r="AW3440" s="39"/>
      <c r="AX3440" s="39"/>
      <c r="AY3440" s="39"/>
      <c r="AZ3440" s="39"/>
      <c r="BA3440" s="39"/>
      <c r="BB3440" s="39"/>
      <c r="BC3440" s="39"/>
      <c r="BD3440" s="39"/>
      <c r="BE3440" s="39"/>
      <c r="BF3440" s="39"/>
      <c r="BG3440" s="39"/>
      <c r="BH3440" s="39"/>
      <c r="BI3440" s="39"/>
      <c r="BJ3440" s="39"/>
      <c r="BK3440" s="39"/>
      <c r="BL3440" s="39"/>
      <c r="BM3440" s="39"/>
      <c r="BN3440" s="39"/>
      <c r="BO3440" s="39"/>
      <c r="BP3440" s="39"/>
      <c r="BQ3440" s="39"/>
      <c r="BR3440" s="39"/>
      <c r="BS3440" s="39"/>
      <c r="BT3440" s="39"/>
      <c r="BU3440" s="39"/>
      <c r="BV3440" s="39"/>
      <c r="BW3440" s="39"/>
      <c r="BX3440" s="39"/>
      <c r="BY3440" s="39"/>
      <c r="BZ3440" s="39"/>
      <c r="CA3440" s="39"/>
      <c r="CB3440" s="39"/>
      <c r="CC3440" s="39"/>
      <c r="CD3440" s="39"/>
      <c r="CE3440" s="39"/>
      <c r="CF3440" s="39"/>
      <c r="CG3440" s="39"/>
      <c r="CH3440" s="39"/>
      <c r="CI3440" s="39"/>
      <c r="CJ3440" s="39"/>
      <c r="CK3440" s="39"/>
      <c r="CL3440" s="39"/>
      <c r="CM3440" s="39"/>
      <c r="CN3440" s="39"/>
      <c r="CO3440" s="39"/>
      <c r="CP3440" s="39"/>
      <c r="CQ3440" s="39"/>
      <c r="CR3440" s="39"/>
      <c r="CS3440" s="39"/>
      <c r="CT3440" s="39"/>
      <c r="CU3440" s="39"/>
      <c r="CV3440" s="39"/>
      <c r="CW3440" s="39"/>
      <c r="CX3440" s="39"/>
      <c r="CY3440" s="39"/>
      <c r="CZ3440" s="39"/>
      <c r="DA3440" s="39"/>
      <c r="DB3440" s="39"/>
      <c r="DC3440" s="39"/>
      <c r="DD3440" s="39"/>
      <c r="DE3440" s="39"/>
    </row>
    <row r="3441" spans="1:109" s="38" customFormat="1" ht="12">
      <c r="A3441" s="298"/>
      <c r="B3441" s="298"/>
      <c r="C3441" s="298"/>
      <c r="D3441" s="298"/>
      <c r="E3441" s="298"/>
      <c r="F3441" s="298"/>
      <c r="G3441" s="298"/>
      <c r="H3441" s="298"/>
      <c r="I3441" s="298"/>
      <c r="J3441" s="298"/>
      <c r="K3441" s="298"/>
      <c r="L3441" s="299"/>
      <c r="M3441" s="302"/>
      <c r="N3441" s="298"/>
      <c r="O3441" s="238"/>
      <c r="P3441" s="238"/>
      <c r="Q3441" s="238"/>
      <c r="T3441" s="39"/>
      <c r="U3441" s="39"/>
      <c r="V3441" s="39"/>
      <c r="W3441" s="39"/>
      <c r="X3441" s="39"/>
      <c r="Y3441" s="39"/>
      <c r="Z3441" s="39"/>
      <c r="AA3441" s="39"/>
      <c r="AB3441" s="39"/>
      <c r="AC3441" s="39"/>
      <c r="AD3441" s="39"/>
      <c r="AE3441" s="39"/>
      <c r="AF3441" s="39"/>
      <c r="AG3441" s="39"/>
      <c r="AH3441" s="39"/>
      <c r="AI3441" s="39"/>
      <c r="AJ3441" s="39"/>
      <c r="AK3441" s="39"/>
      <c r="AL3441" s="39"/>
      <c r="AM3441" s="39"/>
      <c r="AN3441" s="39"/>
      <c r="AO3441" s="39"/>
      <c r="AP3441" s="39"/>
      <c r="AQ3441" s="39"/>
      <c r="AR3441" s="39"/>
      <c r="AS3441" s="39"/>
      <c r="AT3441" s="39"/>
      <c r="AU3441" s="39"/>
      <c r="AV3441" s="39"/>
      <c r="AW3441" s="39"/>
      <c r="AX3441" s="39"/>
      <c r="AY3441" s="39"/>
      <c r="AZ3441" s="39"/>
      <c r="BA3441" s="39"/>
      <c r="BB3441" s="39"/>
      <c r="BC3441" s="39"/>
      <c r="BD3441" s="39"/>
      <c r="BE3441" s="39"/>
      <c r="BF3441" s="39"/>
      <c r="BG3441" s="39"/>
      <c r="BH3441" s="39"/>
      <c r="BI3441" s="39"/>
      <c r="BJ3441" s="39"/>
      <c r="BK3441" s="39"/>
      <c r="BL3441" s="39"/>
      <c r="BM3441" s="39"/>
      <c r="BN3441" s="39"/>
      <c r="BO3441" s="39"/>
      <c r="BP3441" s="39"/>
      <c r="BQ3441" s="39"/>
      <c r="BR3441" s="39"/>
      <c r="BS3441" s="39"/>
      <c r="BT3441" s="39"/>
      <c r="BU3441" s="39"/>
      <c r="BV3441" s="39"/>
      <c r="BW3441" s="39"/>
      <c r="BX3441" s="39"/>
      <c r="BY3441" s="39"/>
      <c r="BZ3441" s="39"/>
      <c r="CA3441" s="39"/>
      <c r="CB3441" s="39"/>
      <c r="CC3441" s="39"/>
      <c r="CD3441" s="39"/>
      <c r="CE3441" s="39"/>
      <c r="CF3441" s="39"/>
      <c r="CG3441" s="39"/>
      <c r="CH3441" s="39"/>
      <c r="CI3441" s="39"/>
      <c r="CJ3441" s="39"/>
      <c r="CK3441" s="39"/>
      <c r="CL3441" s="39"/>
      <c r="CM3441" s="39"/>
      <c r="CN3441" s="39"/>
      <c r="CO3441" s="39"/>
      <c r="CP3441" s="39"/>
      <c r="CQ3441" s="39"/>
      <c r="CR3441" s="39"/>
      <c r="CS3441" s="39"/>
      <c r="CT3441" s="39"/>
      <c r="CU3441" s="39"/>
      <c r="CV3441" s="39"/>
      <c r="CW3441" s="39"/>
      <c r="CX3441" s="39"/>
      <c r="CY3441" s="39"/>
      <c r="CZ3441" s="39"/>
      <c r="DA3441" s="39"/>
      <c r="DB3441" s="39"/>
      <c r="DC3441" s="39"/>
      <c r="DD3441" s="39"/>
      <c r="DE3441" s="39"/>
    </row>
    <row r="3442" spans="1:109" s="38" customFormat="1" ht="12">
      <c r="A3442" s="298"/>
      <c r="B3442" s="298"/>
      <c r="C3442" s="298"/>
      <c r="D3442" s="298"/>
      <c r="E3442" s="298"/>
      <c r="F3442" s="298"/>
      <c r="G3442" s="298"/>
      <c r="H3442" s="298"/>
      <c r="I3442" s="298"/>
      <c r="J3442" s="298"/>
      <c r="K3442" s="298"/>
      <c r="L3442" s="299"/>
      <c r="M3442" s="302"/>
      <c r="N3442" s="298"/>
      <c r="O3442" s="238"/>
      <c r="P3442" s="238"/>
      <c r="Q3442" s="238"/>
      <c r="T3442" s="39"/>
      <c r="U3442" s="39"/>
      <c r="V3442" s="39"/>
      <c r="W3442" s="39"/>
      <c r="X3442" s="39"/>
      <c r="Y3442" s="39"/>
      <c r="Z3442" s="39"/>
      <c r="AA3442" s="39"/>
      <c r="AB3442" s="39"/>
      <c r="AC3442" s="39"/>
      <c r="AD3442" s="39"/>
      <c r="AE3442" s="39"/>
      <c r="AF3442" s="39"/>
      <c r="AG3442" s="39"/>
      <c r="AH3442" s="39"/>
      <c r="AI3442" s="39"/>
      <c r="AJ3442" s="39"/>
      <c r="AK3442" s="39"/>
      <c r="AL3442" s="39"/>
      <c r="AM3442" s="39"/>
      <c r="AN3442" s="39"/>
      <c r="AO3442" s="39"/>
      <c r="AP3442" s="39"/>
      <c r="AQ3442" s="39"/>
      <c r="AR3442" s="39"/>
      <c r="AS3442" s="39"/>
      <c r="AT3442" s="39"/>
      <c r="AU3442" s="39"/>
      <c r="AV3442" s="39"/>
      <c r="AW3442" s="39"/>
      <c r="AX3442" s="39"/>
      <c r="AY3442" s="39"/>
      <c r="AZ3442" s="39"/>
      <c r="BA3442" s="39"/>
      <c r="BB3442" s="39"/>
      <c r="BC3442" s="39"/>
      <c r="BD3442" s="39"/>
      <c r="BE3442" s="39"/>
      <c r="BF3442" s="39"/>
      <c r="BG3442" s="39"/>
      <c r="BH3442" s="39"/>
      <c r="BI3442" s="39"/>
      <c r="BJ3442" s="39"/>
      <c r="BK3442" s="39"/>
      <c r="BL3442" s="39"/>
      <c r="BM3442" s="39"/>
      <c r="BN3442" s="39"/>
      <c r="BO3442" s="39"/>
      <c r="BP3442" s="39"/>
      <c r="BQ3442" s="39"/>
      <c r="BR3442" s="39"/>
      <c r="BS3442" s="39"/>
      <c r="BT3442" s="39"/>
      <c r="BU3442" s="39"/>
      <c r="BV3442" s="39"/>
      <c r="BW3442" s="39"/>
      <c r="BX3442" s="39"/>
      <c r="BY3442" s="39"/>
      <c r="BZ3442" s="39"/>
      <c r="CA3442" s="39"/>
      <c r="CB3442" s="39"/>
      <c r="CC3442" s="39"/>
      <c r="CD3442" s="39"/>
      <c r="CE3442" s="39"/>
      <c r="CF3442" s="39"/>
      <c r="CG3442" s="39"/>
      <c r="CH3442" s="39"/>
      <c r="CI3442" s="39"/>
      <c r="CJ3442" s="39"/>
      <c r="CK3442" s="39"/>
      <c r="CL3442" s="39"/>
      <c r="CM3442" s="39"/>
      <c r="CN3442" s="39"/>
      <c r="CO3442" s="39"/>
      <c r="CP3442" s="39"/>
      <c r="CQ3442" s="39"/>
      <c r="CR3442" s="39"/>
      <c r="CS3442" s="39"/>
      <c r="CT3442" s="39"/>
      <c r="CU3442" s="39"/>
      <c r="CV3442" s="39"/>
      <c r="CW3442" s="39"/>
      <c r="CX3442" s="39"/>
      <c r="CY3442" s="39"/>
      <c r="CZ3442" s="39"/>
      <c r="DA3442" s="39"/>
      <c r="DB3442" s="39"/>
      <c r="DC3442" s="39"/>
      <c r="DD3442" s="39"/>
      <c r="DE3442" s="39"/>
    </row>
    <row r="3443" spans="1:109" s="38" customFormat="1" ht="12">
      <c r="A3443" s="298"/>
      <c r="B3443" s="298"/>
      <c r="C3443" s="298"/>
      <c r="D3443" s="298"/>
      <c r="E3443" s="298"/>
      <c r="F3443" s="298"/>
      <c r="G3443" s="298"/>
      <c r="H3443" s="298"/>
      <c r="I3443" s="298"/>
      <c r="J3443" s="298"/>
      <c r="K3443" s="298"/>
      <c r="L3443" s="299"/>
      <c r="M3443" s="302"/>
      <c r="N3443" s="298"/>
      <c r="O3443" s="238"/>
      <c r="P3443" s="238"/>
      <c r="Q3443" s="238"/>
      <c r="T3443" s="39"/>
      <c r="U3443" s="39"/>
      <c r="V3443" s="39"/>
      <c r="W3443" s="39"/>
      <c r="X3443" s="39"/>
      <c r="Y3443" s="39"/>
      <c r="Z3443" s="39"/>
      <c r="AA3443" s="39"/>
      <c r="AB3443" s="39"/>
      <c r="AC3443" s="39"/>
      <c r="AD3443" s="39"/>
      <c r="AE3443" s="39"/>
      <c r="AF3443" s="39"/>
      <c r="AG3443" s="39"/>
      <c r="AH3443" s="39"/>
      <c r="AI3443" s="39"/>
      <c r="AJ3443" s="39"/>
      <c r="AK3443" s="39"/>
      <c r="AL3443" s="39"/>
      <c r="AM3443" s="39"/>
      <c r="AN3443" s="39"/>
      <c r="AO3443" s="39"/>
      <c r="AP3443" s="39"/>
      <c r="AQ3443" s="39"/>
      <c r="AR3443" s="39"/>
      <c r="AS3443" s="39"/>
      <c r="AT3443" s="39"/>
      <c r="AU3443" s="39"/>
      <c r="AV3443" s="39"/>
      <c r="AW3443" s="39"/>
      <c r="AX3443" s="39"/>
      <c r="AY3443" s="39"/>
      <c r="AZ3443" s="39"/>
      <c r="BA3443" s="39"/>
      <c r="BB3443" s="39"/>
      <c r="BC3443" s="39"/>
      <c r="BD3443" s="39"/>
      <c r="BE3443" s="39"/>
      <c r="BF3443" s="39"/>
      <c r="BG3443" s="39"/>
      <c r="BH3443" s="39"/>
      <c r="BI3443" s="39"/>
      <c r="BJ3443" s="39"/>
      <c r="BK3443" s="39"/>
      <c r="BL3443" s="39"/>
      <c r="BM3443" s="39"/>
      <c r="BN3443" s="39"/>
      <c r="BO3443" s="39"/>
      <c r="BP3443" s="39"/>
      <c r="BQ3443" s="39"/>
      <c r="BR3443" s="39"/>
      <c r="BS3443" s="39"/>
      <c r="BT3443" s="39"/>
      <c r="BU3443" s="39"/>
      <c r="BV3443" s="39"/>
      <c r="BW3443" s="39"/>
      <c r="BX3443" s="39"/>
      <c r="BY3443" s="39"/>
      <c r="BZ3443" s="39"/>
      <c r="CA3443" s="39"/>
      <c r="CB3443" s="39"/>
      <c r="CC3443" s="39"/>
      <c r="CD3443" s="39"/>
      <c r="CE3443" s="39"/>
      <c r="CF3443" s="39"/>
      <c r="CG3443" s="39"/>
      <c r="CH3443" s="39"/>
      <c r="CI3443" s="39"/>
      <c r="CJ3443" s="39"/>
      <c r="CK3443" s="39"/>
      <c r="CL3443" s="39"/>
      <c r="CM3443" s="39"/>
      <c r="CN3443" s="39"/>
      <c r="CO3443" s="39"/>
      <c r="CP3443" s="39"/>
      <c r="CQ3443" s="39"/>
      <c r="CR3443" s="39"/>
      <c r="CS3443" s="39"/>
      <c r="CT3443" s="39"/>
      <c r="CU3443" s="39"/>
      <c r="CV3443" s="39"/>
      <c r="CW3443" s="39"/>
      <c r="CX3443" s="39"/>
      <c r="CY3443" s="39"/>
      <c r="CZ3443" s="39"/>
      <c r="DA3443" s="39"/>
      <c r="DB3443" s="39"/>
      <c r="DC3443" s="39"/>
      <c r="DD3443" s="39"/>
      <c r="DE3443" s="39"/>
    </row>
    <row r="3444" spans="1:109" s="38" customFormat="1" ht="12">
      <c r="A3444" s="298"/>
      <c r="B3444" s="298"/>
      <c r="C3444" s="298"/>
      <c r="D3444" s="298"/>
      <c r="E3444" s="298"/>
      <c r="F3444" s="298"/>
      <c r="G3444" s="298"/>
      <c r="H3444" s="298"/>
      <c r="I3444" s="298"/>
      <c r="J3444" s="298"/>
      <c r="K3444" s="298"/>
      <c r="L3444" s="299"/>
      <c r="M3444" s="302"/>
      <c r="N3444" s="298"/>
      <c r="O3444" s="238"/>
      <c r="P3444" s="238"/>
      <c r="Q3444" s="238"/>
      <c r="T3444" s="39"/>
      <c r="U3444" s="39"/>
      <c r="V3444" s="39"/>
      <c r="W3444" s="39"/>
      <c r="X3444" s="39"/>
      <c r="Y3444" s="39"/>
      <c r="Z3444" s="39"/>
      <c r="AA3444" s="39"/>
      <c r="AB3444" s="39"/>
      <c r="AC3444" s="39"/>
      <c r="AD3444" s="39"/>
      <c r="AE3444" s="39"/>
      <c r="AF3444" s="39"/>
      <c r="AG3444" s="39"/>
      <c r="AH3444" s="39"/>
      <c r="AI3444" s="39"/>
      <c r="AJ3444" s="39"/>
      <c r="AK3444" s="39"/>
      <c r="AL3444" s="39"/>
      <c r="AM3444" s="39"/>
      <c r="AN3444" s="39"/>
      <c r="AO3444" s="39"/>
      <c r="AP3444" s="39"/>
      <c r="AQ3444" s="39"/>
      <c r="AR3444" s="39"/>
      <c r="AS3444" s="39"/>
      <c r="AT3444" s="39"/>
      <c r="AU3444" s="39"/>
      <c r="AV3444" s="39"/>
      <c r="AW3444" s="39"/>
      <c r="AX3444" s="39"/>
      <c r="AY3444" s="39"/>
      <c r="AZ3444" s="39"/>
      <c r="BA3444" s="39"/>
      <c r="BB3444" s="39"/>
      <c r="BC3444" s="39"/>
      <c r="BD3444" s="39"/>
      <c r="BE3444" s="39"/>
      <c r="BF3444" s="39"/>
      <c r="BG3444" s="39"/>
      <c r="BH3444" s="39"/>
      <c r="BI3444" s="39"/>
      <c r="BJ3444" s="39"/>
      <c r="BK3444" s="39"/>
      <c r="BL3444" s="39"/>
      <c r="BM3444" s="39"/>
      <c r="BN3444" s="39"/>
      <c r="BO3444" s="39"/>
      <c r="BP3444" s="39"/>
      <c r="BQ3444" s="39"/>
      <c r="BR3444" s="39"/>
      <c r="BS3444" s="39"/>
      <c r="BT3444" s="39"/>
      <c r="BU3444" s="39"/>
      <c r="BV3444" s="39"/>
      <c r="BW3444" s="39"/>
      <c r="BX3444" s="39"/>
      <c r="BY3444" s="39"/>
      <c r="BZ3444" s="39"/>
      <c r="CA3444" s="39"/>
      <c r="CB3444" s="39"/>
      <c r="CC3444" s="39"/>
      <c r="CD3444" s="39"/>
      <c r="CE3444" s="39"/>
      <c r="CF3444" s="39"/>
      <c r="CG3444" s="39"/>
      <c r="CH3444" s="39"/>
      <c r="CI3444" s="39"/>
      <c r="CJ3444" s="39"/>
      <c r="CK3444" s="39"/>
      <c r="CL3444" s="39"/>
      <c r="CM3444" s="39"/>
      <c r="CN3444" s="39"/>
      <c r="CO3444" s="39"/>
      <c r="CP3444" s="39"/>
      <c r="CQ3444" s="39"/>
      <c r="CR3444" s="39"/>
      <c r="CS3444" s="39"/>
      <c r="CT3444" s="39"/>
      <c r="CU3444" s="39"/>
      <c r="CV3444" s="39"/>
      <c r="CW3444" s="39"/>
      <c r="CX3444" s="39"/>
      <c r="CY3444" s="39"/>
      <c r="CZ3444" s="39"/>
      <c r="DA3444" s="39"/>
      <c r="DB3444" s="39"/>
      <c r="DC3444" s="39"/>
      <c r="DD3444" s="39"/>
      <c r="DE3444" s="39"/>
    </row>
    <row r="3445" spans="1:109" s="38" customFormat="1" ht="12">
      <c r="A3445" s="298"/>
      <c r="B3445" s="298"/>
      <c r="C3445" s="298"/>
      <c r="D3445" s="298"/>
      <c r="E3445" s="298"/>
      <c r="F3445" s="298"/>
      <c r="G3445" s="298"/>
      <c r="H3445" s="298"/>
      <c r="I3445" s="298"/>
      <c r="J3445" s="298"/>
      <c r="K3445" s="298"/>
      <c r="L3445" s="299"/>
      <c r="M3445" s="302"/>
      <c r="N3445" s="298"/>
      <c r="O3445" s="238"/>
      <c r="P3445" s="238"/>
      <c r="Q3445" s="238"/>
      <c r="T3445" s="39"/>
      <c r="U3445" s="39"/>
      <c r="V3445" s="39"/>
      <c r="W3445" s="39"/>
      <c r="X3445" s="39"/>
      <c r="Y3445" s="39"/>
      <c r="Z3445" s="39"/>
      <c r="AA3445" s="39"/>
      <c r="AB3445" s="39"/>
      <c r="AC3445" s="39"/>
      <c r="AD3445" s="39"/>
      <c r="AE3445" s="39"/>
      <c r="AF3445" s="39"/>
      <c r="AG3445" s="39"/>
      <c r="AH3445" s="39"/>
      <c r="AI3445" s="39"/>
      <c r="AJ3445" s="39"/>
      <c r="AK3445" s="39"/>
      <c r="AL3445" s="39"/>
      <c r="AM3445" s="39"/>
      <c r="AN3445" s="39"/>
      <c r="AO3445" s="39"/>
      <c r="AP3445" s="39"/>
      <c r="AQ3445" s="39"/>
      <c r="AR3445" s="39"/>
      <c r="AS3445" s="39"/>
      <c r="AT3445" s="39"/>
      <c r="AU3445" s="39"/>
      <c r="AV3445" s="39"/>
      <c r="AW3445" s="39"/>
      <c r="AX3445" s="39"/>
      <c r="AY3445" s="39"/>
      <c r="AZ3445" s="39"/>
      <c r="BA3445" s="39"/>
      <c r="BB3445" s="39"/>
      <c r="BC3445" s="39"/>
      <c r="BD3445" s="39"/>
      <c r="BE3445" s="39"/>
      <c r="BF3445" s="39"/>
      <c r="BG3445" s="39"/>
      <c r="BH3445" s="39"/>
      <c r="BI3445" s="39"/>
      <c r="BJ3445" s="39"/>
      <c r="BK3445" s="39"/>
      <c r="BL3445" s="39"/>
      <c r="BM3445" s="39"/>
      <c r="BN3445" s="39"/>
      <c r="BO3445" s="39"/>
      <c r="BP3445" s="39"/>
      <c r="BQ3445" s="39"/>
      <c r="BR3445" s="39"/>
      <c r="BS3445" s="39"/>
      <c r="BT3445" s="39"/>
      <c r="BU3445" s="39"/>
      <c r="BV3445" s="39"/>
      <c r="BW3445" s="39"/>
      <c r="BX3445" s="39"/>
      <c r="BY3445" s="39"/>
      <c r="BZ3445" s="39"/>
      <c r="CA3445" s="39"/>
      <c r="CB3445" s="39"/>
      <c r="CC3445" s="39"/>
      <c r="CD3445" s="39"/>
      <c r="CE3445" s="39"/>
      <c r="CF3445" s="39"/>
      <c r="CG3445" s="39"/>
      <c r="CH3445" s="39"/>
      <c r="CI3445" s="39"/>
      <c r="CJ3445" s="39"/>
      <c r="CK3445" s="39"/>
      <c r="CL3445" s="39"/>
      <c r="CM3445" s="39"/>
      <c r="CN3445" s="39"/>
      <c r="CO3445" s="39"/>
      <c r="CP3445" s="39"/>
      <c r="CQ3445" s="39"/>
      <c r="CR3445" s="39"/>
      <c r="CS3445" s="39"/>
      <c r="CT3445" s="39"/>
      <c r="CU3445" s="39"/>
      <c r="CV3445" s="39"/>
      <c r="CW3445" s="39"/>
      <c r="CX3445" s="39"/>
      <c r="CY3445" s="39"/>
      <c r="CZ3445" s="39"/>
      <c r="DA3445" s="39"/>
      <c r="DB3445" s="39"/>
      <c r="DC3445" s="39"/>
      <c r="DD3445" s="39"/>
      <c r="DE3445" s="39"/>
    </row>
    <row r="3446" spans="1:109" s="38" customFormat="1" ht="12">
      <c r="A3446" s="298"/>
      <c r="B3446" s="298"/>
      <c r="C3446" s="298"/>
      <c r="D3446" s="298"/>
      <c r="E3446" s="298"/>
      <c r="F3446" s="298"/>
      <c r="G3446" s="298"/>
      <c r="H3446" s="298"/>
      <c r="I3446" s="298"/>
      <c r="J3446" s="298"/>
      <c r="K3446" s="298"/>
      <c r="L3446" s="299"/>
      <c r="M3446" s="302"/>
      <c r="N3446" s="298"/>
      <c r="O3446" s="238"/>
      <c r="P3446" s="238"/>
      <c r="Q3446" s="238"/>
      <c r="T3446" s="39"/>
      <c r="U3446" s="39"/>
      <c r="V3446" s="39"/>
      <c r="W3446" s="39"/>
      <c r="X3446" s="39"/>
      <c r="Y3446" s="39"/>
      <c r="Z3446" s="39"/>
      <c r="AA3446" s="39"/>
      <c r="AB3446" s="39"/>
      <c r="AC3446" s="39"/>
      <c r="AD3446" s="39"/>
      <c r="AE3446" s="39"/>
      <c r="AF3446" s="39"/>
      <c r="AG3446" s="39"/>
      <c r="AH3446" s="39"/>
      <c r="AI3446" s="39"/>
      <c r="AJ3446" s="39"/>
      <c r="AK3446" s="39"/>
      <c r="AL3446" s="39"/>
      <c r="AM3446" s="39"/>
      <c r="AN3446" s="39"/>
      <c r="AO3446" s="39"/>
      <c r="AP3446" s="39"/>
      <c r="AQ3446" s="39"/>
      <c r="AR3446" s="39"/>
      <c r="AS3446" s="39"/>
      <c r="AT3446" s="39"/>
      <c r="AU3446" s="39"/>
      <c r="AV3446" s="39"/>
      <c r="AW3446" s="39"/>
      <c r="AX3446" s="39"/>
      <c r="AY3446" s="39"/>
      <c r="AZ3446" s="39"/>
      <c r="BA3446" s="39"/>
      <c r="BB3446" s="39"/>
      <c r="BC3446" s="39"/>
      <c r="BD3446" s="39"/>
      <c r="BE3446" s="39"/>
      <c r="BF3446" s="39"/>
      <c r="BG3446" s="39"/>
      <c r="BH3446" s="39"/>
      <c r="BI3446" s="39"/>
      <c r="BJ3446" s="39"/>
      <c r="BK3446" s="39"/>
      <c r="BL3446" s="39"/>
      <c r="BM3446" s="39"/>
      <c r="BN3446" s="39"/>
      <c r="BO3446" s="39"/>
      <c r="BP3446" s="39"/>
      <c r="BQ3446" s="39"/>
      <c r="BR3446" s="39"/>
      <c r="BS3446" s="39"/>
      <c r="BT3446" s="39"/>
      <c r="BU3446" s="39"/>
      <c r="BV3446" s="39"/>
      <c r="BW3446" s="39"/>
      <c r="BX3446" s="39"/>
      <c r="BY3446" s="39"/>
      <c r="BZ3446" s="39"/>
      <c r="CA3446" s="39"/>
      <c r="CB3446" s="39"/>
      <c r="CC3446" s="39"/>
      <c r="CD3446" s="39"/>
      <c r="CE3446" s="39"/>
      <c r="CF3446" s="39"/>
      <c r="CG3446" s="39"/>
      <c r="CH3446" s="39"/>
      <c r="CI3446" s="39"/>
      <c r="CJ3446" s="39"/>
      <c r="CK3446" s="39"/>
      <c r="CL3446" s="39"/>
      <c r="CM3446" s="39"/>
      <c r="CN3446" s="39"/>
      <c r="CO3446" s="39"/>
      <c r="CP3446" s="39"/>
      <c r="CQ3446" s="39"/>
      <c r="CR3446" s="39"/>
      <c r="CS3446" s="39"/>
      <c r="CT3446" s="39"/>
      <c r="CU3446" s="39"/>
      <c r="CV3446" s="39"/>
      <c r="CW3446" s="39"/>
      <c r="CX3446" s="39"/>
      <c r="CY3446" s="39"/>
      <c r="CZ3446" s="39"/>
      <c r="DA3446" s="39"/>
      <c r="DB3446" s="39"/>
      <c r="DC3446" s="39"/>
      <c r="DD3446" s="39"/>
      <c r="DE3446" s="39"/>
    </row>
    <row r="3447" spans="1:109" s="38" customFormat="1" ht="12">
      <c r="A3447" s="298"/>
      <c r="B3447" s="298"/>
      <c r="C3447" s="298"/>
      <c r="D3447" s="298"/>
      <c r="E3447" s="298"/>
      <c r="F3447" s="298"/>
      <c r="G3447" s="298"/>
      <c r="H3447" s="298"/>
      <c r="I3447" s="298"/>
      <c r="J3447" s="298"/>
      <c r="K3447" s="298"/>
      <c r="L3447" s="299"/>
      <c r="M3447" s="302"/>
      <c r="N3447" s="298"/>
      <c r="O3447" s="238"/>
      <c r="P3447" s="238"/>
      <c r="Q3447" s="238"/>
      <c r="T3447" s="39"/>
      <c r="U3447" s="39"/>
      <c r="V3447" s="39"/>
      <c r="W3447" s="39"/>
      <c r="X3447" s="39"/>
      <c r="Y3447" s="39"/>
      <c r="Z3447" s="39"/>
      <c r="AA3447" s="39"/>
      <c r="AB3447" s="39"/>
      <c r="AC3447" s="39"/>
      <c r="AD3447" s="39"/>
      <c r="AE3447" s="39"/>
      <c r="AF3447" s="39"/>
      <c r="AG3447" s="39"/>
      <c r="AH3447" s="39"/>
      <c r="AI3447" s="39"/>
      <c r="AJ3447" s="39"/>
      <c r="AK3447" s="39"/>
      <c r="AL3447" s="39"/>
      <c r="AM3447" s="39"/>
      <c r="AN3447" s="39"/>
      <c r="AO3447" s="39"/>
      <c r="AP3447" s="39"/>
      <c r="AQ3447" s="39"/>
      <c r="AR3447" s="39"/>
      <c r="AS3447" s="39"/>
      <c r="AT3447" s="39"/>
      <c r="AU3447" s="39"/>
      <c r="AV3447" s="39"/>
      <c r="AW3447" s="39"/>
      <c r="AX3447" s="39"/>
      <c r="AY3447" s="39"/>
      <c r="AZ3447" s="39"/>
      <c r="BA3447" s="39"/>
      <c r="BB3447" s="39"/>
      <c r="BC3447" s="39"/>
      <c r="BD3447" s="39"/>
      <c r="BE3447" s="39"/>
      <c r="BF3447" s="39"/>
      <c r="BG3447" s="39"/>
      <c r="BH3447" s="39"/>
      <c r="BI3447" s="39"/>
      <c r="BJ3447" s="39"/>
      <c r="BK3447" s="39"/>
      <c r="BL3447" s="39"/>
      <c r="BM3447" s="39"/>
      <c r="BN3447" s="39"/>
      <c r="BO3447" s="39"/>
      <c r="BP3447" s="39"/>
      <c r="BQ3447" s="39"/>
      <c r="BR3447" s="39"/>
      <c r="BS3447" s="39"/>
      <c r="BT3447" s="39"/>
      <c r="BU3447" s="39"/>
      <c r="BV3447" s="39"/>
      <c r="BW3447" s="39"/>
      <c r="BX3447" s="39"/>
      <c r="BY3447" s="39"/>
      <c r="BZ3447" s="39"/>
      <c r="CA3447" s="39"/>
      <c r="CB3447" s="39"/>
      <c r="CC3447" s="39"/>
      <c r="CD3447" s="39"/>
      <c r="CE3447" s="39"/>
      <c r="CF3447" s="39"/>
      <c r="CG3447" s="39"/>
      <c r="CH3447" s="39"/>
      <c r="CI3447" s="39"/>
      <c r="CJ3447" s="39"/>
      <c r="CK3447" s="39"/>
      <c r="CL3447" s="39"/>
      <c r="CM3447" s="39"/>
      <c r="CN3447" s="39"/>
      <c r="CO3447" s="39"/>
      <c r="CP3447" s="39"/>
      <c r="CQ3447" s="39"/>
      <c r="CR3447" s="39"/>
      <c r="CS3447" s="39"/>
      <c r="CT3447" s="39"/>
      <c r="CU3447" s="39"/>
      <c r="CV3447" s="39"/>
      <c r="CW3447" s="39"/>
      <c r="CX3447" s="39"/>
      <c r="CY3447" s="39"/>
      <c r="CZ3447" s="39"/>
      <c r="DA3447" s="39"/>
      <c r="DB3447" s="39"/>
      <c r="DC3447" s="39"/>
      <c r="DD3447" s="39"/>
      <c r="DE3447" s="39"/>
    </row>
    <row r="3448" spans="1:109" s="38" customFormat="1" ht="12">
      <c r="A3448" s="298"/>
      <c r="B3448" s="298"/>
      <c r="C3448" s="298"/>
      <c r="D3448" s="298"/>
      <c r="E3448" s="298"/>
      <c r="F3448" s="298"/>
      <c r="G3448" s="298"/>
      <c r="H3448" s="298"/>
      <c r="I3448" s="298"/>
      <c r="J3448" s="298"/>
      <c r="K3448" s="298"/>
      <c r="L3448" s="299"/>
      <c r="M3448" s="302"/>
      <c r="N3448" s="298"/>
      <c r="O3448" s="238"/>
      <c r="P3448" s="238"/>
      <c r="Q3448" s="238"/>
      <c r="T3448" s="39"/>
      <c r="U3448" s="39"/>
      <c r="V3448" s="39"/>
      <c r="W3448" s="39"/>
      <c r="X3448" s="39"/>
      <c r="Y3448" s="39"/>
      <c r="Z3448" s="39"/>
      <c r="AA3448" s="39"/>
      <c r="AB3448" s="39"/>
      <c r="AC3448" s="39"/>
      <c r="AD3448" s="39"/>
      <c r="AE3448" s="39"/>
      <c r="AF3448" s="39"/>
      <c r="AG3448" s="39"/>
      <c r="AH3448" s="39"/>
      <c r="AI3448" s="39"/>
      <c r="AJ3448" s="39"/>
      <c r="AK3448" s="39"/>
      <c r="AL3448" s="39"/>
      <c r="AM3448" s="39"/>
      <c r="AN3448" s="39"/>
      <c r="AO3448" s="39"/>
      <c r="AP3448" s="39"/>
      <c r="AQ3448" s="39"/>
      <c r="AR3448" s="39"/>
      <c r="AS3448" s="39"/>
      <c r="AT3448" s="39"/>
      <c r="AU3448" s="39"/>
      <c r="AV3448" s="39"/>
      <c r="AW3448" s="39"/>
      <c r="AX3448" s="39"/>
      <c r="AY3448" s="39"/>
      <c r="AZ3448" s="39"/>
      <c r="BA3448" s="39"/>
      <c r="BB3448" s="39"/>
      <c r="BC3448" s="39"/>
      <c r="BD3448" s="39"/>
      <c r="BE3448" s="39"/>
      <c r="BF3448" s="39"/>
      <c r="BG3448" s="39"/>
      <c r="BH3448" s="39"/>
      <c r="BI3448" s="39"/>
      <c r="BJ3448" s="39"/>
      <c r="BK3448" s="39"/>
      <c r="BL3448" s="39"/>
      <c r="BM3448" s="39"/>
      <c r="BN3448" s="39"/>
      <c r="BO3448" s="39"/>
      <c r="BP3448" s="39"/>
      <c r="BQ3448" s="39"/>
      <c r="BR3448" s="39"/>
      <c r="BS3448" s="39"/>
      <c r="BT3448" s="39"/>
      <c r="BU3448" s="39"/>
      <c r="BV3448" s="39"/>
      <c r="BW3448" s="39"/>
      <c r="BX3448" s="39"/>
      <c r="BY3448" s="39"/>
      <c r="BZ3448" s="39"/>
      <c r="CA3448" s="39"/>
      <c r="CB3448" s="39"/>
      <c r="CC3448" s="39"/>
      <c r="CD3448" s="39"/>
      <c r="CE3448" s="39"/>
      <c r="CF3448" s="39"/>
      <c r="CG3448" s="39"/>
      <c r="CH3448" s="39"/>
      <c r="CI3448" s="39"/>
      <c r="CJ3448" s="39"/>
      <c r="CK3448" s="39"/>
      <c r="CL3448" s="39"/>
      <c r="CM3448" s="39"/>
      <c r="CN3448" s="39"/>
      <c r="CO3448" s="39"/>
      <c r="CP3448" s="39"/>
      <c r="CQ3448" s="39"/>
      <c r="CR3448" s="39"/>
      <c r="CS3448" s="39"/>
      <c r="CT3448" s="39"/>
      <c r="CU3448" s="39"/>
      <c r="CV3448" s="39"/>
      <c r="CW3448" s="39"/>
      <c r="CX3448" s="39"/>
      <c r="CY3448" s="39"/>
      <c r="CZ3448" s="39"/>
      <c r="DA3448" s="39"/>
      <c r="DB3448" s="39"/>
      <c r="DC3448" s="39"/>
      <c r="DD3448" s="39"/>
      <c r="DE3448" s="39"/>
    </row>
    <row r="3449" spans="1:109" s="38" customFormat="1" ht="12">
      <c r="A3449" s="298"/>
      <c r="B3449" s="298"/>
      <c r="C3449" s="298"/>
      <c r="D3449" s="298"/>
      <c r="E3449" s="298"/>
      <c r="F3449" s="298"/>
      <c r="G3449" s="298"/>
      <c r="H3449" s="298"/>
      <c r="I3449" s="298"/>
      <c r="J3449" s="298"/>
      <c r="K3449" s="298"/>
      <c r="L3449" s="299"/>
      <c r="M3449" s="302"/>
      <c r="N3449" s="298"/>
      <c r="O3449" s="238"/>
      <c r="P3449" s="238"/>
      <c r="Q3449" s="238"/>
      <c r="T3449" s="39"/>
      <c r="U3449" s="39"/>
      <c r="V3449" s="39"/>
      <c r="W3449" s="39"/>
      <c r="X3449" s="39"/>
      <c r="Y3449" s="39"/>
      <c r="Z3449" s="39"/>
      <c r="AA3449" s="39"/>
      <c r="AB3449" s="39"/>
      <c r="AC3449" s="39"/>
      <c r="AD3449" s="39"/>
      <c r="AE3449" s="39"/>
      <c r="AF3449" s="39"/>
      <c r="AG3449" s="39"/>
      <c r="AH3449" s="39"/>
      <c r="AI3449" s="39"/>
      <c r="AJ3449" s="39"/>
      <c r="AK3449" s="39"/>
      <c r="AL3449" s="39"/>
      <c r="AM3449" s="39"/>
      <c r="AN3449" s="39"/>
      <c r="AO3449" s="39"/>
      <c r="AP3449" s="39"/>
      <c r="AQ3449" s="39"/>
      <c r="AR3449" s="39"/>
      <c r="AS3449" s="39"/>
      <c r="AT3449" s="39"/>
      <c r="AU3449" s="39"/>
      <c r="AV3449" s="39"/>
      <c r="AW3449" s="39"/>
      <c r="AX3449" s="39"/>
      <c r="AY3449" s="39"/>
      <c r="AZ3449" s="39"/>
      <c r="BA3449" s="39"/>
      <c r="BB3449" s="39"/>
      <c r="BC3449" s="39"/>
      <c r="BD3449" s="39"/>
      <c r="BE3449" s="39"/>
      <c r="BF3449" s="39"/>
      <c r="BG3449" s="39"/>
      <c r="BH3449" s="39"/>
      <c r="BI3449" s="39"/>
      <c r="BJ3449" s="39"/>
      <c r="BK3449" s="39"/>
      <c r="BL3449" s="39"/>
      <c r="BM3449" s="39"/>
      <c r="BN3449" s="39"/>
      <c r="BO3449" s="39"/>
      <c r="BP3449" s="39"/>
      <c r="BQ3449" s="39"/>
      <c r="BR3449" s="39"/>
      <c r="BS3449" s="39"/>
      <c r="BT3449" s="39"/>
      <c r="BU3449" s="39"/>
      <c r="BV3449" s="39"/>
      <c r="BW3449" s="39"/>
      <c r="BX3449" s="39"/>
      <c r="BY3449" s="39"/>
      <c r="BZ3449" s="39"/>
      <c r="CA3449" s="39"/>
      <c r="CB3449" s="39"/>
      <c r="CC3449" s="39"/>
      <c r="CD3449" s="39"/>
      <c r="CE3449" s="39"/>
      <c r="CF3449" s="39"/>
      <c r="CG3449" s="39"/>
      <c r="CH3449" s="39"/>
      <c r="CI3449" s="39"/>
      <c r="CJ3449" s="39"/>
      <c r="CK3449" s="39"/>
      <c r="CL3449" s="39"/>
      <c r="CM3449" s="39"/>
      <c r="CN3449" s="39"/>
      <c r="CO3449" s="39"/>
      <c r="CP3449" s="39"/>
      <c r="CQ3449" s="39"/>
      <c r="CR3449" s="39"/>
      <c r="CS3449" s="39"/>
      <c r="CT3449" s="39"/>
      <c r="CU3449" s="39"/>
      <c r="CV3449" s="39"/>
      <c r="CW3449" s="39"/>
      <c r="CX3449" s="39"/>
      <c r="CY3449" s="39"/>
      <c r="CZ3449" s="39"/>
      <c r="DA3449" s="39"/>
      <c r="DB3449" s="39"/>
      <c r="DC3449" s="39"/>
      <c r="DD3449" s="39"/>
      <c r="DE3449" s="39"/>
    </row>
    <row r="3450" spans="1:109" s="38" customFormat="1" ht="12">
      <c r="A3450" s="298"/>
      <c r="B3450" s="298"/>
      <c r="C3450" s="298"/>
      <c r="D3450" s="298"/>
      <c r="E3450" s="298"/>
      <c r="F3450" s="298"/>
      <c r="G3450" s="298"/>
      <c r="H3450" s="298"/>
      <c r="I3450" s="298"/>
      <c r="J3450" s="298"/>
      <c r="K3450" s="298"/>
      <c r="L3450" s="299"/>
      <c r="M3450" s="302"/>
      <c r="N3450" s="298"/>
      <c r="O3450" s="238"/>
      <c r="P3450" s="238"/>
      <c r="Q3450" s="238"/>
      <c r="T3450" s="39"/>
      <c r="U3450" s="39"/>
      <c r="V3450" s="39"/>
      <c r="W3450" s="39"/>
      <c r="X3450" s="39"/>
      <c r="Y3450" s="39"/>
      <c r="Z3450" s="39"/>
      <c r="AA3450" s="39"/>
      <c r="AB3450" s="39"/>
      <c r="AC3450" s="39"/>
      <c r="AD3450" s="39"/>
      <c r="AE3450" s="39"/>
      <c r="AF3450" s="39"/>
      <c r="AG3450" s="39"/>
      <c r="AH3450" s="39"/>
      <c r="AI3450" s="39"/>
      <c r="AJ3450" s="39"/>
      <c r="AK3450" s="39"/>
      <c r="AL3450" s="39"/>
      <c r="AM3450" s="39"/>
      <c r="AN3450" s="39"/>
      <c r="AO3450" s="39"/>
      <c r="AP3450" s="39"/>
      <c r="AQ3450" s="39"/>
      <c r="AR3450" s="39"/>
      <c r="AS3450" s="39"/>
      <c r="AT3450" s="39"/>
      <c r="AU3450" s="39"/>
      <c r="AV3450" s="39"/>
      <c r="AW3450" s="39"/>
      <c r="AX3450" s="39"/>
      <c r="AY3450" s="39"/>
      <c r="AZ3450" s="39"/>
      <c r="BA3450" s="39"/>
      <c r="BB3450" s="39"/>
      <c r="BC3450" s="39"/>
      <c r="BD3450" s="39"/>
      <c r="BE3450" s="39"/>
      <c r="BF3450" s="39"/>
      <c r="BG3450" s="39"/>
      <c r="BH3450" s="39"/>
      <c r="BI3450" s="39"/>
      <c r="BJ3450" s="39"/>
      <c r="BK3450" s="39"/>
      <c r="BL3450" s="39"/>
      <c r="BM3450" s="39"/>
      <c r="BN3450" s="39"/>
      <c r="BO3450" s="39"/>
      <c r="BP3450" s="39"/>
      <c r="BQ3450" s="39"/>
      <c r="BR3450" s="39"/>
      <c r="BS3450" s="39"/>
      <c r="BT3450" s="39"/>
      <c r="BU3450" s="39"/>
      <c r="BV3450" s="39"/>
      <c r="BW3450" s="39"/>
      <c r="BX3450" s="39"/>
      <c r="BY3450" s="39"/>
      <c r="BZ3450" s="39"/>
      <c r="CA3450" s="39"/>
      <c r="CB3450" s="39"/>
      <c r="CC3450" s="39"/>
      <c r="CD3450" s="39"/>
      <c r="CE3450" s="39"/>
      <c r="CF3450" s="39"/>
      <c r="CG3450" s="39"/>
      <c r="CH3450" s="39"/>
      <c r="CI3450" s="39"/>
      <c r="CJ3450" s="39"/>
      <c r="CK3450" s="39"/>
      <c r="CL3450" s="39"/>
      <c r="CM3450" s="39"/>
      <c r="CN3450" s="39"/>
      <c r="CO3450" s="39"/>
      <c r="CP3450" s="39"/>
      <c r="CQ3450" s="39"/>
      <c r="CR3450" s="39"/>
      <c r="CS3450" s="39"/>
      <c r="CT3450" s="39"/>
      <c r="CU3450" s="39"/>
      <c r="CV3450" s="39"/>
      <c r="CW3450" s="39"/>
      <c r="CX3450" s="39"/>
      <c r="CY3450" s="39"/>
      <c r="CZ3450" s="39"/>
      <c r="DA3450" s="39"/>
      <c r="DB3450" s="39"/>
      <c r="DC3450" s="39"/>
      <c r="DD3450" s="39"/>
      <c r="DE3450" s="39"/>
    </row>
    <row r="3451" spans="1:109" s="38" customFormat="1" ht="12">
      <c r="A3451" s="298"/>
      <c r="B3451" s="298"/>
      <c r="C3451" s="298"/>
      <c r="D3451" s="298"/>
      <c r="E3451" s="298"/>
      <c r="F3451" s="298"/>
      <c r="G3451" s="298"/>
      <c r="H3451" s="298"/>
      <c r="I3451" s="298"/>
      <c r="J3451" s="298"/>
      <c r="K3451" s="298"/>
      <c r="L3451" s="299"/>
      <c r="M3451" s="302"/>
      <c r="N3451" s="298"/>
      <c r="O3451" s="238"/>
      <c r="P3451" s="238"/>
      <c r="Q3451" s="238"/>
      <c r="T3451" s="39"/>
      <c r="U3451" s="39"/>
      <c r="V3451" s="39"/>
      <c r="W3451" s="39"/>
      <c r="X3451" s="39"/>
      <c r="Y3451" s="39"/>
      <c r="Z3451" s="39"/>
      <c r="AA3451" s="39"/>
      <c r="AB3451" s="39"/>
      <c r="AC3451" s="39"/>
      <c r="AD3451" s="39"/>
      <c r="AE3451" s="39"/>
      <c r="AF3451" s="39"/>
      <c r="AG3451" s="39"/>
      <c r="AH3451" s="39"/>
      <c r="AI3451" s="39"/>
      <c r="AJ3451" s="39"/>
      <c r="AK3451" s="39"/>
      <c r="AL3451" s="39"/>
      <c r="AM3451" s="39"/>
      <c r="AN3451" s="39"/>
      <c r="AO3451" s="39"/>
      <c r="AP3451" s="39"/>
      <c r="AQ3451" s="39"/>
      <c r="AR3451" s="39"/>
      <c r="AS3451" s="39"/>
      <c r="AT3451" s="39"/>
      <c r="AU3451" s="39"/>
      <c r="AV3451" s="39"/>
      <c r="AW3451" s="39"/>
      <c r="AX3451" s="39"/>
      <c r="AY3451" s="39"/>
      <c r="AZ3451" s="39"/>
      <c r="BA3451" s="39"/>
      <c r="BB3451" s="39"/>
      <c r="BC3451" s="39"/>
      <c r="BD3451" s="39"/>
      <c r="BE3451" s="39"/>
      <c r="BF3451" s="39"/>
      <c r="BG3451" s="39"/>
      <c r="BH3451" s="39"/>
      <c r="BI3451" s="39"/>
      <c r="BJ3451" s="39"/>
      <c r="BK3451" s="39"/>
      <c r="BL3451" s="39"/>
      <c r="BM3451" s="39"/>
      <c r="BN3451" s="39"/>
      <c r="BO3451" s="39"/>
      <c r="BP3451" s="39"/>
      <c r="BQ3451" s="39"/>
      <c r="BR3451" s="39"/>
      <c r="BS3451" s="39"/>
      <c r="BT3451" s="39"/>
      <c r="BU3451" s="39"/>
      <c r="BV3451" s="39"/>
      <c r="BW3451" s="39"/>
      <c r="BX3451" s="39"/>
      <c r="BY3451" s="39"/>
      <c r="BZ3451" s="39"/>
      <c r="CA3451" s="39"/>
      <c r="CB3451" s="39"/>
      <c r="CC3451" s="39"/>
      <c r="CD3451" s="39"/>
      <c r="CE3451" s="39"/>
      <c r="CF3451" s="39"/>
      <c r="CG3451" s="39"/>
      <c r="CH3451" s="39"/>
      <c r="CI3451" s="39"/>
      <c r="CJ3451" s="39"/>
      <c r="CK3451" s="39"/>
      <c r="CL3451" s="39"/>
      <c r="CM3451" s="39"/>
      <c r="CN3451" s="39"/>
      <c r="CO3451" s="39"/>
      <c r="CP3451" s="39"/>
      <c r="CQ3451" s="39"/>
      <c r="CR3451" s="39"/>
      <c r="CS3451" s="39"/>
      <c r="CT3451" s="39"/>
      <c r="CU3451" s="39"/>
      <c r="CV3451" s="39"/>
      <c r="CW3451" s="39"/>
      <c r="CX3451" s="39"/>
      <c r="CY3451" s="39"/>
      <c r="CZ3451" s="39"/>
      <c r="DA3451" s="39"/>
      <c r="DB3451" s="39"/>
      <c r="DC3451" s="39"/>
      <c r="DD3451" s="39"/>
      <c r="DE3451" s="39"/>
    </row>
    <row r="3452" spans="1:109" s="38" customFormat="1" ht="12">
      <c r="A3452" s="298"/>
      <c r="B3452" s="298"/>
      <c r="C3452" s="298"/>
      <c r="D3452" s="298"/>
      <c r="E3452" s="298"/>
      <c r="F3452" s="298"/>
      <c r="G3452" s="298"/>
      <c r="H3452" s="298"/>
      <c r="I3452" s="298"/>
      <c r="J3452" s="298"/>
      <c r="K3452" s="298"/>
      <c r="L3452" s="299"/>
      <c r="M3452" s="302"/>
      <c r="N3452" s="298"/>
      <c r="O3452" s="238"/>
      <c r="P3452" s="238"/>
      <c r="Q3452" s="238"/>
      <c r="T3452" s="39"/>
      <c r="U3452" s="39"/>
      <c r="V3452" s="39"/>
      <c r="W3452" s="39"/>
      <c r="X3452" s="39"/>
      <c r="Y3452" s="39"/>
      <c r="Z3452" s="39"/>
      <c r="AA3452" s="39"/>
      <c r="AB3452" s="39"/>
      <c r="AC3452" s="39"/>
      <c r="AD3452" s="39"/>
      <c r="AE3452" s="39"/>
      <c r="AF3452" s="39"/>
      <c r="AG3452" s="39"/>
      <c r="AH3452" s="39"/>
      <c r="AI3452" s="39"/>
      <c r="AJ3452" s="39"/>
      <c r="AK3452" s="39"/>
      <c r="AL3452" s="39"/>
      <c r="AM3452" s="39"/>
      <c r="AN3452" s="39"/>
      <c r="AO3452" s="39"/>
      <c r="AP3452" s="39"/>
      <c r="AQ3452" s="39"/>
      <c r="AR3452" s="39"/>
      <c r="AS3452" s="39"/>
      <c r="AT3452" s="39"/>
      <c r="AU3452" s="39"/>
      <c r="AV3452" s="39"/>
      <c r="AW3452" s="39"/>
      <c r="AX3452" s="39"/>
      <c r="AY3452" s="39"/>
      <c r="AZ3452" s="39"/>
      <c r="BA3452" s="39"/>
      <c r="BB3452" s="39"/>
      <c r="BC3452" s="39"/>
      <c r="BD3452" s="39"/>
      <c r="BE3452" s="39"/>
      <c r="BF3452" s="39"/>
      <c r="BG3452" s="39"/>
      <c r="BH3452" s="39"/>
      <c r="BI3452" s="39"/>
      <c r="BJ3452" s="39"/>
      <c r="BK3452" s="39"/>
      <c r="BL3452" s="39"/>
      <c r="BM3452" s="39"/>
      <c r="BN3452" s="39"/>
      <c r="BO3452" s="39"/>
      <c r="BP3452" s="39"/>
      <c r="BQ3452" s="39"/>
      <c r="BR3452" s="39"/>
      <c r="BS3452" s="39"/>
      <c r="BT3452" s="39"/>
      <c r="BU3452" s="39"/>
      <c r="BV3452" s="39"/>
      <c r="BW3452" s="39"/>
      <c r="BX3452" s="39"/>
      <c r="BY3452" s="39"/>
      <c r="BZ3452" s="39"/>
      <c r="CA3452" s="39"/>
      <c r="CB3452" s="39"/>
      <c r="CC3452" s="39"/>
      <c r="CD3452" s="39"/>
      <c r="CE3452" s="39"/>
      <c r="CF3452" s="39"/>
      <c r="CG3452" s="39"/>
      <c r="CH3452" s="39"/>
      <c r="CI3452" s="39"/>
      <c r="CJ3452" s="39"/>
      <c r="CK3452" s="39"/>
      <c r="CL3452" s="39"/>
      <c r="CM3452" s="39"/>
      <c r="CN3452" s="39"/>
      <c r="CO3452" s="39"/>
      <c r="CP3452" s="39"/>
      <c r="CQ3452" s="39"/>
      <c r="CR3452" s="39"/>
      <c r="CS3452" s="39"/>
      <c r="CT3452" s="39"/>
      <c r="CU3452" s="39"/>
      <c r="CV3452" s="39"/>
      <c r="CW3452" s="39"/>
      <c r="CX3452" s="39"/>
      <c r="CY3452" s="39"/>
      <c r="CZ3452" s="39"/>
      <c r="DA3452" s="39"/>
      <c r="DB3452" s="39"/>
      <c r="DC3452" s="39"/>
      <c r="DD3452" s="39"/>
      <c r="DE3452" s="39"/>
    </row>
    <row r="3453" spans="1:109" s="38" customFormat="1" ht="12">
      <c r="A3453" s="298"/>
      <c r="B3453" s="298"/>
      <c r="C3453" s="298"/>
      <c r="D3453" s="298"/>
      <c r="E3453" s="298"/>
      <c r="F3453" s="298"/>
      <c r="G3453" s="298"/>
      <c r="H3453" s="298"/>
      <c r="I3453" s="298"/>
      <c r="J3453" s="298"/>
      <c r="K3453" s="298"/>
      <c r="L3453" s="299"/>
      <c r="M3453" s="302"/>
      <c r="N3453" s="298"/>
      <c r="O3453" s="238"/>
      <c r="P3453" s="238"/>
      <c r="Q3453" s="238"/>
      <c r="T3453" s="39"/>
      <c r="U3453" s="39"/>
      <c r="V3453" s="39"/>
      <c r="W3453" s="39"/>
      <c r="X3453" s="39"/>
      <c r="Y3453" s="39"/>
      <c r="Z3453" s="39"/>
      <c r="AA3453" s="39"/>
      <c r="AB3453" s="39"/>
      <c r="AC3453" s="39"/>
      <c r="AD3453" s="39"/>
      <c r="AE3453" s="39"/>
      <c r="AF3453" s="39"/>
      <c r="AG3453" s="39"/>
      <c r="AH3453" s="39"/>
      <c r="AI3453" s="39"/>
      <c r="AJ3453" s="39"/>
      <c r="AK3453" s="39"/>
      <c r="AL3453" s="39"/>
      <c r="AM3453" s="39"/>
      <c r="AN3453" s="39"/>
      <c r="AO3453" s="39"/>
      <c r="AP3453" s="39"/>
      <c r="AQ3453" s="39"/>
      <c r="AR3453" s="39"/>
      <c r="AS3453" s="39"/>
      <c r="AT3453" s="39"/>
      <c r="AU3453" s="39"/>
      <c r="AV3453" s="39"/>
      <c r="AW3453" s="39"/>
      <c r="AX3453" s="39"/>
      <c r="AY3453" s="39"/>
      <c r="AZ3453" s="39"/>
      <c r="BA3453" s="39"/>
      <c r="BB3453" s="39"/>
      <c r="BC3453" s="39"/>
      <c r="BD3453" s="39"/>
      <c r="BE3453" s="39"/>
      <c r="BF3453" s="39"/>
      <c r="BG3453" s="39"/>
      <c r="BH3453" s="39"/>
      <c r="BI3453" s="39"/>
      <c r="BJ3453" s="39"/>
      <c r="BK3453" s="39"/>
      <c r="BL3453" s="39"/>
      <c r="BM3453" s="39"/>
      <c r="BN3453" s="39"/>
      <c r="BO3453" s="39"/>
      <c r="BP3453" s="39"/>
      <c r="BQ3453" s="39"/>
      <c r="BR3453" s="39"/>
      <c r="BS3453" s="39"/>
      <c r="BT3453" s="39"/>
      <c r="BU3453" s="39"/>
      <c r="BV3453" s="39"/>
      <c r="BW3453" s="39"/>
      <c r="BX3453" s="39"/>
      <c r="BY3453" s="39"/>
      <c r="BZ3453" s="39"/>
      <c r="CA3453" s="39"/>
      <c r="CB3453" s="39"/>
      <c r="CC3453" s="39"/>
      <c r="CD3453" s="39"/>
      <c r="CE3453" s="39"/>
      <c r="CF3453" s="39"/>
      <c r="CG3453" s="39"/>
      <c r="CH3453" s="39"/>
      <c r="CI3453" s="39"/>
      <c r="CJ3453" s="39"/>
      <c r="CK3453" s="39"/>
      <c r="CL3453" s="39"/>
      <c r="CM3453" s="39"/>
      <c r="CN3453" s="39"/>
      <c r="CO3453" s="39"/>
      <c r="CP3453" s="39"/>
      <c r="CQ3453" s="39"/>
      <c r="CR3453" s="39"/>
      <c r="CS3453" s="39"/>
      <c r="CT3453" s="39"/>
      <c r="CU3453" s="39"/>
      <c r="CV3453" s="39"/>
      <c r="CW3453" s="39"/>
      <c r="CX3453" s="39"/>
      <c r="CY3453" s="39"/>
      <c r="CZ3453" s="39"/>
      <c r="DA3453" s="39"/>
      <c r="DB3453" s="39"/>
      <c r="DC3453" s="39"/>
      <c r="DD3453" s="39"/>
      <c r="DE3453" s="39"/>
    </row>
    <row r="3454" spans="1:109" s="38" customFormat="1" ht="12">
      <c r="A3454" s="298"/>
      <c r="B3454" s="298"/>
      <c r="C3454" s="298"/>
      <c r="D3454" s="298"/>
      <c r="E3454" s="298"/>
      <c r="F3454" s="298"/>
      <c r="G3454" s="298"/>
      <c r="H3454" s="298"/>
      <c r="I3454" s="298"/>
      <c r="J3454" s="298"/>
      <c r="K3454" s="298"/>
      <c r="L3454" s="299"/>
      <c r="M3454" s="302"/>
      <c r="N3454" s="298"/>
      <c r="O3454" s="238"/>
      <c r="P3454" s="238"/>
      <c r="Q3454" s="238"/>
      <c r="T3454" s="39"/>
      <c r="U3454" s="39"/>
      <c r="V3454" s="39"/>
      <c r="W3454" s="39"/>
      <c r="X3454" s="39"/>
      <c r="Y3454" s="39"/>
      <c r="Z3454" s="39"/>
      <c r="AA3454" s="39"/>
      <c r="AB3454" s="39"/>
      <c r="AC3454" s="39"/>
      <c r="AD3454" s="39"/>
      <c r="AE3454" s="39"/>
      <c r="AF3454" s="39"/>
      <c r="AG3454" s="39"/>
      <c r="AH3454" s="39"/>
      <c r="AI3454" s="39"/>
      <c r="AJ3454" s="39"/>
      <c r="AK3454" s="39"/>
      <c r="AL3454" s="39"/>
      <c r="AM3454" s="39"/>
      <c r="AN3454" s="39"/>
      <c r="AO3454" s="39"/>
      <c r="AP3454" s="39"/>
      <c r="AQ3454" s="39"/>
      <c r="AR3454" s="39"/>
      <c r="AS3454" s="39"/>
      <c r="AT3454" s="39"/>
      <c r="AU3454" s="39"/>
      <c r="AV3454" s="39"/>
      <c r="AW3454" s="39"/>
      <c r="AX3454" s="39"/>
      <c r="AY3454" s="39"/>
      <c r="AZ3454" s="39"/>
      <c r="BA3454" s="39"/>
      <c r="BB3454" s="39"/>
      <c r="BC3454" s="39"/>
      <c r="BD3454" s="39"/>
      <c r="BE3454" s="39"/>
      <c r="BF3454" s="39"/>
      <c r="BG3454" s="39"/>
      <c r="BH3454" s="39"/>
      <c r="BI3454" s="39"/>
      <c r="BJ3454" s="39"/>
      <c r="BK3454" s="39"/>
      <c r="BL3454" s="39"/>
      <c r="BM3454" s="39"/>
      <c r="BN3454" s="39"/>
      <c r="BO3454" s="39"/>
      <c r="BP3454" s="39"/>
      <c r="BQ3454" s="39"/>
      <c r="BR3454" s="39"/>
      <c r="BS3454" s="39"/>
      <c r="BT3454" s="39"/>
      <c r="BU3454" s="39"/>
      <c r="BV3454" s="39"/>
      <c r="BW3454" s="39"/>
      <c r="BX3454" s="39"/>
      <c r="BY3454" s="39"/>
      <c r="BZ3454" s="39"/>
      <c r="CA3454" s="39"/>
      <c r="CB3454" s="39"/>
      <c r="CC3454" s="39"/>
      <c r="CD3454" s="39"/>
      <c r="CE3454" s="39"/>
      <c r="CF3454" s="39"/>
      <c r="CG3454" s="39"/>
      <c r="CH3454" s="39"/>
      <c r="CI3454" s="39"/>
      <c r="CJ3454" s="39"/>
      <c r="CK3454" s="39"/>
      <c r="CL3454" s="39"/>
      <c r="CM3454" s="39"/>
      <c r="CN3454" s="39"/>
      <c r="CO3454" s="39"/>
      <c r="CP3454" s="39"/>
      <c r="CQ3454" s="39"/>
      <c r="CR3454" s="39"/>
      <c r="CS3454" s="39"/>
      <c r="CT3454" s="39"/>
      <c r="CU3454" s="39"/>
      <c r="CV3454" s="39"/>
      <c r="CW3454" s="39"/>
      <c r="CX3454" s="39"/>
      <c r="CY3454" s="39"/>
      <c r="CZ3454" s="39"/>
      <c r="DA3454" s="39"/>
      <c r="DB3454" s="39"/>
      <c r="DC3454" s="39"/>
      <c r="DD3454" s="39"/>
      <c r="DE3454" s="39"/>
    </row>
    <row r="3455" spans="1:109" s="38" customFormat="1" ht="12">
      <c r="A3455" s="298"/>
      <c r="B3455" s="298"/>
      <c r="C3455" s="298"/>
      <c r="D3455" s="298"/>
      <c r="E3455" s="298"/>
      <c r="F3455" s="298"/>
      <c r="G3455" s="298"/>
      <c r="H3455" s="298"/>
      <c r="I3455" s="298"/>
      <c r="J3455" s="298"/>
      <c r="K3455" s="298"/>
      <c r="L3455" s="299"/>
      <c r="M3455" s="302"/>
      <c r="N3455" s="298"/>
      <c r="O3455" s="238"/>
      <c r="P3455" s="238"/>
      <c r="Q3455" s="238"/>
      <c r="T3455" s="39"/>
      <c r="U3455" s="39"/>
      <c r="V3455" s="39"/>
      <c r="W3455" s="39"/>
      <c r="X3455" s="39"/>
      <c r="Y3455" s="39"/>
      <c r="Z3455" s="39"/>
      <c r="AA3455" s="39"/>
      <c r="AB3455" s="39"/>
      <c r="AC3455" s="39"/>
      <c r="AD3455" s="39"/>
      <c r="AE3455" s="39"/>
      <c r="AF3455" s="39"/>
      <c r="AG3455" s="39"/>
      <c r="AH3455" s="39"/>
      <c r="AI3455" s="39"/>
      <c r="AJ3455" s="39"/>
      <c r="AK3455" s="39"/>
      <c r="AL3455" s="39"/>
      <c r="AM3455" s="39"/>
      <c r="AN3455" s="39"/>
      <c r="AO3455" s="39"/>
      <c r="AP3455" s="39"/>
      <c r="AQ3455" s="39"/>
      <c r="AR3455" s="39"/>
      <c r="AS3455" s="39"/>
      <c r="AT3455" s="39"/>
      <c r="AU3455" s="39"/>
      <c r="AV3455" s="39"/>
      <c r="AW3455" s="39"/>
      <c r="AX3455" s="39"/>
      <c r="AY3455" s="39"/>
      <c r="AZ3455" s="39"/>
      <c r="BA3455" s="39"/>
      <c r="BB3455" s="39"/>
      <c r="BC3455" s="39"/>
      <c r="BD3455" s="39"/>
      <c r="BE3455" s="39"/>
      <c r="BF3455" s="39"/>
      <c r="BG3455" s="39"/>
      <c r="BH3455" s="39"/>
      <c r="BI3455" s="39"/>
      <c r="BJ3455" s="39"/>
      <c r="BK3455" s="39"/>
      <c r="BL3455" s="39"/>
      <c r="BM3455" s="39"/>
      <c r="BN3455" s="39"/>
      <c r="BO3455" s="39"/>
      <c r="BP3455" s="39"/>
      <c r="BQ3455" s="39"/>
      <c r="BR3455" s="39"/>
      <c r="BS3455" s="39"/>
      <c r="BT3455" s="39"/>
      <c r="BU3455" s="39"/>
      <c r="BV3455" s="39"/>
      <c r="BW3455" s="39"/>
      <c r="BX3455" s="39"/>
      <c r="BY3455" s="39"/>
      <c r="BZ3455" s="39"/>
      <c r="CA3455" s="39"/>
      <c r="CB3455" s="39"/>
      <c r="CC3455" s="39"/>
      <c r="CD3455" s="39"/>
      <c r="CE3455" s="39"/>
      <c r="CF3455" s="39"/>
      <c r="CG3455" s="39"/>
      <c r="CH3455" s="39"/>
      <c r="CI3455" s="39"/>
      <c r="CJ3455" s="39"/>
      <c r="CK3455" s="39"/>
      <c r="CL3455" s="39"/>
      <c r="CM3455" s="39"/>
      <c r="CN3455" s="39"/>
      <c r="CO3455" s="39"/>
      <c r="CP3455" s="39"/>
      <c r="CQ3455" s="39"/>
      <c r="CR3455" s="39"/>
      <c r="CS3455" s="39"/>
      <c r="CT3455" s="39"/>
      <c r="CU3455" s="39"/>
      <c r="CV3455" s="39"/>
      <c r="CW3455" s="39"/>
      <c r="CX3455" s="39"/>
      <c r="CY3455" s="39"/>
      <c r="CZ3455" s="39"/>
      <c r="DA3455" s="39"/>
      <c r="DB3455" s="39"/>
      <c r="DC3455" s="39"/>
      <c r="DD3455" s="39"/>
      <c r="DE3455" s="39"/>
    </row>
    <row r="3456" spans="1:109" s="38" customFormat="1" ht="12">
      <c r="A3456" s="298"/>
      <c r="B3456" s="298"/>
      <c r="C3456" s="298"/>
      <c r="D3456" s="298"/>
      <c r="E3456" s="298"/>
      <c r="F3456" s="298"/>
      <c r="G3456" s="298"/>
      <c r="H3456" s="298"/>
      <c r="I3456" s="298"/>
      <c r="J3456" s="298"/>
      <c r="K3456" s="298"/>
      <c r="L3456" s="299"/>
      <c r="M3456" s="302"/>
      <c r="N3456" s="298"/>
      <c r="O3456" s="238"/>
      <c r="P3456" s="238"/>
      <c r="Q3456" s="238"/>
      <c r="T3456" s="39"/>
      <c r="U3456" s="39"/>
      <c r="V3456" s="39"/>
      <c r="W3456" s="39"/>
      <c r="X3456" s="39"/>
      <c r="Y3456" s="39"/>
      <c r="Z3456" s="39"/>
      <c r="AA3456" s="39"/>
      <c r="AB3456" s="39"/>
      <c r="AC3456" s="39"/>
      <c r="AD3456" s="39"/>
      <c r="AE3456" s="39"/>
      <c r="AF3456" s="39"/>
      <c r="AG3456" s="39"/>
      <c r="AH3456" s="39"/>
      <c r="AI3456" s="39"/>
      <c r="AJ3456" s="39"/>
      <c r="AK3456" s="39"/>
      <c r="AL3456" s="39"/>
      <c r="AM3456" s="39"/>
      <c r="AN3456" s="39"/>
      <c r="AO3456" s="39"/>
      <c r="AP3456" s="39"/>
      <c r="AQ3456" s="39"/>
      <c r="AR3456" s="39"/>
      <c r="AS3456" s="39"/>
      <c r="AT3456" s="39"/>
      <c r="AU3456" s="39"/>
      <c r="AV3456" s="39"/>
      <c r="AW3456" s="39"/>
      <c r="AX3456" s="39"/>
      <c r="AY3456" s="39"/>
      <c r="AZ3456" s="39"/>
      <c r="BA3456" s="39"/>
      <c r="BB3456" s="39"/>
      <c r="BC3456" s="39"/>
      <c r="BD3456" s="39"/>
      <c r="BE3456" s="39"/>
      <c r="BF3456" s="39"/>
      <c r="BG3456" s="39"/>
      <c r="BH3456" s="39"/>
      <c r="BI3456" s="39"/>
      <c r="BJ3456" s="39"/>
      <c r="BK3456" s="39"/>
      <c r="BL3456" s="39"/>
      <c r="BM3456" s="39"/>
      <c r="BN3456" s="39"/>
      <c r="BO3456" s="39"/>
      <c r="BP3456" s="39"/>
      <c r="BQ3456" s="39"/>
      <c r="BR3456" s="39"/>
      <c r="BS3456" s="39"/>
      <c r="BT3456" s="39"/>
      <c r="BU3456" s="39"/>
      <c r="BV3456" s="39"/>
      <c r="BW3456" s="39"/>
      <c r="BX3456" s="39"/>
      <c r="BY3456" s="39"/>
      <c r="BZ3456" s="39"/>
      <c r="CA3456" s="39"/>
      <c r="CB3456" s="39"/>
      <c r="CC3456" s="39"/>
      <c r="CD3456" s="39"/>
      <c r="CE3456" s="39"/>
      <c r="CF3456" s="39"/>
      <c r="CG3456" s="39"/>
      <c r="CH3456" s="39"/>
      <c r="CI3456" s="39"/>
      <c r="CJ3456" s="39"/>
      <c r="CK3456" s="39"/>
      <c r="CL3456" s="39"/>
      <c r="CM3456" s="39"/>
      <c r="CN3456" s="39"/>
      <c r="CO3456" s="39"/>
      <c r="CP3456" s="39"/>
      <c r="CQ3456" s="39"/>
      <c r="CR3456" s="39"/>
      <c r="CS3456" s="39"/>
      <c r="CT3456" s="39"/>
      <c r="CU3456" s="39"/>
      <c r="CV3456" s="39"/>
      <c r="CW3456" s="39"/>
      <c r="CX3456" s="39"/>
      <c r="CY3456" s="39"/>
      <c r="CZ3456" s="39"/>
      <c r="DA3456" s="39"/>
      <c r="DB3456" s="39"/>
      <c r="DC3456" s="39"/>
      <c r="DD3456" s="39"/>
      <c r="DE3456" s="39"/>
    </row>
    <row r="3457" spans="1:109" s="38" customFormat="1" ht="12">
      <c r="A3457" s="298"/>
      <c r="B3457" s="298"/>
      <c r="C3457" s="298"/>
      <c r="D3457" s="298"/>
      <c r="E3457" s="298"/>
      <c r="F3457" s="298"/>
      <c r="G3457" s="298"/>
      <c r="H3457" s="298"/>
      <c r="I3457" s="298"/>
      <c r="J3457" s="298"/>
      <c r="K3457" s="298"/>
      <c r="L3457" s="299"/>
      <c r="M3457" s="302"/>
      <c r="N3457" s="298"/>
      <c r="O3457" s="238"/>
      <c r="P3457" s="238"/>
      <c r="Q3457" s="238"/>
      <c r="T3457" s="39"/>
      <c r="U3457" s="39"/>
      <c r="V3457" s="39"/>
      <c r="W3457" s="39"/>
      <c r="X3457" s="39"/>
      <c r="Y3457" s="39"/>
      <c r="Z3457" s="39"/>
      <c r="AA3457" s="39"/>
      <c r="AB3457" s="39"/>
      <c r="AC3457" s="39"/>
      <c r="AD3457" s="39"/>
      <c r="AE3457" s="39"/>
      <c r="AF3457" s="39"/>
      <c r="AG3457" s="39"/>
      <c r="AH3457" s="39"/>
      <c r="AI3457" s="39"/>
      <c r="AJ3457" s="39"/>
      <c r="AK3457" s="39"/>
      <c r="AL3457" s="39"/>
      <c r="AM3457" s="39"/>
      <c r="AN3457" s="39"/>
      <c r="AO3457" s="39"/>
      <c r="AP3457" s="39"/>
      <c r="AQ3457" s="39"/>
      <c r="AR3457" s="39"/>
      <c r="AS3457" s="39"/>
      <c r="AT3457" s="39"/>
      <c r="AU3457" s="39"/>
      <c r="AV3457" s="39"/>
      <c r="AW3457" s="39"/>
      <c r="AX3457" s="39"/>
      <c r="AY3457" s="39"/>
      <c r="AZ3457" s="39"/>
      <c r="BA3457" s="39"/>
      <c r="BB3457" s="39"/>
      <c r="BC3457" s="39"/>
      <c r="BD3457" s="39"/>
      <c r="BE3457" s="39"/>
      <c r="BF3457" s="39"/>
      <c r="BG3457" s="39"/>
      <c r="BH3457" s="39"/>
      <c r="BI3457" s="39"/>
      <c r="BJ3457" s="39"/>
      <c r="BK3457" s="39"/>
      <c r="BL3457" s="39"/>
      <c r="BM3457" s="39"/>
      <c r="BN3457" s="39"/>
      <c r="BO3457" s="39"/>
      <c r="BP3457" s="39"/>
      <c r="BQ3457" s="39"/>
      <c r="BR3457" s="39"/>
      <c r="BS3457" s="39"/>
      <c r="BT3457" s="39"/>
      <c r="BU3457" s="39"/>
      <c r="BV3457" s="39"/>
      <c r="BW3457" s="39"/>
      <c r="BX3457" s="39"/>
      <c r="BY3457" s="39"/>
      <c r="BZ3457" s="39"/>
      <c r="CA3457" s="39"/>
      <c r="CB3457" s="39"/>
      <c r="CC3457" s="39"/>
      <c r="CD3457" s="39"/>
      <c r="CE3457" s="39"/>
      <c r="CF3457" s="39"/>
      <c r="CG3457" s="39"/>
      <c r="CH3457" s="39"/>
      <c r="CI3457" s="39"/>
      <c r="CJ3457" s="39"/>
      <c r="CK3457" s="39"/>
      <c r="CL3457" s="39"/>
      <c r="CM3457" s="39"/>
      <c r="CN3457" s="39"/>
      <c r="CO3457" s="39"/>
      <c r="CP3457" s="39"/>
      <c r="CQ3457" s="39"/>
      <c r="CR3457" s="39"/>
      <c r="CS3457" s="39"/>
      <c r="CT3457" s="39"/>
      <c r="CU3457" s="39"/>
      <c r="CV3457" s="39"/>
      <c r="CW3457" s="39"/>
      <c r="CX3457" s="39"/>
      <c r="CY3457" s="39"/>
      <c r="CZ3457" s="39"/>
      <c r="DA3457" s="39"/>
      <c r="DB3457" s="39"/>
      <c r="DC3457" s="39"/>
      <c r="DD3457" s="39"/>
      <c r="DE3457" s="39"/>
    </row>
    <row r="3458" spans="1:109" s="38" customFormat="1" ht="12">
      <c r="A3458" s="298"/>
      <c r="B3458" s="298"/>
      <c r="C3458" s="298"/>
      <c r="D3458" s="298"/>
      <c r="E3458" s="298"/>
      <c r="F3458" s="298"/>
      <c r="G3458" s="298"/>
      <c r="H3458" s="298"/>
      <c r="I3458" s="298"/>
      <c r="J3458" s="298"/>
      <c r="K3458" s="298"/>
      <c r="L3458" s="299"/>
      <c r="M3458" s="302"/>
      <c r="N3458" s="298"/>
      <c r="O3458" s="238"/>
      <c r="P3458" s="238"/>
      <c r="Q3458" s="238"/>
      <c r="T3458" s="39"/>
      <c r="U3458" s="39"/>
      <c r="V3458" s="39"/>
      <c r="W3458" s="39"/>
      <c r="X3458" s="39"/>
      <c r="Y3458" s="39"/>
      <c r="Z3458" s="39"/>
      <c r="AA3458" s="39"/>
      <c r="AB3458" s="39"/>
      <c r="AC3458" s="39"/>
      <c r="AD3458" s="39"/>
      <c r="AE3458" s="39"/>
      <c r="AF3458" s="39"/>
      <c r="AG3458" s="39"/>
      <c r="AH3458" s="39"/>
      <c r="AI3458" s="39"/>
      <c r="AJ3458" s="39"/>
      <c r="AK3458" s="39"/>
      <c r="AL3458" s="39"/>
      <c r="AM3458" s="39"/>
      <c r="AN3458" s="39"/>
      <c r="AO3458" s="39"/>
      <c r="AP3458" s="39"/>
      <c r="AQ3458" s="39"/>
      <c r="AR3458" s="39"/>
      <c r="AS3458" s="39"/>
      <c r="AT3458" s="39"/>
      <c r="AU3458" s="39"/>
      <c r="AV3458" s="39"/>
      <c r="AW3458" s="39"/>
      <c r="AX3458" s="39"/>
      <c r="AY3458" s="39"/>
      <c r="AZ3458" s="39"/>
      <c r="BA3458" s="39"/>
      <c r="BB3458" s="39"/>
      <c r="BC3458" s="39"/>
      <c r="BD3458" s="39"/>
      <c r="BE3458" s="39"/>
      <c r="BF3458" s="39"/>
      <c r="BG3458" s="39"/>
      <c r="BH3458" s="39"/>
      <c r="BI3458" s="39"/>
      <c r="BJ3458" s="39"/>
      <c r="BK3458" s="39"/>
      <c r="BL3458" s="39"/>
      <c r="BM3458" s="39"/>
      <c r="BN3458" s="39"/>
      <c r="BO3458" s="39"/>
      <c r="BP3458" s="39"/>
      <c r="BQ3458" s="39"/>
      <c r="BR3458" s="39"/>
      <c r="BS3458" s="39"/>
      <c r="BT3458" s="39"/>
      <c r="BU3458" s="39"/>
      <c r="BV3458" s="39"/>
      <c r="BW3458" s="39"/>
      <c r="BX3458" s="39"/>
      <c r="BY3458" s="39"/>
      <c r="BZ3458" s="39"/>
      <c r="CA3458" s="39"/>
      <c r="CB3458" s="39"/>
      <c r="CC3458" s="39"/>
      <c r="CD3458" s="39"/>
      <c r="CE3458" s="39"/>
      <c r="CF3458" s="39"/>
      <c r="CG3458" s="39"/>
      <c r="CH3458" s="39"/>
      <c r="CI3458" s="39"/>
      <c r="CJ3458" s="39"/>
      <c r="CK3458" s="39"/>
      <c r="CL3458" s="39"/>
      <c r="CM3458" s="39"/>
      <c r="CN3458" s="39"/>
      <c r="CO3458" s="39"/>
      <c r="CP3458" s="39"/>
      <c r="CQ3458" s="39"/>
      <c r="CR3458" s="39"/>
      <c r="CS3458" s="39"/>
      <c r="CT3458" s="39"/>
      <c r="CU3458" s="39"/>
      <c r="CV3458" s="39"/>
      <c r="CW3458" s="39"/>
      <c r="CX3458" s="39"/>
      <c r="CY3458" s="39"/>
      <c r="CZ3458" s="39"/>
      <c r="DA3458" s="39"/>
      <c r="DB3458" s="39"/>
      <c r="DC3458" s="39"/>
      <c r="DD3458" s="39"/>
      <c r="DE3458" s="39"/>
    </row>
    <row r="3459" spans="1:109" s="38" customFormat="1" ht="12">
      <c r="A3459" s="298"/>
      <c r="B3459" s="298"/>
      <c r="C3459" s="298"/>
      <c r="D3459" s="298"/>
      <c r="E3459" s="298"/>
      <c r="F3459" s="298"/>
      <c r="G3459" s="298"/>
      <c r="H3459" s="298"/>
      <c r="I3459" s="298"/>
      <c r="J3459" s="298"/>
      <c r="K3459" s="298"/>
      <c r="L3459" s="299"/>
      <c r="M3459" s="302"/>
      <c r="N3459" s="298"/>
      <c r="O3459" s="238"/>
      <c r="P3459" s="238"/>
      <c r="Q3459" s="238"/>
      <c r="T3459" s="39"/>
      <c r="U3459" s="39"/>
      <c r="V3459" s="39"/>
      <c r="W3459" s="39"/>
      <c r="X3459" s="39"/>
      <c r="Y3459" s="39"/>
      <c r="Z3459" s="39"/>
      <c r="AA3459" s="39"/>
      <c r="AB3459" s="39"/>
      <c r="AC3459" s="39"/>
      <c r="AD3459" s="39"/>
      <c r="AE3459" s="39"/>
      <c r="AF3459" s="39"/>
      <c r="AG3459" s="39"/>
      <c r="AH3459" s="39"/>
      <c r="AI3459" s="39"/>
      <c r="AJ3459" s="39"/>
      <c r="AK3459" s="39"/>
      <c r="AL3459" s="39"/>
      <c r="AM3459" s="39"/>
      <c r="AN3459" s="39"/>
      <c r="AO3459" s="39"/>
      <c r="AP3459" s="39"/>
      <c r="AQ3459" s="39"/>
      <c r="AR3459" s="39"/>
      <c r="AS3459" s="39"/>
      <c r="AT3459" s="39"/>
      <c r="AU3459" s="39"/>
      <c r="AV3459" s="39"/>
      <c r="AW3459" s="39"/>
      <c r="AX3459" s="39"/>
      <c r="AY3459" s="39"/>
      <c r="AZ3459" s="39"/>
      <c r="BA3459" s="39"/>
      <c r="BB3459" s="39"/>
      <c r="BC3459" s="39"/>
      <c r="BD3459" s="39"/>
      <c r="BE3459" s="39"/>
      <c r="BF3459" s="39"/>
      <c r="BG3459" s="39"/>
      <c r="BH3459" s="39"/>
      <c r="BI3459" s="39"/>
      <c r="BJ3459" s="39"/>
      <c r="BK3459" s="39"/>
      <c r="BL3459" s="39"/>
      <c r="BM3459" s="39"/>
      <c r="BN3459" s="39"/>
      <c r="BO3459" s="39"/>
      <c r="BP3459" s="39"/>
      <c r="BQ3459" s="39"/>
      <c r="BR3459" s="39"/>
      <c r="BS3459" s="39"/>
      <c r="BT3459" s="39"/>
      <c r="BU3459" s="39"/>
      <c r="BV3459" s="39"/>
      <c r="BW3459" s="39"/>
      <c r="BX3459" s="39"/>
      <c r="BY3459" s="39"/>
      <c r="BZ3459" s="39"/>
      <c r="CA3459" s="39"/>
      <c r="CB3459" s="39"/>
      <c r="CC3459" s="39"/>
      <c r="CD3459" s="39"/>
      <c r="CE3459" s="39"/>
      <c r="CF3459" s="39"/>
      <c r="CG3459" s="39"/>
      <c r="CH3459" s="39"/>
      <c r="CI3459" s="39"/>
      <c r="CJ3459" s="39"/>
      <c r="CK3459" s="39"/>
      <c r="CL3459" s="39"/>
      <c r="CM3459" s="39"/>
      <c r="CN3459" s="39"/>
      <c r="CO3459" s="39"/>
      <c r="CP3459" s="39"/>
      <c r="CQ3459" s="39"/>
      <c r="CR3459" s="39"/>
      <c r="CS3459" s="39"/>
      <c r="CT3459" s="39"/>
      <c r="CU3459" s="39"/>
      <c r="CV3459" s="39"/>
      <c r="CW3459" s="39"/>
      <c r="CX3459" s="39"/>
      <c r="CY3459" s="39"/>
      <c r="CZ3459" s="39"/>
      <c r="DA3459" s="39"/>
      <c r="DB3459" s="39"/>
      <c r="DC3459" s="39"/>
      <c r="DD3459" s="39"/>
      <c r="DE3459" s="39"/>
    </row>
    <row r="3460" spans="1:109" s="38" customFormat="1" ht="12">
      <c r="A3460" s="298"/>
      <c r="B3460" s="298"/>
      <c r="C3460" s="298"/>
      <c r="D3460" s="298"/>
      <c r="E3460" s="298"/>
      <c r="F3460" s="298"/>
      <c r="G3460" s="298"/>
      <c r="H3460" s="298"/>
      <c r="I3460" s="298"/>
      <c r="J3460" s="298"/>
      <c r="K3460" s="298"/>
      <c r="L3460" s="299"/>
      <c r="M3460" s="302"/>
      <c r="N3460" s="298"/>
      <c r="O3460" s="238"/>
      <c r="P3460" s="238"/>
      <c r="Q3460" s="238"/>
      <c r="T3460" s="39"/>
      <c r="U3460" s="39"/>
      <c r="V3460" s="39"/>
      <c r="W3460" s="39"/>
      <c r="X3460" s="39"/>
      <c r="Y3460" s="39"/>
      <c r="Z3460" s="39"/>
      <c r="AA3460" s="39"/>
      <c r="AB3460" s="39"/>
      <c r="AC3460" s="39"/>
      <c r="AD3460" s="39"/>
      <c r="AE3460" s="39"/>
      <c r="AF3460" s="39"/>
      <c r="AG3460" s="39"/>
      <c r="AH3460" s="39"/>
      <c r="AI3460" s="39"/>
      <c r="AJ3460" s="39"/>
      <c r="AK3460" s="39"/>
      <c r="AL3460" s="39"/>
      <c r="AM3460" s="39"/>
      <c r="AN3460" s="39"/>
      <c r="AO3460" s="39"/>
      <c r="AP3460" s="39"/>
      <c r="AQ3460" s="39"/>
      <c r="AR3460" s="39"/>
      <c r="AS3460" s="39"/>
      <c r="AT3460" s="39"/>
      <c r="AU3460" s="39"/>
      <c r="AV3460" s="39"/>
      <c r="AW3460" s="39"/>
      <c r="AX3460" s="39"/>
      <c r="AY3460" s="39"/>
      <c r="AZ3460" s="39"/>
      <c r="BA3460" s="39"/>
      <c r="BB3460" s="39"/>
      <c r="BC3460" s="39"/>
      <c r="BD3460" s="39"/>
      <c r="BE3460" s="39"/>
      <c r="BF3460" s="39"/>
      <c r="BG3460" s="39"/>
      <c r="BH3460" s="39"/>
      <c r="BI3460" s="39"/>
      <c r="BJ3460" s="39"/>
      <c r="BK3460" s="39"/>
      <c r="BL3460" s="39"/>
      <c r="BM3460" s="39"/>
      <c r="BN3460" s="39"/>
      <c r="BO3460" s="39"/>
      <c r="BP3460" s="39"/>
      <c r="BQ3460" s="39"/>
      <c r="BR3460" s="39"/>
      <c r="BS3460" s="39"/>
      <c r="BT3460" s="39"/>
      <c r="BU3460" s="39"/>
      <c r="BV3460" s="39"/>
      <c r="BW3460" s="39"/>
      <c r="BX3460" s="39"/>
      <c r="BY3460" s="39"/>
      <c r="BZ3460" s="39"/>
      <c r="CA3460" s="39"/>
      <c r="CB3460" s="39"/>
      <c r="CC3460" s="39"/>
      <c r="CD3460" s="39"/>
      <c r="CE3460" s="39"/>
      <c r="CF3460" s="39"/>
      <c r="CG3460" s="39"/>
      <c r="CH3460" s="39"/>
      <c r="CI3460" s="39"/>
      <c r="CJ3460" s="39"/>
      <c r="CK3460" s="39"/>
      <c r="CL3460" s="39"/>
      <c r="CM3460" s="39"/>
      <c r="CN3460" s="39"/>
      <c r="CO3460" s="39"/>
      <c r="CP3460" s="39"/>
      <c r="CQ3460" s="39"/>
      <c r="CR3460" s="39"/>
      <c r="CS3460" s="39"/>
      <c r="CT3460" s="39"/>
      <c r="CU3460" s="39"/>
      <c r="CV3460" s="39"/>
      <c r="CW3460" s="39"/>
      <c r="CX3460" s="39"/>
      <c r="CY3460" s="39"/>
      <c r="CZ3460" s="39"/>
      <c r="DA3460" s="39"/>
      <c r="DB3460" s="39"/>
      <c r="DC3460" s="39"/>
      <c r="DD3460" s="39"/>
      <c r="DE3460" s="39"/>
    </row>
    <row r="3461" spans="1:109" s="38" customFormat="1" ht="12">
      <c r="A3461" s="298"/>
      <c r="B3461" s="298"/>
      <c r="C3461" s="298"/>
      <c r="D3461" s="298"/>
      <c r="E3461" s="298"/>
      <c r="F3461" s="298"/>
      <c r="G3461" s="298"/>
      <c r="H3461" s="298"/>
      <c r="I3461" s="298"/>
      <c r="J3461" s="298"/>
      <c r="K3461" s="298"/>
      <c r="L3461" s="299"/>
      <c r="M3461" s="302"/>
      <c r="N3461" s="298"/>
      <c r="O3461" s="238"/>
      <c r="P3461" s="238"/>
      <c r="Q3461" s="238"/>
      <c r="T3461" s="39"/>
      <c r="U3461" s="39"/>
      <c r="V3461" s="39"/>
      <c r="W3461" s="39"/>
      <c r="X3461" s="39"/>
      <c r="Y3461" s="39"/>
      <c r="Z3461" s="39"/>
      <c r="AA3461" s="39"/>
      <c r="AB3461" s="39"/>
      <c r="AC3461" s="39"/>
      <c r="AD3461" s="39"/>
      <c r="AE3461" s="39"/>
      <c r="AF3461" s="39"/>
      <c r="AG3461" s="39"/>
      <c r="AH3461" s="39"/>
      <c r="AI3461" s="39"/>
      <c r="AJ3461" s="39"/>
      <c r="AK3461" s="39"/>
      <c r="AL3461" s="39"/>
      <c r="AM3461" s="39"/>
      <c r="AN3461" s="39"/>
      <c r="AO3461" s="39"/>
      <c r="AP3461" s="39"/>
      <c r="AQ3461" s="39"/>
      <c r="AR3461" s="39"/>
      <c r="AS3461" s="39"/>
      <c r="AT3461" s="39"/>
      <c r="AU3461" s="39"/>
      <c r="AV3461" s="39"/>
      <c r="AW3461" s="39"/>
      <c r="AX3461" s="39"/>
      <c r="AY3461" s="39"/>
      <c r="AZ3461" s="39"/>
      <c r="BA3461" s="39"/>
      <c r="BB3461" s="39"/>
      <c r="BC3461" s="39"/>
      <c r="BD3461" s="39"/>
      <c r="BE3461" s="39"/>
      <c r="BF3461" s="39"/>
      <c r="BG3461" s="39"/>
      <c r="BH3461" s="39"/>
      <c r="BI3461" s="39"/>
      <c r="BJ3461" s="39"/>
      <c r="BK3461" s="39"/>
      <c r="BL3461" s="39"/>
      <c r="BM3461" s="39"/>
      <c r="BN3461" s="39"/>
      <c r="BO3461" s="39"/>
      <c r="BP3461" s="39"/>
      <c r="BQ3461" s="39"/>
      <c r="BR3461" s="39"/>
      <c r="BS3461" s="39"/>
      <c r="BT3461" s="39"/>
      <c r="BU3461" s="39"/>
      <c r="BV3461" s="39"/>
      <c r="BW3461" s="39"/>
      <c r="BX3461" s="39"/>
      <c r="BY3461" s="39"/>
      <c r="BZ3461" s="39"/>
      <c r="CA3461" s="39"/>
      <c r="CB3461" s="39"/>
      <c r="CC3461" s="39"/>
      <c r="CD3461" s="39"/>
      <c r="CE3461" s="39"/>
      <c r="CF3461" s="39"/>
      <c r="CG3461" s="39"/>
      <c r="CH3461" s="39"/>
      <c r="CI3461" s="39"/>
      <c r="CJ3461" s="39"/>
      <c r="CK3461" s="39"/>
      <c r="CL3461" s="39"/>
      <c r="CM3461" s="39"/>
      <c r="CN3461" s="39"/>
      <c r="CO3461" s="39"/>
      <c r="CP3461" s="39"/>
      <c r="CQ3461" s="39"/>
      <c r="CR3461" s="39"/>
      <c r="CS3461" s="39"/>
      <c r="CT3461" s="39"/>
      <c r="CU3461" s="39"/>
      <c r="CV3461" s="39"/>
      <c r="CW3461" s="39"/>
      <c r="CX3461" s="39"/>
      <c r="CY3461" s="39"/>
      <c r="CZ3461" s="39"/>
      <c r="DA3461" s="39"/>
      <c r="DB3461" s="39"/>
      <c r="DC3461" s="39"/>
      <c r="DD3461" s="39"/>
      <c r="DE3461" s="39"/>
    </row>
    <row r="3462" spans="1:109" s="38" customFormat="1" ht="12">
      <c r="A3462" s="298"/>
      <c r="B3462" s="298"/>
      <c r="C3462" s="298"/>
      <c r="D3462" s="298"/>
      <c r="E3462" s="298"/>
      <c r="F3462" s="298"/>
      <c r="G3462" s="298"/>
      <c r="H3462" s="298"/>
      <c r="I3462" s="298"/>
      <c r="J3462" s="298"/>
      <c r="K3462" s="298"/>
      <c r="L3462" s="299"/>
      <c r="M3462" s="302"/>
      <c r="N3462" s="298"/>
      <c r="O3462" s="238"/>
      <c r="P3462" s="238"/>
      <c r="Q3462" s="238"/>
      <c r="T3462" s="39"/>
      <c r="U3462" s="39"/>
      <c r="V3462" s="39"/>
      <c r="W3462" s="39"/>
      <c r="X3462" s="39"/>
      <c r="Y3462" s="39"/>
      <c r="Z3462" s="39"/>
      <c r="AA3462" s="39"/>
      <c r="AB3462" s="39"/>
      <c r="AC3462" s="39"/>
      <c r="AD3462" s="39"/>
      <c r="AE3462" s="39"/>
      <c r="AF3462" s="39"/>
      <c r="AG3462" s="39"/>
      <c r="AH3462" s="39"/>
      <c r="AI3462" s="39"/>
      <c r="AJ3462" s="39"/>
      <c r="AK3462" s="39"/>
      <c r="AL3462" s="39"/>
      <c r="AM3462" s="39"/>
      <c r="AN3462" s="39"/>
      <c r="AO3462" s="39"/>
      <c r="AP3462" s="39"/>
      <c r="AQ3462" s="39"/>
      <c r="AR3462" s="39"/>
      <c r="AS3462" s="39"/>
      <c r="AT3462" s="39"/>
      <c r="AU3462" s="39"/>
      <c r="AV3462" s="39"/>
      <c r="AW3462" s="39"/>
      <c r="AX3462" s="39"/>
      <c r="AY3462" s="39"/>
      <c r="AZ3462" s="39"/>
      <c r="BA3462" s="39"/>
      <c r="BB3462" s="39"/>
      <c r="BC3462" s="39"/>
      <c r="BD3462" s="39"/>
      <c r="BE3462" s="39"/>
      <c r="BF3462" s="39"/>
      <c r="BG3462" s="39"/>
      <c r="BH3462" s="39"/>
      <c r="BI3462" s="39"/>
      <c r="BJ3462" s="39"/>
      <c r="BK3462" s="39"/>
      <c r="BL3462" s="39"/>
      <c r="BM3462" s="39"/>
      <c r="BN3462" s="39"/>
      <c r="BO3462" s="39"/>
      <c r="BP3462" s="39"/>
      <c r="BQ3462" s="39"/>
      <c r="BR3462" s="39"/>
      <c r="BS3462" s="39"/>
      <c r="BT3462" s="39"/>
      <c r="BU3462" s="39"/>
      <c r="BV3462" s="39"/>
      <c r="BW3462" s="39"/>
      <c r="BX3462" s="39"/>
      <c r="BY3462" s="39"/>
      <c r="BZ3462" s="39"/>
      <c r="CA3462" s="39"/>
      <c r="CB3462" s="39"/>
      <c r="CC3462" s="39"/>
      <c r="CD3462" s="39"/>
      <c r="CE3462" s="39"/>
      <c r="CF3462" s="39"/>
      <c r="CG3462" s="39"/>
      <c r="CH3462" s="39"/>
      <c r="CI3462" s="39"/>
      <c r="CJ3462" s="39"/>
      <c r="CK3462" s="39"/>
      <c r="CL3462" s="39"/>
      <c r="CM3462" s="39"/>
      <c r="CN3462" s="39"/>
      <c r="CO3462" s="39"/>
      <c r="CP3462" s="39"/>
      <c r="CQ3462" s="39"/>
      <c r="CR3462" s="39"/>
      <c r="CS3462" s="39"/>
      <c r="CT3462" s="39"/>
      <c r="CU3462" s="39"/>
      <c r="CV3462" s="39"/>
      <c r="CW3462" s="39"/>
      <c r="CX3462" s="39"/>
      <c r="CY3462" s="39"/>
      <c r="CZ3462" s="39"/>
      <c r="DA3462" s="39"/>
      <c r="DB3462" s="39"/>
      <c r="DC3462" s="39"/>
      <c r="DD3462" s="39"/>
      <c r="DE3462" s="39"/>
    </row>
    <row r="3463" spans="1:109" s="38" customFormat="1" ht="12">
      <c r="A3463" s="298"/>
      <c r="B3463" s="298"/>
      <c r="C3463" s="298"/>
      <c r="D3463" s="298"/>
      <c r="E3463" s="298"/>
      <c r="F3463" s="298"/>
      <c r="G3463" s="298"/>
      <c r="H3463" s="298"/>
      <c r="I3463" s="298"/>
      <c r="J3463" s="298"/>
      <c r="K3463" s="298"/>
      <c r="L3463" s="299"/>
      <c r="M3463" s="302"/>
      <c r="N3463" s="298"/>
      <c r="O3463" s="238"/>
      <c r="P3463" s="238"/>
      <c r="Q3463" s="238"/>
      <c r="T3463" s="39"/>
      <c r="U3463" s="39"/>
      <c r="V3463" s="39"/>
      <c r="W3463" s="39"/>
      <c r="X3463" s="39"/>
      <c r="Y3463" s="39"/>
      <c r="Z3463" s="39"/>
      <c r="AA3463" s="39"/>
      <c r="AB3463" s="39"/>
      <c r="AC3463" s="39"/>
      <c r="AD3463" s="39"/>
      <c r="AE3463" s="39"/>
      <c r="AF3463" s="39"/>
      <c r="AG3463" s="39"/>
      <c r="AH3463" s="39"/>
      <c r="AI3463" s="39"/>
      <c r="AJ3463" s="39"/>
      <c r="AK3463" s="39"/>
      <c r="AL3463" s="39"/>
      <c r="AM3463" s="39"/>
      <c r="AN3463" s="39"/>
      <c r="AO3463" s="39"/>
      <c r="AP3463" s="39"/>
      <c r="AQ3463" s="39"/>
      <c r="AR3463" s="39"/>
      <c r="AS3463" s="39"/>
      <c r="AT3463" s="39"/>
      <c r="AU3463" s="39"/>
      <c r="AV3463" s="39"/>
      <c r="AW3463" s="39"/>
      <c r="AX3463" s="39"/>
      <c r="AY3463" s="39"/>
      <c r="AZ3463" s="39"/>
      <c r="BA3463" s="39"/>
      <c r="BB3463" s="39"/>
      <c r="BC3463" s="39"/>
      <c r="BD3463" s="39"/>
      <c r="BE3463" s="39"/>
      <c r="BF3463" s="39"/>
      <c r="BG3463" s="39"/>
      <c r="BH3463" s="39"/>
      <c r="BI3463" s="39"/>
      <c r="BJ3463" s="39"/>
      <c r="BK3463" s="39"/>
      <c r="BL3463" s="39"/>
      <c r="BM3463" s="39"/>
      <c r="BN3463" s="39"/>
      <c r="BO3463" s="39"/>
      <c r="BP3463" s="39"/>
      <c r="BQ3463" s="39"/>
      <c r="BR3463" s="39"/>
      <c r="BS3463" s="39"/>
      <c r="BT3463" s="39"/>
      <c r="BU3463" s="39"/>
      <c r="BV3463" s="39"/>
      <c r="BW3463" s="39"/>
      <c r="BX3463" s="39"/>
      <c r="BY3463" s="39"/>
      <c r="BZ3463" s="39"/>
      <c r="CA3463" s="39"/>
      <c r="CB3463" s="39"/>
      <c r="CC3463" s="39"/>
      <c r="CD3463" s="39"/>
      <c r="CE3463" s="39"/>
      <c r="CF3463" s="39"/>
      <c r="CG3463" s="39"/>
      <c r="CH3463" s="39"/>
      <c r="CI3463" s="39"/>
      <c r="CJ3463" s="39"/>
      <c r="CK3463" s="39"/>
      <c r="CL3463" s="39"/>
      <c r="CM3463" s="39"/>
      <c r="CN3463" s="39"/>
      <c r="CO3463" s="39"/>
      <c r="CP3463" s="39"/>
      <c r="CQ3463" s="39"/>
      <c r="CR3463" s="39"/>
      <c r="CS3463" s="39"/>
      <c r="CT3463" s="39"/>
      <c r="CU3463" s="39"/>
      <c r="CV3463" s="39"/>
      <c r="CW3463" s="39"/>
      <c r="CX3463" s="39"/>
      <c r="CY3463" s="39"/>
      <c r="CZ3463" s="39"/>
      <c r="DA3463" s="39"/>
      <c r="DB3463" s="39"/>
      <c r="DC3463" s="39"/>
      <c r="DD3463" s="39"/>
      <c r="DE3463" s="39"/>
    </row>
    <row r="3464" spans="1:109" s="38" customFormat="1" ht="12">
      <c r="A3464" s="298"/>
      <c r="B3464" s="298"/>
      <c r="C3464" s="298"/>
      <c r="D3464" s="298"/>
      <c r="E3464" s="298"/>
      <c r="F3464" s="298"/>
      <c r="G3464" s="298"/>
      <c r="H3464" s="298"/>
      <c r="I3464" s="298"/>
      <c r="J3464" s="298"/>
      <c r="K3464" s="298"/>
      <c r="L3464" s="299"/>
      <c r="M3464" s="302"/>
      <c r="N3464" s="298"/>
      <c r="O3464" s="238"/>
      <c r="P3464" s="238"/>
      <c r="Q3464" s="238"/>
      <c r="T3464" s="39"/>
      <c r="U3464" s="39"/>
      <c r="V3464" s="39"/>
      <c r="W3464" s="39"/>
      <c r="X3464" s="39"/>
      <c r="Y3464" s="39"/>
      <c r="Z3464" s="39"/>
      <c r="AA3464" s="39"/>
      <c r="AB3464" s="39"/>
      <c r="AC3464" s="39"/>
      <c r="AD3464" s="39"/>
      <c r="AE3464" s="39"/>
      <c r="AF3464" s="39"/>
      <c r="AG3464" s="39"/>
      <c r="AH3464" s="39"/>
      <c r="AI3464" s="39"/>
      <c r="AJ3464" s="39"/>
      <c r="AK3464" s="39"/>
      <c r="AL3464" s="39"/>
      <c r="AM3464" s="39"/>
      <c r="AN3464" s="39"/>
      <c r="AO3464" s="39"/>
      <c r="AP3464" s="39"/>
      <c r="AQ3464" s="39"/>
      <c r="AR3464" s="39"/>
      <c r="AS3464" s="39"/>
      <c r="AT3464" s="39"/>
      <c r="AU3464" s="39"/>
      <c r="AV3464" s="39"/>
      <c r="AW3464" s="39"/>
      <c r="AX3464" s="39"/>
      <c r="AY3464" s="39"/>
      <c r="AZ3464" s="39"/>
      <c r="BA3464" s="39"/>
      <c r="BB3464" s="39"/>
      <c r="BC3464" s="39"/>
      <c r="BD3464" s="39"/>
      <c r="BE3464" s="39"/>
      <c r="BF3464" s="39"/>
      <c r="BG3464" s="39"/>
      <c r="BH3464" s="39"/>
      <c r="BI3464" s="39"/>
      <c r="BJ3464" s="39"/>
      <c r="BK3464" s="39"/>
      <c r="BL3464" s="39"/>
      <c r="BM3464" s="39"/>
      <c r="BN3464" s="39"/>
      <c r="BO3464" s="39"/>
      <c r="BP3464" s="39"/>
      <c r="BQ3464" s="39"/>
      <c r="BR3464" s="39"/>
      <c r="BS3464" s="39"/>
      <c r="BT3464" s="39"/>
      <c r="BU3464" s="39"/>
      <c r="BV3464" s="39"/>
      <c r="BW3464" s="39"/>
      <c r="BX3464" s="39"/>
      <c r="BY3464" s="39"/>
      <c r="BZ3464" s="39"/>
      <c r="CA3464" s="39"/>
      <c r="CB3464" s="39"/>
      <c r="CC3464" s="39"/>
      <c r="CD3464" s="39"/>
      <c r="CE3464" s="39"/>
      <c r="CF3464" s="39"/>
      <c r="CG3464" s="39"/>
      <c r="CH3464" s="39"/>
      <c r="CI3464" s="39"/>
      <c r="CJ3464" s="39"/>
      <c r="CK3464" s="39"/>
      <c r="CL3464" s="39"/>
      <c r="CM3464" s="39"/>
      <c r="CN3464" s="39"/>
      <c r="CO3464" s="39"/>
      <c r="CP3464" s="39"/>
      <c r="CQ3464" s="39"/>
      <c r="CR3464" s="39"/>
      <c r="CS3464" s="39"/>
      <c r="CT3464" s="39"/>
      <c r="CU3464" s="39"/>
      <c r="CV3464" s="39"/>
      <c r="CW3464" s="39"/>
      <c r="CX3464" s="39"/>
      <c r="CY3464" s="39"/>
      <c r="CZ3464" s="39"/>
      <c r="DA3464" s="39"/>
      <c r="DB3464" s="39"/>
      <c r="DC3464" s="39"/>
      <c r="DD3464" s="39"/>
      <c r="DE3464" s="39"/>
    </row>
    <row r="3465" spans="1:109" s="38" customFormat="1" ht="12">
      <c r="A3465" s="298"/>
      <c r="B3465" s="298"/>
      <c r="C3465" s="298"/>
      <c r="D3465" s="298"/>
      <c r="E3465" s="298"/>
      <c r="F3465" s="298"/>
      <c r="G3465" s="298"/>
      <c r="H3465" s="298"/>
      <c r="I3465" s="298"/>
      <c r="J3465" s="298"/>
      <c r="K3465" s="298"/>
      <c r="L3465" s="299"/>
      <c r="M3465" s="302"/>
      <c r="N3465" s="298"/>
      <c r="O3465" s="238"/>
      <c r="P3465" s="238"/>
      <c r="Q3465" s="238"/>
      <c r="T3465" s="39"/>
      <c r="U3465" s="39"/>
      <c r="V3465" s="39"/>
      <c r="W3465" s="39"/>
      <c r="X3465" s="39"/>
      <c r="Y3465" s="39"/>
      <c r="Z3465" s="39"/>
      <c r="AA3465" s="39"/>
      <c r="AB3465" s="39"/>
      <c r="AC3465" s="39"/>
      <c r="AD3465" s="39"/>
      <c r="AE3465" s="39"/>
      <c r="AF3465" s="39"/>
      <c r="AG3465" s="39"/>
      <c r="AH3465" s="39"/>
      <c r="AI3465" s="39"/>
      <c r="AJ3465" s="39"/>
      <c r="AK3465" s="39"/>
      <c r="AL3465" s="39"/>
      <c r="AM3465" s="39"/>
      <c r="AN3465" s="39"/>
      <c r="AO3465" s="39"/>
      <c r="AP3465" s="39"/>
      <c r="AQ3465" s="39"/>
      <c r="AR3465" s="39"/>
      <c r="AS3465" s="39"/>
      <c r="AT3465" s="39"/>
      <c r="AU3465" s="39"/>
      <c r="AV3465" s="39"/>
      <c r="AW3465" s="39"/>
      <c r="AX3465" s="39"/>
      <c r="AY3465" s="39"/>
      <c r="AZ3465" s="39"/>
      <c r="BA3465" s="39"/>
      <c r="BB3465" s="39"/>
      <c r="BC3465" s="39"/>
      <c r="BD3465" s="39"/>
      <c r="BE3465" s="39"/>
      <c r="BF3465" s="39"/>
      <c r="BG3465" s="39"/>
      <c r="BH3465" s="39"/>
      <c r="BI3465" s="39"/>
      <c r="BJ3465" s="39"/>
      <c r="BK3465" s="39"/>
      <c r="BL3465" s="39"/>
      <c r="BM3465" s="39"/>
      <c r="BN3465" s="39"/>
      <c r="BO3465" s="39"/>
      <c r="BP3465" s="39"/>
      <c r="BQ3465" s="39"/>
      <c r="BR3465" s="39"/>
      <c r="BS3465" s="39"/>
      <c r="BT3465" s="39"/>
      <c r="BU3465" s="39"/>
      <c r="BV3465" s="39"/>
      <c r="BW3465" s="39"/>
      <c r="BX3465" s="39"/>
      <c r="BY3465" s="39"/>
      <c r="BZ3465" s="39"/>
      <c r="CA3465" s="39"/>
      <c r="CB3465" s="39"/>
      <c r="CC3465" s="39"/>
      <c r="CD3465" s="39"/>
      <c r="CE3465" s="39"/>
      <c r="CF3465" s="39"/>
      <c r="CG3465" s="39"/>
      <c r="CH3465" s="39"/>
      <c r="CI3465" s="39"/>
      <c r="CJ3465" s="39"/>
      <c r="CK3465" s="39"/>
      <c r="CL3465" s="39"/>
      <c r="CM3465" s="39"/>
      <c r="CN3465" s="39"/>
      <c r="CO3465" s="39"/>
      <c r="CP3465" s="39"/>
      <c r="CQ3465" s="39"/>
      <c r="CR3465" s="39"/>
      <c r="CS3465" s="39"/>
      <c r="CT3465" s="39"/>
      <c r="CU3465" s="39"/>
      <c r="CV3465" s="39"/>
      <c r="CW3465" s="39"/>
      <c r="CX3465" s="39"/>
      <c r="CY3465" s="39"/>
      <c r="CZ3465" s="39"/>
      <c r="DA3465" s="39"/>
      <c r="DB3465" s="39"/>
      <c r="DC3465" s="39"/>
      <c r="DD3465" s="39"/>
      <c r="DE3465" s="39"/>
    </row>
    <row r="3466" spans="1:109" s="38" customFormat="1" ht="12">
      <c r="A3466" s="298"/>
      <c r="B3466" s="298"/>
      <c r="C3466" s="298"/>
      <c r="D3466" s="298"/>
      <c r="E3466" s="298"/>
      <c r="F3466" s="298"/>
      <c r="G3466" s="298"/>
      <c r="H3466" s="298"/>
      <c r="I3466" s="298"/>
      <c r="J3466" s="298"/>
      <c r="K3466" s="298"/>
      <c r="L3466" s="299"/>
      <c r="M3466" s="302"/>
      <c r="N3466" s="298"/>
      <c r="O3466" s="238"/>
      <c r="P3466" s="238"/>
      <c r="Q3466" s="238"/>
      <c r="T3466" s="39"/>
      <c r="U3466" s="39"/>
      <c r="V3466" s="39"/>
      <c r="W3466" s="39"/>
      <c r="X3466" s="39"/>
      <c r="Y3466" s="39"/>
      <c r="Z3466" s="39"/>
      <c r="AA3466" s="39"/>
      <c r="AB3466" s="39"/>
      <c r="AC3466" s="39"/>
      <c r="AD3466" s="39"/>
      <c r="AE3466" s="39"/>
      <c r="AF3466" s="39"/>
      <c r="AG3466" s="39"/>
      <c r="AH3466" s="39"/>
      <c r="AI3466" s="39"/>
      <c r="AJ3466" s="39"/>
      <c r="AK3466" s="39"/>
      <c r="AL3466" s="39"/>
      <c r="AM3466" s="39"/>
      <c r="AN3466" s="39"/>
      <c r="AO3466" s="39"/>
      <c r="AP3466" s="39"/>
      <c r="AQ3466" s="39"/>
      <c r="AR3466" s="39"/>
      <c r="AS3466" s="39"/>
      <c r="AT3466" s="39"/>
      <c r="AU3466" s="39"/>
      <c r="AV3466" s="39"/>
      <c r="AW3466" s="39"/>
      <c r="AX3466" s="39"/>
      <c r="AY3466" s="39"/>
      <c r="AZ3466" s="39"/>
      <c r="BA3466" s="39"/>
      <c r="BB3466" s="39"/>
      <c r="BC3466" s="39"/>
      <c r="BD3466" s="39"/>
      <c r="BE3466" s="39"/>
      <c r="BF3466" s="39"/>
      <c r="BG3466" s="39"/>
      <c r="BH3466" s="39"/>
      <c r="BI3466" s="39"/>
      <c r="BJ3466" s="39"/>
      <c r="BK3466" s="39"/>
      <c r="BL3466" s="39"/>
      <c r="BM3466" s="39"/>
      <c r="BN3466" s="39"/>
      <c r="BO3466" s="39"/>
      <c r="BP3466" s="39"/>
      <c r="BQ3466" s="39"/>
      <c r="BR3466" s="39"/>
      <c r="BS3466" s="39"/>
      <c r="BT3466" s="39"/>
      <c r="BU3466" s="39"/>
      <c r="BV3466" s="39"/>
      <c r="BW3466" s="39"/>
      <c r="BX3466" s="39"/>
      <c r="BY3466" s="39"/>
      <c r="BZ3466" s="39"/>
      <c r="CA3466" s="39"/>
      <c r="CB3466" s="39"/>
      <c r="CC3466" s="39"/>
      <c r="CD3466" s="39"/>
      <c r="CE3466" s="39"/>
      <c r="CF3466" s="39"/>
      <c r="CG3466" s="39"/>
      <c r="CH3466" s="39"/>
      <c r="CI3466" s="39"/>
      <c r="CJ3466" s="39"/>
      <c r="CK3466" s="39"/>
      <c r="CL3466" s="39"/>
      <c r="CM3466" s="39"/>
      <c r="CN3466" s="39"/>
      <c r="CO3466" s="39"/>
      <c r="CP3466" s="39"/>
      <c r="CQ3466" s="39"/>
      <c r="CR3466" s="39"/>
      <c r="CS3466" s="39"/>
      <c r="CT3466" s="39"/>
      <c r="CU3466" s="39"/>
      <c r="CV3466" s="39"/>
      <c r="CW3466" s="39"/>
      <c r="CX3466" s="39"/>
      <c r="CY3466" s="39"/>
      <c r="CZ3466" s="39"/>
      <c r="DA3466" s="39"/>
      <c r="DB3466" s="39"/>
      <c r="DC3466" s="39"/>
      <c r="DD3466" s="39"/>
      <c r="DE3466" s="39"/>
    </row>
    <row r="3467" spans="1:109" s="38" customFormat="1" ht="12">
      <c r="A3467" s="298"/>
      <c r="B3467" s="298"/>
      <c r="C3467" s="298"/>
      <c r="D3467" s="298"/>
      <c r="E3467" s="298"/>
      <c r="F3467" s="298"/>
      <c r="G3467" s="298"/>
      <c r="H3467" s="298"/>
      <c r="I3467" s="298"/>
      <c r="J3467" s="298"/>
      <c r="K3467" s="298"/>
      <c r="L3467" s="299"/>
      <c r="M3467" s="302"/>
      <c r="N3467" s="298"/>
      <c r="O3467" s="238"/>
      <c r="P3467" s="238"/>
      <c r="Q3467" s="238"/>
      <c r="T3467" s="39"/>
      <c r="U3467" s="39"/>
      <c r="V3467" s="39"/>
      <c r="W3467" s="39"/>
      <c r="X3467" s="39"/>
      <c r="Y3467" s="39"/>
      <c r="Z3467" s="39"/>
      <c r="AA3467" s="39"/>
      <c r="AB3467" s="39"/>
      <c r="AC3467" s="39"/>
      <c r="AD3467" s="39"/>
      <c r="AE3467" s="39"/>
      <c r="AF3467" s="39"/>
      <c r="AG3467" s="39"/>
      <c r="AH3467" s="39"/>
      <c r="AI3467" s="39"/>
      <c r="AJ3467" s="39"/>
      <c r="AK3467" s="39"/>
      <c r="AL3467" s="39"/>
      <c r="AM3467" s="39"/>
      <c r="AN3467" s="39"/>
      <c r="AO3467" s="39"/>
      <c r="AP3467" s="39"/>
      <c r="AQ3467" s="39"/>
      <c r="AR3467" s="39"/>
      <c r="AS3467" s="39"/>
      <c r="AT3467" s="39"/>
      <c r="AU3467" s="39"/>
      <c r="AV3467" s="39"/>
      <c r="AW3467" s="39"/>
      <c r="AX3467" s="39"/>
      <c r="AY3467" s="39"/>
      <c r="AZ3467" s="39"/>
      <c r="BA3467" s="39"/>
      <c r="BB3467" s="39"/>
      <c r="BC3467" s="39"/>
      <c r="BD3467" s="39"/>
      <c r="BE3467" s="39"/>
      <c r="BF3467" s="39"/>
      <c r="BG3467" s="39"/>
      <c r="BH3467" s="39"/>
      <c r="BI3467" s="39"/>
      <c r="BJ3467" s="39"/>
      <c r="BK3467" s="39"/>
      <c r="BL3467" s="39"/>
      <c r="BM3467" s="39"/>
      <c r="BN3467" s="39"/>
      <c r="BO3467" s="39"/>
      <c r="BP3467" s="39"/>
      <c r="BQ3467" s="39"/>
      <c r="BR3467" s="39"/>
      <c r="BS3467" s="39"/>
      <c r="BT3467" s="39"/>
      <c r="BU3467" s="39"/>
      <c r="BV3467" s="39"/>
      <c r="BW3467" s="39"/>
      <c r="BX3467" s="39"/>
      <c r="BY3467" s="39"/>
      <c r="BZ3467" s="39"/>
      <c r="CA3467" s="39"/>
      <c r="CB3467" s="39"/>
      <c r="CC3467" s="39"/>
      <c r="CD3467" s="39"/>
      <c r="CE3467" s="39"/>
      <c r="CF3467" s="39"/>
      <c r="CG3467" s="39"/>
      <c r="CH3467" s="39"/>
      <c r="CI3467" s="39"/>
      <c r="CJ3467" s="39"/>
      <c r="CK3467" s="39"/>
      <c r="CL3467" s="39"/>
      <c r="CM3467" s="39"/>
      <c r="CN3467" s="39"/>
      <c r="CO3467" s="39"/>
      <c r="CP3467" s="39"/>
      <c r="CQ3467" s="39"/>
      <c r="CR3467" s="39"/>
      <c r="CS3467" s="39"/>
      <c r="CT3467" s="39"/>
      <c r="CU3467" s="39"/>
      <c r="CV3467" s="39"/>
      <c r="CW3467" s="39"/>
      <c r="CX3467" s="39"/>
      <c r="CY3467" s="39"/>
      <c r="CZ3467" s="39"/>
      <c r="DA3467" s="39"/>
      <c r="DB3467" s="39"/>
      <c r="DC3467" s="39"/>
      <c r="DD3467" s="39"/>
      <c r="DE3467" s="39"/>
    </row>
    <row r="3468" spans="1:109" s="38" customFormat="1" ht="12">
      <c r="A3468" s="298"/>
      <c r="B3468" s="298"/>
      <c r="C3468" s="298"/>
      <c r="D3468" s="298"/>
      <c r="E3468" s="298"/>
      <c r="F3468" s="298"/>
      <c r="G3468" s="298"/>
      <c r="H3468" s="298"/>
      <c r="I3468" s="298"/>
      <c r="J3468" s="298"/>
      <c r="K3468" s="298"/>
      <c r="L3468" s="299"/>
      <c r="M3468" s="302"/>
      <c r="N3468" s="298"/>
      <c r="O3468" s="238"/>
      <c r="P3468" s="238"/>
      <c r="Q3468" s="238"/>
      <c r="T3468" s="39"/>
      <c r="U3468" s="39"/>
      <c r="V3468" s="39"/>
      <c r="W3468" s="39"/>
      <c r="X3468" s="39"/>
      <c r="Y3468" s="39"/>
      <c r="Z3468" s="39"/>
      <c r="AA3468" s="39"/>
      <c r="AB3468" s="39"/>
      <c r="AC3468" s="39"/>
      <c r="AD3468" s="39"/>
      <c r="AE3468" s="39"/>
      <c r="AF3468" s="39"/>
      <c r="AG3468" s="39"/>
      <c r="AH3468" s="39"/>
      <c r="AI3468" s="39"/>
      <c r="AJ3468" s="39"/>
      <c r="AK3468" s="39"/>
      <c r="AL3468" s="39"/>
      <c r="AM3468" s="39"/>
      <c r="AN3468" s="39"/>
      <c r="AO3468" s="39"/>
      <c r="AP3468" s="39"/>
      <c r="AQ3468" s="39"/>
      <c r="AR3468" s="39"/>
      <c r="AS3468" s="39"/>
      <c r="AT3468" s="39"/>
      <c r="AU3468" s="39"/>
      <c r="AV3468" s="39"/>
      <c r="AW3468" s="39"/>
      <c r="AX3468" s="39"/>
      <c r="AY3468" s="39"/>
      <c r="AZ3468" s="39"/>
      <c r="BA3468" s="39"/>
      <c r="BB3468" s="39"/>
      <c r="BC3468" s="39"/>
      <c r="BD3468" s="39"/>
      <c r="BE3468" s="39"/>
      <c r="BF3468" s="39"/>
      <c r="BG3468" s="39"/>
      <c r="BH3468" s="39"/>
      <c r="BI3468" s="39"/>
      <c r="BJ3468" s="39"/>
      <c r="BK3468" s="39"/>
      <c r="BL3468" s="39"/>
      <c r="BM3468" s="39"/>
      <c r="BN3468" s="39"/>
      <c r="BO3468" s="39"/>
      <c r="BP3468" s="39"/>
      <c r="BQ3468" s="39"/>
      <c r="BR3468" s="39"/>
      <c r="BS3468" s="39"/>
      <c r="BT3468" s="39"/>
      <c r="BU3468" s="39"/>
      <c r="BV3468" s="39"/>
      <c r="BW3468" s="39"/>
      <c r="BX3468" s="39"/>
      <c r="BY3468" s="39"/>
      <c r="BZ3468" s="39"/>
      <c r="CA3468" s="39"/>
      <c r="CB3468" s="39"/>
      <c r="CC3468" s="39"/>
      <c r="CD3468" s="39"/>
      <c r="CE3468" s="39"/>
      <c r="CF3468" s="39"/>
      <c r="CG3468" s="39"/>
      <c r="CH3468" s="39"/>
      <c r="CI3468" s="39"/>
      <c r="CJ3468" s="39"/>
      <c r="CK3468" s="39"/>
      <c r="CL3468" s="39"/>
      <c r="CM3468" s="39"/>
      <c r="CN3468" s="39"/>
      <c r="CO3468" s="39"/>
      <c r="CP3468" s="39"/>
      <c r="CQ3468" s="39"/>
      <c r="CR3468" s="39"/>
      <c r="CS3468" s="39"/>
      <c r="CT3468" s="39"/>
      <c r="CU3468" s="39"/>
      <c r="CV3468" s="39"/>
      <c r="CW3468" s="39"/>
      <c r="CX3468" s="39"/>
      <c r="CY3468" s="39"/>
      <c r="CZ3468" s="39"/>
      <c r="DA3468" s="39"/>
      <c r="DB3468" s="39"/>
      <c r="DC3468" s="39"/>
      <c r="DD3468" s="39"/>
      <c r="DE3468" s="39"/>
    </row>
    <row r="3469" spans="1:109" s="38" customFormat="1" ht="12">
      <c r="A3469" s="298"/>
      <c r="B3469" s="298"/>
      <c r="C3469" s="298"/>
      <c r="D3469" s="298"/>
      <c r="E3469" s="298"/>
      <c r="F3469" s="298"/>
      <c r="G3469" s="298"/>
      <c r="H3469" s="298"/>
      <c r="I3469" s="298"/>
      <c r="J3469" s="298"/>
      <c r="K3469" s="298"/>
      <c r="L3469" s="299"/>
      <c r="M3469" s="302"/>
      <c r="N3469" s="298"/>
      <c r="O3469" s="238"/>
      <c r="P3469" s="238"/>
      <c r="Q3469" s="238"/>
      <c r="T3469" s="39"/>
      <c r="U3469" s="39"/>
      <c r="V3469" s="39"/>
      <c r="W3469" s="39"/>
      <c r="X3469" s="39"/>
      <c r="Y3469" s="39"/>
      <c r="Z3469" s="39"/>
      <c r="AA3469" s="39"/>
      <c r="AB3469" s="39"/>
      <c r="AC3469" s="39"/>
      <c r="AD3469" s="39"/>
      <c r="AE3469" s="39"/>
      <c r="AF3469" s="39"/>
      <c r="AG3469" s="39"/>
      <c r="AH3469" s="39"/>
      <c r="AI3469" s="39"/>
      <c r="AJ3469" s="39"/>
      <c r="AK3469" s="39"/>
      <c r="AL3469" s="39"/>
      <c r="AM3469" s="39"/>
      <c r="AN3469" s="39"/>
      <c r="AO3469" s="39"/>
      <c r="AP3469" s="39"/>
      <c r="AQ3469" s="39"/>
      <c r="AR3469" s="39"/>
      <c r="AS3469" s="39"/>
      <c r="AT3469" s="39"/>
      <c r="AU3469" s="39"/>
      <c r="AV3469" s="39"/>
      <c r="AW3469" s="39"/>
      <c r="AX3469" s="39"/>
      <c r="AY3469" s="39"/>
      <c r="AZ3469" s="39"/>
      <c r="BA3469" s="39"/>
      <c r="BB3469" s="39"/>
      <c r="BC3469" s="39"/>
      <c r="BD3469" s="39"/>
      <c r="BE3469" s="39"/>
      <c r="BF3469" s="39"/>
      <c r="BG3469" s="39"/>
      <c r="BH3469" s="39"/>
      <c r="BI3469" s="39"/>
      <c r="BJ3469" s="39"/>
      <c r="BK3469" s="39"/>
      <c r="BL3469" s="39"/>
      <c r="BM3469" s="39"/>
      <c r="BN3469" s="39"/>
      <c r="BO3469" s="39"/>
      <c r="BP3469" s="39"/>
      <c r="BQ3469" s="39"/>
      <c r="BR3469" s="39"/>
      <c r="BS3469" s="39"/>
      <c r="BT3469" s="39"/>
      <c r="BU3469" s="39"/>
      <c r="BV3469" s="39"/>
      <c r="BW3469" s="39"/>
      <c r="BX3469" s="39"/>
      <c r="BY3469" s="39"/>
      <c r="BZ3469" s="39"/>
      <c r="CA3469" s="39"/>
      <c r="CB3469" s="39"/>
      <c r="CC3469" s="39"/>
      <c r="CD3469" s="39"/>
      <c r="CE3469" s="39"/>
      <c r="CF3469" s="39"/>
      <c r="CG3469" s="39"/>
      <c r="CH3469" s="39"/>
      <c r="CI3469" s="39"/>
      <c r="CJ3469" s="39"/>
      <c r="CK3469" s="39"/>
      <c r="CL3469" s="39"/>
      <c r="CM3469" s="39"/>
      <c r="CN3469" s="39"/>
      <c r="CO3469" s="39"/>
      <c r="CP3469" s="39"/>
      <c r="CQ3469" s="39"/>
      <c r="CR3469" s="39"/>
      <c r="CS3469" s="39"/>
      <c r="CT3469" s="39"/>
      <c r="CU3469" s="39"/>
      <c r="CV3469" s="39"/>
      <c r="CW3469" s="39"/>
      <c r="CX3469" s="39"/>
      <c r="CY3469" s="39"/>
      <c r="CZ3469" s="39"/>
      <c r="DA3469" s="39"/>
      <c r="DB3469" s="39"/>
      <c r="DC3469" s="39"/>
      <c r="DD3469" s="39"/>
      <c r="DE3469" s="39"/>
    </row>
    <row r="3470" spans="1:109" s="38" customFormat="1" ht="12">
      <c r="A3470" s="298"/>
      <c r="B3470" s="298"/>
      <c r="C3470" s="298"/>
      <c r="D3470" s="298"/>
      <c r="E3470" s="298"/>
      <c r="F3470" s="298"/>
      <c r="G3470" s="298"/>
      <c r="H3470" s="298"/>
      <c r="I3470" s="298"/>
      <c r="J3470" s="298"/>
      <c r="K3470" s="298"/>
      <c r="L3470" s="299"/>
      <c r="M3470" s="302"/>
      <c r="N3470" s="298"/>
      <c r="O3470" s="238"/>
      <c r="P3470" s="238"/>
      <c r="Q3470" s="238"/>
      <c r="T3470" s="39"/>
      <c r="U3470" s="39"/>
      <c r="V3470" s="39"/>
      <c r="W3470" s="39"/>
      <c r="X3470" s="39"/>
      <c r="Y3470" s="39"/>
      <c r="Z3470" s="39"/>
      <c r="AA3470" s="39"/>
      <c r="AB3470" s="39"/>
      <c r="AC3470" s="39"/>
      <c r="AD3470" s="39"/>
      <c r="AE3470" s="39"/>
      <c r="AF3470" s="39"/>
      <c r="AG3470" s="39"/>
      <c r="AH3470" s="39"/>
      <c r="AI3470" s="39"/>
      <c r="AJ3470" s="39"/>
      <c r="AK3470" s="39"/>
      <c r="AL3470" s="39"/>
      <c r="AM3470" s="39"/>
      <c r="AN3470" s="39"/>
      <c r="AO3470" s="39"/>
      <c r="AP3470" s="39"/>
      <c r="AQ3470" s="39"/>
      <c r="AR3470" s="39"/>
      <c r="AS3470" s="39"/>
      <c r="AT3470" s="39"/>
      <c r="AU3470" s="39"/>
      <c r="AV3470" s="39"/>
      <c r="AW3470" s="39"/>
      <c r="AX3470" s="39"/>
      <c r="AY3470" s="39"/>
      <c r="AZ3470" s="39"/>
      <c r="BA3470" s="39"/>
      <c r="BB3470" s="39"/>
      <c r="BC3470" s="39"/>
      <c r="BD3470" s="39"/>
      <c r="BE3470" s="39"/>
      <c r="BF3470" s="39"/>
      <c r="BG3470" s="39"/>
      <c r="BH3470" s="39"/>
      <c r="BI3470" s="39"/>
      <c r="BJ3470" s="39"/>
      <c r="BK3470" s="39"/>
      <c r="BL3470" s="39"/>
      <c r="BM3470" s="39"/>
      <c r="BN3470" s="39"/>
      <c r="BO3470" s="39"/>
      <c r="BP3470" s="39"/>
      <c r="BQ3470" s="39"/>
      <c r="BR3470" s="39"/>
      <c r="BS3470" s="39"/>
      <c r="BT3470" s="39"/>
      <c r="BU3470" s="39"/>
      <c r="BV3470" s="39"/>
      <c r="BW3470" s="39"/>
      <c r="BX3470" s="39"/>
      <c r="BY3470" s="39"/>
      <c r="BZ3470" s="39"/>
      <c r="CA3470" s="39"/>
      <c r="CB3470" s="39"/>
      <c r="CC3470" s="39"/>
      <c r="CD3470" s="39"/>
      <c r="CE3470" s="39"/>
      <c r="CF3470" s="39"/>
      <c r="CG3470" s="39"/>
      <c r="CH3470" s="39"/>
      <c r="CI3470" s="39"/>
      <c r="CJ3470" s="39"/>
      <c r="CK3470" s="39"/>
      <c r="CL3470" s="39"/>
      <c r="CM3470" s="39"/>
      <c r="CN3470" s="39"/>
      <c r="CO3470" s="39"/>
      <c r="CP3470" s="39"/>
      <c r="CQ3470" s="39"/>
      <c r="CR3470" s="39"/>
      <c r="CS3470" s="39"/>
      <c r="CT3470" s="39"/>
      <c r="CU3470" s="39"/>
      <c r="CV3470" s="39"/>
      <c r="CW3470" s="39"/>
      <c r="CX3470" s="39"/>
      <c r="CY3470" s="39"/>
      <c r="CZ3470" s="39"/>
      <c r="DA3470" s="39"/>
      <c r="DB3470" s="39"/>
      <c r="DC3470" s="39"/>
      <c r="DD3470" s="39"/>
      <c r="DE3470" s="39"/>
    </row>
    <row r="3471" spans="1:109" s="38" customFormat="1" ht="12">
      <c r="A3471" s="298"/>
      <c r="B3471" s="298"/>
      <c r="C3471" s="298"/>
      <c r="D3471" s="298"/>
      <c r="E3471" s="298"/>
      <c r="F3471" s="298"/>
      <c r="G3471" s="298"/>
      <c r="H3471" s="298"/>
      <c r="I3471" s="298"/>
      <c r="J3471" s="298"/>
      <c r="K3471" s="298"/>
      <c r="L3471" s="299"/>
      <c r="M3471" s="302"/>
      <c r="N3471" s="298"/>
      <c r="O3471" s="238"/>
      <c r="P3471" s="238"/>
      <c r="Q3471" s="238"/>
      <c r="T3471" s="39"/>
      <c r="U3471" s="39"/>
      <c r="V3471" s="39"/>
      <c r="W3471" s="39"/>
      <c r="X3471" s="39"/>
      <c r="Y3471" s="39"/>
      <c r="Z3471" s="39"/>
      <c r="AA3471" s="39"/>
      <c r="AB3471" s="39"/>
      <c r="AC3471" s="39"/>
      <c r="AD3471" s="39"/>
      <c r="AE3471" s="39"/>
      <c r="AF3471" s="39"/>
      <c r="AG3471" s="39"/>
      <c r="AH3471" s="39"/>
      <c r="AI3471" s="39"/>
      <c r="AJ3471" s="39"/>
      <c r="AK3471" s="39"/>
      <c r="AL3471" s="39"/>
      <c r="AM3471" s="39"/>
      <c r="AN3471" s="39"/>
      <c r="AO3471" s="39"/>
      <c r="AP3471" s="39"/>
      <c r="AQ3471" s="39"/>
      <c r="AR3471" s="39"/>
      <c r="AS3471" s="39"/>
      <c r="AT3471" s="39"/>
      <c r="AU3471" s="39"/>
      <c r="AV3471" s="39"/>
      <c r="AW3471" s="39"/>
      <c r="AX3471" s="39"/>
      <c r="AY3471" s="39"/>
      <c r="AZ3471" s="39"/>
      <c r="BA3471" s="39"/>
      <c r="BB3471" s="39"/>
      <c r="BC3471" s="39"/>
      <c r="BD3471" s="39"/>
      <c r="BE3471" s="39"/>
      <c r="BF3471" s="39"/>
      <c r="BG3471" s="39"/>
      <c r="BH3471" s="39"/>
      <c r="BI3471" s="39"/>
      <c r="BJ3471" s="39"/>
      <c r="BK3471" s="39"/>
      <c r="BL3471" s="39"/>
      <c r="BM3471" s="39"/>
      <c r="BN3471" s="39"/>
      <c r="BO3471" s="39"/>
      <c r="BP3471" s="39"/>
      <c r="BQ3471" s="39"/>
      <c r="BR3471" s="39"/>
      <c r="BS3471" s="39"/>
      <c r="BT3471" s="39"/>
      <c r="BU3471" s="39"/>
      <c r="BV3471" s="39"/>
      <c r="BW3471" s="39"/>
      <c r="BX3471" s="39"/>
      <c r="BY3471" s="39"/>
      <c r="BZ3471" s="39"/>
      <c r="CA3471" s="39"/>
      <c r="CB3471" s="39"/>
      <c r="CC3471" s="39"/>
      <c r="CD3471" s="39"/>
      <c r="CE3471" s="39"/>
      <c r="CF3471" s="39"/>
      <c r="CG3471" s="39"/>
      <c r="CH3471" s="39"/>
      <c r="CI3471" s="39"/>
      <c r="CJ3471" s="39"/>
      <c r="CK3471" s="39"/>
      <c r="CL3471" s="39"/>
      <c r="CM3471" s="39"/>
      <c r="CN3471" s="39"/>
      <c r="CO3471" s="39"/>
      <c r="CP3471" s="39"/>
      <c r="CQ3471" s="39"/>
      <c r="CR3471" s="39"/>
      <c r="CS3471" s="39"/>
      <c r="CT3471" s="39"/>
      <c r="CU3471" s="39"/>
      <c r="CV3471" s="39"/>
      <c r="CW3471" s="39"/>
      <c r="CX3471" s="39"/>
      <c r="CY3471" s="39"/>
      <c r="CZ3471" s="39"/>
      <c r="DA3471" s="39"/>
      <c r="DB3471" s="39"/>
      <c r="DC3471" s="39"/>
      <c r="DD3471" s="39"/>
      <c r="DE3471" s="39"/>
    </row>
    <row r="3472" spans="1:109" s="38" customFormat="1" ht="12">
      <c r="A3472" s="298"/>
      <c r="B3472" s="298"/>
      <c r="C3472" s="298"/>
      <c r="D3472" s="298"/>
      <c r="E3472" s="298"/>
      <c r="F3472" s="298"/>
      <c r="G3472" s="298"/>
      <c r="H3472" s="298"/>
      <c r="I3472" s="298"/>
      <c r="J3472" s="298"/>
      <c r="K3472" s="298"/>
      <c r="L3472" s="299"/>
      <c r="M3472" s="302"/>
      <c r="N3472" s="298"/>
      <c r="O3472" s="238"/>
      <c r="P3472" s="238"/>
      <c r="Q3472" s="238"/>
      <c r="T3472" s="39"/>
      <c r="U3472" s="39"/>
      <c r="V3472" s="39"/>
      <c r="W3472" s="39"/>
      <c r="X3472" s="39"/>
      <c r="Y3472" s="39"/>
      <c r="Z3472" s="39"/>
      <c r="AA3472" s="39"/>
      <c r="AB3472" s="39"/>
      <c r="AC3472" s="39"/>
      <c r="AD3472" s="39"/>
      <c r="AE3472" s="39"/>
      <c r="AF3472" s="39"/>
      <c r="AG3472" s="39"/>
      <c r="AH3472" s="39"/>
      <c r="AI3472" s="39"/>
      <c r="AJ3472" s="39"/>
      <c r="AK3472" s="39"/>
      <c r="AL3472" s="39"/>
      <c r="AM3472" s="39"/>
      <c r="AN3472" s="39"/>
      <c r="AO3472" s="39"/>
      <c r="AP3472" s="39"/>
      <c r="AQ3472" s="39"/>
      <c r="AR3472" s="39"/>
      <c r="AS3472" s="39"/>
      <c r="AT3472" s="39"/>
      <c r="AU3472" s="39"/>
      <c r="AV3472" s="39"/>
      <c r="AW3472" s="39"/>
      <c r="AX3472" s="39"/>
      <c r="AY3472" s="39"/>
      <c r="AZ3472" s="39"/>
      <c r="BA3472" s="39"/>
      <c r="BB3472" s="39"/>
      <c r="BC3472" s="39"/>
      <c r="BD3472" s="39"/>
      <c r="BE3472" s="39"/>
      <c r="BF3472" s="39"/>
      <c r="BG3472" s="39"/>
      <c r="BH3472" s="39"/>
      <c r="BI3472" s="39"/>
      <c r="BJ3472" s="39"/>
      <c r="BK3472" s="39"/>
      <c r="BL3472" s="39"/>
      <c r="BM3472" s="39"/>
      <c r="BN3472" s="39"/>
      <c r="BO3472" s="39"/>
      <c r="BP3472" s="39"/>
      <c r="BQ3472" s="39"/>
      <c r="BR3472" s="39"/>
      <c r="BS3472" s="39"/>
      <c r="BT3472" s="39"/>
      <c r="BU3472" s="39"/>
      <c r="BV3472" s="39"/>
      <c r="BW3472" s="39"/>
      <c r="BX3472" s="39"/>
      <c r="BY3472" s="39"/>
      <c r="BZ3472" s="39"/>
      <c r="CA3472" s="39"/>
      <c r="CB3472" s="39"/>
      <c r="CC3472" s="39"/>
      <c r="CD3472" s="39"/>
      <c r="CE3472" s="39"/>
      <c r="CF3472" s="39"/>
      <c r="CG3472" s="39"/>
      <c r="CH3472" s="39"/>
      <c r="CI3472" s="39"/>
      <c r="CJ3472" s="39"/>
      <c r="CK3472" s="39"/>
      <c r="CL3472" s="39"/>
      <c r="CM3472" s="39"/>
      <c r="CN3472" s="39"/>
      <c r="CO3472" s="39"/>
      <c r="CP3472" s="39"/>
      <c r="CQ3472" s="39"/>
      <c r="CR3472" s="39"/>
      <c r="CS3472" s="39"/>
      <c r="CT3472" s="39"/>
      <c r="CU3472" s="39"/>
      <c r="CV3472" s="39"/>
      <c r="CW3472" s="39"/>
      <c r="CX3472" s="39"/>
      <c r="CY3472" s="39"/>
      <c r="CZ3472" s="39"/>
      <c r="DA3472" s="39"/>
      <c r="DB3472" s="39"/>
      <c r="DC3472" s="39"/>
      <c r="DD3472" s="39"/>
      <c r="DE3472" s="39"/>
    </row>
    <row r="3473" spans="1:109" s="38" customFormat="1" ht="12">
      <c r="A3473" s="298"/>
      <c r="B3473" s="298"/>
      <c r="C3473" s="298"/>
      <c r="D3473" s="298"/>
      <c r="E3473" s="298"/>
      <c r="F3473" s="298"/>
      <c r="G3473" s="298"/>
      <c r="H3473" s="298"/>
      <c r="I3473" s="298"/>
      <c r="J3473" s="298"/>
      <c r="K3473" s="298"/>
      <c r="L3473" s="299"/>
      <c r="M3473" s="302"/>
      <c r="N3473" s="298"/>
      <c r="O3473" s="238"/>
      <c r="P3473" s="238"/>
      <c r="Q3473" s="238"/>
      <c r="T3473" s="39"/>
      <c r="U3473" s="39"/>
      <c r="V3473" s="39"/>
      <c r="W3473" s="39"/>
      <c r="X3473" s="39"/>
      <c r="Y3473" s="39"/>
      <c r="Z3473" s="39"/>
      <c r="AA3473" s="39"/>
      <c r="AB3473" s="39"/>
      <c r="AC3473" s="39"/>
      <c r="AD3473" s="39"/>
      <c r="AE3473" s="39"/>
      <c r="AF3473" s="39"/>
      <c r="AG3473" s="39"/>
      <c r="AH3473" s="39"/>
      <c r="AI3473" s="39"/>
      <c r="AJ3473" s="39"/>
      <c r="AK3473" s="39"/>
      <c r="AL3473" s="39"/>
      <c r="AM3473" s="39"/>
      <c r="AN3473" s="39"/>
      <c r="AO3473" s="39"/>
      <c r="AP3473" s="39"/>
      <c r="AQ3473" s="39"/>
      <c r="AR3473" s="39"/>
      <c r="AS3473" s="39"/>
      <c r="AT3473" s="39"/>
      <c r="AU3473" s="39"/>
      <c r="AV3473" s="39"/>
      <c r="AW3473" s="39"/>
      <c r="AX3473" s="39"/>
      <c r="AY3473" s="39"/>
      <c r="AZ3473" s="39"/>
      <c r="BA3473" s="39"/>
      <c r="BB3473" s="39"/>
      <c r="BC3473" s="39"/>
      <c r="BD3473" s="39"/>
      <c r="BE3473" s="39"/>
      <c r="BF3473" s="39"/>
      <c r="BG3473" s="39"/>
      <c r="BH3473" s="39"/>
      <c r="BI3473" s="39"/>
      <c r="BJ3473" s="39"/>
      <c r="BK3473" s="39"/>
      <c r="BL3473" s="39"/>
      <c r="BM3473" s="39"/>
      <c r="BN3473" s="39"/>
      <c r="BO3473" s="39"/>
      <c r="BP3473" s="39"/>
      <c r="BQ3473" s="39"/>
      <c r="BR3473" s="39"/>
      <c r="BS3473" s="39"/>
      <c r="BT3473" s="39"/>
      <c r="BU3473" s="39"/>
      <c r="BV3473" s="39"/>
      <c r="BW3473" s="39"/>
      <c r="BX3473" s="39"/>
      <c r="BY3473" s="39"/>
      <c r="BZ3473" s="39"/>
      <c r="CA3473" s="39"/>
      <c r="CB3473" s="39"/>
      <c r="CC3473" s="39"/>
      <c r="CD3473" s="39"/>
      <c r="CE3473" s="39"/>
      <c r="CF3473" s="39"/>
      <c r="CG3473" s="39"/>
      <c r="CH3473" s="39"/>
      <c r="CI3473" s="39"/>
      <c r="CJ3473" s="39"/>
      <c r="CK3473" s="39"/>
      <c r="CL3473" s="39"/>
      <c r="CM3473" s="39"/>
      <c r="CN3473" s="39"/>
      <c r="CO3473" s="39"/>
      <c r="CP3473" s="39"/>
      <c r="CQ3473" s="39"/>
      <c r="CR3473" s="39"/>
      <c r="CS3473" s="39"/>
      <c r="CT3473" s="39"/>
      <c r="CU3473" s="39"/>
      <c r="CV3473" s="39"/>
      <c r="CW3473" s="39"/>
      <c r="CX3473" s="39"/>
      <c r="CY3473" s="39"/>
      <c r="CZ3473" s="39"/>
      <c r="DA3473" s="39"/>
      <c r="DB3473" s="39"/>
      <c r="DC3473" s="39"/>
      <c r="DD3473" s="39"/>
      <c r="DE3473" s="39"/>
    </row>
    <row r="3474" spans="1:109" s="38" customFormat="1" ht="12">
      <c r="A3474" s="298"/>
      <c r="B3474" s="298"/>
      <c r="C3474" s="298"/>
      <c r="D3474" s="298"/>
      <c r="E3474" s="298"/>
      <c r="F3474" s="298"/>
      <c r="G3474" s="298"/>
      <c r="H3474" s="298"/>
      <c r="I3474" s="298"/>
      <c r="J3474" s="298"/>
      <c r="K3474" s="298"/>
      <c r="L3474" s="299"/>
      <c r="M3474" s="302"/>
      <c r="N3474" s="298"/>
      <c r="O3474" s="238"/>
      <c r="P3474" s="238"/>
      <c r="Q3474" s="238"/>
      <c r="T3474" s="39"/>
      <c r="U3474" s="39"/>
      <c r="V3474" s="39"/>
      <c r="W3474" s="39"/>
      <c r="X3474" s="39"/>
      <c r="Y3474" s="39"/>
      <c r="Z3474" s="39"/>
      <c r="AA3474" s="39"/>
      <c r="AB3474" s="39"/>
      <c r="AC3474" s="39"/>
      <c r="AD3474" s="39"/>
      <c r="AE3474" s="39"/>
      <c r="AF3474" s="39"/>
      <c r="AG3474" s="39"/>
      <c r="AH3474" s="39"/>
      <c r="AI3474" s="39"/>
      <c r="AJ3474" s="39"/>
      <c r="AK3474" s="39"/>
      <c r="AL3474" s="39"/>
      <c r="AM3474" s="39"/>
      <c r="AN3474" s="39"/>
      <c r="AO3474" s="39"/>
      <c r="AP3474" s="39"/>
      <c r="AQ3474" s="39"/>
      <c r="AR3474" s="39"/>
      <c r="AS3474" s="39"/>
      <c r="AT3474" s="39"/>
      <c r="AU3474" s="39"/>
      <c r="AV3474" s="39"/>
      <c r="AW3474" s="39"/>
      <c r="AX3474" s="39"/>
      <c r="AY3474" s="39"/>
      <c r="AZ3474" s="39"/>
      <c r="BA3474" s="39"/>
      <c r="BB3474" s="39"/>
      <c r="BC3474" s="39"/>
      <c r="BD3474" s="39"/>
      <c r="BE3474" s="39"/>
      <c r="BF3474" s="39"/>
      <c r="BG3474" s="39"/>
      <c r="BH3474" s="39"/>
      <c r="BI3474" s="39"/>
      <c r="BJ3474" s="39"/>
      <c r="BK3474" s="39"/>
      <c r="BL3474" s="39"/>
      <c r="BM3474" s="39"/>
      <c r="BN3474" s="39"/>
      <c r="BO3474" s="39"/>
      <c r="BP3474" s="39"/>
      <c r="BQ3474" s="39"/>
      <c r="BR3474" s="39"/>
      <c r="BS3474" s="39"/>
      <c r="BT3474" s="39"/>
      <c r="BU3474" s="39"/>
      <c r="BV3474" s="39"/>
      <c r="BW3474" s="39"/>
      <c r="BX3474" s="39"/>
      <c r="BY3474" s="39"/>
      <c r="BZ3474" s="39"/>
      <c r="CA3474" s="39"/>
      <c r="CB3474" s="39"/>
      <c r="CC3474" s="39"/>
      <c r="CD3474" s="39"/>
      <c r="CE3474" s="39"/>
      <c r="CF3474" s="39"/>
      <c r="CG3474" s="39"/>
      <c r="CH3474" s="39"/>
      <c r="CI3474" s="39"/>
      <c r="CJ3474" s="39"/>
      <c r="CK3474" s="39"/>
      <c r="CL3474" s="39"/>
      <c r="CM3474" s="39"/>
      <c r="CN3474" s="39"/>
      <c r="CO3474" s="39"/>
      <c r="CP3474" s="39"/>
      <c r="CQ3474" s="39"/>
      <c r="CR3474" s="39"/>
      <c r="CS3474" s="39"/>
      <c r="CT3474" s="39"/>
      <c r="CU3474" s="39"/>
      <c r="CV3474" s="39"/>
      <c r="CW3474" s="39"/>
      <c r="CX3474" s="39"/>
      <c r="CY3474" s="39"/>
      <c r="CZ3474" s="39"/>
      <c r="DA3474" s="39"/>
      <c r="DB3474" s="39"/>
      <c r="DC3474" s="39"/>
      <c r="DD3474" s="39"/>
      <c r="DE3474" s="39"/>
    </row>
    <row r="3475" spans="1:109" s="38" customFormat="1" ht="12">
      <c r="A3475" s="298"/>
      <c r="B3475" s="298"/>
      <c r="C3475" s="298"/>
      <c r="D3475" s="298"/>
      <c r="E3475" s="298"/>
      <c r="F3475" s="298"/>
      <c r="G3475" s="298"/>
      <c r="H3475" s="298"/>
      <c r="I3475" s="298"/>
      <c r="J3475" s="298"/>
      <c r="K3475" s="298"/>
      <c r="L3475" s="299"/>
      <c r="M3475" s="302"/>
      <c r="N3475" s="298"/>
      <c r="O3475" s="238"/>
      <c r="P3475" s="238"/>
      <c r="Q3475" s="238"/>
      <c r="T3475" s="39"/>
      <c r="U3475" s="39"/>
      <c r="V3475" s="39"/>
      <c r="W3475" s="39"/>
      <c r="X3475" s="39"/>
      <c r="Y3475" s="39"/>
      <c r="Z3475" s="39"/>
      <c r="AA3475" s="39"/>
      <c r="AB3475" s="39"/>
      <c r="AC3475" s="39"/>
      <c r="AD3475" s="39"/>
      <c r="AE3475" s="39"/>
      <c r="AF3475" s="39"/>
      <c r="AG3475" s="39"/>
      <c r="AH3475" s="39"/>
      <c r="AI3475" s="39"/>
      <c r="AJ3475" s="39"/>
      <c r="AK3475" s="39"/>
      <c r="AL3475" s="39"/>
      <c r="AM3475" s="39"/>
      <c r="AN3475" s="39"/>
      <c r="AO3475" s="39"/>
      <c r="AP3475" s="39"/>
      <c r="AQ3475" s="39"/>
      <c r="AR3475" s="39"/>
      <c r="AS3475" s="39"/>
      <c r="AT3475" s="39"/>
      <c r="AU3475" s="39"/>
      <c r="AV3475" s="39"/>
      <c r="AW3475" s="39"/>
      <c r="AX3475" s="39"/>
      <c r="AY3475" s="39"/>
      <c r="AZ3475" s="39"/>
      <c r="BA3475" s="39"/>
      <c r="BB3475" s="39"/>
      <c r="BC3475" s="39"/>
      <c r="BD3475" s="39"/>
      <c r="BE3475" s="39"/>
      <c r="BF3475" s="39"/>
      <c r="BG3475" s="39"/>
      <c r="BH3475" s="39"/>
      <c r="BI3475" s="39"/>
      <c r="BJ3475" s="39"/>
      <c r="BK3475" s="39"/>
      <c r="BL3475" s="39"/>
      <c r="BM3475" s="39"/>
      <c r="BN3475" s="39"/>
      <c r="BO3475" s="39"/>
      <c r="BP3475" s="39"/>
      <c r="BQ3475" s="39"/>
      <c r="BR3475" s="39"/>
      <c r="BS3475" s="39"/>
      <c r="BT3475" s="39"/>
      <c r="BU3475" s="39"/>
      <c r="BV3475" s="39"/>
      <c r="BW3475" s="39"/>
      <c r="BX3475" s="39"/>
      <c r="BY3475" s="39"/>
      <c r="BZ3475" s="39"/>
      <c r="CA3475" s="39"/>
      <c r="CB3475" s="39"/>
      <c r="CC3475" s="39"/>
      <c r="CD3475" s="39"/>
      <c r="CE3475" s="39"/>
      <c r="CF3475" s="39"/>
      <c r="CG3475" s="39"/>
      <c r="CH3475" s="39"/>
      <c r="CI3475" s="39"/>
      <c r="CJ3475" s="39"/>
      <c r="CK3475" s="39"/>
      <c r="CL3475" s="39"/>
      <c r="CM3475" s="39"/>
      <c r="CN3475" s="39"/>
      <c r="CO3475" s="39"/>
      <c r="CP3475" s="39"/>
      <c r="CQ3475" s="39"/>
      <c r="CR3475" s="39"/>
      <c r="CS3475" s="39"/>
      <c r="CT3475" s="39"/>
      <c r="CU3475" s="39"/>
      <c r="CV3475" s="39"/>
      <c r="CW3475" s="39"/>
      <c r="CX3475" s="39"/>
      <c r="CY3475" s="39"/>
      <c r="CZ3475" s="39"/>
      <c r="DA3475" s="39"/>
      <c r="DB3475" s="39"/>
      <c r="DC3475" s="39"/>
      <c r="DD3475" s="39"/>
      <c r="DE3475" s="39"/>
    </row>
    <row r="3476" spans="1:109" s="38" customFormat="1" ht="12">
      <c r="A3476" s="298"/>
      <c r="B3476" s="298"/>
      <c r="C3476" s="298"/>
      <c r="D3476" s="298"/>
      <c r="E3476" s="298"/>
      <c r="F3476" s="298"/>
      <c r="G3476" s="298"/>
      <c r="H3476" s="298"/>
      <c r="I3476" s="298"/>
      <c r="J3476" s="298"/>
      <c r="K3476" s="298"/>
      <c r="L3476" s="299"/>
      <c r="M3476" s="302"/>
      <c r="N3476" s="298"/>
      <c r="O3476" s="238"/>
      <c r="P3476" s="238"/>
      <c r="Q3476" s="238"/>
      <c r="T3476" s="39"/>
      <c r="U3476" s="39"/>
      <c r="V3476" s="39"/>
      <c r="W3476" s="39"/>
      <c r="X3476" s="39"/>
      <c r="Y3476" s="39"/>
      <c r="Z3476" s="39"/>
      <c r="AA3476" s="39"/>
      <c r="AB3476" s="39"/>
      <c r="AC3476" s="39"/>
      <c r="AD3476" s="39"/>
      <c r="AE3476" s="39"/>
      <c r="AF3476" s="39"/>
      <c r="AG3476" s="39"/>
      <c r="AH3476" s="39"/>
      <c r="AI3476" s="39"/>
      <c r="AJ3476" s="39"/>
      <c r="AK3476" s="39"/>
      <c r="AL3476" s="39"/>
      <c r="AM3476" s="39"/>
      <c r="AN3476" s="39"/>
      <c r="AO3476" s="39"/>
      <c r="AP3476" s="39"/>
      <c r="AQ3476" s="39"/>
      <c r="AR3476" s="39"/>
      <c r="AS3476" s="39"/>
      <c r="AT3476" s="39"/>
      <c r="AU3476" s="39"/>
      <c r="AV3476" s="39"/>
      <c r="AW3476" s="39"/>
      <c r="AX3476" s="39"/>
      <c r="AY3476" s="39"/>
      <c r="AZ3476" s="39"/>
      <c r="BA3476" s="39"/>
      <c r="BB3476" s="39"/>
      <c r="BC3476" s="39"/>
      <c r="BD3476" s="39"/>
      <c r="BE3476" s="39"/>
      <c r="BF3476" s="39"/>
      <c r="BG3476" s="39"/>
      <c r="BH3476" s="39"/>
      <c r="BI3476" s="39"/>
      <c r="BJ3476" s="39"/>
      <c r="BK3476" s="39"/>
      <c r="BL3476" s="39"/>
      <c r="BM3476" s="39"/>
      <c r="BN3476" s="39"/>
      <c r="BO3476" s="39"/>
      <c r="BP3476" s="39"/>
      <c r="BQ3476" s="39"/>
      <c r="BR3476" s="39"/>
      <c r="BS3476" s="39"/>
      <c r="BT3476" s="39"/>
      <c r="BU3476" s="39"/>
      <c r="BV3476" s="39"/>
      <c r="BW3476" s="39"/>
      <c r="BX3476" s="39"/>
      <c r="BY3476" s="39"/>
      <c r="BZ3476" s="39"/>
      <c r="CA3476" s="39"/>
      <c r="CB3476" s="39"/>
      <c r="CC3476" s="39"/>
      <c r="CD3476" s="39"/>
      <c r="CE3476" s="39"/>
      <c r="CF3476" s="39"/>
      <c r="CG3476" s="39"/>
      <c r="CH3476" s="39"/>
      <c r="CI3476" s="39"/>
      <c r="CJ3476" s="39"/>
      <c r="CK3476" s="39"/>
      <c r="CL3476" s="39"/>
      <c r="CM3476" s="39"/>
      <c r="CN3476" s="39"/>
      <c r="CO3476" s="39"/>
      <c r="CP3476" s="39"/>
      <c r="CQ3476" s="39"/>
      <c r="CR3476" s="39"/>
      <c r="CS3476" s="39"/>
      <c r="CT3476" s="39"/>
      <c r="CU3476" s="39"/>
      <c r="CV3476" s="39"/>
      <c r="CW3476" s="39"/>
      <c r="CX3476" s="39"/>
      <c r="CY3476" s="39"/>
      <c r="CZ3476" s="39"/>
      <c r="DA3476" s="39"/>
      <c r="DB3476" s="39"/>
      <c r="DC3476" s="39"/>
      <c r="DD3476" s="39"/>
      <c r="DE3476" s="39"/>
    </row>
    <row r="3477" spans="1:109" s="38" customFormat="1" ht="12">
      <c r="A3477" s="298"/>
      <c r="B3477" s="298"/>
      <c r="C3477" s="298"/>
      <c r="D3477" s="298"/>
      <c r="E3477" s="298"/>
      <c r="F3477" s="298"/>
      <c r="G3477" s="298"/>
      <c r="H3477" s="298"/>
      <c r="I3477" s="298"/>
      <c r="J3477" s="298"/>
      <c r="K3477" s="298"/>
      <c r="L3477" s="299"/>
      <c r="M3477" s="302"/>
      <c r="N3477" s="298"/>
      <c r="O3477" s="238"/>
      <c r="P3477" s="238"/>
      <c r="Q3477" s="238"/>
      <c r="T3477" s="39"/>
      <c r="U3477" s="39"/>
      <c r="V3477" s="39"/>
      <c r="W3477" s="39"/>
      <c r="X3477" s="39"/>
      <c r="Y3477" s="39"/>
      <c r="Z3477" s="39"/>
      <c r="AA3477" s="39"/>
      <c r="AB3477" s="39"/>
      <c r="AC3477" s="39"/>
      <c r="AD3477" s="39"/>
      <c r="AE3477" s="39"/>
      <c r="AF3477" s="39"/>
      <c r="AG3477" s="39"/>
      <c r="AH3477" s="39"/>
      <c r="AI3477" s="39"/>
      <c r="AJ3477" s="39"/>
      <c r="AK3477" s="39"/>
      <c r="AL3477" s="39"/>
      <c r="AM3477" s="39"/>
      <c r="AN3477" s="39"/>
      <c r="AO3477" s="39"/>
      <c r="AP3477" s="39"/>
      <c r="AQ3477" s="39"/>
      <c r="AR3477" s="39"/>
      <c r="AS3477" s="39"/>
      <c r="AT3477" s="39"/>
      <c r="AU3477" s="39"/>
      <c r="AV3477" s="39"/>
      <c r="AW3477" s="39"/>
      <c r="AX3477" s="39"/>
      <c r="AY3477" s="39"/>
      <c r="AZ3477" s="39"/>
      <c r="BA3477" s="39"/>
      <c r="BB3477" s="39"/>
      <c r="BC3477" s="39"/>
      <c r="BD3477" s="39"/>
      <c r="BE3477" s="39"/>
      <c r="BF3477" s="39"/>
      <c r="BG3477" s="39"/>
      <c r="BH3477" s="39"/>
      <c r="BI3477" s="39"/>
      <c r="BJ3477" s="39"/>
      <c r="BK3477" s="39"/>
      <c r="BL3477" s="39"/>
      <c r="BM3477" s="39"/>
      <c r="BN3477" s="39"/>
      <c r="BO3477" s="39"/>
      <c r="BP3477" s="39"/>
      <c r="BQ3477" s="39"/>
      <c r="BR3477" s="39"/>
      <c r="BS3477" s="39"/>
      <c r="BT3477" s="39"/>
      <c r="BU3477" s="39"/>
      <c r="BV3477" s="39"/>
      <c r="BW3477" s="39"/>
      <c r="BX3477" s="39"/>
      <c r="BY3477" s="39"/>
      <c r="BZ3477" s="39"/>
      <c r="CA3477" s="39"/>
      <c r="CB3477" s="39"/>
      <c r="CC3477" s="39"/>
      <c r="CD3477" s="39"/>
      <c r="CE3477" s="39"/>
      <c r="CF3477" s="39"/>
      <c r="CG3477" s="39"/>
      <c r="CH3477" s="39"/>
      <c r="CI3477" s="39"/>
      <c r="CJ3477" s="39"/>
      <c r="CK3477" s="39"/>
      <c r="CL3477" s="39"/>
      <c r="CM3477" s="39"/>
      <c r="CN3477" s="39"/>
      <c r="CO3477" s="39"/>
      <c r="CP3477" s="39"/>
      <c r="CQ3477" s="39"/>
      <c r="CR3477" s="39"/>
      <c r="CS3477" s="39"/>
      <c r="CT3477" s="39"/>
      <c r="CU3477" s="39"/>
      <c r="CV3477" s="39"/>
      <c r="CW3477" s="39"/>
      <c r="CX3477" s="39"/>
      <c r="CY3477" s="39"/>
      <c r="CZ3477" s="39"/>
      <c r="DA3477" s="39"/>
      <c r="DB3477" s="39"/>
      <c r="DC3477" s="39"/>
      <c r="DD3477" s="39"/>
      <c r="DE3477" s="39"/>
    </row>
    <row r="3478" spans="1:109" s="38" customFormat="1" ht="12">
      <c r="A3478" s="298"/>
      <c r="B3478" s="298"/>
      <c r="C3478" s="298"/>
      <c r="D3478" s="298"/>
      <c r="E3478" s="298"/>
      <c r="F3478" s="298"/>
      <c r="G3478" s="298"/>
      <c r="H3478" s="298"/>
      <c r="I3478" s="298"/>
      <c r="J3478" s="298"/>
      <c r="K3478" s="298"/>
      <c r="L3478" s="299"/>
      <c r="M3478" s="302"/>
      <c r="N3478" s="298"/>
      <c r="O3478" s="238"/>
      <c r="P3478" s="238"/>
      <c r="Q3478" s="238"/>
      <c r="T3478" s="39"/>
      <c r="U3478" s="39"/>
      <c r="V3478" s="39"/>
      <c r="W3478" s="39"/>
      <c r="X3478" s="39"/>
      <c r="Y3478" s="39"/>
      <c r="Z3478" s="39"/>
      <c r="AA3478" s="39"/>
      <c r="AB3478" s="39"/>
      <c r="AC3478" s="39"/>
      <c r="AD3478" s="39"/>
      <c r="AE3478" s="39"/>
      <c r="AF3478" s="39"/>
      <c r="AG3478" s="39"/>
      <c r="AH3478" s="39"/>
      <c r="AI3478" s="39"/>
      <c r="AJ3478" s="39"/>
      <c r="AK3478" s="39"/>
      <c r="AL3478" s="39"/>
      <c r="AM3478" s="39"/>
      <c r="AN3478" s="39"/>
      <c r="AO3478" s="39"/>
      <c r="AP3478" s="39"/>
      <c r="AQ3478" s="39"/>
      <c r="AR3478" s="39"/>
      <c r="AS3478" s="39"/>
      <c r="AT3478" s="39"/>
      <c r="AU3478" s="39"/>
      <c r="AV3478" s="39"/>
      <c r="AW3478" s="39"/>
      <c r="AX3478" s="39"/>
      <c r="AY3478" s="39"/>
      <c r="AZ3478" s="39"/>
      <c r="BA3478" s="39"/>
      <c r="BB3478" s="39"/>
      <c r="BC3478" s="39"/>
      <c r="BD3478" s="39"/>
      <c r="BE3478" s="39"/>
      <c r="BF3478" s="39"/>
      <c r="BG3478" s="39"/>
      <c r="BH3478" s="39"/>
      <c r="BI3478" s="39"/>
      <c r="BJ3478" s="39"/>
      <c r="BK3478" s="39"/>
      <c r="BL3478" s="39"/>
      <c r="BM3478" s="39"/>
      <c r="BN3478" s="39"/>
      <c r="BO3478" s="39"/>
      <c r="BP3478" s="39"/>
      <c r="BQ3478" s="39"/>
      <c r="BR3478" s="39"/>
      <c r="BS3478" s="39"/>
      <c r="BT3478" s="39"/>
      <c r="BU3478" s="39"/>
      <c r="BV3478" s="39"/>
      <c r="BW3478" s="39"/>
      <c r="BX3478" s="39"/>
      <c r="BY3478" s="39"/>
      <c r="BZ3478" s="39"/>
      <c r="CA3478" s="39"/>
      <c r="CB3478" s="39"/>
      <c r="CC3478" s="39"/>
      <c r="CD3478" s="39"/>
      <c r="CE3478" s="39"/>
      <c r="CF3478" s="39"/>
      <c r="CG3478" s="39"/>
      <c r="CH3478" s="39"/>
      <c r="CI3478" s="39"/>
      <c r="CJ3478" s="39"/>
      <c r="CK3478" s="39"/>
      <c r="CL3478" s="39"/>
      <c r="CM3478" s="39"/>
      <c r="CN3478" s="39"/>
      <c r="CO3478" s="39"/>
      <c r="CP3478" s="39"/>
      <c r="CQ3478" s="39"/>
      <c r="CR3478" s="39"/>
      <c r="CS3478" s="39"/>
      <c r="CT3478" s="39"/>
      <c r="CU3478" s="39"/>
      <c r="CV3478" s="39"/>
      <c r="CW3478" s="39"/>
      <c r="CX3478" s="39"/>
      <c r="CY3478" s="39"/>
      <c r="CZ3478" s="39"/>
      <c r="DA3478" s="39"/>
      <c r="DB3478" s="39"/>
      <c r="DC3478" s="39"/>
      <c r="DD3478" s="39"/>
      <c r="DE3478" s="39"/>
    </row>
    <row r="3479" spans="1:109" s="38" customFormat="1" ht="12">
      <c r="A3479" s="298"/>
      <c r="B3479" s="298"/>
      <c r="C3479" s="298"/>
      <c r="D3479" s="298"/>
      <c r="E3479" s="298"/>
      <c r="F3479" s="298"/>
      <c r="G3479" s="298"/>
      <c r="H3479" s="298"/>
      <c r="I3479" s="298"/>
      <c r="J3479" s="298"/>
      <c r="K3479" s="298"/>
      <c r="L3479" s="299"/>
      <c r="M3479" s="302"/>
      <c r="N3479" s="298"/>
      <c r="O3479" s="238"/>
      <c r="P3479" s="238"/>
      <c r="Q3479" s="238"/>
      <c r="T3479" s="39"/>
      <c r="U3479" s="39"/>
      <c r="V3479" s="39"/>
      <c r="W3479" s="39"/>
      <c r="X3479" s="39"/>
      <c r="Y3479" s="39"/>
      <c r="Z3479" s="39"/>
      <c r="AA3479" s="39"/>
      <c r="AB3479" s="39"/>
      <c r="AC3479" s="39"/>
      <c r="AD3479" s="39"/>
      <c r="AE3479" s="39"/>
      <c r="AF3479" s="39"/>
      <c r="AG3479" s="39"/>
      <c r="AH3479" s="39"/>
      <c r="AI3479" s="39"/>
      <c r="AJ3479" s="39"/>
      <c r="AK3479" s="39"/>
      <c r="AL3479" s="39"/>
      <c r="AM3479" s="39"/>
      <c r="AN3479" s="39"/>
      <c r="AO3479" s="39"/>
      <c r="AP3479" s="39"/>
      <c r="AQ3479" s="39"/>
      <c r="AR3479" s="39"/>
      <c r="AS3479" s="39"/>
      <c r="AT3479" s="39"/>
      <c r="AU3479" s="39"/>
      <c r="AV3479" s="39"/>
      <c r="AW3479" s="39"/>
      <c r="AX3479" s="39"/>
      <c r="AY3479" s="39"/>
      <c r="AZ3479" s="39"/>
      <c r="BA3479" s="39"/>
      <c r="BB3479" s="39"/>
      <c r="BC3479" s="39"/>
      <c r="BD3479" s="39"/>
      <c r="BE3479" s="39"/>
      <c r="BF3479" s="39"/>
      <c r="BG3479" s="39"/>
      <c r="BH3479" s="39"/>
      <c r="BI3479" s="39"/>
      <c r="BJ3479" s="39"/>
      <c r="BK3479" s="39"/>
      <c r="BL3479" s="39"/>
      <c r="BM3479" s="39"/>
      <c r="BN3479" s="39"/>
      <c r="BO3479" s="39"/>
      <c r="BP3479" s="39"/>
      <c r="BQ3479" s="39"/>
      <c r="BR3479" s="39"/>
      <c r="BS3479" s="39"/>
      <c r="BT3479" s="39"/>
      <c r="BU3479" s="39"/>
      <c r="BV3479" s="39"/>
      <c r="BW3479" s="39"/>
      <c r="BX3479" s="39"/>
      <c r="BY3479" s="39"/>
      <c r="BZ3479" s="39"/>
      <c r="CA3479" s="39"/>
      <c r="CB3479" s="39"/>
      <c r="CC3479" s="39"/>
      <c r="CD3479" s="39"/>
      <c r="CE3479" s="39"/>
      <c r="CF3479" s="39"/>
      <c r="CG3479" s="39"/>
      <c r="CH3479" s="39"/>
      <c r="CI3479" s="39"/>
      <c r="CJ3479" s="39"/>
      <c r="CK3479" s="39"/>
      <c r="CL3479" s="39"/>
      <c r="CM3479" s="39"/>
      <c r="CN3479" s="39"/>
      <c r="CO3479" s="39"/>
      <c r="CP3479" s="39"/>
      <c r="CQ3479" s="39"/>
      <c r="CR3479" s="39"/>
      <c r="CS3479" s="39"/>
      <c r="CT3479" s="39"/>
      <c r="CU3479" s="39"/>
      <c r="CV3479" s="39"/>
      <c r="CW3479" s="39"/>
      <c r="CX3479" s="39"/>
      <c r="CY3479" s="39"/>
      <c r="CZ3479" s="39"/>
      <c r="DA3479" s="39"/>
      <c r="DB3479" s="39"/>
      <c r="DC3479" s="39"/>
      <c r="DD3479" s="39"/>
      <c r="DE3479" s="39"/>
    </row>
    <row r="3480" spans="1:109" s="38" customFormat="1" ht="12">
      <c r="A3480" s="298"/>
      <c r="B3480" s="298"/>
      <c r="C3480" s="298"/>
      <c r="D3480" s="298"/>
      <c r="E3480" s="298"/>
      <c r="F3480" s="298"/>
      <c r="G3480" s="298"/>
      <c r="H3480" s="298"/>
      <c r="I3480" s="298"/>
      <c r="J3480" s="298"/>
      <c r="K3480" s="298"/>
      <c r="L3480" s="299"/>
      <c r="M3480" s="302"/>
      <c r="N3480" s="298"/>
      <c r="O3480" s="238"/>
      <c r="P3480" s="238"/>
      <c r="Q3480" s="238"/>
      <c r="T3480" s="39"/>
      <c r="U3480" s="39"/>
      <c r="V3480" s="39"/>
      <c r="W3480" s="39"/>
      <c r="X3480" s="39"/>
      <c r="Y3480" s="39"/>
      <c r="Z3480" s="39"/>
      <c r="AA3480" s="39"/>
      <c r="AB3480" s="39"/>
      <c r="AC3480" s="39"/>
      <c r="AD3480" s="39"/>
      <c r="AE3480" s="39"/>
      <c r="AF3480" s="39"/>
      <c r="AG3480" s="39"/>
      <c r="AH3480" s="39"/>
      <c r="AI3480" s="39"/>
      <c r="AJ3480" s="39"/>
      <c r="AK3480" s="39"/>
      <c r="AL3480" s="39"/>
      <c r="AM3480" s="39"/>
      <c r="AN3480" s="39"/>
      <c r="AO3480" s="39"/>
      <c r="AP3480" s="39"/>
      <c r="AQ3480" s="39"/>
      <c r="AR3480" s="39"/>
      <c r="AS3480" s="39"/>
      <c r="AT3480" s="39"/>
      <c r="AU3480" s="39"/>
      <c r="AV3480" s="39"/>
      <c r="AW3480" s="39"/>
      <c r="AX3480" s="39"/>
      <c r="AY3480" s="39"/>
      <c r="AZ3480" s="39"/>
      <c r="BA3480" s="39"/>
      <c r="BB3480" s="39"/>
      <c r="BC3480" s="39"/>
      <c r="BD3480" s="39"/>
      <c r="BE3480" s="39"/>
      <c r="BF3480" s="39"/>
      <c r="BG3480" s="39"/>
      <c r="BH3480" s="39"/>
      <c r="BI3480" s="39"/>
      <c r="BJ3480" s="39"/>
      <c r="BK3480" s="39"/>
      <c r="BL3480" s="39"/>
      <c r="BM3480" s="39"/>
      <c r="BN3480" s="39"/>
      <c r="BO3480" s="39"/>
      <c r="BP3480" s="39"/>
      <c r="BQ3480" s="39"/>
      <c r="BR3480" s="39"/>
      <c r="BS3480" s="39"/>
      <c r="BT3480" s="39"/>
      <c r="BU3480" s="39"/>
      <c r="BV3480" s="39"/>
      <c r="BW3480" s="39"/>
      <c r="BX3480" s="39"/>
      <c r="BY3480" s="39"/>
      <c r="BZ3480" s="39"/>
      <c r="CA3480" s="39"/>
      <c r="CB3480" s="39"/>
      <c r="CC3480" s="39"/>
      <c r="CD3480" s="39"/>
      <c r="CE3480" s="39"/>
      <c r="CF3480" s="39"/>
      <c r="CG3480" s="39"/>
      <c r="CH3480" s="39"/>
      <c r="CI3480" s="39"/>
      <c r="CJ3480" s="39"/>
      <c r="CK3480" s="39"/>
      <c r="CL3480" s="39"/>
      <c r="CM3480" s="39"/>
      <c r="CN3480" s="39"/>
      <c r="CO3480" s="39"/>
      <c r="CP3480" s="39"/>
      <c r="CQ3480" s="39"/>
      <c r="CR3480" s="39"/>
      <c r="CS3480" s="39"/>
      <c r="CT3480" s="39"/>
      <c r="CU3480" s="39"/>
      <c r="CV3480" s="39"/>
      <c r="CW3480" s="39"/>
      <c r="CX3480" s="39"/>
      <c r="CY3480" s="39"/>
      <c r="CZ3480" s="39"/>
      <c r="DA3480" s="39"/>
      <c r="DB3480" s="39"/>
      <c r="DC3480" s="39"/>
      <c r="DD3480" s="39"/>
      <c r="DE3480" s="39"/>
    </row>
    <row r="3481" spans="1:109" s="38" customFormat="1" ht="12">
      <c r="A3481" s="298"/>
      <c r="B3481" s="298"/>
      <c r="C3481" s="298"/>
      <c r="D3481" s="298"/>
      <c r="E3481" s="298"/>
      <c r="F3481" s="298"/>
      <c r="G3481" s="298"/>
      <c r="H3481" s="298"/>
      <c r="I3481" s="298"/>
      <c r="J3481" s="298"/>
      <c r="K3481" s="298"/>
      <c r="L3481" s="299"/>
      <c r="M3481" s="302"/>
      <c r="N3481" s="298"/>
      <c r="O3481" s="238"/>
      <c r="P3481" s="238"/>
      <c r="Q3481" s="238"/>
      <c r="T3481" s="39"/>
      <c r="U3481" s="39"/>
      <c r="V3481" s="39"/>
      <c r="W3481" s="39"/>
      <c r="X3481" s="39"/>
      <c r="Y3481" s="39"/>
      <c r="Z3481" s="39"/>
      <c r="AA3481" s="39"/>
      <c r="AB3481" s="39"/>
      <c r="AC3481" s="39"/>
      <c r="AD3481" s="39"/>
      <c r="AE3481" s="39"/>
      <c r="AF3481" s="39"/>
      <c r="AG3481" s="39"/>
      <c r="AH3481" s="39"/>
      <c r="AI3481" s="39"/>
      <c r="AJ3481" s="39"/>
      <c r="AK3481" s="39"/>
      <c r="AL3481" s="39"/>
      <c r="AM3481" s="39"/>
      <c r="AN3481" s="39"/>
      <c r="AO3481" s="39"/>
      <c r="AP3481" s="39"/>
      <c r="AQ3481" s="39"/>
      <c r="AR3481" s="39"/>
      <c r="AS3481" s="39"/>
      <c r="AT3481" s="39"/>
      <c r="AU3481" s="39"/>
      <c r="AV3481" s="39"/>
      <c r="AW3481" s="39"/>
      <c r="AX3481" s="39"/>
      <c r="AY3481" s="39"/>
      <c r="AZ3481" s="39"/>
      <c r="BA3481" s="39"/>
      <c r="BB3481" s="39"/>
      <c r="BC3481" s="39"/>
      <c r="BD3481" s="39"/>
      <c r="BE3481" s="39"/>
      <c r="BF3481" s="39"/>
      <c r="BG3481" s="39"/>
      <c r="BH3481" s="39"/>
      <c r="BI3481" s="39"/>
      <c r="BJ3481" s="39"/>
      <c r="BK3481" s="39"/>
      <c r="BL3481" s="39"/>
      <c r="BM3481" s="39"/>
      <c r="BN3481" s="39"/>
      <c r="BO3481" s="39"/>
      <c r="BP3481" s="39"/>
      <c r="BQ3481" s="39"/>
      <c r="BR3481" s="39"/>
      <c r="BS3481" s="39"/>
      <c r="BT3481" s="39"/>
      <c r="BU3481" s="39"/>
      <c r="BV3481" s="39"/>
      <c r="BW3481" s="39"/>
      <c r="BX3481" s="39"/>
      <c r="BY3481" s="39"/>
      <c r="BZ3481" s="39"/>
      <c r="CA3481" s="39"/>
      <c r="CB3481" s="39"/>
      <c r="CC3481" s="39"/>
      <c r="CD3481" s="39"/>
      <c r="CE3481" s="39"/>
      <c r="CF3481" s="39"/>
      <c r="CG3481" s="39"/>
      <c r="CH3481" s="39"/>
      <c r="CI3481" s="39"/>
      <c r="CJ3481" s="39"/>
      <c r="CK3481" s="39"/>
      <c r="CL3481" s="39"/>
      <c r="CM3481" s="39"/>
      <c r="CN3481" s="39"/>
      <c r="CO3481" s="39"/>
      <c r="CP3481" s="39"/>
      <c r="CQ3481" s="39"/>
      <c r="CR3481" s="39"/>
      <c r="CS3481" s="39"/>
      <c r="CT3481" s="39"/>
      <c r="CU3481" s="39"/>
      <c r="CV3481" s="39"/>
      <c r="CW3481" s="39"/>
      <c r="CX3481" s="39"/>
      <c r="CY3481" s="39"/>
      <c r="CZ3481" s="39"/>
      <c r="DA3481" s="39"/>
      <c r="DB3481" s="39"/>
      <c r="DC3481" s="39"/>
      <c r="DD3481" s="39"/>
      <c r="DE3481" s="39"/>
    </row>
    <row r="3482" spans="1:109" s="38" customFormat="1" ht="12">
      <c r="A3482" s="298"/>
      <c r="B3482" s="298"/>
      <c r="C3482" s="298"/>
      <c r="D3482" s="298"/>
      <c r="E3482" s="298"/>
      <c r="F3482" s="298"/>
      <c r="G3482" s="298"/>
      <c r="H3482" s="298"/>
      <c r="I3482" s="298"/>
      <c r="J3482" s="298"/>
      <c r="K3482" s="298"/>
      <c r="L3482" s="299"/>
      <c r="M3482" s="302"/>
      <c r="N3482" s="298"/>
      <c r="O3482" s="238"/>
      <c r="P3482" s="238"/>
      <c r="Q3482" s="238"/>
      <c r="T3482" s="39"/>
      <c r="U3482" s="39"/>
      <c r="V3482" s="39"/>
      <c r="W3482" s="39"/>
      <c r="X3482" s="39"/>
      <c r="Y3482" s="39"/>
      <c r="Z3482" s="39"/>
      <c r="AA3482" s="39"/>
      <c r="AB3482" s="39"/>
      <c r="AC3482" s="39"/>
      <c r="AD3482" s="39"/>
      <c r="AE3482" s="39"/>
      <c r="AF3482" s="39"/>
      <c r="AG3482" s="39"/>
      <c r="AH3482" s="39"/>
      <c r="AI3482" s="39"/>
      <c r="AJ3482" s="39"/>
      <c r="AK3482" s="39"/>
      <c r="AL3482" s="39"/>
      <c r="AM3482" s="39"/>
      <c r="AN3482" s="39"/>
      <c r="AO3482" s="39"/>
      <c r="AP3482" s="39"/>
      <c r="AQ3482" s="39"/>
      <c r="AR3482" s="39"/>
      <c r="AS3482" s="39"/>
      <c r="AT3482" s="39"/>
      <c r="AU3482" s="39"/>
      <c r="AV3482" s="39"/>
      <c r="AW3482" s="39"/>
      <c r="AX3482" s="39"/>
      <c r="AY3482" s="39"/>
      <c r="AZ3482" s="39"/>
      <c r="BA3482" s="39"/>
      <c r="BB3482" s="39"/>
      <c r="BC3482" s="39"/>
      <c r="BD3482" s="39"/>
      <c r="BE3482" s="39"/>
      <c r="BF3482" s="39"/>
      <c r="BG3482" s="39"/>
      <c r="BH3482" s="39"/>
      <c r="BI3482" s="39"/>
      <c r="BJ3482" s="39"/>
      <c r="BK3482" s="39"/>
      <c r="BL3482" s="39"/>
      <c r="BM3482" s="39"/>
      <c r="BN3482" s="39"/>
      <c r="BO3482" s="39"/>
      <c r="BP3482" s="39"/>
      <c r="BQ3482" s="39"/>
      <c r="BR3482" s="39"/>
      <c r="BS3482" s="39"/>
      <c r="BT3482" s="39"/>
      <c r="BU3482" s="39"/>
      <c r="BV3482" s="39"/>
      <c r="BW3482" s="39"/>
      <c r="BX3482" s="39"/>
      <c r="BY3482" s="39"/>
      <c r="BZ3482" s="39"/>
      <c r="CA3482" s="39"/>
      <c r="CB3482" s="39"/>
      <c r="CC3482" s="39"/>
      <c r="CD3482" s="39"/>
      <c r="CE3482" s="39"/>
      <c r="CF3482" s="39"/>
      <c r="CG3482" s="39"/>
      <c r="CH3482" s="39"/>
      <c r="CI3482" s="39"/>
      <c r="CJ3482" s="39"/>
      <c r="CK3482" s="39"/>
      <c r="CL3482" s="39"/>
      <c r="CM3482" s="39"/>
      <c r="CN3482" s="39"/>
      <c r="CO3482" s="39"/>
      <c r="CP3482" s="39"/>
      <c r="CQ3482" s="39"/>
      <c r="CR3482" s="39"/>
      <c r="CS3482" s="39"/>
      <c r="CT3482" s="39"/>
      <c r="CU3482" s="39"/>
      <c r="CV3482" s="39"/>
      <c r="CW3482" s="39"/>
      <c r="CX3482" s="39"/>
      <c r="CY3482" s="39"/>
      <c r="CZ3482" s="39"/>
      <c r="DA3482" s="39"/>
      <c r="DB3482" s="39"/>
      <c r="DC3482" s="39"/>
      <c r="DD3482" s="39"/>
      <c r="DE3482" s="39"/>
    </row>
    <row r="3483" spans="1:109" s="38" customFormat="1" ht="12">
      <c r="A3483" s="298"/>
      <c r="B3483" s="298"/>
      <c r="C3483" s="298"/>
      <c r="D3483" s="298"/>
      <c r="E3483" s="298"/>
      <c r="F3483" s="298"/>
      <c r="G3483" s="298"/>
      <c r="H3483" s="298"/>
      <c r="I3483" s="298"/>
      <c r="J3483" s="298"/>
      <c r="K3483" s="298"/>
      <c r="L3483" s="299"/>
      <c r="M3483" s="302"/>
      <c r="N3483" s="298"/>
      <c r="O3483" s="238"/>
      <c r="P3483" s="238"/>
      <c r="Q3483" s="238"/>
      <c r="T3483" s="39"/>
      <c r="U3483" s="39"/>
      <c r="V3483" s="39"/>
      <c r="W3483" s="39"/>
      <c r="X3483" s="39"/>
      <c r="Y3483" s="39"/>
      <c r="Z3483" s="39"/>
      <c r="AA3483" s="39"/>
      <c r="AB3483" s="39"/>
      <c r="AC3483" s="39"/>
      <c r="AD3483" s="39"/>
      <c r="AE3483" s="39"/>
      <c r="AF3483" s="39"/>
      <c r="AG3483" s="39"/>
      <c r="AH3483" s="39"/>
      <c r="AI3483" s="39"/>
      <c r="AJ3483" s="39"/>
      <c r="AK3483" s="39"/>
      <c r="AL3483" s="39"/>
      <c r="AM3483" s="39"/>
      <c r="AN3483" s="39"/>
      <c r="AO3483" s="39"/>
      <c r="AP3483" s="39"/>
      <c r="AQ3483" s="39"/>
      <c r="AR3483" s="39"/>
      <c r="AS3483" s="39"/>
      <c r="AT3483" s="39"/>
      <c r="AU3483" s="39"/>
      <c r="AV3483" s="39"/>
      <c r="AW3483" s="39"/>
      <c r="AX3483" s="39"/>
      <c r="AY3483" s="39"/>
      <c r="AZ3483" s="39"/>
      <c r="BA3483" s="39"/>
      <c r="BB3483" s="39"/>
      <c r="BC3483" s="39"/>
      <c r="BD3483" s="39"/>
      <c r="BE3483" s="39"/>
      <c r="BF3483" s="39"/>
      <c r="BG3483" s="39"/>
      <c r="BH3483" s="39"/>
      <c r="BI3483" s="39"/>
      <c r="BJ3483" s="39"/>
      <c r="BK3483" s="39"/>
      <c r="BL3483" s="39"/>
      <c r="BM3483" s="39"/>
      <c r="BN3483" s="39"/>
      <c r="BO3483" s="39"/>
      <c r="BP3483" s="39"/>
      <c r="BQ3483" s="39"/>
      <c r="BR3483" s="39"/>
      <c r="BS3483" s="39"/>
      <c r="BT3483" s="39"/>
      <c r="BU3483" s="39"/>
      <c r="BV3483" s="39"/>
      <c r="BW3483" s="39"/>
      <c r="BX3483" s="39"/>
      <c r="BY3483" s="39"/>
      <c r="BZ3483" s="39"/>
      <c r="CA3483" s="39"/>
      <c r="CB3483" s="39"/>
      <c r="CC3483" s="39"/>
      <c r="CD3483" s="39"/>
      <c r="CE3483" s="39"/>
      <c r="CF3483" s="39"/>
      <c r="CG3483" s="39"/>
      <c r="CH3483" s="39"/>
      <c r="CI3483" s="39"/>
      <c r="CJ3483" s="39"/>
      <c r="CK3483" s="39"/>
      <c r="CL3483" s="39"/>
      <c r="CM3483" s="39"/>
      <c r="CN3483" s="39"/>
      <c r="CO3483" s="39"/>
      <c r="CP3483" s="39"/>
      <c r="CQ3483" s="39"/>
      <c r="CR3483" s="39"/>
      <c r="CS3483" s="39"/>
      <c r="CT3483" s="39"/>
      <c r="CU3483" s="39"/>
      <c r="CV3483" s="39"/>
      <c r="CW3483" s="39"/>
      <c r="CX3483" s="39"/>
      <c r="CY3483" s="39"/>
      <c r="CZ3483" s="39"/>
      <c r="DA3483" s="39"/>
      <c r="DB3483" s="39"/>
      <c r="DC3483" s="39"/>
      <c r="DD3483" s="39"/>
      <c r="DE3483" s="39"/>
    </row>
    <row r="3484" spans="1:109" s="38" customFormat="1" ht="12">
      <c r="A3484" s="298"/>
      <c r="B3484" s="298"/>
      <c r="C3484" s="298"/>
      <c r="D3484" s="298"/>
      <c r="E3484" s="298"/>
      <c r="F3484" s="298"/>
      <c r="G3484" s="298"/>
      <c r="H3484" s="298"/>
      <c r="I3484" s="298"/>
      <c r="J3484" s="298"/>
      <c r="K3484" s="298"/>
      <c r="L3484" s="299"/>
      <c r="M3484" s="302"/>
      <c r="N3484" s="298"/>
      <c r="O3484" s="238"/>
      <c r="P3484" s="238"/>
      <c r="Q3484" s="238"/>
      <c r="T3484" s="39"/>
      <c r="U3484" s="39"/>
      <c r="V3484" s="39"/>
      <c r="W3484" s="39"/>
      <c r="X3484" s="39"/>
      <c r="Y3484" s="39"/>
      <c r="Z3484" s="39"/>
      <c r="AA3484" s="39"/>
      <c r="AB3484" s="39"/>
      <c r="AC3484" s="39"/>
      <c r="AD3484" s="39"/>
      <c r="AE3484" s="39"/>
      <c r="AF3484" s="39"/>
      <c r="AG3484" s="39"/>
      <c r="AH3484" s="39"/>
      <c r="AI3484" s="39"/>
      <c r="AJ3484" s="39"/>
      <c r="AK3484" s="39"/>
      <c r="AL3484" s="39"/>
      <c r="AM3484" s="39"/>
      <c r="AN3484" s="39"/>
      <c r="AO3484" s="39"/>
      <c r="AP3484" s="39"/>
      <c r="AQ3484" s="39"/>
      <c r="AR3484" s="39"/>
      <c r="AS3484" s="39"/>
      <c r="AT3484" s="39"/>
      <c r="AU3484" s="39"/>
      <c r="AV3484" s="39"/>
      <c r="AW3484" s="39"/>
      <c r="AX3484" s="39"/>
      <c r="AY3484" s="39"/>
      <c r="AZ3484" s="39"/>
      <c r="BA3484" s="39"/>
      <c r="BB3484" s="39"/>
      <c r="BC3484" s="39"/>
      <c r="BD3484" s="39"/>
      <c r="BE3484" s="39"/>
      <c r="BF3484" s="39"/>
      <c r="BG3484" s="39"/>
      <c r="BH3484" s="39"/>
      <c r="BI3484" s="39"/>
      <c r="BJ3484" s="39"/>
      <c r="BK3484" s="39"/>
      <c r="BL3484" s="39"/>
      <c r="BM3484" s="39"/>
      <c r="BN3484" s="39"/>
      <c r="BO3484" s="39"/>
      <c r="BP3484" s="39"/>
      <c r="BQ3484" s="39"/>
      <c r="BR3484" s="39"/>
      <c r="BS3484" s="39"/>
      <c r="BT3484" s="39"/>
      <c r="BU3484" s="39"/>
      <c r="BV3484" s="39"/>
      <c r="BW3484" s="39"/>
      <c r="BX3484" s="39"/>
      <c r="BY3484" s="39"/>
      <c r="BZ3484" s="39"/>
      <c r="CA3484" s="39"/>
      <c r="CB3484" s="39"/>
      <c r="CC3484" s="39"/>
      <c r="CD3484" s="39"/>
      <c r="CE3484" s="39"/>
      <c r="CF3484" s="39"/>
      <c r="CG3484" s="39"/>
      <c r="CH3484" s="39"/>
      <c r="CI3484" s="39"/>
      <c r="CJ3484" s="39"/>
      <c r="CK3484" s="39"/>
      <c r="CL3484" s="39"/>
      <c r="CM3484" s="39"/>
      <c r="CN3484" s="39"/>
      <c r="CO3484" s="39"/>
      <c r="CP3484" s="39"/>
      <c r="CQ3484" s="39"/>
      <c r="CR3484" s="39"/>
      <c r="CS3484" s="39"/>
      <c r="CT3484" s="39"/>
      <c r="CU3484" s="39"/>
      <c r="CV3484" s="39"/>
      <c r="CW3484" s="39"/>
      <c r="CX3484" s="39"/>
      <c r="CY3484" s="39"/>
      <c r="CZ3484" s="39"/>
      <c r="DA3484" s="39"/>
      <c r="DB3484" s="39"/>
      <c r="DC3484" s="39"/>
      <c r="DD3484" s="39"/>
      <c r="DE3484" s="39"/>
    </row>
    <row r="3485" spans="1:109" s="38" customFormat="1" ht="12">
      <c r="A3485" s="298"/>
      <c r="B3485" s="298"/>
      <c r="C3485" s="298"/>
      <c r="D3485" s="298"/>
      <c r="E3485" s="298"/>
      <c r="F3485" s="298"/>
      <c r="G3485" s="298"/>
      <c r="H3485" s="298"/>
      <c r="I3485" s="298"/>
      <c r="J3485" s="298"/>
      <c r="K3485" s="298"/>
      <c r="L3485" s="299"/>
      <c r="M3485" s="302"/>
      <c r="N3485" s="298"/>
      <c r="O3485" s="238"/>
      <c r="P3485" s="238"/>
      <c r="Q3485" s="238"/>
      <c r="T3485" s="39"/>
      <c r="U3485" s="39"/>
      <c r="V3485" s="39"/>
      <c r="W3485" s="39"/>
      <c r="X3485" s="39"/>
      <c r="Y3485" s="39"/>
      <c r="Z3485" s="39"/>
      <c r="AA3485" s="39"/>
      <c r="AB3485" s="39"/>
      <c r="AC3485" s="39"/>
      <c r="AD3485" s="39"/>
      <c r="AE3485" s="39"/>
      <c r="AF3485" s="39"/>
      <c r="AG3485" s="39"/>
      <c r="AH3485" s="39"/>
      <c r="AI3485" s="39"/>
      <c r="AJ3485" s="39"/>
      <c r="AK3485" s="39"/>
      <c r="AL3485" s="39"/>
      <c r="AM3485" s="39"/>
      <c r="AN3485" s="39"/>
      <c r="AO3485" s="39"/>
      <c r="AP3485" s="39"/>
      <c r="AQ3485" s="39"/>
      <c r="AR3485" s="39"/>
      <c r="AS3485" s="39"/>
      <c r="AT3485" s="39"/>
      <c r="AU3485" s="39"/>
      <c r="AV3485" s="39"/>
      <c r="AW3485" s="39"/>
      <c r="AX3485" s="39"/>
      <c r="AY3485" s="39"/>
      <c r="AZ3485" s="39"/>
      <c r="BA3485" s="39"/>
      <c r="BB3485" s="39"/>
      <c r="BC3485" s="39"/>
      <c r="BD3485" s="39"/>
      <c r="BE3485" s="39"/>
      <c r="BF3485" s="39"/>
      <c r="BG3485" s="39"/>
      <c r="BH3485" s="39"/>
      <c r="BI3485" s="39"/>
      <c r="BJ3485" s="39"/>
      <c r="BK3485" s="39"/>
      <c r="BL3485" s="39"/>
      <c r="BM3485" s="39"/>
      <c r="BN3485" s="39"/>
      <c r="BO3485" s="39"/>
      <c r="BP3485" s="39"/>
      <c r="BQ3485" s="39"/>
      <c r="BR3485" s="39"/>
      <c r="BS3485" s="39"/>
      <c r="BT3485" s="39"/>
      <c r="BU3485" s="39"/>
      <c r="BV3485" s="39"/>
      <c r="BW3485" s="39"/>
      <c r="BX3485" s="39"/>
      <c r="BY3485" s="39"/>
      <c r="BZ3485" s="39"/>
      <c r="CA3485" s="39"/>
      <c r="CB3485" s="39"/>
      <c r="CC3485" s="39"/>
      <c r="CD3485" s="39"/>
      <c r="CE3485" s="39"/>
      <c r="CF3485" s="39"/>
      <c r="CG3485" s="39"/>
      <c r="CH3485" s="39"/>
      <c r="CI3485" s="39"/>
      <c r="CJ3485" s="39"/>
      <c r="CK3485" s="39"/>
      <c r="CL3485" s="39"/>
      <c r="CM3485" s="39"/>
      <c r="CN3485" s="39"/>
      <c r="CO3485" s="39"/>
      <c r="CP3485" s="39"/>
      <c r="CQ3485" s="39"/>
      <c r="CR3485" s="39"/>
      <c r="CS3485" s="39"/>
      <c r="CT3485" s="39"/>
      <c r="CU3485" s="39"/>
      <c r="CV3485" s="39"/>
      <c r="CW3485" s="39"/>
      <c r="CX3485" s="39"/>
      <c r="CY3485" s="39"/>
      <c r="CZ3485" s="39"/>
      <c r="DA3485" s="39"/>
      <c r="DB3485" s="39"/>
      <c r="DC3485" s="39"/>
      <c r="DD3485" s="39"/>
      <c r="DE3485" s="39"/>
    </row>
    <row r="3486" spans="1:109" s="38" customFormat="1" ht="12">
      <c r="A3486" s="298"/>
      <c r="B3486" s="298"/>
      <c r="C3486" s="298"/>
      <c r="D3486" s="298"/>
      <c r="E3486" s="298"/>
      <c r="F3486" s="298"/>
      <c r="G3486" s="298"/>
      <c r="H3486" s="298"/>
      <c r="I3486" s="298"/>
      <c r="J3486" s="298"/>
      <c r="K3486" s="298"/>
      <c r="L3486" s="299"/>
      <c r="M3486" s="302"/>
      <c r="N3486" s="298"/>
      <c r="O3486" s="238"/>
      <c r="P3486" s="238"/>
      <c r="Q3486" s="238"/>
      <c r="T3486" s="39"/>
      <c r="U3486" s="39"/>
      <c r="V3486" s="39"/>
      <c r="W3486" s="39"/>
      <c r="X3486" s="39"/>
      <c r="Y3486" s="39"/>
      <c r="Z3486" s="39"/>
      <c r="AA3486" s="39"/>
      <c r="AB3486" s="39"/>
      <c r="AC3486" s="39"/>
      <c r="AD3486" s="39"/>
      <c r="AE3486" s="39"/>
      <c r="AF3486" s="39"/>
      <c r="AG3486" s="39"/>
      <c r="AH3486" s="39"/>
      <c r="AI3486" s="39"/>
      <c r="AJ3486" s="39"/>
      <c r="AK3486" s="39"/>
      <c r="AL3486" s="39"/>
      <c r="AM3486" s="39"/>
      <c r="AN3486" s="39"/>
      <c r="AO3486" s="39"/>
      <c r="AP3486" s="39"/>
      <c r="AQ3486" s="39"/>
      <c r="AR3486" s="39"/>
      <c r="AS3486" s="39"/>
      <c r="AT3486" s="39"/>
      <c r="AU3486" s="39"/>
      <c r="AV3486" s="39"/>
      <c r="AW3486" s="39"/>
      <c r="AX3486" s="39"/>
      <c r="AY3486" s="39"/>
      <c r="AZ3486" s="39"/>
      <c r="BA3486" s="39"/>
      <c r="BB3486" s="39"/>
      <c r="BC3486" s="39"/>
      <c r="BD3486" s="39"/>
      <c r="BE3486" s="39"/>
      <c r="BF3486" s="39"/>
      <c r="BG3486" s="39"/>
      <c r="BH3486" s="39"/>
      <c r="BI3486" s="39"/>
      <c r="BJ3486" s="39"/>
      <c r="BK3486" s="39"/>
      <c r="BL3486" s="39"/>
      <c r="BM3486" s="39"/>
      <c r="BN3486" s="39"/>
      <c r="BO3486" s="39"/>
      <c r="BP3486" s="39"/>
      <c r="BQ3486" s="39"/>
      <c r="BR3486" s="39"/>
      <c r="BS3486" s="39"/>
      <c r="BT3486" s="39"/>
      <c r="BU3486" s="39"/>
      <c r="BV3486" s="39"/>
      <c r="BW3486" s="39"/>
      <c r="BX3486" s="39"/>
      <c r="BY3486" s="39"/>
      <c r="BZ3486" s="39"/>
      <c r="CA3486" s="39"/>
      <c r="CB3486" s="39"/>
      <c r="CC3486" s="39"/>
      <c r="CD3486" s="39"/>
      <c r="CE3486" s="39"/>
      <c r="CF3486" s="39"/>
      <c r="CG3486" s="39"/>
      <c r="CH3486" s="39"/>
      <c r="CI3486" s="39"/>
      <c r="CJ3486" s="39"/>
      <c r="CK3486" s="39"/>
      <c r="CL3486" s="39"/>
      <c r="CM3486" s="39"/>
      <c r="CN3486" s="39"/>
      <c r="CO3486" s="39"/>
      <c r="CP3486" s="39"/>
      <c r="CQ3486" s="39"/>
      <c r="CR3486" s="39"/>
      <c r="CS3486" s="39"/>
      <c r="CT3486" s="39"/>
      <c r="CU3486" s="39"/>
      <c r="CV3486" s="39"/>
      <c r="CW3486" s="39"/>
      <c r="CX3486" s="39"/>
      <c r="CY3486" s="39"/>
      <c r="CZ3486" s="39"/>
      <c r="DA3486" s="39"/>
      <c r="DB3486" s="39"/>
      <c r="DC3486" s="39"/>
      <c r="DD3486" s="39"/>
      <c r="DE3486" s="39"/>
    </row>
    <row r="3487" spans="1:109" s="38" customFormat="1" ht="12">
      <c r="A3487" s="298"/>
      <c r="B3487" s="298"/>
      <c r="C3487" s="298"/>
      <c r="D3487" s="298"/>
      <c r="E3487" s="298"/>
      <c r="F3487" s="298"/>
      <c r="G3487" s="298"/>
      <c r="H3487" s="298"/>
      <c r="I3487" s="298"/>
      <c r="J3487" s="298"/>
      <c r="K3487" s="298"/>
      <c r="L3487" s="299"/>
      <c r="M3487" s="302"/>
      <c r="N3487" s="298"/>
      <c r="O3487" s="238"/>
      <c r="P3487" s="238"/>
      <c r="Q3487" s="238"/>
      <c r="T3487" s="39"/>
      <c r="U3487" s="39"/>
      <c r="V3487" s="39"/>
      <c r="W3487" s="39"/>
      <c r="X3487" s="39"/>
      <c r="Y3487" s="39"/>
      <c r="Z3487" s="39"/>
      <c r="AA3487" s="39"/>
      <c r="AB3487" s="39"/>
      <c r="AC3487" s="39"/>
      <c r="AD3487" s="39"/>
      <c r="AE3487" s="39"/>
      <c r="AF3487" s="39"/>
      <c r="AG3487" s="39"/>
      <c r="AH3487" s="39"/>
      <c r="AI3487" s="39"/>
      <c r="AJ3487" s="39"/>
      <c r="AK3487" s="39"/>
      <c r="AL3487" s="39"/>
      <c r="AM3487" s="39"/>
      <c r="AN3487" s="39"/>
      <c r="AO3487" s="39"/>
      <c r="AP3487" s="39"/>
      <c r="AQ3487" s="39"/>
      <c r="AR3487" s="39"/>
      <c r="AS3487" s="39"/>
      <c r="AT3487" s="39"/>
      <c r="AU3487" s="39"/>
      <c r="AV3487" s="39"/>
      <c r="AW3487" s="39"/>
      <c r="AX3487" s="39"/>
      <c r="AY3487" s="39"/>
      <c r="AZ3487" s="39"/>
      <c r="BA3487" s="39"/>
      <c r="BB3487" s="39"/>
      <c r="BC3487" s="39"/>
      <c r="BD3487" s="39"/>
      <c r="BE3487" s="39"/>
      <c r="BF3487" s="39"/>
      <c r="BG3487" s="39"/>
      <c r="BH3487" s="39"/>
      <c r="BI3487" s="39"/>
      <c r="BJ3487" s="39"/>
      <c r="BK3487" s="39"/>
      <c r="BL3487" s="39"/>
      <c r="BM3487" s="39"/>
      <c r="BN3487" s="39"/>
      <c r="BO3487" s="39"/>
      <c r="BP3487" s="39"/>
      <c r="BQ3487" s="39"/>
      <c r="BR3487" s="39"/>
      <c r="BS3487" s="39"/>
      <c r="BT3487" s="39"/>
      <c r="BU3487" s="39"/>
      <c r="BV3487" s="39"/>
      <c r="BW3487" s="39"/>
      <c r="BX3487" s="39"/>
      <c r="BY3487" s="39"/>
      <c r="BZ3487" s="39"/>
      <c r="CA3487" s="39"/>
      <c r="CB3487" s="39"/>
      <c r="CC3487" s="39"/>
      <c r="CD3487" s="39"/>
      <c r="CE3487" s="39"/>
      <c r="CF3487" s="39"/>
      <c r="CG3487" s="39"/>
      <c r="CH3487" s="39"/>
      <c r="CI3487" s="39"/>
      <c r="CJ3487" s="39"/>
      <c r="CK3487" s="39"/>
      <c r="CL3487" s="39"/>
      <c r="CM3487" s="39"/>
      <c r="CN3487" s="39"/>
      <c r="CO3487" s="39"/>
      <c r="CP3487" s="39"/>
      <c r="CQ3487" s="39"/>
      <c r="CR3487" s="39"/>
      <c r="CS3487" s="39"/>
      <c r="CT3487" s="39"/>
      <c r="CU3487" s="39"/>
      <c r="CV3487" s="39"/>
      <c r="CW3487" s="39"/>
      <c r="CX3487" s="39"/>
      <c r="CY3487" s="39"/>
      <c r="CZ3487" s="39"/>
      <c r="DA3487" s="39"/>
      <c r="DB3487" s="39"/>
      <c r="DC3487" s="39"/>
      <c r="DD3487" s="39"/>
      <c r="DE3487" s="39"/>
    </row>
    <row r="3488" spans="1:109" s="38" customFormat="1" ht="12">
      <c r="A3488" s="298"/>
      <c r="B3488" s="298"/>
      <c r="C3488" s="298"/>
      <c r="D3488" s="298"/>
      <c r="E3488" s="298"/>
      <c r="F3488" s="298"/>
      <c r="G3488" s="298"/>
      <c r="H3488" s="298"/>
      <c r="I3488" s="298"/>
      <c r="J3488" s="298"/>
      <c r="K3488" s="298"/>
      <c r="L3488" s="299"/>
      <c r="M3488" s="302"/>
      <c r="N3488" s="298"/>
      <c r="O3488" s="238"/>
      <c r="P3488" s="238"/>
      <c r="Q3488" s="238"/>
      <c r="T3488" s="39"/>
      <c r="U3488" s="39"/>
      <c r="V3488" s="39"/>
      <c r="W3488" s="39"/>
      <c r="X3488" s="39"/>
      <c r="Y3488" s="39"/>
      <c r="Z3488" s="39"/>
      <c r="AA3488" s="39"/>
      <c r="AB3488" s="39"/>
      <c r="AC3488" s="39"/>
      <c r="AD3488" s="39"/>
      <c r="AE3488" s="39"/>
      <c r="AF3488" s="39"/>
      <c r="AG3488" s="39"/>
      <c r="AH3488" s="39"/>
      <c r="AI3488" s="39"/>
      <c r="AJ3488" s="39"/>
      <c r="AK3488" s="39"/>
      <c r="AL3488" s="39"/>
      <c r="AM3488" s="39"/>
      <c r="AN3488" s="39"/>
      <c r="AO3488" s="39"/>
      <c r="AP3488" s="39"/>
      <c r="AQ3488" s="39"/>
      <c r="AR3488" s="39"/>
      <c r="AS3488" s="39"/>
      <c r="AT3488" s="39"/>
      <c r="AU3488" s="39"/>
      <c r="AV3488" s="39"/>
      <c r="AW3488" s="39"/>
      <c r="AX3488" s="39"/>
      <c r="AY3488" s="39"/>
      <c r="AZ3488" s="39"/>
      <c r="BA3488" s="39"/>
      <c r="BB3488" s="39"/>
      <c r="BC3488" s="39"/>
      <c r="BD3488" s="39"/>
      <c r="BE3488" s="39"/>
      <c r="BF3488" s="39"/>
      <c r="BG3488" s="39"/>
      <c r="BH3488" s="39"/>
      <c r="BI3488" s="39"/>
      <c r="BJ3488" s="39"/>
      <c r="BK3488" s="39"/>
      <c r="BL3488" s="39"/>
      <c r="BM3488" s="39"/>
      <c r="BN3488" s="39"/>
      <c r="BO3488" s="39"/>
      <c r="BP3488" s="39"/>
      <c r="BQ3488" s="39"/>
      <c r="BR3488" s="39"/>
      <c r="BS3488" s="39"/>
      <c r="BT3488" s="39"/>
      <c r="BU3488" s="39"/>
      <c r="BV3488" s="39"/>
      <c r="BW3488" s="39"/>
      <c r="BX3488" s="39"/>
      <c r="BY3488" s="39"/>
      <c r="BZ3488" s="39"/>
      <c r="CA3488" s="39"/>
      <c r="CB3488" s="39"/>
      <c r="CC3488" s="39"/>
      <c r="CD3488" s="39"/>
      <c r="CE3488" s="39"/>
      <c r="CF3488" s="39"/>
      <c r="CG3488" s="39"/>
      <c r="CH3488" s="39"/>
      <c r="CI3488" s="39"/>
      <c r="CJ3488" s="39"/>
      <c r="CK3488" s="39"/>
      <c r="CL3488" s="39"/>
      <c r="CM3488" s="39"/>
      <c r="CN3488" s="39"/>
      <c r="CO3488" s="39"/>
      <c r="CP3488" s="39"/>
      <c r="CQ3488" s="39"/>
      <c r="CR3488" s="39"/>
      <c r="CS3488" s="39"/>
      <c r="CT3488" s="39"/>
      <c r="CU3488" s="39"/>
      <c r="CV3488" s="39"/>
      <c r="CW3488" s="39"/>
      <c r="CX3488" s="39"/>
      <c r="CY3488" s="39"/>
      <c r="CZ3488" s="39"/>
      <c r="DA3488" s="39"/>
      <c r="DB3488" s="39"/>
      <c r="DC3488" s="39"/>
      <c r="DD3488" s="39"/>
      <c r="DE3488" s="39"/>
    </row>
    <row r="3489" spans="1:109" s="38" customFormat="1" ht="12">
      <c r="A3489" s="298"/>
      <c r="B3489" s="298"/>
      <c r="C3489" s="298"/>
      <c r="D3489" s="298"/>
      <c r="E3489" s="298"/>
      <c r="F3489" s="298"/>
      <c r="G3489" s="298"/>
      <c r="H3489" s="298"/>
      <c r="I3489" s="298"/>
      <c r="J3489" s="298"/>
      <c r="K3489" s="298"/>
      <c r="L3489" s="299"/>
      <c r="M3489" s="302"/>
      <c r="N3489" s="298"/>
      <c r="O3489" s="238"/>
      <c r="P3489" s="238"/>
      <c r="Q3489" s="238"/>
      <c r="T3489" s="39"/>
      <c r="U3489" s="39"/>
      <c r="V3489" s="39"/>
      <c r="W3489" s="39"/>
      <c r="X3489" s="39"/>
      <c r="Y3489" s="39"/>
      <c r="Z3489" s="39"/>
      <c r="AA3489" s="39"/>
      <c r="AB3489" s="39"/>
      <c r="AC3489" s="39"/>
      <c r="AD3489" s="39"/>
      <c r="AE3489" s="39"/>
      <c r="AF3489" s="39"/>
      <c r="AG3489" s="39"/>
      <c r="AH3489" s="39"/>
      <c r="AI3489" s="39"/>
      <c r="AJ3489" s="39"/>
      <c r="AK3489" s="39"/>
      <c r="AL3489" s="39"/>
      <c r="AM3489" s="39"/>
      <c r="AN3489" s="39"/>
      <c r="AO3489" s="39"/>
      <c r="AP3489" s="39"/>
      <c r="AQ3489" s="39"/>
      <c r="AR3489" s="39"/>
      <c r="AS3489" s="39"/>
      <c r="AT3489" s="39"/>
      <c r="AU3489" s="39"/>
      <c r="AV3489" s="39"/>
      <c r="AW3489" s="39"/>
      <c r="AX3489" s="39"/>
      <c r="AY3489" s="39"/>
      <c r="AZ3489" s="39"/>
      <c r="BA3489" s="39"/>
      <c r="BB3489" s="39"/>
      <c r="BC3489" s="39"/>
      <c r="BD3489" s="39"/>
      <c r="BE3489" s="39"/>
      <c r="BF3489" s="39"/>
      <c r="BG3489" s="39"/>
      <c r="BH3489" s="39"/>
      <c r="BI3489" s="39"/>
      <c r="BJ3489" s="39"/>
      <c r="BK3489" s="39"/>
      <c r="BL3489" s="39"/>
      <c r="BM3489" s="39"/>
      <c r="BN3489" s="39"/>
      <c r="BO3489" s="39"/>
      <c r="BP3489" s="39"/>
      <c r="BQ3489" s="39"/>
      <c r="BR3489" s="39"/>
      <c r="BS3489" s="39"/>
      <c r="BT3489" s="39"/>
      <c r="BU3489" s="39"/>
      <c r="BV3489" s="39"/>
      <c r="BW3489" s="39"/>
      <c r="BX3489" s="39"/>
      <c r="BY3489" s="39"/>
      <c r="BZ3489" s="39"/>
      <c r="CA3489" s="39"/>
      <c r="CB3489" s="39"/>
      <c r="CC3489" s="39"/>
      <c r="CD3489" s="39"/>
      <c r="CE3489" s="39"/>
      <c r="CF3489" s="39"/>
      <c r="CG3489" s="39"/>
      <c r="CH3489" s="39"/>
      <c r="CI3489" s="39"/>
      <c r="CJ3489" s="39"/>
      <c r="CK3489" s="39"/>
      <c r="CL3489" s="39"/>
      <c r="CM3489" s="39"/>
      <c r="CN3489" s="39"/>
      <c r="CO3489" s="39"/>
      <c r="CP3489" s="39"/>
      <c r="CQ3489" s="39"/>
      <c r="CR3489" s="39"/>
      <c r="CS3489" s="39"/>
      <c r="CT3489" s="39"/>
      <c r="CU3489" s="39"/>
      <c r="CV3489" s="39"/>
      <c r="CW3489" s="39"/>
      <c r="CX3489" s="39"/>
      <c r="CY3489" s="39"/>
      <c r="CZ3489" s="39"/>
      <c r="DA3489" s="39"/>
      <c r="DB3489" s="39"/>
      <c r="DC3489" s="39"/>
      <c r="DD3489" s="39"/>
      <c r="DE3489" s="39"/>
    </row>
    <row r="3490" spans="1:109" s="38" customFormat="1" ht="12">
      <c r="A3490" s="298"/>
      <c r="B3490" s="298"/>
      <c r="C3490" s="298"/>
      <c r="D3490" s="298"/>
      <c r="E3490" s="298"/>
      <c r="F3490" s="298"/>
      <c r="G3490" s="298"/>
      <c r="H3490" s="298"/>
      <c r="I3490" s="298"/>
      <c r="J3490" s="298"/>
      <c r="K3490" s="298"/>
      <c r="L3490" s="299"/>
      <c r="M3490" s="302"/>
      <c r="N3490" s="298"/>
      <c r="O3490" s="238"/>
      <c r="P3490" s="238"/>
      <c r="Q3490" s="238"/>
      <c r="T3490" s="39"/>
      <c r="U3490" s="39"/>
      <c r="V3490" s="39"/>
      <c r="W3490" s="39"/>
      <c r="X3490" s="39"/>
      <c r="Y3490" s="39"/>
      <c r="Z3490" s="39"/>
      <c r="AA3490" s="39"/>
      <c r="AB3490" s="39"/>
      <c r="AC3490" s="39"/>
      <c r="AD3490" s="39"/>
      <c r="AE3490" s="39"/>
      <c r="AF3490" s="39"/>
      <c r="AG3490" s="39"/>
      <c r="AH3490" s="39"/>
      <c r="AI3490" s="39"/>
      <c r="AJ3490" s="39"/>
      <c r="AK3490" s="39"/>
      <c r="AL3490" s="39"/>
      <c r="AM3490" s="39"/>
      <c r="AN3490" s="39"/>
      <c r="AO3490" s="39"/>
      <c r="AP3490" s="39"/>
      <c r="AQ3490" s="39"/>
      <c r="AR3490" s="39"/>
      <c r="AS3490" s="39"/>
      <c r="AT3490" s="39"/>
      <c r="AU3490" s="39"/>
      <c r="AV3490" s="39"/>
      <c r="AW3490" s="39"/>
      <c r="AX3490" s="39"/>
      <c r="AY3490" s="39"/>
      <c r="AZ3490" s="39"/>
      <c r="BA3490" s="39"/>
      <c r="BB3490" s="39"/>
      <c r="BC3490" s="39"/>
      <c r="BD3490" s="39"/>
      <c r="BE3490" s="39"/>
      <c r="BF3490" s="39"/>
      <c r="BG3490" s="39"/>
      <c r="BH3490" s="39"/>
      <c r="BI3490" s="39"/>
      <c r="BJ3490" s="39"/>
      <c r="BK3490" s="39"/>
      <c r="BL3490" s="39"/>
      <c r="BM3490" s="39"/>
      <c r="BN3490" s="39"/>
      <c r="BO3490" s="39"/>
      <c r="BP3490" s="39"/>
      <c r="BQ3490" s="39"/>
      <c r="BR3490" s="39"/>
      <c r="BS3490" s="39"/>
      <c r="BT3490" s="39"/>
      <c r="BU3490" s="39"/>
      <c r="BV3490" s="39"/>
      <c r="BW3490" s="39"/>
      <c r="BX3490" s="39"/>
      <c r="BY3490" s="39"/>
      <c r="BZ3490" s="39"/>
      <c r="CA3490" s="39"/>
      <c r="CB3490" s="39"/>
      <c r="CC3490" s="39"/>
      <c r="CD3490" s="39"/>
      <c r="CE3490" s="39"/>
      <c r="CF3490" s="39"/>
      <c r="CG3490" s="39"/>
      <c r="CH3490" s="39"/>
      <c r="CI3490" s="39"/>
      <c r="CJ3490" s="39"/>
      <c r="CK3490" s="39"/>
      <c r="CL3490" s="39"/>
      <c r="CM3490" s="39"/>
      <c r="CN3490" s="39"/>
      <c r="CO3490" s="39"/>
      <c r="CP3490" s="39"/>
      <c r="CQ3490" s="39"/>
      <c r="CR3490" s="39"/>
      <c r="CS3490" s="39"/>
      <c r="CT3490" s="39"/>
      <c r="CU3490" s="39"/>
      <c r="CV3490" s="39"/>
      <c r="CW3490" s="39"/>
      <c r="CX3490" s="39"/>
      <c r="CY3490" s="39"/>
      <c r="CZ3490" s="39"/>
      <c r="DA3490" s="39"/>
      <c r="DB3490" s="39"/>
      <c r="DC3490" s="39"/>
      <c r="DD3490" s="39"/>
      <c r="DE3490" s="39"/>
    </row>
    <row r="3491" spans="1:109" s="38" customFormat="1" ht="12">
      <c r="A3491" s="298"/>
      <c r="B3491" s="298"/>
      <c r="C3491" s="298"/>
      <c r="D3491" s="298"/>
      <c r="E3491" s="298"/>
      <c r="F3491" s="298"/>
      <c r="G3491" s="298"/>
      <c r="H3491" s="298"/>
      <c r="I3491" s="298"/>
      <c r="J3491" s="298"/>
      <c r="K3491" s="298"/>
      <c r="L3491" s="299"/>
      <c r="M3491" s="302"/>
      <c r="N3491" s="298"/>
      <c r="O3491" s="238"/>
      <c r="P3491" s="238"/>
      <c r="Q3491" s="238"/>
      <c r="T3491" s="39"/>
      <c r="U3491" s="39"/>
      <c r="V3491" s="39"/>
      <c r="W3491" s="39"/>
      <c r="X3491" s="39"/>
      <c r="Y3491" s="39"/>
      <c r="Z3491" s="39"/>
      <c r="AA3491" s="39"/>
      <c r="AB3491" s="39"/>
      <c r="AC3491" s="39"/>
      <c r="AD3491" s="39"/>
      <c r="AE3491" s="39"/>
      <c r="AF3491" s="39"/>
      <c r="AG3491" s="39"/>
      <c r="AH3491" s="39"/>
      <c r="AI3491" s="39"/>
      <c r="AJ3491" s="39"/>
      <c r="AK3491" s="39"/>
      <c r="AL3491" s="39"/>
      <c r="AM3491" s="39"/>
      <c r="AN3491" s="39"/>
      <c r="AO3491" s="39"/>
      <c r="AP3491" s="39"/>
      <c r="AQ3491" s="39"/>
      <c r="AR3491" s="39"/>
      <c r="AS3491" s="39"/>
      <c r="AT3491" s="39"/>
      <c r="AU3491" s="39"/>
      <c r="AV3491" s="39"/>
      <c r="AW3491" s="39"/>
      <c r="AX3491" s="39"/>
      <c r="AY3491" s="39"/>
      <c r="AZ3491" s="39"/>
      <c r="BA3491" s="39"/>
      <c r="BB3491" s="39"/>
      <c r="BC3491" s="39"/>
      <c r="BD3491" s="39"/>
      <c r="BE3491" s="39"/>
      <c r="BF3491" s="39"/>
      <c r="BG3491" s="39"/>
      <c r="BH3491" s="39"/>
      <c r="BI3491" s="39"/>
      <c r="BJ3491" s="39"/>
      <c r="BK3491" s="39"/>
      <c r="BL3491" s="39"/>
      <c r="BM3491" s="39"/>
      <c r="BN3491" s="39"/>
      <c r="BO3491" s="39"/>
      <c r="BP3491" s="39"/>
      <c r="BQ3491" s="39"/>
      <c r="BR3491" s="39"/>
      <c r="BS3491" s="39"/>
      <c r="BT3491" s="39"/>
      <c r="BU3491" s="39"/>
      <c r="BV3491" s="39"/>
      <c r="BW3491" s="39"/>
      <c r="BX3491" s="39"/>
      <c r="BY3491" s="39"/>
      <c r="BZ3491" s="39"/>
      <c r="CA3491" s="39"/>
      <c r="CB3491" s="39"/>
      <c r="CC3491" s="39"/>
      <c r="CD3491" s="39"/>
      <c r="CE3491" s="39"/>
      <c r="CF3491" s="39"/>
      <c r="CG3491" s="39"/>
      <c r="CH3491" s="39"/>
      <c r="CI3491" s="39"/>
      <c r="CJ3491" s="39"/>
      <c r="CK3491" s="39"/>
      <c r="CL3491" s="39"/>
      <c r="CM3491" s="39"/>
      <c r="CN3491" s="39"/>
      <c r="CO3491" s="39"/>
      <c r="CP3491" s="39"/>
      <c r="CQ3491" s="39"/>
      <c r="CR3491" s="39"/>
      <c r="CS3491" s="39"/>
      <c r="CT3491" s="39"/>
      <c r="CU3491" s="39"/>
      <c r="CV3491" s="39"/>
      <c r="CW3491" s="39"/>
      <c r="CX3491" s="39"/>
      <c r="CY3491" s="39"/>
      <c r="CZ3491" s="39"/>
      <c r="DA3491" s="39"/>
      <c r="DB3491" s="39"/>
      <c r="DC3491" s="39"/>
      <c r="DD3491" s="39"/>
      <c r="DE3491" s="39"/>
    </row>
    <row r="3492" spans="1:109" s="38" customFormat="1" ht="12">
      <c r="A3492" s="298"/>
      <c r="B3492" s="298"/>
      <c r="C3492" s="298"/>
      <c r="D3492" s="298"/>
      <c r="E3492" s="298"/>
      <c r="F3492" s="298"/>
      <c r="G3492" s="298"/>
      <c r="H3492" s="298"/>
      <c r="I3492" s="298"/>
      <c r="J3492" s="298"/>
      <c r="K3492" s="298"/>
      <c r="L3492" s="299"/>
      <c r="M3492" s="302"/>
      <c r="N3492" s="298"/>
      <c r="O3492" s="238"/>
      <c r="P3492" s="238"/>
      <c r="Q3492" s="238"/>
      <c r="T3492" s="39"/>
      <c r="U3492" s="39"/>
      <c r="V3492" s="39"/>
      <c r="W3492" s="39"/>
      <c r="X3492" s="39"/>
      <c r="Y3492" s="39"/>
      <c r="Z3492" s="39"/>
      <c r="AA3492" s="39"/>
      <c r="AB3492" s="39"/>
      <c r="AC3492" s="39"/>
      <c r="AD3492" s="39"/>
      <c r="AE3492" s="39"/>
      <c r="AF3492" s="39"/>
      <c r="AG3492" s="39"/>
      <c r="AH3492" s="39"/>
      <c r="AI3492" s="39"/>
      <c r="AJ3492" s="39"/>
      <c r="AK3492" s="39"/>
      <c r="AL3492" s="39"/>
      <c r="AM3492" s="39"/>
      <c r="AN3492" s="39"/>
      <c r="AO3492" s="39"/>
      <c r="AP3492" s="39"/>
      <c r="AQ3492" s="39"/>
      <c r="AR3492" s="39"/>
      <c r="AS3492" s="39"/>
      <c r="AT3492" s="39"/>
      <c r="AU3492" s="39"/>
      <c r="AV3492" s="39"/>
      <c r="AW3492" s="39"/>
      <c r="AX3492" s="39"/>
      <c r="AY3492" s="39"/>
      <c r="AZ3492" s="39"/>
      <c r="BA3492" s="39"/>
      <c r="BB3492" s="39"/>
      <c r="BC3492" s="39"/>
      <c r="BD3492" s="39"/>
      <c r="BE3492" s="39"/>
      <c r="BF3492" s="39"/>
      <c r="BG3492" s="39"/>
      <c r="BH3492" s="39"/>
      <c r="BI3492" s="39"/>
      <c r="BJ3492" s="39"/>
      <c r="BK3492" s="39"/>
      <c r="BL3492" s="39"/>
      <c r="BM3492" s="39"/>
      <c r="BN3492" s="39"/>
      <c r="BO3492" s="39"/>
      <c r="BP3492" s="39"/>
      <c r="BQ3492" s="39"/>
      <c r="BR3492" s="39"/>
      <c r="BS3492" s="39"/>
      <c r="BT3492" s="39"/>
      <c r="BU3492" s="39"/>
      <c r="BV3492" s="39"/>
      <c r="BW3492" s="39"/>
      <c r="BX3492" s="39"/>
      <c r="BY3492" s="39"/>
      <c r="BZ3492" s="39"/>
      <c r="CA3492" s="39"/>
      <c r="CB3492" s="39"/>
      <c r="CC3492" s="39"/>
      <c r="CD3492" s="39"/>
      <c r="CE3492" s="39"/>
      <c r="CF3492" s="39"/>
      <c r="CG3492" s="39"/>
      <c r="CH3492" s="39"/>
      <c r="CI3492" s="39"/>
      <c r="CJ3492" s="39"/>
      <c r="CK3492" s="39"/>
      <c r="CL3492" s="39"/>
      <c r="CM3492" s="39"/>
      <c r="CN3492" s="39"/>
      <c r="CO3492" s="39"/>
      <c r="CP3492" s="39"/>
      <c r="CQ3492" s="39"/>
      <c r="CR3492" s="39"/>
      <c r="CS3492" s="39"/>
      <c r="CT3492" s="39"/>
      <c r="CU3492" s="39"/>
      <c r="CV3492" s="39"/>
      <c r="CW3492" s="39"/>
      <c r="CX3492" s="39"/>
      <c r="CY3492" s="39"/>
      <c r="CZ3492" s="39"/>
      <c r="DA3492" s="39"/>
      <c r="DB3492" s="39"/>
      <c r="DC3492" s="39"/>
      <c r="DD3492" s="39"/>
      <c r="DE3492" s="39"/>
    </row>
    <row r="3493" spans="1:109" s="38" customFormat="1" ht="12">
      <c r="A3493" s="298"/>
      <c r="B3493" s="298"/>
      <c r="C3493" s="298"/>
      <c r="D3493" s="298"/>
      <c r="E3493" s="298"/>
      <c r="F3493" s="298"/>
      <c r="G3493" s="298"/>
      <c r="H3493" s="298"/>
      <c r="I3493" s="298"/>
      <c r="J3493" s="298"/>
      <c r="K3493" s="298"/>
      <c r="L3493" s="299"/>
      <c r="M3493" s="302"/>
      <c r="N3493" s="298"/>
      <c r="O3493" s="238"/>
      <c r="P3493" s="238"/>
      <c r="Q3493" s="238"/>
      <c r="T3493" s="39"/>
      <c r="U3493" s="39"/>
      <c r="V3493" s="39"/>
      <c r="W3493" s="39"/>
      <c r="X3493" s="39"/>
      <c r="Y3493" s="39"/>
      <c r="Z3493" s="39"/>
      <c r="AA3493" s="39"/>
      <c r="AB3493" s="39"/>
      <c r="AC3493" s="39"/>
      <c r="AD3493" s="39"/>
      <c r="AE3493" s="39"/>
      <c r="AF3493" s="39"/>
      <c r="AG3493" s="39"/>
      <c r="AH3493" s="39"/>
      <c r="AI3493" s="39"/>
      <c r="AJ3493" s="39"/>
      <c r="AK3493" s="39"/>
      <c r="AL3493" s="39"/>
      <c r="AM3493" s="39"/>
      <c r="AN3493" s="39"/>
      <c r="AO3493" s="39"/>
      <c r="AP3493" s="39"/>
      <c r="AQ3493" s="39"/>
      <c r="AR3493" s="39"/>
      <c r="AS3493" s="39"/>
      <c r="AT3493" s="39"/>
      <c r="AU3493" s="39"/>
      <c r="AV3493" s="39"/>
      <c r="AW3493" s="39"/>
      <c r="AX3493" s="39"/>
      <c r="AY3493" s="39"/>
      <c r="AZ3493" s="39"/>
      <c r="BA3493" s="39"/>
      <c r="BB3493" s="39"/>
      <c r="BC3493" s="39"/>
      <c r="BD3493" s="39"/>
      <c r="BE3493" s="39"/>
      <c r="BF3493" s="39"/>
      <c r="BG3493" s="39"/>
      <c r="BH3493" s="39"/>
      <c r="BI3493" s="39"/>
      <c r="BJ3493" s="39"/>
      <c r="BK3493" s="39"/>
      <c r="BL3493" s="39"/>
      <c r="BM3493" s="39"/>
      <c r="BN3493" s="39"/>
      <c r="BO3493" s="39"/>
      <c r="BP3493" s="39"/>
      <c r="BQ3493" s="39"/>
      <c r="BR3493" s="39"/>
      <c r="BS3493" s="39"/>
      <c r="BT3493" s="39"/>
      <c r="BU3493" s="39"/>
      <c r="BV3493" s="39"/>
      <c r="BW3493" s="39"/>
      <c r="BX3493" s="39"/>
      <c r="BY3493" s="39"/>
      <c r="BZ3493" s="39"/>
      <c r="CA3493" s="39"/>
      <c r="CB3493" s="39"/>
      <c r="CC3493" s="39"/>
      <c r="CD3493" s="39"/>
      <c r="CE3493" s="39"/>
      <c r="CF3493" s="39"/>
      <c r="CG3493" s="39"/>
      <c r="CH3493" s="39"/>
      <c r="CI3493" s="39"/>
      <c r="CJ3493" s="39"/>
      <c r="CK3493" s="39"/>
      <c r="CL3493" s="39"/>
      <c r="CM3493" s="39"/>
      <c r="CN3493" s="39"/>
      <c r="CO3493" s="39"/>
      <c r="CP3493" s="39"/>
      <c r="CQ3493" s="39"/>
      <c r="CR3493" s="39"/>
      <c r="CS3493" s="39"/>
      <c r="CT3493" s="39"/>
      <c r="CU3493" s="39"/>
      <c r="CV3493" s="39"/>
      <c r="CW3493" s="39"/>
      <c r="CX3493" s="39"/>
      <c r="CY3493" s="39"/>
      <c r="CZ3493" s="39"/>
      <c r="DA3493" s="39"/>
      <c r="DB3493" s="39"/>
      <c r="DC3493" s="39"/>
      <c r="DD3493" s="39"/>
      <c r="DE3493" s="39"/>
    </row>
    <row r="3494" spans="1:109" s="38" customFormat="1" ht="12">
      <c r="A3494" s="298"/>
      <c r="B3494" s="298"/>
      <c r="C3494" s="298"/>
      <c r="D3494" s="298"/>
      <c r="E3494" s="298"/>
      <c r="F3494" s="298"/>
      <c r="G3494" s="298"/>
      <c r="H3494" s="298"/>
      <c r="I3494" s="298"/>
      <c r="J3494" s="298"/>
      <c r="K3494" s="298"/>
      <c r="L3494" s="299"/>
      <c r="M3494" s="302"/>
      <c r="N3494" s="298"/>
      <c r="O3494" s="238"/>
      <c r="P3494" s="238"/>
      <c r="Q3494" s="238"/>
      <c r="T3494" s="39"/>
      <c r="U3494" s="39"/>
      <c r="V3494" s="39"/>
      <c r="W3494" s="39"/>
      <c r="X3494" s="39"/>
      <c r="Y3494" s="39"/>
      <c r="Z3494" s="39"/>
      <c r="AA3494" s="39"/>
      <c r="AB3494" s="39"/>
      <c r="AC3494" s="39"/>
      <c r="AD3494" s="39"/>
      <c r="AE3494" s="39"/>
      <c r="AF3494" s="39"/>
      <c r="AG3494" s="39"/>
      <c r="AH3494" s="39"/>
      <c r="AI3494" s="39"/>
      <c r="AJ3494" s="39"/>
      <c r="AK3494" s="39"/>
      <c r="AL3494" s="39"/>
      <c r="AM3494" s="39"/>
      <c r="AN3494" s="39"/>
      <c r="AO3494" s="39"/>
      <c r="AP3494" s="39"/>
      <c r="AQ3494" s="39"/>
      <c r="AR3494" s="39"/>
      <c r="AS3494" s="39"/>
      <c r="AT3494" s="39"/>
      <c r="AU3494" s="39"/>
      <c r="AV3494" s="39"/>
      <c r="AW3494" s="39"/>
      <c r="AX3494" s="39"/>
      <c r="AY3494" s="39"/>
      <c r="AZ3494" s="39"/>
      <c r="BA3494" s="39"/>
      <c r="BB3494" s="39"/>
      <c r="BC3494" s="39"/>
      <c r="BD3494" s="39"/>
      <c r="BE3494" s="39"/>
      <c r="BF3494" s="39"/>
      <c r="BG3494" s="39"/>
      <c r="BH3494" s="39"/>
      <c r="BI3494" s="39"/>
      <c r="BJ3494" s="39"/>
      <c r="BK3494" s="39"/>
      <c r="BL3494" s="39"/>
      <c r="BM3494" s="39"/>
      <c r="BN3494" s="39"/>
      <c r="BO3494" s="39"/>
      <c r="BP3494" s="39"/>
      <c r="BQ3494" s="39"/>
      <c r="BR3494" s="39"/>
      <c r="BS3494" s="39"/>
      <c r="BT3494" s="39"/>
      <c r="BU3494" s="39"/>
      <c r="BV3494" s="39"/>
      <c r="BW3494" s="39"/>
      <c r="BX3494" s="39"/>
      <c r="BY3494" s="39"/>
      <c r="BZ3494" s="39"/>
      <c r="CA3494" s="39"/>
      <c r="CB3494" s="39"/>
      <c r="CC3494" s="39"/>
      <c r="CD3494" s="39"/>
      <c r="CE3494" s="39"/>
      <c r="CF3494" s="39"/>
      <c r="CG3494" s="39"/>
      <c r="CH3494" s="39"/>
      <c r="CI3494" s="39"/>
      <c r="CJ3494" s="39"/>
      <c r="CK3494" s="39"/>
      <c r="CL3494" s="39"/>
      <c r="CM3494" s="39"/>
      <c r="CN3494" s="39"/>
      <c r="CO3494" s="39"/>
      <c r="CP3494" s="39"/>
      <c r="CQ3494" s="39"/>
      <c r="CR3494" s="39"/>
      <c r="CS3494" s="39"/>
      <c r="CT3494" s="39"/>
      <c r="CU3494" s="39"/>
      <c r="CV3494" s="39"/>
      <c r="CW3494" s="39"/>
      <c r="CX3494" s="39"/>
      <c r="CY3494" s="39"/>
      <c r="CZ3494" s="39"/>
      <c r="DA3494" s="39"/>
      <c r="DB3494" s="39"/>
      <c r="DC3494" s="39"/>
      <c r="DD3494" s="39"/>
      <c r="DE3494" s="39"/>
    </row>
    <row r="3495" spans="1:109" s="38" customFormat="1" ht="12">
      <c r="A3495" s="298"/>
      <c r="B3495" s="298"/>
      <c r="C3495" s="298"/>
      <c r="D3495" s="298"/>
      <c r="E3495" s="298"/>
      <c r="F3495" s="298"/>
      <c r="G3495" s="298"/>
      <c r="H3495" s="298"/>
      <c r="I3495" s="298"/>
      <c r="J3495" s="298"/>
      <c r="K3495" s="298"/>
      <c r="L3495" s="299"/>
      <c r="M3495" s="302"/>
      <c r="N3495" s="298"/>
      <c r="O3495" s="238"/>
      <c r="P3495" s="238"/>
      <c r="Q3495" s="238"/>
      <c r="T3495" s="39"/>
      <c r="U3495" s="39"/>
      <c r="V3495" s="39"/>
      <c r="W3495" s="39"/>
      <c r="X3495" s="39"/>
      <c r="Y3495" s="39"/>
      <c r="Z3495" s="39"/>
      <c r="AA3495" s="39"/>
      <c r="AB3495" s="39"/>
      <c r="AC3495" s="39"/>
      <c r="AD3495" s="39"/>
      <c r="AE3495" s="39"/>
      <c r="AF3495" s="39"/>
      <c r="AG3495" s="39"/>
      <c r="AH3495" s="39"/>
      <c r="AI3495" s="39"/>
      <c r="AJ3495" s="39"/>
      <c r="AK3495" s="39"/>
      <c r="AL3495" s="39"/>
      <c r="AM3495" s="39"/>
      <c r="AN3495" s="39"/>
      <c r="AO3495" s="39"/>
      <c r="AP3495" s="39"/>
      <c r="AQ3495" s="39"/>
      <c r="AR3495" s="39"/>
      <c r="AS3495" s="39"/>
      <c r="AT3495" s="39"/>
      <c r="AU3495" s="39"/>
      <c r="AV3495" s="39"/>
      <c r="AW3495" s="39"/>
      <c r="AX3495" s="39"/>
      <c r="AY3495" s="39"/>
      <c r="AZ3495" s="39"/>
      <c r="BA3495" s="39"/>
      <c r="BB3495" s="39"/>
      <c r="BC3495" s="39"/>
      <c r="BD3495" s="39"/>
      <c r="BE3495" s="39"/>
      <c r="BF3495" s="39"/>
      <c r="BG3495" s="39"/>
      <c r="BH3495" s="39"/>
      <c r="BI3495" s="39"/>
      <c r="BJ3495" s="39"/>
      <c r="BK3495" s="39"/>
      <c r="BL3495" s="39"/>
      <c r="BM3495" s="39"/>
      <c r="BN3495" s="39"/>
      <c r="BO3495" s="39"/>
      <c r="BP3495" s="39"/>
      <c r="BQ3495" s="39"/>
      <c r="BR3495" s="39"/>
      <c r="BS3495" s="39"/>
      <c r="BT3495" s="39"/>
      <c r="BU3495" s="39"/>
      <c r="BV3495" s="39"/>
      <c r="BW3495" s="39"/>
      <c r="BX3495" s="39"/>
      <c r="BY3495" s="39"/>
      <c r="BZ3495" s="39"/>
      <c r="CA3495" s="39"/>
      <c r="CB3495" s="39"/>
      <c r="CC3495" s="39"/>
      <c r="CD3495" s="39"/>
      <c r="CE3495" s="39"/>
      <c r="CF3495" s="39"/>
      <c r="CG3495" s="39"/>
      <c r="CH3495" s="39"/>
      <c r="CI3495" s="39"/>
      <c r="CJ3495" s="39"/>
      <c r="CK3495" s="39"/>
      <c r="CL3495" s="39"/>
      <c r="CM3495" s="39"/>
      <c r="CN3495" s="39"/>
      <c r="CO3495" s="39"/>
      <c r="CP3495" s="39"/>
      <c r="CQ3495" s="39"/>
      <c r="CR3495" s="39"/>
      <c r="CS3495" s="39"/>
      <c r="CT3495" s="39"/>
      <c r="CU3495" s="39"/>
      <c r="CV3495" s="39"/>
      <c r="CW3495" s="39"/>
      <c r="CX3495" s="39"/>
      <c r="CY3495" s="39"/>
      <c r="CZ3495" s="39"/>
      <c r="DA3495" s="39"/>
      <c r="DB3495" s="39"/>
      <c r="DC3495" s="39"/>
      <c r="DD3495" s="39"/>
      <c r="DE3495" s="39"/>
    </row>
    <row r="3496" spans="1:109" s="38" customFormat="1" ht="12">
      <c r="A3496" s="298"/>
      <c r="B3496" s="298"/>
      <c r="C3496" s="298"/>
      <c r="D3496" s="298"/>
      <c r="E3496" s="298"/>
      <c r="F3496" s="298"/>
      <c r="G3496" s="298"/>
      <c r="H3496" s="298"/>
      <c r="I3496" s="298"/>
      <c r="J3496" s="298"/>
      <c r="K3496" s="298"/>
      <c r="L3496" s="299"/>
      <c r="M3496" s="302"/>
      <c r="N3496" s="298"/>
      <c r="O3496" s="238"/>
      <c r="P3496" s="238"/>
      <c r="Q3496" s="238"/>
      <c r="T3496" s="39"/>
      <c r="U3496" s="39"/>
      <c r="V3496" s="39"/>
      <c r="W3496" s="39"/>
      <c r="X3496" s="39"/>
      <c r="Y3496" s="39"/>
      <c r="Z3496" s="39"/>
      <c r="AA3496" s="39"/>
      <c r="AB3496" s="39"/>
      <c r="AC3496" s="39"/>
      <c r="AD3496" s="39"/>
      <c r="AE3496" s="39"/>
      <c r="AF3496" s="39"/>
      <c r="AG3496" s="39"/>
      <c r="AH3496" s="39"/>
      <c r="AI3496" s="39"/>
      <c r="AJ3496" s="39"/>
      <c r="AK3496" s="39"/>
      <c r="AL3496" s="39"/>
      <c r="AM3496" s="39"/>
      <c r="AN3496" s="39"/>
      <c r="AO3496" s="39"/>
      <c r="AP3496" s="39"/>
      <c r="AQ3496" s="39"/>
      <c r="AR3496" s="39"/>
      <c r="AS3496" s="39"/>
      <c r="AT3496" s="39"/>
      <c r="AU3496" s="39"/>
      <c r="AV3496" s="39"/>
      <c r="AW3496" s="39"/>
      <c r="AX3496" s="39"/>
      <c r="AY3496" s="39"/>
      <c r="AZ3496" s="39"/>
      <c r="BA3496" s="39"/>
      <c r="BB3496" s="39"/>
      <c r="BC3496" s="39"/>
      <c r="BD3496" s="39"/>
      <c r="BE3496" s="39"/>
      <c r="BF3496" s="39"/>
      <c r="BG3496" s="39"/>
      <c r="BH3496" s="39"/>
      <c r="BI3496" s="39"/>
      <c r="BJ3496" s="39"/>
      <c r="BK3496" s="39"/>
      <c r="BL3496" s="39"/>
      <c r="BM3496" s="39"/>
      <c r="BN3496" s="39"/>
      <c r="BO3496" s="39"/>
      <c r="BP3496" s="39"/>
      <c r="BQ3496" s="39"/>
      <c r="BR3496" s="39"/>
      <c r="BS3496" s="39"/>
      <c r="BT3496" s="39"/>
      <c r="BU3496" s="39"/>
      <c r="BV3496" s="39"/>
      <c r="BW3496" s="39"/>
      <c r="BX3496" s="39"/>
      <c r="BY3496" s="39"/>
      <c r="BZ3496" s="39"/>
      <c r="CA3496" s="39"/>
      <c r="CB3496" s="39"/>
      <c r="CC3496" s="39"/>
      <c r="CD3496" s="39"/>
      <c r="CE3496" s="39"/>
      <c r="CF3496" s="39"/>
      <c r="CG3496" s="39"/>
      <c r="CH3496" s="39"/>
      <c r="CI3496" s="39"/>
      <c r="CJ3496" s="39"/>
      <c r="CK3496" s="39"/>
      <c r="CL3496" s="39"/>
      <c r="CM3496" s="39"/>
      <c r="CN3496" s="39"/>
      <c r="CO3496" s="39"/>
      <c r="CP3496" s="39"/>
      <c r="CQ3496" s="39"/>
      <c r="CR3496" s="39"/>
      <c r="CS3496" s="39"/>
      <c r="CT3496" s="39"/>
      <c r="CU3496" s="39"/>
      <c r="CV3496" s="39"/>
      <c r="CW3496" s="39"/>
      <c r="CX3496" s="39"/>
      <c r="CY3496" s="39"/>
      <c r="CZ3496" s="39"/>
      <c r="DA3496" s="39"/>
      <c r="DB3496" s="39"/>
      <c r="DC3496" s="39"/>
      <c r="DD3496" s="39"/>
      <c r="DE3496" s="39"/>
    </row>
    <row r="3497" spans="1:109" s="38" customFormat="1" ht="12">
      <c r="A3497" s="298"/>
      <c r="B3497" s="298"/>
      <c r="C3497" s="298"/>
      <c r="D3497" s="298"/>
      <c r="E3497" s="298"/>
      <c r="F3497" s="298"/>
      <c r="G3497" s="298"/>
      <c r="H3497" s="298"/>
      <c r="I3497" s="298"/>
      <c r="J3497" s="298"/>
      <c r="K3497" s="298"/>
      <c r="L3497" s="299"/>
      <c r="M3497" s="302"/>
      <c r="N3497" s="298"/>
      <c r="O3497" s="238"/>
      <c r="P3497" s="238"/>
      <c r="Q3497" s="238"/>
      <c r="T3497" s="39"/>
      <c r="U3497" s="39"/>
      <c r="V3497" s="39"/>
      <c r="W3497" s="39"/>
      <c r="X3497" s="39"/>
      <c r="Y3497" s="39"/>
      <c r="Z3497" s="39"/>
      <c r="AA3497" s="39"/>
      <c r="AB3497" s="39"/>
      <c r="AC3497" s="39"/>
      <c r="AD3497" s="39"/>
      <c r="AE3497" s="39"/>
      <c r="AF3497" s="39"/>
      <c r="AG3497" s="39"/>
      <c r="AH3497" s="39"/>
      <c r="AI3497" s="39"/>
      <c r="AJ3497" s="39"/>
      <c r="AK3497" s="39"/>
      <c r="AL3497" s="39"/>
      <c r="AM3497" s="39"/>
      <c r="AN3497" s="39"/>
      <c r="AO3497" s="39"/>
      <c r="AP3497" s="39"/>
      <c r="AQ3497" s="39"/>
      <c r="AR3497" s="39"/>
      <c r="AS3497" s="39"/>
      <c r="AT3497" s="39"/>
      <c r="AU3497" s="39"/>
      <c r="AV3497" s="39"/>
      <c r="AW3497" s="39"/>
      <c r="AX3497" s="39"/>
      <c r="AY3497" s="39"/>
      <c r="AZ3497" s="39"/>
      <c r="BA3497" s="39"/>
      <c r="BB3497" s="39"/>
      <c r="BC3497" s="39"/>
      <c r="BD3497" s="39"/>
      <c r="BE3497" s="39"/>
      <c r="BF3497" s="39"/>
      <c r="BG3497" s="39"/>
      <c r="BH3497" s="39"/>
      <c r="BI3497" s="39"/>
      <c r="BJ3497" s="39"/>
      <c r="BK3497" s="39"/>
      <c r="BL3497" s="39"/>
      <c r="BM3497" s="39"/>
      <c r="BN3497" s="39"/>
      <c r="BO3497" s="39"/>
      <c r="BP3497" s="39"/>
      <c r="BQ3497" s="39"/>
      <c r="BR3497" s="39"/>
      <c r="BS3497" s="39"/>
      <c r="BT3497" s="39"/>
      <c r="BU3497" s="39"/>
      <c r="BV3497" s="39"/>
      <c r="BW3497" s="39"/>
      <c r="BX3497" s="39"/>
      <c r="BY3497" s="39"/>
      <c r="BZ3497" s="39"/>
      <c r="CA3497" s="39"/>
      <c r="CB3497" s="39"/>
      <c r="CC3497" s="39"/>
      <c r="CD3497" s="39"/>
      <c r="CE3497" s="39"/>
      <c r="CF3497" s="39"/>
      <c r="CG3497" s="39"/>
      <c r="CH3497" s="39"/>
      <c r="CI3497" s="39"/>
      <c r="CJ3497" s="39"/>
      <c r="CK3497" s="39"/>
      <c r="CL3497" s="39"/>
      <c r="CM3497" s="39"/>
      <c r="CN3497" s="39"/>
      <c r="CO3497" s="39"/>
      <c r="CP3497" s="39"/>
      <c r="CQ3497" s="39"/>
      <c r="CR3497" s="39"/>
      <c r="CS3497" s="39"/>
      <c r="CT3497" s="39"/>
      <c r="CU3497" s="39"/>
      <c r="CV3497" s="39"/>
      <c r="CW3497" s="39"/>
      <c r="CX3497" s="39"/>
      <c r="CY3497" s="39"/>
      <c r="CZ3497" s="39"/>
      <c r="DA3497" s="39"/>
      <c r="DB3497" s="39"/>
      <c r="DC3497" s="39"/>
      <c r="DD3497" s="39"/>
      <c r="DE3497" s="39"/>
    </row>
    <row r="3498" spans="1:109" s="38" customFormat="1" ht="12">
      <c r="A3498" s="298"/>
      <c r="B3498" s="298"/>
      <c r="C3498" s="298"/>
      <c r="D3498" s="298"/>
      <c r="E3498" s="298"/>
      <c r="F3498" s="298"/>
      <c r="G3498" s="298"/>
      <c r="H3498" s="298"/>
      <c r="I3498" s="298"/>
      <c r="J3498" s="298"/>
      <c r="K3498" s="298"/>
      <c r="L3498" s="299"/>
      <c r="M3498" s="302"/>
      <c r="N3498" s="298"/>
      <c r="O3498" s="238"/>
      <c r="P3498" s="238"/>
      <c r="Q3498" s="238"/>
      <c r="T3498" s="39"/>
      <c r="U3498" s="39"/>
      <c r="V3498" s="39"/>
      <c r="W3498" s="39"/>
      <c r="X3498" s="39"/>
      <c r="Y3498" s="39"/>
      <c r="Z3498" s="39"/>
      <c r="AA3498" s="39"/>
      <c r="AB3498" s="39"/>
      <c r="AC3498" s="39"/>
      <c r="AD3498" s="39"/>
      <c r="AE3498" s="39"/>
      <c r="AF3498" s="39"/>
      <c r="AG3498" s="39"/>
      <c r="AH3498" s="39"/>
      <c r="AI3498" s="39"/>
      <c r="AJ3498" s="39"/>
      <c r="AK3498" s="39"/>
      <c r="AL3498" s="39"/>
      <c r="AM3498" s="39"/>
      <c r="AN3498" s="39"/>
      <c r="AO3498" s="39"/>
      <c r="AP3498" s="39"/>
      <c r="AQ3498" s="39"/>
      <c r="AR3498" s="39"/>
      <c r="AS3498" s="39"/>
      <c r="AT3498" s="39"/>
      <c r="AU3498" s="39"/>
      <c r="AV3498" s="39"/>
      <c r="AW3498" s="39"/>
      <c r="AX3498" s="39"/>
      <c r="AY3498" s="39"/>
      <c r="AZ3498" s="39"/>
      <c r="BA3498" s="39"/>
      <c r="BB3498" s="39"/>
      <c r="BC3498" s="39"/>
      <c r="BD3498" s="39"/>
      <c r="BE3498" s="39"/>
      <c r="BF3498" s="39"/>
      <c r="BG3498" s="39"/>
      <c r="BH3498" s="39"/>
      <c r="BI3498" s="39"/>
      <c r="BJ3498" s="39"/>
      <c r="BK3498" s="39"/>
      <c r="BL3498" s="39"/>
      <c r="BM3498" s="39"/>
      <c r="BN3498" s="39"/>
      <c r="BO3498" s="39"/>
      <c r="BP3498" s="39"/>
      <c r="BQ3498" s="39"/>
      <c r="BR3498" s="39"/>
      <c r="BS3498" s="39"/>
      <c r="BT3498" s="39"/>
      <c r="BU3498" s="39"/>
      <c r="BV3498" s="39"/>
      <c r="BW3498" s="39"/>
      <c r="BX3498" s="39"/>
      <c r="BY3498" s="39"/>
      <c r="BZ3498" s="39"/>
      <c r="CA3498" s="39"/>
      <c r="CB3498" s="39"/>
      <c r="CC3498" s="39"/>
      <c r="CD3498" s="39"/>
      <c r="CE3498" s="39"/>
      <c r="CF3498" s="39"/>
      <c r="CG3498" s="39"/>
      <c r="CH3498" s="39"/>
      <c r="CI3498" s="39"/>
      <c r="CJ3498" s="39"/>
      <c r="CK3498" s="39"/>
      <c r="CL3498" s="39"/>
      <c r="CM3498" s="39"/>
      <c r="CN3498" s="39"/>
      <c r="CO3498" s="39"/>
      <c r="CP3498" s="39"/>
      <c r="CQ3498" s="39"/>
      <c r="CR3498" s="39"/>
      <c r="CS3498" s="39"/>
      <c r="CT3498" s="39"/>
      <c r="CU3498" s="39"/>
      <c r="CV3498" s="39"/>
      <c r="CW3498" s="39"/>
      <c r="CX3498" s="39"/>
      <c r="CY3498" s="39"/>
      <c r="CZ3498" s="39"/>
      <c r="DA3498" s="39"/>
      <c r="DB3498" s="39"/>
      <c r="DC3498" s="39"/>
      <c r="DD3498" s="39"/>
      <c r="DE3498" s="39"/>
    </row>
    <row r="3499" spans="1:109" s="38" customFormat="1" ht="12">
      <c r="A3499" s="298"/>
      <c r="B3499" s="298"/>
      <c r="C3499" s="298"/>
      <c r="D3499" s="298"/>
      <c r="E3499" s="298"/>
      <c r="F3499" s="298"/>
      <c r="G3499" s="298"/>
      <c r="H3499" s="298"/>
      <c r="I3499" s="298"/>
      <c r="J3499" s="298"/>
      <c r="K3499" s="298"/>
      <c r="L3499" s="299"/>
      <c r="M3499" s="302"/>
      <c r="N3499" s="298"/>
      <c r="O3499" s="238"/>
      <c r="P3499" s="238"/>
      <c r="Q3499" s="238"/>
      <c r="T3499" s="39"/>
      <c r="U3499" s="39"/>
      <c r="V3499" s="39"/>
      <c r="W3499" s="39"/>
      <c r="X3499" s="39"/>
      <c r="Y3499" s="39"/>
      <c r="Z3499" s="39"/>
      <c r="AA3499" s="39"/>
      <c r="AB3499" s="39"/>
      <c r="AC3499" s="39"/>
      <c r="AD3499" s="39"/>
      <c r="AE3499" s="39"/>
      <c r="AF3499" s="39"/>
      <c r="AG3499" s="39"/>
      <c r="AH3499" s="39"/>
      <c r="AI3499" s="39"/>
      <c r="AJ3499" s="39"/>
      <c r="AK3499" s="39"/>
      <c r="AL3499" s="39"/>
      <c r="AM3499" s="39"/>
      <c r="AN3499" s="39"/>
      <c r="AO3499" s="39"/>
      <c r="AP3499" s="39"/>
      <c r="AQ3499" s="39"/>
      <c r="AR3499" s="39"/>
      <c r="AS3499" s="39"/>
      <c r="AT3499" s="39"/>
      <c r="AU3499" s="39"/>
      <c r="AV3499" s="39"/>
      <c r="AW3499" s="39"/>
      <c r="AX3499" s="39"/>
      <c r="AY3499" s="39"/>
      <c r="AZ3499" s="39"/>
      <c r="BA3499" s="39"/>
      <c r="BB3499" s="39"/>
      <c r="BC3499" s="39"/>
      <c r="BD3499" s="39"/>
      <c r="BE3499" s="39"/>
      <c r="BF3499" s="39"/>
      <c r="BG3499" s="39"/>
      <c r="BH3499" s="39"/>
      <c r="BI3499" s="39"/>
      <c r="BJ3499" s="39"/>
      <c r="BK3499" s="39"/>
      <c r="BL3499" s="39"/>
      <c r="BM3499" s="39"/>
      <c r="BN3499" s="39"/>
      <c r="BO3499" s="39"/>
      <c r="BP3499" s="39"/>
      <c r="BQ3499" s="39"/>
      <c r="BR3499" s="39"/>
      <c r="BS3499" s="39"/>
      <c r="BT3499" s="39"/>
      <c r="BU3499" s="39"/>
      <c r="BV3499" s="39"/>
      <c r="BW3499" s="39"/>
      <c r="BX3499" s="39"/>
      <c r="BY3499" s="39"/>
      <c r="BZ3499" s="39"/>
      <c r="CA3499" s="39"/>
      <c r="CB3499" s="39"/>
      <c r="CC3499" s="39"/>
      <c r="CD3499" s="39"/>
      <c r="CE3499" s="39"/>
      <c r="CF3499" s="39"/>
      <c r="CG3499" s="39"/>
      <c r="CH3499" s="39"/>
      <c r="CI3499" s="39"/>
      <c r="CJ3499" s="39"/>
      <c r="CK3499" s="39"/>
      <c r="CL3499" s="39"/>
      <c r="CM3499" s="39"/>
      <c r="CN3499" s="39"/>
      <c r="CO3499" s="39"/>
      <c r="CP3499" s="39"/>
      <c r="CQ3499" s="39"/>
      <c r="CR3499" s="39"/>
      <c r="CS3499" s="39"/>
      <c r="CT3499" s="39"/>
      <c r="CU3499" s="39"/>
      <c r="CV3499" s="39"/>
      <c r="CW3499" s="39"/>
      <c r="CX3499" s="39"/>
      <c r="CY3499" s="39"/>
      <c r="CZ3499" s="39"/>
      <c r="DA3499" s="39"/>
      <c r="DB3499" s="39"/>
      <c r="DC3499" s="39"/>
      <c r="DD3499" s="39"/>
      <c r="DE3499" s="39"/>
    </row>
    <row r="3500" spans="1:109" s="38" customFormat="1" ht="12">
      <c r="A3500" s="298"/>
      <c r="B3500" s="298"/>
      <c r="C3500" s="298"/>
      <c r="D3500" s="298"/>
      <c r="E3500" s="298"/>
      <c r="F3500" s="298"/>
      <c r="G3500" s="298"/>
      <c r="H3500" s="298"/>
      <c r="I3500" s="298"/>
      <c r="J3500" s="298"/>
      <c r="K3500" s="298"/>
      <c r="L3500" s="299"/>
      <c r="M3500" s="302"/>
      <c r="N3500" s="298"/>
      <c r="O3500" s="238"/>
      <c r="P3500" s="238"/>
      <c r="Q3500" s="238"/>
      <c r="T3500" s="39"/>
      <c r="U3500" s="39"/>
      <c r="V3500" s="39"/>
      <c r="W3500" s="39"/>
      <c r="X3500" s="39"/>
      <c r="Y3500" s="39"/>
      <c r="Z3500" s="39"/>
      <c r="AA3500" s="39"/>
      <c r="AB3500" s="39"/>
      <c r="AC3500" s="39"/>
      <c r="AD3500" s="39"/>
      <c r="AE3500" s="39"/>
      <c r="AF3500" s="39"/>
      <c r="AG3500" s="39"/>
      <c r="AH3500" s="39"/>
      <c r="AI3500" s="39"/>
      <c r="AJ3500" s="39"/>
      <c r="AK3500" s="39"/>
      <c r="AL3500" s="39"/>
      <c r="AM3500" s="39"/>
      <c r="AN3500" s="39"/>
      <c r="AO3500" s="39"/>
      <c r="AP3500" s="39"/>
      <c r="AQ3500" s="39"/>
      <c r="AR3500" s="39"/>
      <c r="AS3500" s="39"/>
      <c r="AT3500" s="39"/>
      <c r="AU3500" s="39"/>
      <c r="AV3500" s="39"/>
      <c r="AW3500" s="39"/>
      <c r="AX3500" s="39"/>
      <c r="AY3500" s="39"/>
      <c r="AZ3500" s="39"/>
      <c r="BA3500" s="39"/>
      <c r="BB3500" s="39"/>
      <c r="BC3500" s="39"/>
      <c r="BD3500" s="39"/>
      <c r="BE3500" s="39"/>
      <c r="BF3500" s="39"/>
      <c r="BG3500" s="39"/>
      <c r="BH3500" s="39"/>
      <c r="BI3500" s="39"/>
      <c r="BJ3500" s="39"/>
      <c r="BK3500" s="39"/>
      <c r="BL3500" s="39"/>
      <c r="BM3500" s="39"/>
      <c r="BN3500" s="39"/>
      <c r="BO3500" s="39"/>
      <c r="BP3500" s="39"/>
      <c r="BQ3500" s="39"/>
      <c r="BR3500" s="39"/>
      <c r="BS3500" s="39"/>
      <c r="BT3500" s="39"/>
      <c r="BU3500" s="39"/>
      <c r="BV3500" s="39"/>
      <c r="BW3500" s="39"/>
      <c r="BX3500" s="39"/>
      <c r="BY3500" s="39"/>
      <c r="BZ3500" s="39"/>
      <c r="CA3500" s="39"/>
      <c r="CB3500" s="39"/>
      <c r="CC3500" s="39"/>
      <c r="CD3500" s="39"/>
      <c r="CE3500" s="39"/>
      <c r="CF3500" s="39"/>
      <c r="CG3500" s="39"/>
      <c r="CH3500" s="39"/>
      <c r="CI3500" s="39"/>
      <c r="CJ3500" s="39"/>
      <c r="CK3500" s="39"/>
      <c r="CL3500" s="39"/>
      <c r="CM3500" s="39"/>
      <c r="CN3500" s="39"/>
      <c r="CO3500" s="39"/>
      <c r="CP3500" s="39"/>
      <c r="CQ3500" s="39"/>
      <c r="CR3500" s="39"/>
      <c r="CS3500" s="39"/>
      <c r="CT3500" s="39"/>
      <c r="CU3500" s="39"/>
      <c r="CV3500" s="39"/>
      <c r="CW3500" s="39"/>
      <c r="CX3500" s="39"/>
      <c r="CY3500" s="39"/>
      <c r="CZ3500" s="39"/>
      <c r="DA3500" s="39"/>
      <c r="DB3500" s="39"/>
      <c r="DC3500" s="39"/>
      <c r="DD3500" s="39"/>
      <c r="DE3500" s="39"/>
    </row>
    <row r="3501" spans="1:109" s="38" customFormat="1" ht="12">
      <c r="A3501" s="298"/>
      <c r="B3501" s="298"/>
      <c r="C3501" s="298"/>
      <c r="D3501" s="298"/>
      <c r="E3501" s="298"/>
      <c r="F3501" s="298"/>
      <c r="G3501" s="298"/>
      <c r="H3501" s="298"/>
      <c r="I3501" s="298"/>
      <c r="J3501" s="298"/>
      <c r="K3501" s="298"/>
      <c r="L3501" s="299"/>
      <c r="M3501" s="302"/>
      <c r="N3501" s="298"/>
      <c r="O3501" s="238"/>
      <c r="P3501" s="238"/>
      <c r="Q3501" s="238"/>
      <c r="T3501" s="39"/>
      <c r="U3501" s="39"/>
      <c r="V3501" s="39"/>
      <c r="W3501" s="39"/>
      <c r="X3501" s="39"/>
      <c r="Y3501" s="39"/>
      <c r="Z3501" s="39"/>
      <c r="AA3501" s="39"/>
      <c r="AB3501" s="39"/>
      <c r="AC3501" s="39"/>
      <c r="AD3501" s="39"/>
      <c r="AE3501" s="39"/>
      <c r="AF3501" s="39"/>
      <c r="AG3501" s="39"/>
      <c r="AH3501" s="39"/>
      <c r="AI3501" s="39"/>
      <c r="AJ3501" s="39"/>
      <c r="AK3501" s="39"/>
      <c r="AL3501" s="39"/>
      <c r="AM3501" s="39"/>
      <c r="AN3501" s="39"/>
      <c r="AO3501" s="39"/>
      <c r="AP3501" s="39"/>
      <c r="AQ3501" s="39"/>
      <c r="AR3501" s="39"/>
      <c r="AS3501" s="39"/>
      <c r="AT3501" s="39"/>
      <c r="AU3501" s="39"/>
      <c r="AV3501" s="39"/>
      <c r="AW3501" s="39"/>
      <c r="AX3501" s="39"/>
      <c r="AY3501" s="39"/>
      <c r="AZ3501" s="39"/>
      <c r="BA3501" s="39"/>
      <c r="BB3501" s="39"/>
      <c r="BC3501" s="39"/>
      <c r="BD3501" s="39"/>
      <c r="BE3501" s="39"/>
      <c r="BF3501" s="39"/>
      <c r="BG3501" s="39"/>
      <c r="BH3501" s="39"/>
      <c r="BI3501" s="39"/>
      <c r="BJ3501" s="39"/>
      <c r="BK3501" s="39"/>
      <c r="BL3501" s="39"/>
      <c r="BM3501" s="39"/>
      <c r="BN3501" s="39"/>
      <c r="BO3501" s="39"/>
      <c r="BP3501" s="39"/>
      <c r="BQ3501" s="39"/>
      <c r="BR3501" s="39"/>
      <c r="BS3501" s="39"/>
      <c r="BT3501" s="39"/>
      <c r="BU3501" s="39"/>
      <c r="BV3501" s="39"/>
      <c r="BW3501" s="39"/>
      <c r="BX3501" s="39"/>
      <c r="BY3501" s="39"/>
      <c r="BZ3501" s="39"/>
      <c r="CA3501" s="39"/>
      <c r="CB3501" s="39"/>
      <c r="CC3501" s="39"/>
      <c r="CD3501" s="39"/>
      <c r="CE3501" s="39"/>
      <c r="CF3501" s="39"/>
      <c r="CG3501" s="39"/>
      <c r="CH3501" s="39"/>
      <c r="CI3501" s="39"/>
      <c r="CJ3501" s="39"/>
      <c r="CK3501" s="39"/>
      <c r="CL3501" s="39"/>
      <c r="CM3501" s="39"/>
      <c r="CN3501" s="39"/>
      <c r="CO3501" s="39"/>
      <c r="CP3501" s="39"/>
      <c r="CQ3501" s="39"/>
      <c r="CR3501" s="39"/>
      <c r="CS3501" s="39"/>
      <c r="CT3501" s="39"/>
      <c r="CU3501" s="39"/>
      <c r="CV3501" s="39"/>
      <c r="CW3501" s="39"/>
      <c r="CX3501" s="39"/>
      <c r="CY3501" s="39"/>
      <c r="CZ3501" s="39"/>
      <c r="DA3501" s="39"/>
      <c r="DB3501" s="39"/>
      <c r="DC3501" s="39"/>
      <c r="DD3501" s="39"/>
      <c r="DE3501" s="39"/>
    </row>
    <row r="3502" spans="1:109" s="38" customFormat="1" ht="12">
      <c r="A3502" s="298"/>
      <c r="B3502" s="298"/>
      <c r="C3502" s="298"/>
      <c r="D3502" s="298"/>
      <c r="E3502" s="298"/>
      <c r="F3502" s="298"/>
      <c r="G3502" s="298"/>
      <c r="H3502" s="298"/>
      <c r="I3502" s="298"/>
      <c r="J3502" s="298"/>
      <c r="K3502" s="298"/>
      <c r="L3502" s="299"/>
      <c r="M3502" s="302"/>
      <c r="N3502" s="298"/>
      <c r="O3502" s="238"/>
      <c r="P3502" s="238"/>
      <c r="Q3502" s="238"/>
      <c r="T3502" s="39"/>
      <c r="U3502" s="39"/>
      <c r="V3502" s="39"/>
      <c r="W3502" s="39"/>
      <c r="X3502" s="39"/>
      <c r="Y3502" s="39"/>
      <c r="Z3502" s="39"/>
      <c r="AA3502" s="39"/>
      <c r="AB3502" s="39"/>
      <c r="AC3502" s="39"/>
      <c r="AD3502" s="39"/>
      <c r="AE3502" s="39"/>
      <c r="AF3502" s="39"/>
      <c r="AG3502" s="39"/>
      <c r="AH3502" s="39"/>
      <c r="AI3502" s="39"/>
      <c r="AJ3502" s="39"/>
      <c r="AK3502" s="39"/>
      <c r="AL3502" s="39"/>
      <c r="AM3502" s="39"/>
      <c r="AN3502" s="39"/>
      <c r="AO3502" s="39"/>
      <c r="AP3502" s="39"/>
      <c r="AQ3502" s="39"/>
      <c r="AR3502" s="39"/>
      <c r="AS3502" s="39"/>
      <c r="AT3502" s="39"/>
      <c r="AU3502" s="39"/>
      <c r="AV3502" s="39"/>
      <c r="AW3502" s="39"/>
      <c r="AX3502" s="39"/>
      <c r="AY3502" s="39"/>
      <c r="AZ3502" s="39"/>
      <c r="BA3502" s="39"/>
      <c r="BB3502" s="39"/>
      <c r="BC3502" s="39"/>
      <c r="BD3502" s="39"/>
      <c r="BE3502" s="39"/>
      <c r="BF3502" s="39"/>
      <c r="BG3502" s="39"/>
      <c r="BH3502" s="39"/>
      <c r="BI3502" s="39"/>
      <c r="BJ3502" s="39"/>
      <c r="BK3502" s="39"/>
      <c r="BL3502" s="39"/>
      <c r="BM3502" s="39"/>
      <c r="BN3502" s="39"/>
      <c r="BO3502" s="39"/>
      <c r="BP3502" s="39"/>
      <c r="BQ3502" s="39"/>
      <c r="BR3502" s="39"/>
      <c r="BS3502" s="39"/>
      <c r="BT3502" s="39"/>
      <c r="BU3502" s="39"/>
      <c r="BV3502" s="39"/>
      <c r="BW3502" s="39"/>
      <c r="BX3502" s="39"/>
      <c r="BY3502" s="39"/>
      <c r="BZ3502" s="39"/>
      <c r="CA3502" s="39"/>
      <c r="CB3502" s="39"/>
      <c r="CC3502" s="39"/>
      <c r="CD3502" s="39"/>
      <c r="CE3502" s="39"/>
      <c r="CF3502" s="39"/>
      <c r="CG3502" s="39"/>
      <c r="CH3502" s="39"/>
      <c r="CI3502" s="39"/>
      <c r="CJ3502" s="39"/>
      <c r="CK3502" s="39"/>
      <c r="CL3502" s="39"/>
      <c r="CM3502" s="39"/>
      <c r="CN3502" s="39"/>
      <c r="CO3502" s="39"/>
      <c r="CP3502" s="39"/>
      <c r="CQ3502" s="39"/>
      <c r="CR3502" s="39"/>
      <c r="CS3502" s="39"/>
      <c r="CT3502" s="39"/>
      <c r="CU3502" s="39"/>
      <c r="CV3502" s="39"/>
      <c r="CW3502" s="39"/>
      <c r="CX3502" s="39"/>
      <c r="CY3502" s="39"/>
      <c r="CZ3502" s="39"/>
      <c r="DA3502" s="39"/>
      <c r="DB3502" s="39"/>
      <c r="DC3502" s="39"/>
      <c r="DD3502" s="39"/>
      <c r="DE3502" s="39"/>
    </row>
    <row r="3503" spans="1:109" s="38" customFormat="1" ht="12">
      <c r="A3503" s="298"/>
      <c r="B3503" s="298"/>
      <c r="C3503" s="298"/>
      <c r="D3503" s="298"/>
      <c r="E3503" s="298"/>
      <c r="F3503" s="298"/>
      <c r="G3503" s="298"/>
      <c r="H3503" s="298"/>
      <c r="I3503" s="298"/>
      <c r="J3503" s="298"/>
      <c r="K3503" s="298"/>
      <c r="L3503" s="299"/>
      <c r="M3503" s="302"/>
      <c r="N3503" s="298"/>
      <c r="O3503" s="238"/>
      <c r="P3503" s="238"/>
      <c r="Q3503" s="238"/>
      <c r="T3503" s="39"/>
      <c r="U3503" s="39"/>
      <c r="V3503" s="39"/>
      <c r="W3503" s="39"/>
      <c r="X3503" s="39"/>
      <c r="Y3503" s="39"/>
      <c r="Z3503" s="39"/>
      <c r="AA3503" s="39"/>
      <c r="AB3503" s="39"/>
      <c r="AC3503" s="39"/>
      <c r="AD3503" s="39"/>
      <c r="AE3503" s="39"/>
      <c r="AF3503" s="39"/>
      <c r="AG3503" s="39"/>
      <c r="AH3503" s="39"/>
      <c r="AI3503" s="39"/>
      <c r="AJ3503" s="39"/>
      <c r="AK3503" s="39"/>
      <c r="AL3503" s="39"/>
      <c r="AM3503" s="39"/>
      <c r="AN3503" s="39"/>
      <c r="AO3503" s="39"/>
      <c r="AP3503" s="39"/>
      <c r="AQ3503" s="39"/>
      <c r="AR3503" s="39"/>
      <c r="AS3503" s="39"/>
      <c r="AT3503" s="39"/>
      <c r="AU3503" s="39"/>
      <c r="AV3503" s="39"/>
      <c r="AW3503" s="39"/>
      <c r="AX3503" s="39"/>
      <c r="AY3503" s="39"/>
      <c r="AZ3503" s="39"/>
      <c r="BA3503" s="39"/>
      <c r="BB3503" s="39"/>
      <c r="BC3503" s="39"/>
      <c r="BD3503" s="39"/>
      <c r="BE3503" s="39"/>
      <c r="BF3503" s="39"/>
      <c r="BG3503" s="39"/>
      <c r="BH3503" s="39"/>
      <c r="BI3503" s="39"/>
      <c r="BJ3503" s="39"/>
      <c r="BK3503" s="39"/>
      <c r="BL3503" s="39"/>
      <c r="BM3503" s="39"/>
      <c r="BN3503" s="39"/>
      <c r="BO3503" s="39"/>
      <c r="BP3503" s="39"/>
      <c r="BQ3503" s="39"/>
      <c r="BR3503" s="39"/>
      <c r="BS3503" s="39"/>
      <c r="BT3503" s="39"/>
      <c r="BU3503" s="39"/>
      <c r="BV3503" s="39"/>
      <c r="BW3503" s="39"/>
      <c r="BX3503" s="39"/>
      <c r="BY3503" s="39"/>
      <c r="BZ3503" s="39"/>
      <c r="CA3503" s="39"/>
      <c r="CB3503" s="39"/>
      <c r="CC3503" s="39"/>
      <c r="CD3503" s="39"/>
      <c r="CE3503" s="39"/>
      <c r="CF3503" s="39"/>
      <c r="CG3503" s="39"/>
      <c r="CH3503" s="39"/>
      <c r="CI3503" s="39"/>
      <c r="CJ3503" s="39"/>
      <c r="CK3503" s="39"/>
      <c r="CL3503" s="39"/>
      <c r="CM3503" s="39"/>
      <c r="CN3503" s="39"/>
      <c r="CO3503" s="39"/>
      <c r="CP3503" s="39"/>
      <c r="CQ3503" s="39"/>
      <c r="CR3503" s="39"/>
      <c r="CS3503" s="39"/>
      <c r="CT3503" s="39"/>
      <c r="CU3503" s="39"/>
      <c r="CV3503" s="39"/>
      <c r="CW3503" s="39"/>
      <c r="CX3503" s="39"/>
      <c r="CY3503" s="39"/>
      <c r="CZ3503" s="39"/>
      <c r="DA3503" s="39"/>
      <c r="DB3503" s="39"/>
      <c r="DC3503" s="39"/>
      <c r="DD3503" s="39"/>
      <c r="DE3503" s="39"/>
    </row>
    <row r="3504" spans="1:109" s="38" customFormat="1" ht="12">
      <c r="A3504" s="298"/>
      <c r="B3504" s="298"/>
      <c r="C3504" s="298"/>
      <c r="D3504" s="298"/>
      <c r="E3504" s="298"/>
      <c r="F3504" s="298"/>
      <c r="G3504" s="298"/>
      <c r="H3504" s="298"/>
      <c r="I3504" s="298"/>
      <c r="J3504" s="298"/>
      <c r="K3504" s="298"/>
      <c r="L3504" s="299"/>
      <c r="M3504" s="302"/>
      <c r="N3504" s="298"/>
      <c r="O3504" s="238"/>
      <c r="P3504" s="238"/>
      <c r="Q3504" s="238"/>
      <c r="T3504" s="39"/>
      <c r="U3504" s="39"/>
      <c r="V3504" s="39"/>
      <c r="W3504" s="39"/>
      <c r="X3504" s="39"/>
      <c r="Y3504" s="39"/>
      <c r="Z3504" s="39"/>
      <c r="AA3504" s="39"/>
      <c r="AB3504" s="39"/>
      <c r="AC3504" s="39"/>
      <c r="AD3504" s="39"/>
      <c r="AE3504" s="39"/>
      <c r="AF3504" s="39"/>
      <c r="AG3504" s="39"/>
      <c r="AH3504" s="39"/>
      <c r="AI3504" s="39"/>
      <c r="AJ3504" s="39"/>
      <c r="AK3504" s="39"/>
      <c r="AL3504" s="39"/>
      <c r="AM3504" s="39"/>
      <c r="AN3504" s="39"/>
      <c r="AO3504" s="39"/>
      <c r="AP3504" s="39"/>
      <c r="AQ3504" s="39"/>
      <c r="AR3504" s="39"/>
      <c r="AS3504" s="39"/>
      <c r="AT3504" s="39"/>
      <c r="AU3504" s="39"/>
      <c r="AV3504" s="39"/>
      <c r="AW3504" s="39"/>
      <c r="AX3504" s="39"/>
      <c r="AY3504" s="39"/>
      <c r="AZ3504" s="39"/>
      <c r="BA3504" s="39"/>
      <c r="BB3504" s="39"/>
      <c r="BC3504" s="39"/>
      <c r="BD3504" s="39"/>
      <c r="BE3504" s="39"/>
      <c r="BF3504" s="39"/>
      <c r="BG3504" s="39"/>
      <c r="BH3504" s="39"/>
      <c r="BI3504" s="39"/>
      <c r="BJ3504" s="39"/>
      <c r="BK3504" s="39"/>
      <c r="BL3504" s="39"/>
      <c r="BM3504" s="39"/>
      <c r="BN3504" s="39"/>
      <c r="BO3504" s="39"/>
      <c r="BP3504" s="39"/>
      <c r="BQ3504" s="39"/>
      <c r="BR3504" s="39"/>
      <c r="BS3504" s="39"/>
      <c r="BT3504" s="39"/>
      <c r="BU3504" s="39"/>
      <c r="BV3504" s="39"/>
      <c r="BW3504" s="39"/>
      <c r="BX3504" s="39"/>
      <c r="BY3504" s="39"/>
      <c r="BZ3504" s="39"/>
      <c r="CA3504" s="39"/>
      <c r="CB3504" s="39"/>
      <c r="CC3504" s="39"/>
      <c r="CD3504" s="39"/>
      <c r="CE3504" s="39"/>
      <c r="CF3504" s="39"/>
      <c r="CG3504" s="39"/>
      <c r="CH3504" s="39"/>
      <c r="CI3504" s="39"/>
      <c r="CJ3504" s="39"/>
      <c r="CK3504" s="39"/>
      <c r="CL3504" s="39"/>
      <c r="CM3504" s="39"/>
      <c r="CN3504" s="39"/>
      <c r="CO3504" s="39"/>
      <c r="CP3504" s="39"/>
      <c r="CQ3504" s="39"/>
      <c r="CR3504" s="39"/>
      <c r="CS3504" s="39"/>
      <c r="CT3504" s="39"/>
      <c r="CU3504" s="39"/>
      <c r="CV3504" s="39"/>
      <c r="CW3504" s="39"/>
      <c r="CX3504" s="39"/>
      <c r="CY3504" s="39"/>
      <c r="CZ3504" s="39"/>
      <c r="DA3504" s="39"/>
      <c r="DB3504" s="39"/>
      <c r="DC3504" s="39"/>
      <c r="DD3504" s="39"/>
      <c r="DE3504" s="39"/>
    </row>
    <row r="3505" spans="1:109" s="38" customFormat="1" ht="12">
      <c r="A3505" s="298"/>
      <c r="B3505" s="298"/>
      <c r="C3505" s="298"/>
      <c r="D3505" s="298"/>
      <c r="E3505" s="298"/>
      <c r="F3505" s="298"/>
      <c r="G3505" s="298"/>
      <c r="H3505" s="298"/>
      <c r="I3505" s="298"/>
      <c r="J3505" s="298"/>
      <c r="K3505" s="298"/>
      <c r="L3505" s="299"/>
      <c r="M3505" s="302"/>
      <c r="N3505" s="298"/>
      <c r="O3505" s="238"/>
      <c r="P3505" s="238"/>
      <c r="Q3505" s="238"/>
      <c r="T3505" s="39"/>
      <c r="U3505" s="39"/>
      <c r="V3505" s="39"/>
      <c r="W3505" s="39"/>
      <c r="X3505" s="39"/>
      <c r="Y3505" s="39"/>
      <c r="Z3505" s="39"/>
      <c r="AA3505" s="39"/>
      <c r="AB3505" s="39"/>
      <c r="AC3505" s="39"/>
      <c r="AD3505" s="39"/>
      <c r="AE3505" s="39"/>
      <c r="AF3505" s="39"/>
      <c r="AG3505" s="39"/>
      <c r="AH3505" s="39"/>
      <c r="AI3505" s="39"/>
      <c r="AJ3505" s="39"/>
      <c r="AK3505" s="39"/>
      <c r="AL3505" s="39"/>
      <c r="AM3505" s="39"/>
      <c r="AN3505" s="39"/>
      <c r="AO3505" s="39"/>
      <c r="AP3505" s="39"/>
      <c r="AQ3505" s="39"/>
      <c r="AR3505" s="39"/>
      <c r="AS3505" s="39"/>
      <c r="AT3505" s="39"/>
      <c r="AU3505" s="39"/>
      <c r="AV3505" s="39"/>
      <c r="AW3505" s="39"/>
      <c r="AX3505" s="39"/>
      <c r="AY3505" s="39"/>
      <c r="AZ3505" s="39"/>
      <c r="BA3505" s="39"/>
      <c r="BB3505" s="39"/>
      <c r="BC3505" s="39"/>
      <c r="BD3505" s="39"/>
      <c r="BE3505" s="39"/>
      <c r="BF3505" s="39"/>
      <c r="BG3505" s="39"/>
      <c r="BH3505" s="39"/>
      <c r="BI3505" s="39"/>
      <c r="BJ3505" s="39"/>
      <c r="BK3505" s="39"/>
      <c r="BL3505" s="39"/>
      <c r="BM3505" s="39"/>
      <c r="BN3505" s="39"/>
      <c r="BO3505" s="39"/>
      <c r="BP3505" s="39"/>
      <c r="BQ3505" s="39"/>
      <c r="BR3505" s="39"/>
      <c r="BS3505" s="39"/>
      <c r="BT3505" s="39"/>
      <c r="BU3505" s="39"/>
      <c r="BV3505" s="39"/>
      <c r="BW3505" s="39"/>
      <c r="BX3505" s="39"/>
      <c r="BY3505" s="39"/>
      <c r="BZ3505" s="39"/>
      <c r="CA3505" s="39"/>
      <c r="CB3505" s="39"/>
      <c r="CC3505" s="39"/>
      <c r="CD3505" s="39"/>
      <c r="CE3505" s="39"/>
      <c r="CF3505" s="39"/>
      <c r="CG3505" s="39"/>
      <c r="CH3505" s="39"/>
      <c r="CI3505" s="39"/>
      <c r="CJ3505" s="39"/>
      <c r="CK3505" s="39"/>
      <c r="CL3505" s="39"/>
      <c r="CM3505" s="39"/>
      <c r="CN3505" s="39"/>
      <c r="CO3505" s="39"/>
      <c r="CP3505" s="39"/>
      <c r="CQ3505" s="39"/>
      <c r="CR3505" s="39"/>
      <c r="CS3505" s="39"/>
      <c r="CT3505" s="39"/>
      <c r="CU3505" s="39"/>
      <c r="CV3505" s="39"/>
      <c r="CW3505" s="39"/>
      <c r="CX3505" s="39"/>
      <c r="CY3505" s="39"/>
      <c r="CZ3505" s="39"/>
      <c r="DA3505" s="39"/>
      <c r="DB3505" s="39"/>
      <c r="DC3505" s="39"/>
      <c r="DD3505" s="39"/>
      <c r="DE3505" s="39"/>
    </row>
    <row r="3506" spans="1:109" s="38" customFormat="1" ht="12">
      <c r="A3506" s="298"/>
      <c r="B3506" s="298"/>
      <c r="C3506" s="298"/>
      <c r="D3506" s="298"/>
      <c r="E3506" s="298"/>
      <c r="F3506" s="298"/>
      <c r="G3506" s="298"/>
      <c r="H3506" s="298"/>
      <c r="I3506" s="298"/>
      <c r="J3506" s="298"/>
      <c r="K3506" s="298"/>
      <c r="L3506" s="299"/>
      <c r="M3506" s="302"/>
      <c r="N3506" s="298"/>
      <c r="O3506" s="238"/>
      <c r="P3506" s="238"/>
      <c r="Q3506" s="238"/>
      <c r="T3506" s="39"/>
      <c r="U3506" s="39"/>
      <c r="V3506" s="39"/>
      <c r="W3506" s="39"/>
      <c r="X3506" s="39"/>
      <c r="Y3506" s="39"/>
      <c r="Z3506" s="39"/>
      <c r="AA3506" s="39"/>
      <c r="AB3506" s="39"/>
      <c r="AC3506" s="39"/>
      <c r="AD3506" s="39"/>
      <c r="AE3506" s="39"/>
      <c r="AF3506" s="39"/>
      <c r="AG3506" s="39"/>
      <c r="AH3506" s="39"/>
      <c r="AI3506" s="39"/>
      <c r="AJ3506" s="39"/>
      <c r="AK3506" s="39"/>
      <c r="AL3506" s="39"/>
      <c r="AM3506" s="39"/>
      <c r="AN3506" s="39"/>
      <c r="AO3506" s="39"/>
      <c r="AP3506" s="39"/>
      <c r="AQ3506" s="39"/>
      <c r="AR3506" s="39"/>
      <c r="AS3506" s="39"/>
      <c r="AT3506" s="39"/>
      <c r="AU3506" s="39"/>
      <c r="AV3506" s="39"/>
      <c r="AW3506" s="39"/>
      <c r="AX3506" s="39"/>
      <c r="AY3506" s="39"/>
      <c r="AZ3506" s="39"/>
      <c r="BA3506" s="39"/>
      <c r="BB3506" s="39"/>
      <c r="BC3506" s="39"/>
      <c r="BD3506" s="39"/>
      <c r="BE3506" s="39"/>
      <c r="BF3506" s="39"/>
      <c r="BG3506" s="39"/>
      <c r="BH3506" s="39"/>
      <c r="BI3506" s="39"/>
      <c r="BJ3506" s="39"/>
      <c r="BK3506" s="39"/>
      <c r="BL3506" s="39"/>
      <c r="BM3506" s="39"/>
      <c r="BN3506" s="39"/>
      <c r="BO3506" s="39"/>
      <c r="BP3506" s="39"/>
      <c r="BQ3506" s="39"/>
      <c r="BR3506" s="39"/>
      <c r="BS3506" s="39"/>
      <c r="BT3506" s="39"/>
      <c r="BU3506" s="39"/>
      <c r="BV3506" s="39"/>
      <c r="BW3506" s="39"/>
      <c r="BX3506" s="39"/>
      <c r="BY3506" s="39"/>
      <c r="BZ3506" s="39"/>
      <c r="CA3506" s="39"/>
      <c r="CB3506" s="39"/>
      <c r="CC3506" s="39"/>
      <c r="CD3506" s="39"/>
      <c r="CE3506" s="39"/>
      <c r="CF3506" s="39"/>
      <c r="CG3506" s="39"/>
      <c r="CH3506" s="39"/>
      <c r="CI3506" s="39"/>
      <c r="CJ3506" s="39"/>
      <c r="CK3506" s="39"/>
      <c r="CL3506" s="39"/>
      <c r="CM3506" s="39"/>
      <c r="CN3506" s="39"/>
      <c r="CO3506" s="39"/>
      <c r="CP3506" s="39"/>
      <c r="CQ3506" s="39"/>
      <c r="CR3506" s="39"/>
      <c r="CS3506" s="39"/>
      <c r="CT3506" s="39"/>
      <c r="CU3506" s="39"/>
      <c r="CV3506" s="39"/>
      <c r="CW3506" s="39"/>
      <c r="CX3506" s="39"/>
      <c r="CY3506" s="39"/>
      <c r="CZ3506" s="39"/>
      <c r="DA3506" s="39"/>
      <c r="DB3506" s="39"/>
      <c r="DC3506" s="39"/>
      <c r="DD3506" s="39"/>
      <c r="DE3506" s="39"/>
    </row>
    <row r="3507" spans="1:109" s="38" customFormat="1" ht="12">
      <c r="A3507" s="298"/>
      <c r="B3507" s="298"/>
      <c r="C3507" s="298"/>
      <c r="D3507" s="298"/>
      <c r="E3507" s="298"/>
      <c r="F3507" s="298"/>
      <c r="G3507" s="298"/>
      <c r="H3507" s="298"/>
      <c r="I3507" s="298"/>
      <c r="J3507" s="298"/>
      <c r="K3507" s="298"/>
      <c r="L3507" s="299"/>
      <c r="M3507" s="302"/>
      <c r="N3507" s="298"/>
      <c r="O3507" s="238"/>
      <c r="P3507" s="238"/>
      <c r="Q3507" s="238"/>
      <c r="T3507" s="39"/>
      <c r="U3507" s="39"/>
      <c r="V3507" s="39"/>
      <c r="W3507" s="39"/>
      <c r="X3507" s="39"/>
      <c r="Y3507" s="39"/>
      <c r="Z3507" s="39"/>
      <c r="AA3507" s="39"/>
      <c r="AB3507" s="39"/>
      <c r="AC3507" s="39"/>
      <c r="AD3507" s="39"/>
      <c r="AE3507" s="39"/>
      <c r="AF3507" s="39"/>
      <c r="AG3507" s="39"/>
      <c r="AH3507" s="39"/>
      <c r="AI3507" s="39"/>
      <c r="AJ3507" s="39"/>
      <c r="AK3507" s="39"/>
      <c r="AL3507" s="39"/>
      <c r="AM3507" s="39"/>
      <c r="AN3507" s="39"/>
      <c r="AO3507" s="39"/>
      <c r="AP3507" s="39"/>
      <c r="AQ3507" s="39"/>
      <c r="AR3507" s="39"/>
      <c r="AS3507" s="39"/>
      <c r="AT3507" s="39"/>
      <c r="AU3507" s="39"/>
      <c r="AV3507" s="39"/>
      <c r="AW3507" s="39"/>
      <c r="AX3507" s="39"/>
      <c r="AY3507" s="39"/>
      <c r="AZ3507" s="39"/>
      <c r="BA3507" s="39"/>
      <c r="BB3507" s="39"/>
      <c r="BC3507" s="39"/>
      <c r="BD3507" s="39"/>
      <c r="BE3507" s="39"/>
      <c r="BF3507" s="39"/>
      <c r="BG3507" s="39"/>
      <c r="BH3507" s="39"/>
      <c r="BI3507" s="39"/>
      <c r="BJ3507" s="39"/>
      <c r="BK3507" s="39"/>
      <c r="BL3507" s="39"/>
      <c r="BM3507" s="39"/>
      <c r="BN3507" s="39"/>
      <c r="BO3507" s="39"/>
      <c r="BP3507" s="39"/>
      <c r="BQ3507" s="39"/>
      <c r="BR3507" s="39"/>
      <c r="BS3507" s="39"/>
      <c r="BT3507" s="39"/>
      <c r="BU3507" s="39"/>
      <c r="BV3507" s="39"/>
      <c r="BW3507" s="39"/>
      <c r="BX3507" s="39"/>
      <c r="BY3507" s="39"/>
      <c r="BZ3507" s="39"/>
      <c r="CA3507" s="39"/>
      <c r="CB3507" s="39"/>
      <c r="CC3507" s="39"/>
      <c r="CD3507" s="39"/>
      <c r="CE3507" s="39"/>
      <c r="CF3507" s="39"/>
      <c r="CG3507" s="39"/>
      <c r="CH3507" s="39"/>
      <c r="CI3507" s="39"/>
      <c r="CJ3507" s="39"/>
      <c r="CK3507" s="39"/>
      <c r="CL3507" s="39"/>
      <c r="CM3507" s="39"/>
      <c r="CN3507" s="39"/>
      <c r="CO3507" s="39"/>
      <c r="CP3507" s="39"/>
      <c r="CQ3507" s="39"/>
      <c r="CR3507" s="39"/>
      <c r="CS3507" s="39"/>
      <c r="CT3507" s="39"/>
      <c r="CU3507" s="39"/>
      <c r="CV3507" s="39"/>
      <c r="CW3507" s="39"/>
      <c r="CX3507" s="39"/>
      <c r="CY3507" s="39"/>
      <c r="CZ3507" s="39"/>
      <c r="DA3507" s="39"/>
      <c r="DB3507" s="39"/>
      <c r="DC3507" s="39"/>
      <c r="DD3507" s="39"/>
      <c r="DE3507" s="39"/>
    </row>
    <row r="3508" spans="1:109" s="38" customFormat="1" ht="12">
      <c r="A3508" s="298"/>
      <c r="B3508" s="298"/>
      <c r="C3508" s="298"/>
      <c r="D3508" s="298"/>
      <c r="E3508" s="298"/>
      <c r="F3508" s="298"/>
      <c r="G3508" s="298"/>
      <c r="H3508" s="298"/>
      <c r="I3508" s="298"/>
      <c r="J3508" s="298"/>
      <c r="K3508" s="298"/>
      <c r="L3508" s="299"/>
      <c r="M3508" s="302"/>
      <c r="N3508" s="298"/>
      <c r="O3508" s="238"/>
      <c r="P3508" s="238"/>
      <c r="Q3508" s="238"/>
      <c r="T3508" s="39"/>
      <c r="U3508" s="39"/>
      <c r="V3508" s="39"/>
      <c r="W3508" s="39"/>
      <c r="X3508" s="39"/>
      <c r="Y3508" s="39"/>
      <c r="Z3508" s="39"/>
      <c r="AA3508" s="39"/>
      <c r="AB3508" s="39"/>
      <c r="AC3508" s="39"/>
      <c r="AD3508" s="39"/>
      <c r="AE3508" s="39"/>
      <c r="AF3508" s="39"/>
      <c r="AG3508" s="39"/>
      <c r="AH3508" s="39"/>
      <c r="AI3508" s="39"/>
      <c r="AJ3508" s="39"/>
      <c r="AK3508" s="39"/>
      <c r="AL3508" s="39"/>
      <c r="AM3508" s="39"/>
      <c r="AN3508" s="39"/>
      <c r="AO3508" s="39"/>
      <c r="AP3508" s="39"/>
      <c r="AQ3508" s="39"/>
      <c r="AR3508" s="39"/>
      <c r="AS3508" s="39"/>
      <c r="AT3508" s="39"/>
      <c r="AU3508" s="39"/>
      <c r="AV3508" s="39"/>
      <c r="AW3508" s="39"/>
      <c r="AX3508" s="39"/>
      <c r="AY3508" s="39"/>
      <c r="AZ3508" s="39"/>
      <c r="BA3508" s="39"/>
      <c r="BB3508" s="39"/>
      <c r="BC3508" s="39"/>
      <c r="BD3508" s="39"/>
      <c r="BE3508" s="39"/>
      <c r="BF3508" s="39"/>
      <c r="BG3508" s="39"/>
      <c r="BH3508" s="39"/>
      <c r="BI3508" s="39"/>
      <c r="BJ3508" s="39"/>
      <c r="BK3508" s="39"/>
      <c r="BL3508" s="39"/>
      <c r="BM3508" s="39"/>
      <c r="BN3508" s="39"/>
      <c r="BO3508" s="39"/>
      <c r="BP3508" s="39"/>
      <c r="BQ3508" s="39"/>
      <c r="BR3508" s="39"/>
      <c r="BS3508" s="39"/>
      <c r="BT3508" s="39"/>
      <c r="BU3508" s="39"/>
      <c r="BV3508" s="39"/>
      <c r="BW3508" s="39"/>
      <c r="BX3508" s="39"/>
      <c r="BY3508" s="39"/>
      <c r="BZ3508" s="39"/>
      <c r="CA3508" s="39"/>
      <c r="CB3508" s="39"/>
      <c r="CC3508" s="39"/>
      <c r="CD3508" s="39"/>
      <c r="CE3508" s="39"/>
      <c r="CF3508" s="39"/>
      <c r="CG3508" s="39"/>
      <c r="CH3508" s="39"/>
      <c r="CI3508" s="39"/>
      <c r="CJ3508" s="39"/>
      <c r="CK3508" s="39"/>
      <c r="CL3508" s="39"/>
      <c r="CM3508" s="39"/>
      <c r="CN3508" s="39"/>
      <c r="CO3508" s="39"/>
      <c r="CP3508" s="39"/>
      <c r="CQ3508" s="39"/>
      <c r="CR3508" s="39"/>
      <c r="CS3508" s="39"/>
      <c r="CT3508" s="39"/>
      <c r="CU3508" s="39"/>
      <c r="CV3508" s="39"/>
      <c r="CW3508" s="39"/>
      <c r="CX3508" s="39"/>
      <c r="CY3508" s="39"/>
      <c r="CZ3508" s="39"/>
      <c r="DA3508" s="39"/>
      <c r="DB3508" s="39"/>
      <c r="DC3508" s="39"/>
      <c r="DD3508" s="39"/>
      <c r="DE3508" s="39"/>
    </row>
    <row r="3509" spans="1:109" s="38" customFormat="1" ht="12">
      <c r="A3509" s="298"/>
      <c r="B3509" s="298"/>
      <c r="C3509" s="298"/>
      <c r="D3509" s="298"/>
      <c r="E3509" s="298"/>
      <c r="F3509" s="298"/>
      <c r="G3509" s="298"/>
      <c r="H3509" s="298"/>
      <c r="I3509" s="298"/>
      <c r="J3509" s="298"/>
      <c r="K3509" s="298"/>
      <c r="L3509" s="299"/>
      <c r="M3509" s="302"/>
      <c r="N3509" s="298"/>
      <c r="O3509" s="238"/>
      <c r="P3509" s="238"/>
      <c r="Q3509" s="238"/>
      <c r="T3509" s="39"/>
      <c r="U3509" s="39"/>
      <c r="V3509" s="39"/>
      <c r="W3509" s="39"/>
      <c r="X3509" s="39"/>
      <c r="Y3509" s="39"/>
      <c r="Z3509" s="39"/>
      <c r="AA3509" s="39"/>
      <c r="AB3509" s="39"/>
      <c r="AC3509" s="39"/>
      <c r="AD3509" s="39"/>
      <c r="AE3509" s="39"/>
      <c r="AF3509" s="39"/>
      <c r="AG3509" s="39"/>
      <c r="AH3509" s="39"/>
      <c r="AI3509" s="39"/>
      <c r="AJ3509" s="39"/>
      <c r="AK3509" s="39"/>
      <c r="AL3509" s="39"/>
      <c r="AM3509" s="39"/>
      <c r="AN3509" s="39"/>
      <c r="AO3509" s="39"/>
      <c r="AP3509" s="39"/>
      <c r="AQ3509" s="39"/>
      <c r="AR3509" s="39"/>
      <c r="AS3509" s="39"/>
      <c r="AT3509" s="39"/>
      <c r="AU3509" s="39"/>
      <c r="AV3509" s="39"/>
      <c r="AW3509" s="39"/>
      <c r="AX3509" s="39"/>
      <c r="AY3509" s="39"/>
      <c r="AZ3509" s="39"/>
      <c r="BA3509" s="39"/>
      <c r="BB3509" s="39"/>
      <c r="BC3509" s="39"/>
      <c r="BD3509" s="39"/>
      <c r="BE3509" s="39"/>
      <c r="BF3509" s="39"/>
      <c r="BG3509" s="39"/>
      <c r="BH3509" s="39"/>
      <c r="BI3509" s="39"/>
      <c r="BJ3509" s="39"/>
      <c r="BK3509" s="39"/>
      <c r="BL3509" s="39"/>
      <c r="BM3509" s="39"/>
      <c r="BN3509" s="39"/>
      <c r="BO3509" s="39"/>
      <c r="BP3509" s="39"/>
      <c r="BQ3509" s="39"/>
      <c r="BR3509" s="39"/>
      <c r="BS3509" s="39"/>
      <c r="BT3509" s="39"/>
      <c r="BU3509" s="39"/>
      <c r="BV3509" s="39"/>
      <c r="BW3509" s="39"/>
      <c r="BX3509" s="39"/>
      <c r="BY3509" s="39"/>
      <c r="BZ3509" s="39"/>
      <c r="CA3509" s="39"/>
      <c r="CB3509" s="39"/>
      <c r="CC3509" s="39"/>
      <c r="CD3509" s="39"/>
      <c r="CE3509" s="39"/>
      <c r="CF3509" s="39"/>
      <c r="CG3509" s="39"/>
      <c r="CH3509" s="39"/>
      <c r="CI3509" s="39"/>
      <c r="CJ3509" s="39"/>
      <c r="CK3509" s="39"/>
      <c r="CL3509" s="39"/>
      <c r="CM3509" s="39"/>
      <c r="CN3509" s="39"/>
      <c r="CO3509" s="39"/>
      <c r="CP3509" s="39"/>
      <c r="CQ3509" s="39"/>
      <c r="CR3509" s="39"/>
      <c r="CS3509" s="39"/>
      <c r="CT3509" s="39"/>
      <c r="CU3509" s="39"/>
      <c r="CV3509" s="39"/>
      <c r="CW3509" s="39"/>
      <c r="CX3509" s="39"/>
      <c r="CY3509" s="39"/>
      <c r="CZ3509" s="39"/>
      <c r="DA3509" s="39"/>
      <c r="DB3509" s="39"/>
      <c r="DC3509" s="39"/>
      <c r="DD3509" s="39"/>
      <c r="DE3509" s="39"/>
    </row>
    <row r="3510" spans="1:109" s="38" customFormat="1" ht="12">
      <c r="A3510" s="298"/>
      <c r="B3510" s="298"/>
      <c r="C3510" s="298"/>
      <c r="D3510" s="298"/>
      <c r="E3510" s="298"/>
      <c r="F3510" s="298"/>
      <c r="G3510" s="298"/>
      <c r="H3510" s="298"/>
      <c r="I3510" s="298"/>
      <c r="J3510" s="298"/>
      <c r="K3510" s="298"/>
      <c r="L3510" s="299"/>
      <c r="M3510" s="302"/>
      <c r="N3510" s="298"/>
      <c r="O3510" s="238"/>
      <c r="P3510" s="238"/>
      <c r="Q3510" s="238"/>
      <c r="T3510" s="39"/>
      <c r="U3510" s="39"/>
      <c r="V3510" s="39"/>
      <c r="W3510" s="39"/>
      <c r="X3510" s="39"/>
      <c r="Y3510" s="39"/>
      <c r="Z3510" s="39"/>
      <c r="AA3510" s="39"/>
      <c r="AB3510" s="39"/>
      <c r="AC3510" s="39"/>
      <c r="AD3510" s="39"/>
      <c r="AE3510" s="39"/>
      <c r="AF3510" s="39"/>
      <c r="AG3510" s="39"/>
      <c r="AH3510" s="39"/>
      <c r="AI3510" s="39"/>
      <c r="AJ3510" s="39"/>
      <c r="AK3510" s="39"/>
      <c r="AL3510" s="39"/>
      <c r="AM3510" s="39"/>
      <c r="AN3510" s="39"/>
      <c r="AO3510" s="39"/>
      <c r="AP3510" s="39"/>
      <c r="AQ3510" s="39"/>
      <c r="AR3510" s="39"/>
      <c r="AS3510" s="39"/>
      <c r="AT3510" s="39"/>
      <c r="AU3510" s="39"/>
      <c r="AV3510" s="39"/>
      <c r="AW3510" s="39"/>
      <c r="AX3510" s="39"/>
      <c r="AY3510" s="39"/>
      <c r="AZ3510" s="39"/>
      <c r="BA3510" s="39"/>
      <c r="BB3510" s="39"/>
      <c r="BC3510" s="39"/>
      <c r="BD3510" s="39"/>
      <c r="BE3510" s="39"/>
      <c r="BF3510" s="39"/>
      <c r="BG3510" s="39"/>
      <c r="BH3510" s="39"/>
      <c r="BI3510" s="39"/>
      <c r="BJ3510" s="39"/>
      <c r="BK3510" s="39"/>
      <c r="BL3510" s="39"/>
      <c r="BM3510" s="39"/>
      <c r="BN3510" s="39"/>
      <c r="BO3510" s="39"/>
      <c r="BP3510" s="39"/>
      <c r="BQ3510" s="39"/>
      <c r="BR3510" s="39"/>
      <c r="BS3510" s="39"/>
      <c r="BT3510" s="39"/>
      <c r="BU3510" s="39"/>
      <c r="BV3510" s="39"/>
      <c r="BW3510" s="39"/>
      <c r="BX3510" s="39"/>
      <c r="BY3510" s="39"/>
      <c r="BZ3510" s="39"/>
      <c r="CA3510" s="39"/>
      <c r="CB3510" s="39"/>
      <c r="CC3510" s="39"/>
      <c r="CD3510" s="39"/>
      <c r="CE3510" s="39"/>
      <c r="CF3510" s="39"/>
      <c r="CG3510" s="39"/>
      <c r="CH3510" s="39"/>
      <c r="CI3510" s="39"/>
      <c r="CJ3510" s="39"/>
      <c r="CK3510" s="39"/>
      <c r="CL3510" s="39"/>
      <c r="CM3510" s="39"/>
      <c r="CN3510" s="39"/>
      <c r="CO3510" s="39"/>
      <c r="CP3510" s="39"/>
      <c r="CQ3510" s="39"/>
      <c r="CR3510" s="39"/>
      <c r="CS3510" s="39"/>
      <c r="CT3510" s="39"/>
      <c r="CU3510" s="39"/>
      <c r="CV3510" s="39"/>
      <c r="CW3510" s="39"/>
      <c r="CX3510" s="39"/>
      <c r="CY3510" s="39"/>
      <c r="CZ3510" s="39"/>
      <c r="DA3510" s="39"/>
      <c r="DB3510" s="39"/>
      <c r="DC3510" s="39"/>
      <c r="DD3510" s="39"/>
      <c r="DE3510" s="39"/>
    </row>
    <row r="3511" spans="1:109" s="38" customFormat="1" ht="12">
      <c r="A3511" s="298"/>
      <c r="B3511" s="298"/>
      <c r="C3511" s="298"/>
      <c r="D3511" s="298"/>
      <c r="E3511" s="298"/>
      <c r="F3511" s="298"/>
      <c r="G3511" s="298"/>
      <c r="H3511" s="298"/>
      <c r="I3511" s="298"/>
      <c r="J3511" s="298"/>
      <c r="K3511" s="298"/>
      <c r="L3511" s="299"/>
      <c r="M3511" s="302"/>
      <c r="N3511" s="298"/>
      <c r="O3511" s="238"/>
      <c r="P3511" s="238"/>
      <c r="Q3511" s="238"/>
      <c r="T3511" s="39"/>
      <c r="U3511" s="39"/>
      <c r="V3511" s="39"/>
      <c r="W3511" s="39"/>
      <c r="X3511" s="39"/>
      <c r="Y3511" s="39"/>
      <c r="Z3511" s="39"/>
      <c r="AA3511" s="39"/>
      <c r="AB3511" s="39"/>
      <c r="AC3511" s="39"/>
      <c r="AD3511" s="39"/>
      <c r="AE3511" s="39"/>
      <c r="AF3511" s="39"/>
      <c r="AG3511" s="39"/>
      <c r="AH3511" s="39"/>
      <c r="AI3511" s="39"/>
      <c r="AJ3511" s="39"/>
      <c r="AK3511" s="39"/>
      <c r="AL3511" s="39"/>
      <c r="AM3511" s="39"/>
      <c r="AN3511" s="39"/>
      <c r="AO3511" s="39"/>
      <c r="AP3511" s="39"/>
      <c r="AQ3511" s="39"/>
      <c r="AR3511" s="39"/>
      <c r="AS3511" s="39"/>
      <c r="AT3511" s="39"/>
      <c r="AU3511" s="39"/>
      <c r="AV3511" s="39"/>
      <c r="AW3511" s="39"/>
      <c r="AX3511" s="39"/>
      <c r="AY3511" s="39"/>
      <c r="AZ3511" s="39"/>
      <c r="BA3511" s="39"/>
      <c r="BB3511" s="39"/>
      <c r="BC3511" s="39"/>
      <c r="BD3511" s="39"/>
      <c r="BE3511" s="39"/>
      <c r="BF3511" s="39"/>
      <c r="BG3511" s="39"/>
      <c r="BH3511" s="39"/>
      <c r="BI3511" s="39"/>
      <c r="BJ3511" s="39"/>
      <c r="BK3511" s="39"/>
      <c r="BL3511" s="39"/>
      <c r="BM3511" s="39"/>
      <c r="BN3511" s="39"/>
      <c r="BO3511" s="39"/>
      <c r="BP3511" s="39"/>
      <c r="BQ3511" s="39"/>
      <c r="BR3511" s="39"/>
      <c r="BS3511" s="39"/>
      <c r="BT3511" s="39"/>
      <c r="BU3511" s="39"/>
      <c r="BV3511" s="39"/>
      <c r="BW3511" s="39"/>
      <c r="BX3511" s="39"/>
      <c r="BY3511" s="39"/>
      <c r="BZ3511" s="39"/>
      <c r="CA3511" s="39"/>
      <c r="CB3511" s="39"/>
      <c r="CC3511" s="39"/>
      <c r="CD3511" s="39"/>
      <c r="CE3511" s="39"/>
      <c r="CF3511" s="39"/>
      <c r="CG3511" s="39"/>
      <c r="CH3511" s="39"/>
      <c r="CI3511" s="39"/>
      <c r="CJ3511" s="39"/>
      <c r="CK3511" s="39"/>
      <c r="CL3511" s="39"/>
      <c r="CM3511" s="39"/>
      <c r="CN3511" s="39"/>
      <c r="CO3511" s="39"/>
      <c r="CP3511" s="39"/>
      <c r="CQ3511" s="39"/>
      <c r="CR3511" s="39"/>
      <c r="CS3511" s="39"/>
      <c r="CT3511" s="39"/>
      <c r="CU3511" s="39"/>
      <c r="CV3511" s="39"/>
      <c r="CW3511" s="39"/>
      <c r="CX3511" s="39"/>
      <c r="CY3511" s="39"/>
      <c r="CZ3511" s="39"/>
      <c r="DA3511" s="39"/>
      <c r="DB3511" s="39"/>
      <c r="DC3511" s="39"/>
      <c r="DD3511" s="39"/>
      <c r="DE3511" s="39"/>
    </row>
    <row r="3512" spans="1:109" s="38" customFormat="1" ht="12">
      <c r="A3512" s="298"/>
      <c r="B3512" s="298"/>
      <c r="C3512" s="298"/>
      <c r="D3512" s="298"/>
      <c r="E3512" s="298"/>
      <c r="F3512" s="298"/>
      <c r="G3512" s="298"/>
      <c r="H3512" s="298"/>
      <c r="I3512" s="298"/>
      <c r="J3512" s="298"/>
      <c r="K3512" s="298"/>
      <c r="L3512" s="299"/>
      <c r="M3512" s="302"/>
      <c r="N3512" s="298"/>
      <c r="O3512" s="238"/>
      <c r="P3512" s="238"/>
      <c r="Q3512" s="238"/>
      <c r="T3512" s="39"/>
      <c r="U3512" s="39"/>
      <c r="V3512" s="39"/>
      <c r="W3512" s="39"/>
      <c r="X3512" s="39"/>
      <c r="Y3512" s="39"/>
      <c r="Z3512" s="39"/>
      <c r="AA3512" s="39"/>
      <c r="AB3512" s="39"/>
      <c r="AC3512" s="39"/>
      <c r="AD3512" s="39"/>
      <c r="AE3512" s="39"/>
      <c r="AF3512" s="39"/>
      <c r="AG3512" s="39"/>
      <c r="AH3512" s="39"/>
      <c r="AI3512" s="39"/>
      <c r="AJ3512" s="39"/>
      <c r="AK3512" s="39"/>
      <c r="AL3512" s="39"/>
      <c r="AM3512" s="39"/>
      <c r="AN3512" s="39"/>
      <c r="AO3512" s="39"/>
      <c r="AP3512" s="39"/>
      <c r="AQ3512" s="39"/>
      <c r="AR3512" s="39"/>
      <c r="AS3512" s="39"/>
      <c r="AT3512" s="39"/>
      <c r="AU3512" s="39"/>
      <c r="AV3512" s="39"/>
      <c r="AW3512" s="39"/>
      <c r="AX3512" s="39"/>
      <c r="AY3512" s="39"/>
      <c r="AZ3512" s="39"/>
      <c r="BA3512" s="39"/>
      <c r="BB3512" s="39"/>
      <c r="BC3512" s="39"/>
      <c r="BD3512" s="39"/>
      <c r="BE3512" s="39"/>
      <c r="BF3512" s="39"/>
      <c r="BG3512" s="39"/>
      <c r="BH3512" s="39"/>
      <c r="BI3512" s="39"/>
      <c r="BJ3512" s="39"/>
      <c r="BK3512" s="39"/>
      <c r="BL3512" s="39"/>
      <c r="BM3512" s="39"/>
      <c r="BN3512" s="39"/>
      <c r="BO3512" s="39"/>
      <c r="BP3512" s="39"/>
      <c r="BQ3512" s="39"/>
      <c r="BR3512" s="39"/>
      <c r="BS3512" s="39"/>
      <c r="BT3512" s="39"/>
      <c r="BU3512" s="39"/>
      <c r="BV3512" s="39"/>
      <c r="BW3512" s="39"/>
      <c r="BX3512" s="39"/>
      <c r="BY3512" s="39"/>
      <c r="BZ3512" s="39"/>
      <c r="CA3512" s="39"/>
      <c r="CB3512" s="39"/>
      <c r="CC3512" s="39"/>
      <c r="CD3512" s="39"/>
      <c r="CE3512" s="39"/>
      <c r="CF3512" s="39"/>
      <c r="CG3512" s="39"/>
      <c r="CH3512" s="39"/>
      <c r="CI3512" s="39"/>
      <c r="CJ3512" s="39"/>
      <c r="CK3512" s="39"/>
      <c r="CL3512" s="39"/>
      <c r="CM3512" s="39"/>
      <c r="CN3512" s="39"/>
      <c r="CO3512" s="39"/>
      <c r="CP3512" s="39"/>
      <c r="CQ3512" s="39"/>
      <c r="CR3512" s="39"/>
      <c r="CS3512" s="39"/>
      <c r="CT3512" s="39"/>
      <c r="CU3512" s="39"/>
      <c r="CV3512" s="39"/>
      <c r="CW3512" s="39"/>
      <c r="CX3512" s="39"/>
      <c r="CY3512" s="39"/>
      <c r="CZ3512" s="39"/>
      <c r="DA3512" s="39"/>
      <c r="DB3512" s="39"/>
      <c r="DC3512" s="39"/>
      <c r="DD3512" s="39"/>
      <c r="DE3512" s="39"/>
    </row>
    <row r="3513" spans="1:109" s="38" customFormat="1" ht="12">
      <c r="A3513" s="298"/>
      <c r="B3513" s="298"/>
      <c r="C3513" s="298"/>
      <c r="D3513" s="298"/>
      <c r="E3513" s="298"/>
      <c r="F3513" s="298"/>
      <c r="G3513" s="298"/>
      <c r="H3513" s="298"/>
      <c r="I3513" s="298"/>
      <c r="J3513" s="298"/>
      <c r="K3513" s="298"/>
      <c r="L3513" s="299"/>
      <c r="M3513" s="302"/>
      <c r="N3513" s="298"/>
      <c r="O3513" s="238"/>
      <c r="P3513" s="238"/>
      <c r="Q3513" s="238"/>
      <c r="T3513" s="39"/>
      <c r="U3513" s="39"/>
      <c r="V3513" s="39"/>
      <c r="W3513" s="39"/>
      <c r="X3513" s="39"/>
      <c r="Y3513" s="39"/>
      <c r="Z3513" s="39"/>
      <c r="AA3513" s="39"/>
      <c r="AB3513" s="39"/>
      <c r="AC3513" s="39"/>
      <c r="AD3513" s="39"/>
      <c r="AE3513" s="39"/>
      <c r="AF3513" s="39"/>
      <c r="AG3513" s="39"/>
      <c r="AH3513" s="39"/>
      <c r="AI3513" s="39"/>
      <c r="AJ3513" s="39"/>
      <c r="AK3513" s="39"/>
      <c r="AL3513" s="39"/>
      <c r="AM3513" s="39"/>
      <c r="AN3513" s="39"/>
      <c r="AO3513" s="39"/>
      <c r="AP3513" s="39"/>
      <c r="AQ3513" s="39"/>
      <c r="AR3513" s="39"/>
      <c r="AS3513" s="39"/>
      <c r="AT3513" s="39"/>
      <c r="AU3513" s="39"/>
      <c r="AV3513" s="39"/>
      <c r="AW3513" s="39"/>
      <c r="AX3513" s="39"/>
      <c r="AY3513" s="39"/>
      <c r="AZ3513" s="39"/>
      <c r="BA3513" s="39"/>
      <c r="BB3513" s="39"/>
      <c r="BC3513" s="39"/>
      <c r="BD3513" s="39"/>
      <c r="BE3513" s="39"/>
      <c r="BF3513" s="39"/>
      <c r="BG3513" s="39"/>
      <c r="BH3513" s="39"/>
      <c r="BI3513" s="39"/>
      <c r="BJ3513" s="39"/>
      <c r="BK3513" s="39"/>
      <c r="BL3513" s="39"/>
      <c r="BM3513" s="39"/>
      <c r="BN3513" s="39"/>
      <c r="BO3513" s="39"/>
      <c r="BP3513" s="39"/>
      <c r="BQ3513" s="39"/>
      <c r="BR3513" s="39"/>
      <c r="BS3513" s="39"/>
      <c r="BT3513" s="39"/>
      <c r="BU3513" s="39"/>
      <c r="BV3513" s="39"/>
      <c r="BW3513" s="39"/>
      <c r="BX3513" s="39"/>
      <c r="BY3513" s="39"/>
      <c r="BZ3513" s="39"/>
      <c r="CA3513" s="39"/>
      <c r="CB3513" s="39"/>
      <c r="CC3513" s="39"/>
      <c r="CD3513" s="39"/>
      <c r="CE3513" s="39"/>
      <c r="CF3513" s="39"/>
      <c r="CG3513" s="39"/>
      <c r="CH3513" s="39"/>
      <c r="CI3513" s="39"/>
      <c r="CJ3513" s="39"/>
      <c r="CK3513" s="39"/>
      <c r="CL3513" s="39"/>
      <c r="CM3513" s="39"/>
      <c r="CN3513" s="39"/>
      <c r="CO3513" s="39"/>
      <c r="CP3513" s="39"/>
      <c r="CQ3513" s="39"/>
      <c r="CR3513" s="39"/>
      <c r="CS3513" s="39"/>
      <c r="CT3513" s="39"/>
      <c r="CU3513" s="39"/>
      <c r="CV3513" s="39"/>
      <c r="CW3513" s="39"/>
      <c r="CX3513" s="39"/>
      <c r="CY3513" s="39"/>
      <c r="CZ3513" s="39"/>
      <c r="DA3513" s="39"/>
      <c r="DB3513" s="39"/>
      <c r="DC3513" s="39"/>
      <c r="DD3513" s="39"/>
      <c r="DE3513" s="39"/>
    </row>
    <row r="3514" spans="1:109" s="38" customFormat="1" ht="12">
      <c r="A3514" s="298"/>
      <c r="B3514" s="298"/>
      <c r="C3514" s="298"/>
      <c r="D3514" s="298"/>
      <c r="E3514" s="298"/>
      <c r="F3514" s="298"/>
      <c r="G3514" s="298"/>
      <c r="H3514" s="298"/>
      <c r="I3514" s="298"/>
      <c r="J3514" s="298"/>
      <c r="K3514" s="298"/>
      <c r="L3514" s="299"/>
      <c r="M3514" s="302"/>
      <c r="N3514" s="298"/>
      <c r="O3514" s="238"/>
      <c r="P3514" s="238"/>
      <c r="Q3514" s="238"/>
      <c r="T3514" s="39"/>
      <c r="U3514" s="39"/>
      <c r="V3514" s="39"/>
      <c r="W3514" s="39"/>
      <c r="X3514" s="39"/>
      <c r="Y3514" s="39"/>
      <c r="Z3514" s="39"/>
      <c r="AA3514" s="39"/>
      <c r="AB3514" s="39"/>
      <c r="AC3514" s="39"/>
      <c r="AD3514" s="39"/>
      <c r="AE3514" s="39"/>
      <c r="AF3514" s="39"/>
      <c r="AG3514" s="39"/>
      <c r="AH3514" s="39"/>
      <c r="AI3514" s="39"/>
      <c r="AJ3514" s="39"/>
      <c r="AK3514" s="39"/>
      <c r="AL3514" s="39"/>
      <c r="AM3514" s="39"/>
      <c r="AN3514" s="39"/>
      <c r="AO3514" s="39"/>
      <c r="AP3514" s="39"/>
      <c r="AQ3514" s="39"/>
      <c r="AR3514" s="39"/>
      <c r="AS3514" s="39"/>
      <c r="AT3514" s="39"/>
      <c r="AU3514" s="39"/>
      <c r="AV3514" s="39"/>
      <c r="AW3514" s="39"/>
      <c r="AX3514" s="39"/>
      <c r="AY3514" s="39"/>
      <c r="AZ3514" s="39"/>
      <c r="BA3514" s="39"/>
      <c r="BB3514" s="39"/>
      <c r="BC3514" s="39"/>
      <c r="BD3514" s="39"/>
      <c r="BE3514" s="39"/>
      <c r="BF3514" s="39"/>
      <c r="BG3514" s="39"/>
      <c r="BH3514" s="39"/>
      <c r="BI3514" s="39"/>
      <c r="BJ3514" s="39"/>
      <c r="BK3514" s="39"/>
      <c r="BL3514" s="39"/>
      <c r="BM3514" s="39"/>
      <c r="BN3514" s="39"/>
      <c r="BO3514" s="39"/>
      <c r="BP3514" s="39"/>
      <c r="BQ3514" s="39"/>
      <c r="BR3514" s="39"/>
      <c r="BS3514" s="39"/>
      <c r="BT3514" s="39"/>
      <c r="BU3514" s="39"/>
      <c r="BV3514" s="39"/>
      <c r="BW3514" s="39"/>
      <c r="BX3514" s="39"/>
      <c r="BY3514" s="39"/>
      <c r="BZ3514" s="39"/>
      <c r="CA3514" s="39"/>
      <c r="CB3514" s="39"/>
      <c r="CC3514" s="39"/>
      <c r="CD3514" s="39"/>
      <c r="CE3514" s="39"/>
      <c r="CF3514" s="39"/>
      <c r="CG3514" s="39"/>
      <c r="CH3514" s="39"/>
      <c r="CI3514" s="39"/>
      <c r="CJ3514" s="39"/>
      <c r="CK3514" s="39"/>
      <c r="CL3514" s="39"/>
      <c r="CM3514" s="39"/>
      <c r="CN3514" s="39"/>
      <c r="CO3514" s="39"/>
      <c r="CP3514" s="39"/>
      <c r="CQ3514" s="39"/>
      <c r="CR3514" s="39"/>
      <c r="CS3514" s="39"/>
      <c r="CT3514" s="39"/>
      <c r="CU3514" s="39"/>
      <c r="CV3514" s="39"/>
      <c r="CW3514" s="39"/>
      <c r="CX3514" s="39"/>
      <c r="CY3514" s="39"/>
      <c r="CZ3514" s="39"/>
      <c r="DA3514" s="39"/>
      <c r="DB3514" s="39"/>
      <c r="DC3514" s="39"/>
      <c r="DD3514" s="39"/>
      <c r="DE3514" s="39"/>
    </row>
    <row r="3515" spans="1:109" s="38" customFormat="1" ht="12">
      <c r="A3515" s="298"/>
      <c r="B3515" s="298"/>
      <c r="C3515" s="298"/>
      <c r="D3515" s="298"/>
      <c r="E3515" s="298"/>
      <c r="F3515" s="298"/>
      <c r="G3515" s="298"/>
      <c r="H3515" s="298"/>
      <c r="I3515" s="298"/>
      <c r="J3515" s="298"/>
      <c r="K3515" s="298"/>
      <c r="L3515" s="299"/>
      <c r="M3515" s="302"/>
      <c r="N3515" s="298"/>
      <c r="O3515" s="238"/>
      <c r="P3515" s="238"/>
      <c r="Q3515" s="238"/>
      <c r="T3515" s="39"/>
      <c r="U3515" s="39"/>
      <c r="V3515" s="39"/>
      <c r="W3515" s="39"/>
      <c r="X3515" s="39"/>
      <c r="Y3515" s="39"/>
      <c r="Z3515" s="39"/>
      <c r="AA3515" s="39"/>
      <c r="AB3515" s="39"/>
      <c r="AC3515" s="39"/>
      <c r="AD3515" s="39"/>
      <c r="AE3515" s="39"/>
      <c r="AF3515" s="39"/>
      <c r="AG3515" s="39"/>
      <c r="AH3515" s="39"/>
      <c r="AI3515" s="39"/>
      <c r="AJ3515" s="39"/>
      <c r="AK3515" s="39"/>
      <c r="AL3515" s="39"/>
      <c r="AM3515" s="39"/>
      <c r="AN3515" s="39"/>
      <c r="AO3515" s="39"/>
      <c r="AP3515" s="39"/>
      <c r="AQ3515" s="39"/>
      <c r="AR3515" s="39"/>
      <c r="AS3515" s="39"/>
      <c r="AT3515" s="39"/>
      <c r="AU3515" s="39"/>
      <c r="AV3515" s="39"/>
      <c r="AW3515" s="39"/>
      <c r="AX3515" s="39"/>
      <c r="AY3515" s="39"/>
      <c r="AZ3515" s="39"/>
      <c r="BA3515" s="39"/>
      <c r="BB3515" s="39"/>
      <c r="BC3515" s="39"/>
      <c r="BD3515" s="39"/>
      <c r="BE3515" s="39"/>
      <c r="BF3515" s="39"/>
      <c r="BG3515" s="39"/>
      <c r="BH3515" s="39"/>
      <c r="BI3515" s="39"/>
      <c r="BJ3515" s="39"/>
      <c r="BK3515" s="39"/>
      <c r="BL3515" s="39"/>
      <c r="BM3515" s="39"/>
      <c r="BN3515" s="39"/>
      <c r="BO3515" s="39"/>
      <c r="BP3515" s="39"/>
      <c r="BQ3515" s="39"/>
      <c r="BR3515" s="39"/>
      <c r="BS3515" s="39"/>
      <c r="BT3515" s="39"/>
      <c r="BU3515" s="39"/>
      <c r="BV3515" s="39"/>
      <c r="BW3515" s="39"/>
      <c r="BX3515" s="39"/>
      <c r="BY3515" s="39"/>
      <c r="BZ3515" s="39"/>
      <c r="CA3515" s="39"/>
      <c r="CB3515" s="39"/>
      <c r="CC3515" s="39"/>
      <c r="CD3515" s="39"/>
      <c r="CE3515" s="39"/>
      <c r="CF3515" s="39"/>
      <c r="CG3515" s="39"/>
      <c r="CH3515" s="39"/>
      <c r="CI3515" s="39"/>
      <c r="CJ3515" s="39"/>
      <c r="CK3515" s="39"/>
      <c r="CL3515" s="39"/>
      <c r="CM3515" s="39"/>
      <c r="CN3515" s="39"/>
      <c r="CO3515" s="39"/>
      <c r="CP3515" s="39"/>
      <c r="CQ3515" s="39"/>
      <c r="CR3515" s="39"/>
      <c r="CS3515" s="39"/>
      <c r="CT3515" s="39"/>
      <c r="CU3515" s="39"/>
      <c r="CV3515" s="39"/>
      <c r="CW3515" s="39"/>
      <c r="CX3515" s="39"/>
      <c r="CY3515" s="39"/>
      <c r="CZ3515" s="39"/>
      <c r="DA3515" s="39"/>
      <c r="DB3515" s="39"/>
      <c r="DC3515" s="39"/>
      <c r="DD3515" s="39"/>
      <c r="DE3515" s="39"/>
    </row>
    <row r="3516" spans="1:109" s="38" customFormat="1" ht="12">
      <c r="A3516" s="298"/>
      <c r="B3516" s="298"/>
      <c r="C3516" s="298"/>
      <c r="D3516" s="298"/>
      <c r="E3516" s="298"/>
      <c r="F3516" s="298"/>
      <c r="G3516" s="298"/>
      <c r="H3516" s="298"/>
      <c r="I3516" s="298"/>
      <c r="J3516" s="298"/>
      <c r="K3516" s="298"/>
      <c r="L3516" s="299"/>
      <c r="M3516" s="302"/>
      <c r="N3516" s="298"/>
      <c r="O3516" s="238"/>
      <c r="P3516" s="238"/>
      <c r="Q3516" s="238"/>
      <c r="T3516" s="39"/>
      <c r="U3516" s="39"/>
      <c r="V3516" s="39"/>
      <c r="W3516" s="39"/>
      <c r="X3516" s="39"/>
      <c r="Y3516" s="39"/>
      <c r="Z3516" s="39"/>
      <c r="AA3516" s="39"/>
      <c r="AB3516" s="39"/>
      <c r="AC3516" s="39"/>
      <c r="AD3516" s="39"/>
      <c r="AE3516" s="39"/>
      <c r="AF3516" s="39"/>
      <c r="AG3516" s="39"/>
      <c r="AH3516" s="39"/>
      <c r="AI3516" s="39"/>
      <c r="AJ3516" s="39"/>
      <c r="AK3516" s="39"/>
      <c r="AL3516" s="39"/>
      <c r="AM3516" s="39"/>
      <c r="AN3516" s="39"/>
      <c r="AO3516" s="39"/>
      <c r="AP3516" s="39"/>
      <c r="AQ3516" s="39"/>
      <c r="AR3516" s="39"/>
      <c r="AS3516" s="39"/>
      <c r="AT3516" s="39"/>
      <c r="AU3516" s="39"/>
      <c r="AV3516" s="39"/>
      <c r="AW3516" s="39"/>
      <c r="AX3516" s="39"/>
      <c r="AY3516" s="39"/>
      <c r="AZ3516" s="39"/>
      <c r="BA3516" s="39"/>
      <c r="BB3516" s="39"/>
      <c r="BC3516" s="39"/>
      <c r="BD3516" s="39"/>
      <c r="BE3516" s="39"/>
      <c r="BF3516" s="39"/>
      <c r="BG3516" s="39"/>
      <c r="BH3516" s="39"/>
      <c r="BI3516" s="39"/>
      <c r="BJ3516" s="39"/>
      <c r="BK3516" s="39"/>
      <c r="BL3516" s="39"/>
      <c r="BM3516" s="39"/>
      <c r="BN3516" s="39"/>
      <c r="BO3516" s="39"/>
      <c r="BP3516" s="39"/>
      <c r="BQ3516" s="39"/>
      <c r="BR3516" s="39"/>
      <c r="BS3516" s="39"/>
      <c r="BT3516" s="39"/>
      <c r="BU3516" s="39"/>
      <c r="BV3516" s="39"/>
      <c r="BW3516" s="39"/>
      <c r="BX3516" s="39"/>
      <c r="BY3516" s="39"/>
      <c r="BZ3516" s="39"/>
      <c r="CA3516" s="39"/>
      <c r="CB3516" s="39"/>
      <c r="CC3516" s="39"/>
      <c r="CD3516" s="39"/>
      <c r="CE3516" s="39"/>
      <c r="CF3516" s="39"/>
      <c r="CG3516" s="39"/>
      <c r="CH3516" s="39"/>
      <c r="CI3516" s="39"/>
      <c r="CJ3516" s="39"/>
      <c r="CK3516" s="39"/>
      <c r="CL3516" s="39"/>
      <c r="CM3516" s="39"/>
      <c r="CN3516" s="39"/>
      <c r="CO3516" s="39"/>
      <c r="CP3516" s="39"/>
      <c r="CQ3516" s="39"/>
      <c r="CR3516" s="39"/>
      <c r="CS3516" s="39"/>
      <c r="CT3516" s="39"/>
      <c r="CU3516" s="39"/>
      <c r="CV3516" s="39"/>
      <c r="CW3516" s="39"/>
      <c r="CX3516" s="39"/>
      <c r="CY3516" s="39"/>
      <c r="CZ3516" s="39"/>
      <c r="DA3516" s="39"/>
      <c r="DB3516" s="39"/>
      <c r="DC3516" s="39"/>
      <c r="DD3516" s="39"/>
      <c r="DE3516" s="39"/>
    </row>
    <row r="3517" spans="1:109" s="38" customFormat="1" ht="12">
      <c r="A3517" s="298"/>
      <c r="B3517" s="298"/>
      <c r="C3517" s="298"/>
      <c r="D3517" s="298"/>
      <c r="E3517" s="298"/>
      <c r="F3517" s="298"/>
      <c r="G3517" s="298"/>
      <c r="H3517" s="298"/>
      <c r="I3517" s="298"/>
      <c r="J3517" s="298"/>
      <c r="K3517" s="298"/>
      <c r="L3517" s="299"/>
      <c r="M3517" s="302"/>
      <c r="N3517" s="298"/>
      <c r="O3517" s="238"/>
      <c r="P3517" s="238"/>
      <c r="Q3517" s="238"/>
      <c r="T3517" s="39"/>
      <c r="U3517" s="39"/>
      <c r="V3517" s="39"/>
      <c r="W3517" s="39"/>
      <c r="X3517" s="39"/>
      <c r="Y3517" s="39"/>
      <c r="Z3517" s="39"/>
      <c r="AA3517" s="39"/>
      <c r="AB3517" s="39"/>
      <c r="AC3517" s="39"/>
      <c r="AD3517" s="39"/>
      <c r="AE3517" s="39"/>
      <c r="AF3517" s="39"/>
      <c r="AG3517" s="39"/>
      <c r="AH3517" s="39"/>
      <c r="AI3517" s="39"/>
      <c r="AJ3517" s="39"/>
      <c r="AK3517" s="39"/>
      <c r="AL3517" s="39"/>
      <c r="AM3517" s="39"/>
      <c r="AN3517" s="39"/>
      <c r="AO3517" s="39"/>
      <c r="AP3517" s="39"/>
      <c r="AQ3517" s="39"/>
      <c r="AR3517" s="39"/>
      <c r="AS3517" s="39"/>
      <c r="AT3517" s="39"/>
      <c r="AU3517" s="39"/>
      <c r="AV3517" s="39"/>
      <c r="AW3517" s="39"/>
      <c r="AX3517" s="39"/>
      <c r="AY3517" s="39"/>
      <c r="AZ3517" s="39"/>
      <c r="BA3517" s="39"/>
      <c r="BB3517" s="39"/>
      <c r="BC3517" s="39"/>
      <c r="BD3517" s="39"/>
      <c r="BE3517" s="39"/>
      <c r="BF3517" s="39"/>
      <c r="BG3517" s="39"/>
      <c r="BH3517" s="39"/>
      <c r="BI3517" s="39"/>
      <c r="BJ3517" s="39"/>
      <c r="BK3517" s="39"/>
      <c r="BL3517" s="39"/>
      <c r="BM3517" s="39"/>
      <c r="BN3517" s="39"/>
      <c r="BO3517" s="39"/>
      <c r="BP3517" s="39"/>
      <c r="BQ3517" s="39"/>
      <c r="BR3517" s="39"/>
      <c r="BS3517" s="39"/>
      <c r="BT3517" s="39"/>
      <c r="BU3517" s="39"/>
      <c r="BV3517" s="39"/>
      <c r="BW3517" s="39"/>
      <c r="BX3517" s="39"/>
      <c r="BY3517" s="39"/>
      <c r="BZ3517" s="39"/>
      <c r="CA3517" s="39"/>
      <c r="CB3517" s="39"/>
      <c r="CC3517" s="39"/>
      <c r="CD3517" s="39"/>
      <c r="CE3517" s="39"/>
      <c r="CF3517" s="39"/>
      <c r="CG3517" s="39"/>
      <c r="CH3517" s="39"/>
      <c r="CI3517" s="39"/>
      <c r="CJ3517" s="39"/>
      <c r="CK3517" s="39"/>
      <c r="CL3517" s="39"/>
      <c r="CM3517" s="39"/>
      <c r="CN3517" s="39"/>
      <c r="CO3517" s="39"/>
      <c r="CP3517" s="39"/>
      <c r="CQ3517" s="39"/>
      <c r="CR3517" s="39"/>
      <c r="CS3517" s="39"/>
      <c r="CT3517" s="39"/>
      <c r="CU3517" s="39"/>
      <c r="CV3517" s="39"/>
      <c r="CW3517" s="39"/>
      <c r="CX3517" s="39"/>
      <c r="CY3517" s="39"/>
      <c r="CZ3517" s="39"/>
      <c r="DA3517" s="39"/>
      <c r="DB3517" s="39"/>
      <c r="DC3517" s="39"/>
      <c r="DD3517" s="39"/>
      <c r="DE3517" s="39"/>
    </row>
    <row r="3518" spans="1:109" s="38" customFormat="1" ht="12">
      <c r="A3518" s="298"/>
      <c r="B3518" s="298"/>
      <c r="C3518" s="298"/>
      <c r="D3518" s="298"/>
      <c r="E3518" s="298"/>
      <c r="F3518" s="298"/>
      <c r="G3518" s="298"/>
      <c r="H3518" s="298"/>
      <c r="I3518" s="298"/>
      <c r="J3518" s="298"/>
      <c r="K3518" s="298"/>
      <c r="L3518" s="299"/>
      <c r="M3518" s="302"/>
      <c r="N3518" s="298"/>
      <c r="O3518" s="238"/>
      <c r="P3518" s="238"/>
      <c r="Q3518" s="238"/>
      <c r="T3518" s="39"/>
      <c r="U3518" s="39"/>
      <c r="V3518" s="39"/>
      <c r="W3518" s="39"/>
      <c r="X3518" s="39"/>
      <c r="Y3518" s="39"/>
      <c r="Z3518" s="39"/>
      <c r="AA3518" s="39"/>
      <c r="AB3518" s="39"/>
      <c r="AC3518" s="39"/>
      <c r="AD3518" s="39"/>
      <c r="AE3518" s="39"/>
      <c r="AF3518" s="39"/>
      <c r="AG3518" s="39"/>
      <c r="AH3518" s="39"/>
      <c r="AI3518" s="39"/>
      <c r="AJ3518" s="39"/>
      <c r="AK3518" s="39"/>
      <c r="AL3518" s="39"/>
      <c r="AM3518" s="39"/>
      <c r="AN3518" s="39"/>
      <c r="AO3518" s="39"/>
      <c r="AP3518" s="39"/>
      <c r="AQ3518" s="39"/>
      <c r="AR3518" s="39"/>
      <c r="AS3518" s="39"/>
      <c r="AT3518" s="39"/>
      <c r="AU3518" s="39"/>
      <c r="AV3518" s="39"/>
      <c r="AW3518" s="39"/>
      <c r="AX3518" s="39"/>
      <c r="AY3518" s="39"/>
      <c r="AZ3518" s="39"/>
      <c r="BA3518" s="39"/>
      <c r="BB3518" s="39"/>
      <c r="BC3518" s="39"/>
      <c r="BD3518" s="39"/>
      <c r="BE3518" s="39"/>
      <c r="BF3518" s="39"/>
      <c r="BG3518" s="39"/>
      <c r="BH3518" s="39"/>
      <c r="BI3518" s="39"/>
      <c r="BJ3518" s="39"/>
      <c r="BK3518" s="39"/>
      <c r="BL3518" s="39"/>
      <c r="BM3518" s="39"/>
      <c r="BN3518" s="39"/>
      <c r="BO3518" s="39"/>
      <c r="BP3518" s="39"/>
      <c r="BQ3518" s="39"/>
      <c r="BR3518" s="39"/>
      <c r="BS3518" s="39"/>
      <c r="BT3518" s="39"/>
      <c r="BU3518" s="39"/>
      <c r="BV3518" s="39"/>
      <c r="BW3518" s="39"/>
      <c r="BX3518" s="39"/>
      <c r="BY3518" s="39"/>
      <c r="BZ3518" s="39"/>
      <c r="CA3518" s="39"/>
      <c r="CB3518" s="39"/>
      <c r="CC3518" s="39"/>
      <c r="CD3518" s="39"/>
      <c r="CE3518" s="39"/>
      <c r="CF3518" s="39"/>
      <c r="CG3518" s="39"/>
      <c r="CH3518" s="39"/>
      <c r="CI3518" s="39"/>
      <c r="CJ3518" s="39"/>
      <c r="CK3518" s="39"/>
      <c r="CL3518" s="39"/>
      <c r="CM3518" s="39"/>
      <c r="CN3518" s="39"/>
      <c r="CO3518" s="39"/>
      <c r="CP3518" s="39"/>
      <c r="CQ3518" s="39"/>
      <c r="CR3518" s="39"/>
      <c r="CS3518" s="39"/>
      <c r="CT3518" s="39"/>
      <c r="CU3518" s="39"/>
      <c r="CV3518" s="39"/>
      <c r="CW3518" s="39"/>
      <c r="CX3518" s="39"/>
      <c r="CY3518" s="39"/>
      <c r="CZ3518" s="39"/>
      <c r="DA3518" s="39"/>
      <c r="DB3518" s="39"/>
      <c r="DC3518" s="39"/>
      <c r="DD3518" s="39"/>
      <c r="DE3518" s="39"/>
    </row>
    <row r="3519" spans="1:109" s="38" customFormat="1" ht="12">
      <c r="A3519" s="298"/>
      <c r="B3519" s="298"/>
      <c r="C3519" s="298"/>
      <c r="D3519" s="298"/>
      <c r="E3519" s="298"/>
      <c r="F3519" s="298"/>
      <c r="G3519" s="298"/>
      <c r="H3519" s="298"/>
      <c r="I3519" s="298"/>
      <c r="J3519" s="298"/>
      <c r="K3519" s="298"/>
      <c r="L3519" s="299"/>
      <c r="M3519" s="302"/>
      <c r="N3519" s="298"/>
      <c r="O3519" s="238"/>
      <c r="P3519" s="238"/>
      <c r="Q3519" s="238"/>
      <c r="T3519" s="39"/>
      <c r="U3519" s="39"/>
      <c r="V3519" s="39"/>
      <c r="W3519" s="39"/>
      <c r="X3519" s="39"/>
      <c r="Y3519" s="39"/>
      <c r="Z3519" s="39"/>
      <c r="AA3519" s="39"/>
      <c r="AB3519" s="39"/>
      <c r="AC3519" s="39"/>
      <c r="AD3519" s="39"/>
      <c r="AE3519" s="39"/>
      <c r="AF3519" s="39"/>
      <c r="AG3519" s="39"/>
      <c r="AH3519" s="39"/>
      <c r="AI3519" s="39"/>
      <c r="AJ3519" s="39"/>
      <c r="AK3519" s="39"/>
      <c r="AL3519" s="39"/>
      <c r="AM3519" s="39"/>
      <c r="AN3519" s="39"/>
      <c r="AO3519" s="39"/>
      <c r="AP3519" s="39"/>
      <c r="AQ3519" s="39"/>
      <c r="AR3519" s="39"/>
      <c r="AS3519" s="39"/>
      <c r="AT3519" s="39"/>
      <c r="AU3519" s="39"/>
      <c r="AV3519" s="39"/>
      <c r="AW3519" s="39"/>
      <c r="AX3519" s="39"/>
      <c r="AY3519" s="39"/>
      <c r="AZ3519" s="39"/>
      <c r="BA3519" s="39"/>
      <c r="BB3519" s="39"/>
      <c r="BC3519" s="39"/>
      <c r="BD3519" s="39"/>
      <c r="BE3519" s="39"/>
      <c r="BF3519" s="39"/>
      <c r="BG3519" s="39"/>
      <c r="BH3519" s="39"/>
      <c r="BI3519" s="39"/>
      <c r="BJ3519" s="39"/>
      <c r="BK3519" s="39"/>
      <c r="BL3519" s="39"/>
      <c r="BM3519" s="39"/>
      <c r="BN3519" s="39"/>
      <c r="BO3519" s="39"/>
      <c r="BP3519" s="39"/>
      <c r="BQ3519" s="39"/>
      <c r="BR3519" s="39"/>
      <c r="BS3519" s="39"/>
      <c r="BT3519" s="39"/>
      <c r="BU3519" s="39"/>
      <c r="BV3519" s="39"/>
      <c r="BW3519" s="39"/>
      <c r="BX3519" s="39"/>
      <c r="BY3519" s="39"/>
      <c r="BZ3519" s="39"/>
      <c r="CA3519" s="39"/>
      <c r="CB3519" s="39"/>
      <c r="CC3519" s="39"/>
      <c r="CD3519" s="39"/>
      <c r="CE3519" s="39"/>
      <c r="CF3519" s="39"/>
      <c r="CG3519" s="39"/>
      <c r="CH3519" s="39"/>
      <c r="CI3519" s="39"/>
      <c r="CJ3519" s="39"/>
      <c r="CK3519" s="39"/>
      <c r="CL3519" s="39"/>
      <c r="CM3519" s="39"/>
      <c r="CN3519" s="39"/>
      <c r="CO3519" s="39"/>
      <c r="CP3519" s="39"/>
      <c r="CQ3519" s="39"/>
      <c r="CR3519" s="39"/>
      <c r="CS3519" s="39"/>
      <c r="CT3519" s="39"/>
      <c r="CU3519" s="39"/>
      <c r="CV3519" s="39"/>
      <c r="CW3519" s="39"/>
      <c r="CX3519" s="39"/>
      <c r="CY3519" s="39"/>
      <c r="CZ3519" s="39"/>
      <c r="DA3519" s="39"/>
      <c r="DB3519" s="39"/>
      <c r="DC3519" s="39"/>
      <c r="DD3519" s="39"/>
      <c r="DE3519" s="39"/>
    </row>
    <row r="3520" spans="1:109" s="38" customFormat="1" ht="12">
      <c r="A3520" s="298"/>
      <c r="B3520" s="298"/>
      <c r="C3520" s="298"/>
      <c r="D3520" s="298"/>
      <c r="E3520" s="298"/>
      <c r="F3520" s="298"/>
      <c r="G3520" s="298"/>
      <c r="H3520" s="298"/>
      <c r="I3520" s="298"/>
      <c r="J3520" s="298"/>
      <c r="K3520" s="298"/>
      <c r="L3520" s="299"/>
      <c r="M3520" s="302"/>
      <c r="N3520" s="298"/>
      <c r="O3520" s="238"/>
      <c r="P3520" s="238"/>
      <c r="Q3520" s="238"/>
      <c r="T3520" s="39"/>
      <c r="U3520" s="39"/>
      <c r="V3520" s="39"/>
      <c r="W3520" s="39"/>
      <c r="X3520" s="39"/>
      <c r="Y3520" s="39"/>
      <c r="Z3520" s="39"/>
      <c r="AA3520" s="39"/>
      <c r="AB3520" s="39"/>
      <c r="AC3520" s="39"/>
      <c r="AD3520" s="39"/>
      <c r="AE3520" s="39"/>
      <c r="AF3520" s="39"/>
      <c r="AG3520" s="39"/>
      <c r="AH3520" s="39"/>
      <c r="AI3520" s="39"/>
      <c r="AJ3520" s="39"/>
      <c r="AK3520" s="39"/>
      <c r="AL3520" s="39"/>
      <c r="AM3520" s="39"/>
      <c r="AN3520" s="39"/>
      <c r="AO3520" s="39"/>
      <c r="AP3520" s="39"/>
      <c r="AQ3520" s="39"/>
      <c r="AR3520" s="39"/>
      <c r="AS3520" s="39"/>
      <c r="AT3520" s="39"/>
      <c r="AU3520" s="39"/>
      <c r="AV3520" s="39"/>
      <c r="AW3520" s="39"/>
      <c r="AX3520" s="39"/>
      <c r="AY3520" s="39"/>
      <c r="AZ3520" s="39"/>
      <c r="BA3520" s="39"/>
      <c r="BB3520" s="39"/>
      <c r="BC3520" s="39"/>
      <c r="BD3520" s="39"/>
      <c r="BE3520" s="39"/>
      <c r="BF3520" s="39"/>
      <c r="BG3520" s="39"/>
      <c r="BH3520" s="39"/>
      <c r="BI3520" s="39"/>
      <c r="BJ3520" s="39"/>
      <c r="BK3520" s="39"/>
      <c r="BL3520" s="39"/>
      <c r="BM3520" s="39"/>
      <c r="BN3520" s="39"/>
      <c r="BO3520" s="39"/>
      <c r="BP3520" s="39"/>
      <c r="BQ3520" s="39"/>
      <c r="BR3520" s="39"/>
      <c r="BS3520" s="39"/>
      <c r="BT3520" s="39"/>
      <c r="BU3520" s="39"/>
      <c r="BV3520" s="39"/>
      <c r="BW3520" s="39"/>
      <c r="BX3520" s="39"/>
      <c r="BY3520" s="39"/>
      <c r="BZ3520" s="39"/>
      <c r="CA3520" s="39"/>
      <c r="CB3520" s="39"/>
      <c r="CC3520" s="39"/>
      <c r="CD3520" s="39"/>
      <c r="CE3520" s="39"/>
      <c r="CF3520" s="39"/>
      <c r="CG3520" s="39"/>
      <c r="CH3520" s="39"/>
      <c r="CI3520" s="39"/>
      <c r="CJ3520" s="39"/>
      <c r="CK3520" s="39"/>
      <c r="CL3520" s="39"/>
      <c r="CM3520" s="39"/>
      <c r="CN3520" s="39"/>
      <c r="CO3520" s="39"/>
      <c r="CP3520" s="39"/>
      <c r="CQ3520" s="39"/>
      <c r="CR3520" s="39"/>
      <c r="CS3520" s="39"/>
      <c r="CT3520" s="39"/>
      <c r="CU3520" s="39"/>
      <c r="CV3520" s="39"/>
      <c r="CW3520" s="39"/>
      <c r="CX3520" s="39"/>
      <c r="CY3520" s="39"/>
      <c r="CZ3520" s="39"/>
      <c r="DA3520" s="39"/>
      <c r="DB3520" s="39"/>
      <c r="DC3520" s="39"/>
      <c r="DD3520" s="39"/>
      <c r="DE3520" s="39"/>
    </row>
    <row r="3521" spans="1:109" s="38" customFormat="1" ht="12">
      <c r="A3521" s="298"/>
      <c r="B3521" s="298"/>
      <c r="C3521" s="298"/>
      <c r="D3521" s="298"/>
      <c r="E3521" s="298"/>
      <c r="F3521" s="298"/>
      <c r="G3521" s="298"/>
      <c r="H3521" s="298"/>
      <c r="I3521" s="298"/>
      <c r="J3521" s="298"/>
      <c r="K3521" s="298"/>
      <c r="L3521" s="299"/>
      <c r="M3521" s="302"/>
      <c r="N3521" s="298"/>
      <c r="O3521" s="238"/>
      <c r="P3521" s="238"/>
      <c r="Q3521" s="238"/>
      <c r="T3521" s="39"/>
      <c r="U3521" s="39"/>
      <c r="V3521" s="39"/>
      <c r="W3521" s="39"/>
      <c r="X3521" s="39"/>
      <c r="Y3521" s="39"/>
      <c r="Z3521" s="39"/>
      <c r="AA3521" s="39"/>
      <c r="AB3521" s="39"/>
      <c r="AC3521" s="39"/>
      <c r="AD3521" s="39"/>
      <c r="AE3521" s="39"/>
      <c r="AF3521" s="39"/>
      <c r="AG3521" s="39"/>
      <c r="AH3521" s="39"/>
      <c r="AI3521" s="39"/>
      <c r="AJ3521" s="39"/>
      <c r="AK3521" s="39"/>
      <c r="AL3521" s="39"/>
      <c r="AM3521" s="39"/>
      <c r="AN3521" s="39"/>
      <c r="AO3521" s="39"/>
      <c r="AP3521" s="39"/>
      <c r="AQ3521" s="39"/>
      <c r="AR3521" s="39"/>
      <c r="AS3521" s="39"/>
      <c r="AT3521" s="39"/>
      <c r="AU3521" s="39"/>
      <c r="AV3521" s="39"/>
      <c r="AW3521" s="39"/>
      <c r="AX3521" s="39"/>
      <c r="AY3521" s="39"/>
      <c r="AZ3521" s="39"/>
      <c r="BA3521" s="39"/>
      <c r="BB3521" s="39"/>
      <c r="BC3521" s="39"/>
      <c r="BD3521" s="39"/>
      <c r="BE3521" s="39"/>
      <c r="BF3521" s="39"/>
      <c r="BG3521" s="39"/>
      <c r="BH3521" s="39"/>
      <c r="BI3521" s="39"/>
      <c r="BJ3521" s="39"/>
      <c r="BK3521" s="39"/>
      <c r="BL3521" s="39"/>
      <c r="BM3521" s="39"/>
      <c r="BN3521" s="39"/>
      <c r="BO3521" s="39"/>
      <c r="BP3521" s="39"/>
      <c r="BQ3521" s="39"/>
      <c r="BR3521" s="39"/>
      <c r="BS3521" s="39"/>
      <c r="BT3521" s="39"/>
      <c r="BU3521" s="39"/>
      <c r="BV3521" s="39"/>
      <c r="BW3521" s="39"/>
      <c r="BX3521" s="39"/>
      <c r="BY3521" s="39"/>
      <c r="BZ3521" s="39"/>
      <c r="CA3521" s="39"/>
      <c r="CB3521" s="39"/>
      <c r="CC3521" s="39"/>
      <c r="CD3521" s="39"/>
      <c r="CE3521" s="39"/>
      <c r="CF3521" s="39"/>
      <c r="CG3521" s="39"/>
      <c r="CH3521" s="39"/>
      <c r="CI3521" s="39"/>
      <c r="CJ3521" s="39"/>
      <c r="CK3521" s="39"/>
      <c r="CL3521" s="39"/>
      <c r="CM3521" s="39"/>
      <c r="CN3521" s="39"/>
      <c r="CO3521" s="39"/>
      <c r="CP3521" s="39"/>
      <c r="CQ3521" s="39"/>
      <c r="CR3521" s="39"/>
      <c r="CS3521" s="39"/>
      <c r="CT3521" s="39"/>
      <c r="CU3521" s="39"/>
      <c r="CV3521" s="39"/>
      <c r="CW3521" s="39"/>
      <c r="CX3521" s="39"/>
      <c r="CY3521" s="39"/>
      <c r="CZ3521" s="39"/>
      <c r="DA3521" s="39"/>
      <c r="DB3521" s="39"/>
      <c r="DC3521" s="39"/>
      <c r="DD3521" s="39"/>
      <c r="DE3521" s="39"/>
    </row>
    <row r="3522" spans="1:109" s="38" customFormat="1" ht="12">
      <c r="A3522" s="298"/>
      <c r="B3522" s="298"/>
      <c r="C3522" s="298"/>
      <c r="D3522" s="298"/>
      <c r="E3522" s="298"/>
      <c r="F3522" s="298"/>
      <c r="G3522" s="298"/>
      <c r="H3522" s="298"/>
      <c r="I3522" s="298"/>
      <c r="J3522" s="298"/>
      <c r="K3522" s="298"/>
      <c r="L3522" s="299"/>
      <c r="M3522" s="302"/>
      <c r="N3522" s="298"/>
      <c r="O3522" s="238"/>
      <c r="P3522" s="238"/>
      <c r="Q3522" s="238"/>
      <c r="T3522" s="39"/>
      <c r="U3522" s="39"/>
      <c r="V3522" s="39"/>
      <c r="W3522" s="39"/>
      <c r="X3522" s="39"/>
      <c r="Y3522" s="39"/>
      <c r="Z3522" s="39"/>
      <c r="AA3522" s="39"/>
      <c r="AB3522" s="39"/>
      <c r="AC3522" s="39"/>
      <c r="AD3522" s="39"/>
      <c r="AE3522" s="39"/>
      <c r="AF3522" s="39"/>
      <c r="AG3522" s="39"/>
      <c r="AH3522" s="39"/>
      <c r="AI3522" s="39"/>
      <c r="AJ3522" s="39"/>
      <c r="AK3522" s="39"/>
      <c r="AL3522" s="39"/>
      <c r="AM3522" s="39"/>
      <c r="AN3522" s="39"/>
      <c r="AO3522" s="39"/>
      <c r="AP3522" s="39"/>
      <c r="AQ3522" s="39"/>
      <c r="AR3522" s="39"/>
      <c r="AS3522" s="39"/>
      <c r="AT3522" s="39"/>
      <c r="AU3522" s="39"/>
      <c r="AV3522" s="39"/>
      <c r="AW3522" s="39"/>
      <c r="AX3522" s="39"/>
      <c r="AY3522" s="39"/>
      <c r="AZ3522" s="39"/>
      <c r="BA3522" s="39"/>
      <c r="BB3522" s="39"/>
      <c r="BC3522" s="39"/>
      <c r="BD3522" s="39"/>
      <c r="BE3522" s="39"/>
      <c r="BF3522" s="39"/>
      <c r="BG3522" s="39"/>
      <c r="BH3522" s="39"/>
      <c r="BI3522" s="39"/>
      <c r="BJ3522" s="39"/>
      <c r="BK3522" s="39"/>
      <c r="BL3522" s="39"/>
      <c r="BM3522" s="39"/>
      <c r="BN3522" s="39"/>
      <c r="BO3522" s="39"/>
      <c r="BP3522" s="39"/>
      <c r="BQ3522" s="39"/>
      <c r="BR3522" s="39"/>
      <c r="BS3522" s="39"/>
      <c r="BT3522" s="39"/>
      <c r="BU3522" s="39"/>
      <c r="BV3522" s="39"/>
      <c r="BW3522" s="39"/>
      <c r="BX3522" s="39"/>
      <c r="BY3522" s="39"/>
      <c r="BZ3522" s="39"/>
      <c r="CA3522" s="39"/>
      <c r="CB3522" s="39"/>
      <c r="CC3522" s="39"/>
      <c r="CD3522" s="39"/>
      <c r="CE3522" s="39"/>
      <c r="CF3522" s="39"/>
      <c r="CG3522" s="39"/>
      <c r="CH3522" s="39"/>
      <c r="CI3522" s="39"/>
      <c r="CJ3522" s="39"/>
      <c r="CK3522" s="39"/>
      <c r="CL3522" s="39"/>
      <c r="CM3522" s="39"/>
      <c r="CN3522" s="39"/>
      <c r="CO3522" s="39"/>
      <c r="CP3522" s="39"/>
      <c r="CQ3522" s="39"/>
      <c r="CR3522" s="39"/>
      <c r="CS3522" s="39"/>
      <c r="CT3522" s="39"/>
      <c r="CU3522" s="39"/>
      <c r="CV3522" s="39"/>
      <c r="CW3522" s="39"/>
      <c r="CX3522" s="39"/>
      <c r="CY3522" s="39"/>
      <c r="CZ3522" s="39"/>
      <c r="DA3522" s="39"/>
      <c r="DB3522" s="39"/>
      <c r="DC3522" s="39"/>
      <c r="DD3522" s="39"/>
      <c r="DE3522" s="39"/>
    </row>
    <row r="3523" spans="1:109" s="38" customFormat="1" ht="12">
      <c r="A3523" s="298"/>
      <c r="B3523" s="298"/>
      <c r="C3523" s="298"/>
      <c r="D3523" s="298"/>
      <c r="E3523" s="298"/>
      <c r="F3523" s="298"/>
      <c r="G3523" s="298"/>
      <c r="H3523" s="298"/>
      <c r="I3523" s="298"/>
      <c r="J3523" s="298"/>
      <c r="K3523" s="298"/>
      <c r="L3523" s="299"/>
      <c r="M3523" s="302"/>
      <c r="N3523" s="298"/>
      <c r="O3523" s="238"/>
      <c r="P3523" s="238"/>
      <c r="Q3523" s="238"/>
      <c r="T3523" s="39"/>
      <c r="U3523" s="39"/>
      <c r="V3523" s="39"/>
      <c r="W3523" s="39"/>
      <c r="X3523" s="39"/>
      <c r="Y3523" s="39"/>
      <c r="Z3523" s="39"/>
      <c r="AA3523" s="39"/>
      <c r="AB3523" s="39"/>
      <c r="AC3523" s="39"/>
      <c r="AD3523" s="39"/>
      <c r="AE3523" s="39"/>
      <c r="AF3523" s="39"/>
      <c r="AG3523" s="39"/>
      <c r="AH3523" s="39"/>
      <c r="AI3523" s="39"/>
      <c r="AJ3523" s="39"/>
      <c r="AK3523" s="39"/>
      <c r="AL3523" s="39"/>
      <c r="AM3523" s="39"/>
      <c r="AN3523" s="39"/>
      <c r="AO3523" s="39"/>
      <c r="AP3523" s="39"/>
      <c r="AQ3523" s="39"/>
      <c r="AR3523" s="39"/>
      <c r="AS3523" s="39"/>
      <c r="AT3523" s="39"/>
      <c r="AU3523" s="39"/>
      <c r="AV3523" s="39"/>
      <c r="AW3523" s="39"/>
      <c r="AX3523" s="39"/>
      <c r="AY3523" s="39"/>
      <c r="AZ3523" s="39"/>
      <c r="BA3523" s="39"/>
      <c r="BB3523" s="39"/>
      <c r="BC3523" s="39"/>
      <c r="BD3523" s="39"/>
      <c r="BE3523" s="39"/>
      <c r="BF3523" s="39"/>
      <c r="BG3523" s="39"/>
      <c r="BH3523" s="39"/>
      <c r="BI3523" s="39"/>
      <c r="BJ3523" s="39"/>
      <c r="BK3523" s="39"/>
      <c r="BL3523" s="39"/>
      <c r="BM3523" s="39"/>
      <c r="BN3523" s="39"/>
      <c r="BO3523" s="39"/>
      <c r="BP3523" s="39"/>
      <c r="BQ3523" s="39"/>
      <c r="BR3523" s="39"/>
      <c r="BS3523" s="39"/>
      <c r="BT3523" s="39"/>
      <c r="BU3523" s="39"/>
      <c r="BV3523" s="39"/>
      <c r="BW3523" s="39"/>
      <c r="BX3523" s="39"/>
      <c r="BY3523" s="39"/>
      <c r="BZ3523" s="39"/>
      <c r="CA3523" s="39"/>
      <c r="CB3523" s="39"/>
      <c r="CC3523" s="39"/>
      <c r="CD3523" s="39"/>
      <c r="CE3523" s="39"/>
      <c r="CF3523" s="39"/>
      <c r="CG3523" s="39"/>
      <c r="CH3523" s="39"/>
      <c r="CI3523" s="39"/>
      <c r="CJ3523" s="39"/>
      <c r="CK3523" s="39"/>
      <c r="CL3523" s="39"/>
      <c r="CM3523" s="39"/>
      <c r="CN3523" s="39"/>
      <c r="CO3523" s="39"/>
      <c r="CP3523" s="39"/>
      <c r="CQ3523" s="39"/>
      <c r="CR3523" s="39"/>
      <c r="CS3523" s="39"/>
      <c r="CT3523" s="39"/>
      <c r="CU3523" s="39"/>
      <c r="CV3523" s="39"/>
      <c r="CW3523" s="39"/>
      <c r="CX3523" s="39"/>
      <c r="CY3523" s="39"/>
      <c r="CZ3523" s="39"/>
      <c r="DA3523" s="39"/>
      <c r="DB3523" s="39"/>
      <c r="DC3523" s="39"/>
      <c r="DD3523" s="39"/>
      <c r="DE3523" s="39"/>
    </row>
    <row r="3524" spans="1:109" s="38" customFormat="1" ht="12">
      <c r="A3524" s="298"/>
      <c r="B3524" s="298"/>
      <c r="C3524" s="298"/>
      <c r="D3524" s="298"/>
      <c r="E3524" s="298"/>
      <c r="F3524" s="298"/>
      <c r="G3524" s="298"/>
      <c r="H3524" s="298"/>
      <c r="I3524" s="298"/>
      <c r="J3524" s="298"/>
      <c r="K3524" s="298"/>
      <c r="L3524" s="299"/>
      <c r="M3524" s="302"/>
      <c r="N3524" s="298"/>
      <c r="O3524" s="238"/>
      <c r="P3524" s="238"/>
      <c r="Q3524" s="238"/>
      <c r="T3524" s="39"/>
      <c r="U3524" s="39"/>
      <c r="V3524" s="39"/>
      <c r="W3524" s="39"/>
      <c r="X3524" s="39"/>
      <c r="Y3524" s="39"/>
      <c r="Z3524" s="39"/>
      <c r="AA3524" s="39"/>
      <c r="AB3524" s="39"/>
      <c r="AC3524" s="39"/>
      <c r="AD3524" s="39"/>
      <c r="AE3524" s="39"/>
      <c r="AF3524" s="39"/>
      <c r="AG3524" s="39"/>
      <c r="AH3524" s="39"/>
      <c r="AI3524" s="39"/>
      <c r="AJ3524" s="39"/>
      <c r="AK3524" s="39"/>
      <c r="AL3524" s="39"/>
      <c r="AM3524" s="39"/>
      <c r="AN3524" s="39"/>
      <c r="AO3524" s="39"/>
      <c r="AP3524" s="39"/>
      <c r="AQ3524" s="39"/>
      <c r="AR3524" s="39"/>
      <c r="AS3524" s="39"/>
      <c r="AT3524" s="39"/>
      <c r="AU3524" s="39"/>
      <c r="AV3524" s="39"/>
      <c r="AW3524" s="39"/>
      <c r="AX3524" s="39"/>
      <c r="AY3524" s="39"/>
      <c r="AZ3524" s="39"/>
      <c r="BA3524" s="39"/>
      <c r="BB3524" s="39"/>
      <c r="BC3524" s="39"/>
      <c r="BD3524" s="39"/>
      <c r="BE3524" s="39"/>
      <c r="BF3524" s="39"/>
      <c r="BG3524" s="39"/>
      <c r="BH3524" s="39"/>
      <c r="BI3524" s="39"/>
      <c r="BJ3524" s="39"/>
      <c r="BK3524" s="39"/>
      <c r="BL3524" s="39"/>
      <c r="BM3524" s="39"/>
      <c r="BN3524" s="39"/>
      <c r="BO3524" s="39"/>
      <c r="BP3524" s="39"/>
      <c r="BQ3524" s="39"/>
      <c r="BR3524" s="39"/>
      <c r="BS3524" s="39"/>
      <c r="BT3524" s="39"/>
      <c r="BU3524" s="39"/>
      <c r="BV3524" s="39"/>
      <c r="BW3524" s="39"/>
      <c r="BX3524" s="39"/>
      <c r="BY3524" s="39"/>
      <c r="BZ3524" s="39"/>
      <c r="CA3524" s="39"/>
      <c r="CB3524" s="39"/>
      <c r="CC3524" s="39"/>
      <c r="CD3524" s="39"/>
      <c r="CE3524" s="39"/>
      <c r="CF3524" s="39"/>
      <c r="CG3524" s="39"/>
      <c r="CH3524" s="39"/>
      <c r="CI3524" s="39"/>
      <c r="CJ3524" s="39"/>
      <c r="CK3524" s="39"/>
      <c r="CL3524" s="39"/>
      <c r="CM3524" s="39"/>
      <c r="CN3524" s="39"/>
      <c r="CO3524" s="39"/>
      <c r="CP3524" s="39"/>
      <c r="CQ3524" s="39"/>
      <c r="CR3524" s="39"/>
      <c r="CS3524" s="39"/>
      <c r="CT3524" s="39"/>
      <c r="CU3524" s="39"/>
      <c r="CV3524" s="39"/>
      <c r="CW3524" s="39"/>
      <c r="CX3524" s="39"/>
      <c r="CY3524" s="39"/>
      <c r="CZ3524" s="39"/>
      <c r="DA3524" s="39"/>
      <c r="DB3524" s="39"/>
      <c r="DC3524" s="39"/>
      <c r="DD3524" s="39"/>
      <c r="DE3524" s="39"/>
    </row>
    <row r="3525" spans="1:109" s="38" customFormat="1" ht="12">
      <c r="A3525" s="298"/>
      <c r="B3525" s="298"/>
      <c r="C3525" s="298"/>
      <c r="D3525" s="298"/>
      <c r="E3525" s="298"/>
      <c r="F3525" s="298"/>
      <c r="G3525" s="298"/>
      <c r="H3525" s="298"/>
      <c r="I3525" s="298"/>
      <c r="J3525" s="298"/>
      <c r="K3525" s="298"/>
      <c r="L3525" s="299"/>
      <c r="M3525" s="302"/>
      <c r="N3525" s="298"/>
      <c r="O3525" s="238"/>
      <c r="P3525" s="238"/>
      <c r="Q3525" s="238"/>
      <c r="T3525" s="39"/>
      <c r="U3525" s="39"/>
      <c r="V3525" s="39"/>
      <c r="W3525" s="39"/>
      <c r="X3525" s="39"/>
      <c r="Y3525" s="39"/>
      <c r="Z3525" s="39"/>
      <c r="AA3525" s="39"/>
      <c r="AB3525" s="39"/>
      <c r="AC3525" s="39"/>
      <c r="AD3525" s="39"/>
      <c r="AE3525" s="39"/>
      <c r="AF3525" s="39"/>
      <c r="AG3525" s="39"/>
      <c r="AH3525" s="39"/>
      <c r="AI3525" s="39"/>
      <c r="AJ3525" s="39"/>
      <c r="AK3525" s="39"/>
      <c r="AL3525" s="39"/>
      <c r="AM3525" s="39"/>
      <c r="AN3525" s="39"/>
      <c r="AO3525" s="39"/>
      <c r="AP3525" s="39"/>
      <c r="AQ3525" s="39"/>
      <c r="AR3525" s="39"/>
      <c r="AS3525" s="39"/>
      <c r="AT3525" s="39"/>
      <c r="AU3525" s="39"/>
      <c r="AV3525" s="39"/>
      <c r="AW3525" s="39"/>
      <c r="AX3525" s="39"/>
      <c r="AY3525" s="39"/>
      <c r="AZ3525" s="39"/>
      <c r="BA3525" s="39"/>
      <c r="BB3525" s="39"/>
      <c r="BC3525" s="39"/>
      <c r="BD3525" s="39"/>
      <c r="BE3525" s="39"/>
      <c r="BF3525" s="39"/>
      <c r="BG3525" s="39"/>
      <c r="BH3525" s="39"/>
      <c r="BI3525" s="39"/>
      <c r="BJ3525" s="39"/>
      <c r="BK3525" s="39"/>
      <c r="BL3525" s="39"/>
      <c r="BM3525" s="39"/>
      <c r="BN3525" s="39"/>
      <c r="BO3525" s="39"/>
      <c r="BP3525" s="39"/>
      <c r="BQ3525" s="39"/>
      <c r="BR3525" s="39"/>
      <c r="BS3525" s="39"/>
      <c r="BT3525" s="39"/>
      <c r="BU3525" s="39"/>
      <c r="BV3525" s="39"/>
      <c r="BW3525" s="39"/>
      <c r="BX3525" s="39"/>
      <c r="BY3525" s="39"/>
      <c r="BZ3525" s="39"/>
      <c r="CA3525" s="39"/>
      <c r="CB3525" s="39"/>
      <c r="CC3525" s="39"/>
      <c r="CD3525" s="39"/>
      <c r="CE3525" s="39"/>
      <c r="CF3525" s="39"/>
      <c r="CG3525" s="39"/>
      <c r="CH3525" s="39"/>
      <c r="CI3525" s="39"/>
      <c r="CJ3525" s="39"/>
      <c r="CK3525" s="39"/>
      <c r="CL3525" s="39"/>
      <c r="CM3525" s="39"/>
      <c r="CN3525" s="39"/>
      <c r="CO3525" s="39"/>
      <c r="CP3525" s="39"/>
      <c r="CQ3525" s="39"/>
      <c r="CR3525" s="39"/>
      <c r="CS3525" s="39"/>
      <c r="CT3525" s="39"/>
      <c r="CU3525" s="39"/>
      <c r="CV3525" s="39"/>
      <c r="CW3525" s="39"/>
      <c r="CX3525" s="39"/>
      <c r="CY3525" s="39"/>
      <c r="CZ3525" s="39"/>
      <c r="DA3525" s="39"/>
      <c r="DB3525" s="39"/>
      <c r="DC3525" s="39"/>
      <c r="DD3525" s="39"/>
      <c r="DE3525" s="39"/>
    </row>
    <row r="3526" spans="1:109" s="38" customFormat="1" ht="12">
      <c r="A3526" s="298"/>
      <c r="B3526" s="298"/>
      <c r="C3526" s="298"/>
      <c r="D3526" s="298"/>
      <c r="E3526" s="298"/>
      <c r="F3526" s="298"/>
      <c r="G3526" s="298"/>
      <c r="H3526" s="298"/>
      <c r="I3526" s="298"/>
      <c r="J3526" s="298"/>
      <c r="K3526" s="298"/>
      <c r="L3526" s="299"/>
      <c r="M3526" s="302"/>
      <c r="N3526" s="298"/>
      <c r="O3526" s="238"/>
      <c r="P3526" s="238"/>
      <c r="Q3526" s="238"/>
      <c r="T3526" s="39"/>
      <c r="U3526" s="39"/>
      <c r="V3526" s="39"/>
      <c r="W3526" s="39"/>
      <c r="X3526" s="39"/>
      <c r="Y3526" s="39"/>
      <c r="Z3526" s="39"/>
      <c r="AA3526" s="39"/>
      <c r="AB3526" s="39"/>
      <c r="AC3526" s="39"/>
      <c r="AD3526" s="39"/>
      <c r="AE3526" s="39"/>
      <c r="AF3526" s="39"/>
      <c r="AG3526" s="39"/>
      <c r="AH3526" s="39"/>
      <c r="AI3526" s="39"/>
      <c r="AJ3526" s="39"/>
      <c r="AK3526" s="39"/>
      <c r="AL3526" s="39"/>
      <c r="AM3526" s="39"/>
      <c r="AN3526" s="39"/>
      <c r="AO3526" s="39"/>
      <c r="AP3526" s="39"/>
      <c r="AQ3526" s="39"/>
      <c r="AR3526" s="39"/>
      <c r="AS3526" s="39"/>
      <c r="AT3526" s="39"/>
      <c r="AU3526" s="39"/>
      <c r="AV3526" s="39"/>
      <c r="AW3526" s="39"/>
      <c r="AX3526" s="39"/>
      <c r="AY3526" s="39"/>
      <c r="AZ3526" s="39"/>
      <c r="BA3526" s="39"/>
      <c r="BB3526" s="39"/>
      <c r="BC3526" s="39"/>
      <c r="BD3526" s="39"/>
      <c r="BE3526" s="39"/>
      <c r="BF3526" s="39"/>
      <c r="BG3526" s="39"/>
      <c r="BH3526" s="39"/>
      <c r="BI3526" s="39"/>
      <c r="BJ3526" s="39"/>
      <c r="BK3526" s="39"/>
      <c r="BL3526" s="39"/>
      <c r="BM3526" s="39"/>
      <c r="BN3526" s="39"/>
      <c r="BO3526" s="39"/>
      <c r="BP3526" s="39"/>
      <c r="BQ3526" s="39"/>
      <c r="BR3526" s="39"/>
      <c r="BS3526" s="39"/>
      <c r="BT3526" s="39"/>
      <c r="BU3526" s="39"/>
      <c r="BV3526" s="39"/>
      <c r="BW3526" s="39"/>
      <c r="BX3526" s="39"/>
      <c r="BY3526" s="39"/>
      <c r="BZ3526" s="39"/>
      <c r="CA3526" s="39"/>
      <c r="CB3526" s="39"/>
      <c r="CC3526" s="39"/>
      <c r="CD3526" s="39"/>
      <c r="CE3526" s="39"/>
      <c r="CF3526" s="39"/>
      <c r="CG3526" s="39"/>
      <c r="CH3526" s="39"/>
      <c r="CI3526" s="39"/>
      <c r="CJ3526" s="39"/>
      <c r="CK3526" s="39"/>
      <c r="CL3526" s="39"/>
      <c r="CM3526" s="39"/>
      <c r="CN3526" s="39"/>
      <c r="CO3526" s="39"/>
      <c r="CP3526" s="39"/>
      <c r="CQ3526" s="39"/>
      <c r="CR3526" s="39"/>
      <c r="CS3526" s="39"/>
      <c r="CT3526" s="39"/>
      <c r="CU3526" s="39"/>
      <c r="CV3526" s="39"/>
      <c r="CW3526" s="39"/>
      <c r="CX3526" s="39"/>
      <c r="CY3526" s="39"/>
      <c r="CZ3526" s="39"/>
      <c r="DA3526" s="39"/>
      <c r="DB3526" s="39"/>
      <c r="DC3526" s="39"/>
      <c r="DD3526" s="39"/>
      <c r="DE3526" s="39"/>
    </row>
    <row r="3527" spans="1:109" s="38" customFormat="1" ht="12">
      <c r="A3527" s="298"/>
      <c r="B3527" s="298"/>
      <c r="C3527" s="298"/>
      <c r="D3527" s="298"/>
      <c r="E3527" s="298"/>
      <c r="F3527" s="298"/>
      <c r="G3527" s="298"/>
      <c r="H3527" s="298"/>
      <c r="I3527" s="298"/>
      <c r="J3527" s="298"/>
      <c r="K3527" s="298"/>
      <c r="L3527" s="299"/>
      <c r="M3527" s="302"/>
      <c r="N3527" s="298"/>
      <c r="O3527" s="238"/>
      <c r="P3527" s="238"/>
      <c r="Q3527" s="238"/>
      <c r="T3527" s="39"/>
      <c r="U3527" s="39"/>
      <c r="V3527" s="39"/>
      <c r="W3527" s="39"/>
      <c r="X3527" s="39"/>
      <c r="Y3527" s="39"/>
      <c r="Z3527" s="39"/>
      <c r="AA3527" s="39"/>
      <c r="AB3527" s="39"/>
      <c r="AC3527" s="39"/>
      <c r="AD3527" s="39"/>
      <c r="AE3527" s="39"/>
      <c r="AF3527" s="39"/>
      <c r="AG3527" s="39"/>
      <c r="AH3527" s="39"/>
      <c r="AI3527" s="39"/>
      <c r="AJ3527" s="39"/>
      <c r="AK3527" s="39"/>
      <c r="AL3527" s="39"/>
      <c r="AM3527" s="39"/>
      <c r="AN3527" s="39"/>
      <c r="AO3527" s="39"/>
      <c r="AP3527" s="39"/>
      <c r="AQ3527" s="39"/>
      <c r="AR3527" s="39"/>
      <c r="AS3527" s="39"/>
      <c r="AT3527" s="39"/>
      <c r="AU3527" s="39"/>
      <c r="AV3527" s="39"/>
      <c r="AW3527" s="39"/>
      <c r="AX3527" s="39"/>
      <c r="AY3527" s="39"/>
      <c r="AZ3527" s="39"/>
      <c r="BA3527" s="39"/>
      <c r="BB3527" s="39"/>
      <c r="BC3527" s="39"/>
      <c r="BD3527" s="39"/>
      <c r="BE3527" s="39"/>
      <c r="BF3527" s="39"/>
      <c r="BG3527" s="39"/>
      <c r="BH3527" s="39"/>
      <c r="BI3527" s="39"/>
      <c r="BJ3527" s="39"/>
      <c r="BK3527" s="39"/>
      <c r="BL3527" s="39"/>
      <c r="BM3527" s="39"/>
      <c r="BN3527" s="39"/>
      <c r="BO3527" s="39"/>
      <c r="BP3527" s="39"/>
      <c r="BQ3527" s="39"/>
      <c r="BR3527" s="39"/>
      <c r="BS3527" s="39"/>
      <c r="BT3527" s="39"/>
      <c r="BU3527" s="39"/>
      <c r="BV3527" s="39"/>
      <c r="BW3527" s="39"/>
      <c r="BX3527" s="39"/>
      <c r="BY3527" s="39"/>
      <c r="BZ3527" s="39"/>
      <c r="CA3527" s="39"/>
      <c r="CB3527" s="39"/>
      <c r="CC3527" s="39"/>
      <c r="CD3527" s="39"/>
      <c r="CE3527" s="39"/>
      <c r="CF3527" s="39"/>
      <c r="CG3527" s="39"/>
      <c r="CH3527" s="39"/>
      <c r="CI3527" s="39"/>
      <c r="CJ3527" s="39"/>
      <c r="CK3527" s="39"/>
      <c r="CL3527" s="39"/>
      <c r="CM3527" s="39"/>
      <c r="CN3527" s="39"/>
      <c r="CO3527" s="39"/>
      <c r="CP3527" s="39"/>
      <c r="CQ3527" s="39"/>
      <c r="CR3527" s="39"/>
      <c r="CS3527" s="39"/>
      <c r="CT3527" s="39"/>
      <c r="CU3527" s="39"/>
      <c r="CV3527" s="39"/>
      <c r="CW3527" s="39"/>
      <c r="CX3527" s="39"/>
      <c r="CY3527" s="39"/>
      <c r="CZ3527" s="39"/>
      <c r="DA3527" s="39"/>
      <c r="DB3527" s="39"/>
      <c r="DC3527" s="39"/>
      <c r="DD3527" s="39"/>
      <c r="DE3527" s="39"/>
    </row>
    <row r="3528" spans="1:109" s="38" customFormat="1" ht="12">
      <c r="A3528" s="298"/>
      <c r="B3528" s="298"/>
      <c r="C3528" s="298"/>
      <c r="D3528" s="298"/>
      <c r="E3528" s="298"/>
      <c r="F3528" s="298"/>
      <c r="G3528" s="298"/>
      <c r="H3528" s="298"/>
      <c r="I3528" s="298"/>
      <c r="J3528" s="298"/>
      <c r="K3528" s="298"/>
      <c r="L3528" s="299"/>
      <c r="M3528" s="302"/>
      <c r="N3528" s="298"/>
      <c r="O3528" s="238"/>
      <c r="P3528" s="238"/>
      <c r="Q3528" s="238"/>
      <c r="T3528" s="39"/>
      <c r="U3528" s="39"/>
      <c r="V3528" s="39"/>
      <c r="W3528" s="39"/>
      <c r="X3528" s="39"/>
      <c r="Y3528" s="39"/>
      <c r="Z3528" s="39"/>
      <c r="AA3528" s="39"/>
      <c r="AB3528" s="39"/>
      <c r="AC3528" s="39"/>
      <c r="AD3528" s="39"/>
      <c r="AE3528" s="39"/>
      <c r="AF3528" s="39"/>
      <c r="AG3528" s="39"/>
      <c r="AH3528" s="39"/>
      <c r="AI3528" s="39"/>
      <c r="AJ3528" s="39"/>
      <c r="AK3528" s="39"/>
      <c r="AL3528" s="39"/>
      <c r="AM3528" s="39"/>
      <c r="AN3528" s="39"/>
      <c r="AO3528" s="39"/>
      <c r="AP3528" s="39"/>
      <c r="AQ3528" s="39"/>
      <c r="AR3528" s="39"/>
      <c r="AS3528" s="39"/>
      <c r="AT3528" s="39"/>
      <c r="AU3528" s="39"/>
      <c r="AV3528" s="39"/>
      <c r="AW3528" s="39"/>
      <c r="AX3528" s="39"/>
      <c r="AY3528" s="39"/>
      <c r="AZ3528" s="39"/>
      <c r="BA3528" s="39"/>
      <c r="BB3528" s="39"/>
      <c r="BC3528" s="39"/>
      <c r="BD3528" s="39"/>
      <c r="BE3528" s="39"/>
      <c r="BF3528" s="39"/>
      <c r="BG3528" s="39"/>
      <c r="BH3528" s="39"/>
      <c r="BI3528" s="39"/>
      <c r="BJ3528" s="39"/>
      <c r="BK3528" s="39"/>
      <c r="BL3528" s="39"/>
      <c r="BM3528" s="39"/>
      <c r="BN3528" s="39"/>
      <c r="BO3528" s="39"/>
      <c r="BP3528" s="39"/>
      <c r="BQ3528" s="39"/>
      <c r="BR3528" s="39"/>
      <c r="BS3528" s="39"/>
      <c r="BT3528" s="39"/>
      <c r="BU3528" s="39"/>
      <c r="BV3528" s="39"/>
      <c r="BW3528" s="39"/>
      <c r="BX3528" s="39"/>
      <c r="BY3528" s="39"/>
      <c r="BZ3528" s="39"/>
      <c r="CA3528" s="39"/>
      <c r="CB3528" s="39"/>
      <c r="CC3528" s="39"/>
      <c r="CD3528" s="39"/>
      <c r="CE3528" s="39"/>
      <c r="CF3528" s="39"/>
      <c r="CG3528" s="39"/>
      <c r="CH3528" s="39"/>
      <c r="CI3528" s="39"/>
      <c r="CJ3528" s="39"/>
      <c r="CK3528" s="39"/>
      <c r="CL3528" s="39"/>
      <c r="CM3528" s="39"/>
      <c r="CN3528" s="39"/>
      <c r="CO3528" s="39"/>
      <c r="CP3528" s="39"/>
      <c r="CQ3528" s="39"/>
      <c r="CR3528" s="39"/>
      <c r="CS3528" s="39"/>
      <c r="CT3528" s="39"/>
      <c r="CU3528" s="39"/>
      <c r="CV3528" s="39"/>
      <c r="CW3528" s="39"/>
      <c r="CX3528" s="39"/>
      <c r="CY3528" s="39"/>
      <c r="CZ3528" s="39"/>
      <c r="DA3528" s="39"/>
      <c r="DB3528" s="39"/>
      <c r="DC3528" s="39"/>
      <c r="DD3528" s="39"/>
      <c r="DE3528" s="39"/>
    </row>
    <row r="3529" spans="1:109" s="38" customFormat="1" ht="12">
      <c r="A3529" s="298"/>
      <c r="B3529" s="298"/>
      <c r="C3529" s="298"/>
      <c r="D3529" s="298"/>
      <c r="E3529" s="298"/>
      <c r="F3529" s="298"/>
      <c r="G3529" s="298"/>
      <c r="H3529" s="298"/>
      <c r="I3529" s="298"/>
      <c r="J3529" s="298"/>
      <c r="K3529" s="298"/>
      <c r="L3529" s="299"/>
      <c r="M3529" s="302"/>
      <c r="N3529" s="298"/>
      <c r="O3529" s="238"/>
      <c r="P3529" s="238"/>
      <c r="Q3529" s="238"/>
      <c r="T3529" s="39"/>
      <c r="U3529" s="39"/>
      <c r="V3529" s="39"/>
      <c r="W3529" s="39"/>
      <c r="X3529" s="39"/>
      <c r="Y3529" s="39"/>
      <c r="Z3529" s="39"/>
      <c r="AA3529" s="39"/>
      <c r="AB3529" s="39"/>
      <c r="AC3529" s="39"/>
      <c r="AD3529" s="39"/>
      <c r="AE3529" s="39"/>
      <c r="AF3529" s="39"/>
      <c r="AG3529" s="39"/>
      <c r="AH3529" s="39"/>
      <c r="AI3529" s="39"/>
      <c r="AJ3529" s="39"/>
      <c r="AK3529" s="39"/>
      <c r="AL3529" s="39"/>
      <c r="AM3529" s="39"/>
      <c r="AN3529" s="39"/>
      <c r="AO3529" s="39"/>
      <c r="AP3529" s="39"/>
      <c r="AQ3529" s="39"/>
      <c r="AR3529" s="39"/>
      <c r="AS3529" s="39"/>
      <c r="AT3529" s="39"/>
      <c r="AU3529" s="39"/>
      <c r="AV3529" s="39"/>
      <c r="AW3529" s="39"/>
      <c r="AX3529" s="39"/>
      <c r="AY3529" s="39"/>
      <c r="AZ3529" s="39"/>
      <c r="BA3529" s="39"/>
      <c r="BB3529" s="39"/>
      <c r="BC3529" s="39"/>
      <c r="BD3529" s="39"/>
      <c r="BE3529" s="39"/>
      <c r="BF3529" s="39"/>
      <c r="BG3529" s="39"/>
      <c r="BH3529" s="39"/>
      <c r="BI3529" s="39"/>
      <c r="BJ3529" s="39"/>
      <c r="BK3529" s="39"/>
      <c r="BL3529" s="39"/>
      <c r="BM3529" s="39"/>
      <c r="BN3529" s="39"/>
      <c r="BO3529" s="39"/>
      <c r="BP3529" s="39"/>
      <c r="BQ3529" s="39"/>
      <c r="BR3529" s="39"/>
      <c r="BS3529" s="39"/>
      <c r="BT3529" s="39"/>
      <c r="BU3529" s="39"/>
      <c r="BV3529" s="39"/>
      <c r="BW3529" s="39"/>
      <c r="BX3529" s="39"/>
      <c r="BY3529" s="39"/>
      <c r="BZ3529" s="39"/>
      <c r="CA3529" s="39"/>
      <c r="CB3529" s="39"/>
      <c r="CC3529" s="39"/>
      <c r="CD3529" s="39"/>
      <c r="CE3529" s="39"/>
      <c r="CF3529" s="39"/>
      <c r="CG3529" s="39"/>
      <c r="CH3529" s="39"/>
      <c r="CI3529" s="39"/>
      <c r="CJ3529" s="39"/>
      <c r="CK3529" s="39"/>
      <c r="CL3529" s="39"/>
      <c r="CM3529" s="39"/>
      <c r="CN3529" s="39"/>
      <c r="CO3529" s="39"/>
      <c r="CP3529" s="39"/>
      <c r="CQ3529" s="39"/>
      <c r="CR3529" s="39"/>
      <c r="CS3529" s="39"/>
      <c r="CT3529" s="39"/>
      <c r="CU3529" s="39"/>
      <c r="CV3529" s="39"/>
      <c r="CW3529" s="39"/>
      <c r="CX3529" s="39"/>
      <c r="CY3529" s="39"/>
      <c r="CZ3529" s="39"/>
      <c r="DA3529" s="39"/>
      <c r="DB3529" s="39"/>
      <c r="DC3529" s="39"/>
      <c r="DD3529" s="39"/>
      <c r="DE3529" s="39"/>
    </row>
    <row r="3530" spans="1:109" s="38" customFormat="1" ht="12">
      <c r="A3530" s="298"/>
      <c r="B3530" s="298"/>
      <c r="C3530" s="298"/>
      <c r="D3530" s="298"/>
      <c r="E3530" s="298"/>
      <c r="F3530" s="298"/>
      <c r="G3530" s="298"/>
      <c r="H3530" s="298"/>
      <c r="I3530" s="298"/>
      <c r="J3530" s="298"/>
      <c r="K3530" s="298"/>
      <c r="L3530" s="299"/>
      <c r="M3530" s="302"/>
      <c r="N3530" s="298"/>
      <c r="O3530" s="238"/>
      <c r="P3530" s="238"/>
      <c r="Q3530" s="238"/>
      <c r="T3530" s="39"/>
      <c r="U3530" s="39"/>
      <c r="V3530" s="39"/>
      <c r="W3530" s="39"/>
      <c r="X3530" s="39"/>
      <c r="Y3530" s="39"/>
      <c r="Z3530" s="39"/>
      <c r="AA3530" s="39"/>
      <c r="AB3530" s="39"/>
      <c r="AC3530" s="39"/>
      <c r="AD3530" s="39"/>
      <c r="AE3530" s="39"/>
      <c r="AF3530" s="39"/>
      <c r="AG3530" s="39"/>
      <c r="AH3530" s="39"/>
      <c r="AI3530" s="39"/>
      <c r="AJ3530" s="39"/>
      <c r="AK3530" s="39"/>
      <c r="AL3530" s="39"/>
      <c r="AM3530" s="39"/>
      <c r="AN3530" s="39"/>
      <c r="AO3530" s="39"/>
      <c r="AP3530" s="39"/>
      <c r="AQ3530" s="39"/>
      <c r="AR3530" s="39"/>
      <c r="AS3530" s="39"/>
      <c r="AT3530" s="39"/>
      <c r="AU3530" s="39"/>
      <c r="AV3530" s="39"/>
      <c r="AW3530" s="39"/>
      <c r="AX3530" s="39"/>
      <c r="AY3530" s="39"/>
      <c r="AZ3530" s="39"/>
      <c r="BA3530" s="39"/>
      <c r="BB3530" s="39"/>
      <c r="BC3530" s="39"/>
      <c r="BD3530" s="39"/>
      <c r="BE3530" s="39"/>
      <c r="BF3530" s="39"/>
      <c r="BG3530" s="39"/>
      <c r="BH3530" s="39"/>
      <c r="BI3530" s="39"/>
      <c r="BJ3530" s="39"/>
      <c r="BK3530" s="39"/>
      <c r="BL3530" s="39"/>
      <c r="BM3530" s="39"/>
      <c r="BN3530" s="39"/>
      <c r="BO3530" s="39"/>
      <c r="BP3530" s="39"/>
      <c r="BQ3530" s="39"/>
      <c r="BR3530" s="39"/>
      <c r="BS3530" s="39"/>
      <c r="BT3530" s="39"/>
      <c r="BU3530" s="39"/>
      <c r="BV3530" s="39"/>
      <c r="BW3530" s="39"/>
      <c r="BX3530" s="39"/>
      <c r="BY3530" s="39"/>
      <c r="BZ3530" s="39"/>
      <c r="CA3530" s="39"/>
      <c r="CB3530" s="39"/>
      <c r="CC3530" s="39"/>
      <c r="CD3530" s="39"/>
      <c r="CE3530" s="39"/>
      <c r="CF3530" s="39"/>
      <c r="CG3530" s="39"/>
      <c r="CH3530" s="39"/>
      <c r="CI3530" s="39"/>
      <c r="CJ3530" s="39"/>
      <c r="CK3530" s="39"/>
      <c r="CL3530" s="39"/>
      <c r="CM3530" s="39"/>
      <c r="CN3530" s="39"/>
      <c r="CO3530" s="39"/>
      <c r="CP3530" s="39"/>
      <c r="CQ3530" s="39"/>
      <c r="CR3530" s="39"/>
      <c r="CS3530" s="39"/>
      <c r="CT3530" s="39"/>
      <c r="CU3530" s="39"/>
      <c r="CV3530" s="39"/>
      <c r="CW3530" s="39"/>
      <c r="CX3530" s="39"/>
      <c r="CY3530" s="39"/>
      <c r="CZ3530" s="39"/>
      <c r="DA3530" s="39"/>
      <c r="DB3530" s="39"/>
      <c r="DC3530" s="39"/>
      <c r="DD3530" s="39"/>
      <c r="DE3530" s="39"/>
    </row>
    <row r="3531" spans="1:109" s="38" customFormat="1" ht="12">
      <c r="A3531" s="298"/>
      <c r="B3531" s="298"/>
      <c r="C3531" s="298"/>
      <c r="D3531" s="298"/>
      <c r="E3531" s="298"/>
      <c r="F3531" s="298"/>
      <c r="G3531" s="298"/>
      <c r="H3531" s="298"/>
      <c r="I3531" s="298"/>
      <c r="J3531" s="298"/>
      <c r="K3531" s="298"/>
      <c r="L3531" s="299"/>
      <c r="M3531" s="302"/>
      <c r="N3531" s="298"/>
      <c r="O3531" s="238"/>
      <c r="P3531" s="238"/>
      <c r="Q3531" s="238"/>
      <c r="T3531" s="39"/>
      <c r="U3531" s="39"/>
      <c r="V3531" s="39"/>
      <c r="W3531" s="39"/>
      <c r="X3531" s="39"/>
      <c r="Y3531" s="39"/>
      <c r="Z3531" s="39"/>
      <c r="AA3531" s="39"/>
      <c r="AB3531" s="39"/>
      <c r="AC3531" s="39"/>
      <c r="AD3531" s="39"/>
      <c r="AE3531" s="39"/>
      <c r="AF3531" s="39"/>
      <c r="AG3531" s="39"/>
      <c r="AH3531" s="39"/>
      <c r="AI3531" s="39"/>
      <c r="AJ3531" s="39"/>
      <c r="AK3531" s="39"/>
      <c r="AL3531" s="39"/>
      <c r="AM3531" s="39"/>
      <c r="AN3531" s="39"/>
      <c r="AO3531" s="39"/>
      <c r="AP3531" s="39"/>
      <c r="AQ3531" s="39"/>
      <c r="AR3531" s="39"/>
      <c r="AS3531" s="39"/>
      <c r="AT3531" s="39"/>
      <c r="AU3531" s="39"/>
      <c r="AV3531" s="39"/>
      <c r="AW3531" s="39"/>
      <c r="AX3531" s="39"/>
      <c r="AY3531" s="39"/>
      <c r="AZ3531" s="39"/>
      <c r="BA3531" s="39"/>
      <c r="BB3531" s="39"/>
      <c r="BC3531" s="39"/>
      <c r="BD3531" s="39"/>
      <c r="BE3531" s="39"/>
      <c r="BF3531" s="39"/>
      <c r="BG3531" s="39"/>
      <c r="BH3531" s="39"/>
      <c r="BI3531" s="39"/>
      <c r="BJ3531" s="39"/>
      <c r="BK3531" s="39"/>
      <c r="BL3531" s="39"/>
      <c r="BM3531" s="39"/>
      <c r="BN3531" s="39"/>
      <c r="BO3531" s="39"/>
      <c r="BP3531" s="39"/>
      <c r="BQ3531" s="39"/>
      <c r="BR3531" s="39"/>
      <c r="BS3531" s="39"/>
      <c r="BT3531" s="39"/>
      <c r="BU3531" s="39"/>
      <c r="BV3531" s="39"/>
      <c r="BW3531" s="39"/>
      <c r="BX3531" s="39"/>
      <c r="BY3531" s="39"/>
      <c r="BZ3531" s="39"/>
      <c r="CA3531" s="39"/>
      <c r="CB3531" s="39"/>
      <c r="CC3531" s="39"/>
      <c r="CD3531" s="39"/>
      <c r="CE3531" s="39"/>
      <c r="CF3531" s="39"/>
      <c r="CG3531" s="39"/>
      <c r="CH3531" s="39"/>
      <c r="CI3531" s="39"/>
      <c r="CJ3531" s="39"/>
      <c r="CK3531" s="39"/>
      <c r="CL3531" s="39"/>
      <c r="CM3531" s="39"/>
      <c r="CN3531" s="39"/>
      <c r="CO3531" s="39"/>
      <c r="CP3531" s="39"/>
      <c r="CQ3531" s="39"/>
      <c r="CR3531" s="39"/>
      <c r="CS3531" s="39"/>
      <c r="CT3531" s="39"/>
      <c r="CU3531" s="39"/>
      <c r="CV3531" s="39"/>
      <c r="CW3531" s="39"/>
      <c r="CX3531" s="39"/>
      <c r="CY3531" s="39"/>
      <c r="CZ3531" s="39"/>
      <c r="DA3531" s="39"/>
      <c r="DB3531" s="39"/>
      <c r="DC3531" s="39"/>
      <c r="DD3531" s="39"/>
      <c r="DE3531" s="39"/>
    </row>
    <row r="3532" spans="1:109" s="38" customFormat="1" ht="12">
      <c r="A3532" s="298"/>
      <c r="B3532" s="298"/>
      <c r="C3532" s="298"/>
      <c r="D3532" s="298"/>
      <c r="E3532" s="298"/>
      <c r="F3532" s="298"/>
      <c r="G3532" s="298"/>
      <c r="H3532" s="298"/>
      <c r="I3532" s="298"/>
      <c r="J3532" s="298"/>
      <c r="K3532" s="298"/>
      <c r="L3532" s="299"/>
      <c r="M3532" s="302"/>
      <c r="N3532" s="298"/>
      <c r="O3532" s="238"/>
      <c r="P3532" s="238"/>
      <c r="Q3532" s="238"/>
      <c r="T3532" s="39"/>
      <c r="U3532" s="39"/>
      <c r="V3532" s="39"/>
      <c r="W3532" s="39"/>
      <c r="X3532" s="39"/>
      <c r="Y3532" s="39"/>
      <c r="Z3532" s="39"/>
      <c r="AA3532" s="39"/>
      <c r="AB3532" s="39"/>
      <c r="AC3532" s="39"/>
      <c r="AD3532" s="39"/>
      <c r="AE3532" s="39"/>
      <c r="AF3532" s="39"/>
      <c r="AG3532" s="39"/>
      <c r="AH3532" s="39"/>
      <c r="AI3532" s="39"/>
      <c r="AJ3532" s="39"/>
      <c r="AK3532" s="39"/>
      <c r="AL3532" s="39"/>
      <c r="AM3532" s="39"/>
      <c r="AN3532" s="39"/>
      <c r="AO3532" s="39"/>
      <c r="AP3532" s="39"/>
      <c r="AQ3532" s="39"/>
      <c r="AR3532" s="39"/>
      <c r="AS3532" s="39"/>
      <c r="AT3532" s="39"/>
      <c r="AU3532" s="39"/>
      <c r="AV3532" s="39"/>
      <c r="AW3532" s="39"/>
      <c r="AX3532" s="39"/>
      <c r="AY3532" s="39"/>
      <c r="AZ3532" s="39"/>
      <c r="BA3532" s="39"/>
      <c r="BB3532" s="39"/>
      <c r="BC3532" s="39"/>
      <c r="BD3532" s="39"/>
      <c r="BE3532" s="39"/>
      <c r="BF3532" s="39"/>
      <c r="BG3532" s="39"/>
      <c r="BH3532" s="39"/>
      <c r="BI3532" s="39"/>
      <c r="BJ3532" s="39"/>
      <c r="BK3532" s="39"/>
      <c r="BL3532" s="39"/>
      <c r="BM3532" s="39"/>
      <c r="BN3532" s="39"/>
      <c r="BO3532" s="39"/>
      <c r="BP3532" s="39"/>
      <c r="BQ3532" s="39"/>
      <c r="BR3532" s="39"/>
      <c r="BS3532" s="39"/>
      <c r="BT3532" s="39"/>
      <c r="BU3532" s="39"/>
      <c r="BV3532" s="39"/>
      <c r="BW3532" s="39"/>
      <c r="BX3532" s="39"/>
      <c r="BY3532" s="39"/>
      <c r="BZ3532" s="39"/>
      <c r="CA3532" s="39"/>
      <c r="CB3532" s="39"/>
      <c r="CC3532" s="39"/>
      <c r="CD3532" s="39"/>
      <c r="CE3532" s="39"/>
      <c r="CF3532" s="39"/>
      <c r="CG3532" s="39"/>
      <c r="CH3532" s="39"/>
      <c r="CI3532" s="39"/>
      <c r="CJ3532" s="39"/>
      <c r="CK3532" s="39"/>
      <c r="CL3532" s="39"/>
      <c r="CM3532" s="39"/>
      <c r="CN3532" s="39"/>
      <c r="CO3532" s="39"/>
      <c r="CP3532" s="39"/>
      <c r="CQ3532" s="39"/>
      <c r="CR3532" s="39"/>
      <c r="CS3532" s="39"/>
      <c r="CT3532" s="39"/>
      <c r="CU3532" s="39"/>
      <c r="CV3532" s="39"/>
      <c r="CW3532" s="39"/>
      <c r="CX3532" s="39"/>
      <c r="CY3532" s="39"/>
      <c r="CZ3532" s="39"/>
      <c r="DA3532" s="39"/>
      <c r="DB3532" s="39"/>
      <c r="DC3532" s="39"/>
      <c r="DD3532" s="39"/>
      <c r="DE3532" s="39"/>
    </row>
    <row r="3533" spans="1:109" s="38" customFormat="1" ht="12">
      <c r="A3533" s="298"/>
      <c r="B3533" s="298"/>
      <c r="C3533" s="298"/>
      <c r="D3533" s="298"/>
      <c r="E3533" s="298"/>
      <c r="F3533" s="298"/>
      <c r="G3533" s="298"/>
      <c r="H3533" s="298"/>
      <c r="I3533" s="298"/>
      <c r="J3533" s="298"/>
      <c r="K3533" s="298"/>
      <c r="L3533" s="299"/>
      <c r="M3533" s="302"/>
      <c r="N3533" s="298"/>
      <c r="O3533" s="238"/>
      <c r="P3533" s="238"/>
      <c r="Q3533" s="238"/>
      <c r="T3533" s="39"/>
      <c r="U3533" s="39"/>
      <c r="V3533" s="39"/>
      <c r="W3533" s="39"/>
      <c r="X3533" s="39"/>
      <c r="Y3533" s="39"/>
      <c r="Z3533" s="39"/>
      <c r="AA3533" s="39"/>
      <c r="AB3533" s="39"/>
      <c r="AC3533" s="39"/>
      <c r="AD3533" s="39"/>
      <c r="AE3533" s="39"/>
      <c r="AF3533" s="39"/>
      <c r="AG3533" s="39"/>
      <c r="AH3533" s="39"/>
      <c r="AI3533" s="39"/>
      <c r="AJ3533" s="39"/>
      <c r="AK3533" s="39"/>
      <c r="AL3533" s="39"/>
      <c r="AM3533" s="39"/>
      <c r="AN3533" s="39"/>
      <c r="AO3533" s="39"/>
      <c r="AP3533" s="39"/>
      <c r="AQ3533" s="39"/>
      <c r="AR3533" s="39"/>
      <c r="AS3533" s="39"/>
      <c r="AT3533" s="39"/>
      <c r="AU3533" s="39"/>
      <c r="AV3533" s="39"/>
      <c r="AW3533" s="39"/>
      <c r="AX3533" s="39"/>
      <c r="AY3533" s="39"/>
      <c r="AZ3533" s="39"/>
      <c r="BA3533" s="39"/>
      <c r="BB3533" s="39"/>
      <c r="BC3533" s="39"/>
      <c r="BD3533" s="39"/>
      <c r="BE3533" s="39"/>
      <c r="BF3533" s="39"/>
      <c r="BG3533" s="39"/>
      <c r="BH3533" s="39"/>
      <c r="BI3533" s="39"/>
      <c r="BJ3533" s="39"/>
      <c r="BK3533" s="39"/>
      <c r="BL3533" s="39"/>
      <c r="BM3533" s="39"/>
      <c r="BN3533" s="39"/>
      <c r="BO3533" s="39"/>
      <c r="BP3533" s="39"/>
      <c r="BQ3533" s="39"/>
      <c r="BR3533" s="39"/>
      <c r="BS3533" s="39"/>
      <c r="BT3533" s="39"/>
      <c r="BU3533" s="39"/>
      <c r="BV3533" s="39"/>
      <c r="BW3533" s="39"/>
      <c r="BX3533" s="39"/>
      <c r="BY3533" s="39"/>
      <c r="BZ3533" s="39"/>
      <c r="CA3533" s="39"/>
      <c r="CB3533" s="39"/>
      <c r="CC3533" s="39"/>
      <c r="CD3533" s="39"/>
      <c r="CE3533" s="39"/>
      <c r="CF3533" s="39"/>
      <c r="CG3533" s="39"/>
      <c r="CH3533" s="39"/>
      <c r="CI3533" s="39"/>
      <c r="CJ3533" s="39"/>
      <c r="CK3533" s="39"/>
      <c r="CL3533" s="39"/>
      <c r="CM3533" s="39"/>
      <c r="CN3533" s="39"/>
      <c r="CO3533" s="39"/>
      <c r="CP3533" s="39"/>
      <c r="CQ3533" s="39"/>
      <c r="CR3533" s="39"/>
      <c r="CS3533" s="39"/>
      <c r="CT3533" s="39"/>
      <c r="CU3533" s="39"/>
      <c r="CV3533" s="39"/>
      <c r="CW3533" s="39"/>
      <c r="CX3533" s="39"/>
      <c r="CY3533" s="39"/>
      <c r="CZ3533" s="39"/>
      <c r="DA3533" s="39"/>
      <c r="DB3533" s="39"/>
      <c r="DC3533" s="39"/>
      <c r="DD3533" s="39"/>
      <c r="DE3533" s="39"/>
    </row>
    <row r="3534" spans="1:109" s="38" customFormat="1" ht="12">
      <c r="A3534" s="298"/>
      <c r="B3534" s="298"/>
      <c r="C3534" s="298"/>
      <c r="D3534" s="298"/>
      <c r="E3534" s="298"/>
      <c r="F3534" s="298"/>
      <c r="G3534" s="298"/>
      <c r="H3534" s="298"/>
      <c r="I3534" s="298"/>
      <c r="J3534" s="298"/>
      <c r="K3534" s="298"/>
      <c r="L3534" s="299"/>
      <c r="M3534" s="302"/>
      <c r="N3534" s="298"/>
      <c r="O3534" s="238"/>
      <c r="P3534" s="238"/>
      <c r="Q3534" s="238"/>
      <c r="T3534" s="39"/>
      <c r="U3534" s="39"/>
      <c r="V3534" s="39"/>
      <c r="W3534" s="39"/>
      <c r="X3534" s="39"/>
      <c r="Y3534" s="39"/>
      <c r="Z3534" s="39"/>
      <c r="AA3534" s="39"/>
      <c r="AB3534" s="39"/>
      <c r="AC3534" s="39"/>
      <c r="AD3534" s="39"/>
      <c r="AE3534" s="39"/>
      <c r="AF3534" s="39"/>
      <c r="AG3534" s="39"/>
      <c r="AH3534" s="39"/>
      <c r="AI3534" s="39"/>
      <c r="AJ3534" s="39"/>
      <c r="AK3534" s="39"/>
      <c r="AL3534" s="39"/>
      <c r="AM3534" s="39"/>
      <c r="AN3534" s="39"/>
      <c r="AO3534" s="39"/>
      <c r="AP3534" s="39"/>
      <c r="AQ3534" s="39"/>
      <c r="AR3534" s="39"/>
      <c r="AS3534" s="39"/>
      <c r="AT3534" s="39"/>
      <c r="AU3534" s="39"/>
      <c r="AV3534" s="39"/>
      <c r="AW3534" s="39"/>
      <c r="AX3534" s="39"/>
      <c r="AY3534" s="39"/>
      <c r="AZ3534" s="39"/>
      <c r="BA3534" s="39"/>
      <c r="BB3534" s="39"/>
      <c r="BC3534" s="39"/>
      <c r="BD3534" s="39"/>
      <c r="BE3534" s="39"/>
      <c r="BF3534" s="39"/>
      <c r="BG3534" s="39"/>
      <c r="BH3534" s="39"/>
      <c r="BI3534" s="39"/>
      <c r="BJ3534" s="39"/>
      <c r="BK3534" s="39"/>
      <c r="BL3534" s="39"/>
      <c r="BM3534" s="39"/>
      <c r="BN3534" s="39"/>
      <c r="BO3534" s="39"/>
      <c r="BP3534" s="39"/>
      <c r="BQ3534" s="39"/>
      <c r="BR3534" s="39"/>
      <c r="BS3534" s="39"/>
      <c r="BT3534" s="39"/>
      <c r="BU3534" s="39"/>
      <c r="BV3534" s="39"/>
      <c r="BW3534" s="39"/>
      <c r="BX3534" s="39"/>
      <c r="BY3534" s="39"/>
      <c r="BZ3534" s="39"/>
      <c r="CA3534" s="39"/>
      <c r="CB3534" s="39"/>
      <c r="CC3534" s="39"/>
      <c r="CD3534" s="39"/>
      <c r="CE3534" s="39"/>
      <c r="CF3534" s="39"/>
      <c r="CG3534" s="39"/>
      <c r="CH3534" s="39"/>
      <c r="CI3534" s="39"/>
      <c r="CJ3534" s="39"/>
      <c r="CK3534" s="39"/>
      <c r="CL3534" s="39"/>
      <c r="CM3534" s="39"/>
      <c r="CN3534" s="39"/>
      <c r="CO3534" s="39"/>
      <c r="CP3534" s="39"/>
      <c r="CQ3534" s="39"/>
      <c r="CR3534" s="39"/>
      <c r="CS3534" s="39"/>
      <c r="CT3534" s="39"/>
      <c r="CU3534" s="39"/>
      <c r="CV3534" s="39"/>
      <c r="CW3534" s="39"/>
      <c r="CX3534" s="39"/>
      <c r="CY3534" s="39"/>
      <c r="CZ3534" s="39"/>
      <c r="DA3534" s="39"/>
      <c r="DB3534" s="39"/>
      <c r="DC3534" s="39"/>
      <c r="DD3534" s="39"/>
      <c r="DE3534" s="39"/>
    </row>
    <row r="3535" spans="1:109" s="38" customFormat="1" ht="12">
      <c r="A3535" s="298"/>
      <c r="B3535" s="298"/>
      <c r="C3535" s="298"/>
      <c r="D3535" s="298"/>
      <c r="E3535" s="298"/>
      <c r="F3535" s="298"/>
      <c r="G3535" s="298"/>
      <c r="H3535" s="298"/>
      <c r="I3535" s="298"/>
      <c r="J3535" s="298"/>
      <c r="K3535" s="298"/>
      <c r="L3535" s="299"/>
      <c r="M3535" s="302"/>
      <c r="N3535" s="298"/>
      <c r="O3535" s="238"/>
      <c r="P3535" s="238"/>
      <c r="Q3535" s="238"/>
      <c r="T3535" s="39"/>
      <c r="U3535" s="39"/>
      <c r="V3535" s="39"/>
      <c r="W3535" s="39"/>
      <c r="X3535" s="39"/>
      <c r="Y3535" s="39"/>
      <c r="Z3535" s="39"/>
      <c r="AA3535" s="39"/>
      <c r="AB3535" s="39"/>
      <c r="AC3535" s="39"/>
      <c r="AD3535" s="39"/>
      <c r="AE3535" s="39"/>
      <c r="AF3535" s="39"/>
      <c r="AG3535" s="39"/>
      <c r="AH3535" s="39"/>
      <c r="AI3535" s="39"/>
      <c r="AJ3535" s="39"/>
      <c r="AK3535" s="39"/>
      <c r="AL3535" s="39"/>
      <c r="AM3535" s="39"/>
      <c r="AN3535" s="39"/>
      <c r="AO3535" s="39"/>
      <c r="AP3535" s="39"/>
      <c r="AQ3535" s="39"/>
      <c r="AR3535" s="39"/>
      <c r="AS3535" s="39"/>
      <c r="AT3535" s="39"/>
      <c r="AU3535" s="39"/>
      <c r="AV3535" s="39"/>
      <c r="AW3535" s="39"/>
      <c r="AX3535" s="39"/>
      <c r="AY3535" s="39"/>
      <c r="AZ3535" s="39"/>
      <c r="BA3535" s="39"/>
      <c r="BB3535" s="39"/>
      <c r="BC3535" s="39"/>
      <c r="BD3535" s="39"/>
      <c r="BE3535" s="39"/>
      <c r="BF3535" s="39"/>
      <c r="BG3535" s="39"/>
      <c r="BH3535" s="39"/>
      <c r="BI3535" s="39"/>
      <c r="BJ3535" s="39"/>
      <c r="BK3535" s="39"/>
      <c r="BL3535" s="39"/>
      <c r="BM3535" s="39"/>
      <c r="BN3535" s="39"/>
      <c r="BO3535" s="39"/>
      <c r="BP3535" s="39"/>
      <c r="BQ3535" s="39"/>
      <c r="BR3535" s="39"/>
      <c r="BS3535" s="39"/>
      <c r="BT3535" s="39"/>
      <c r="BU3535" s="39"/>
      <c r="BV3535" s="39"/>
      <c r="BW3535" s="39"/>
      <c r="BX3535" s="39"/>
      <c r="BY3535" s="39"/>
      <c r="BZ3535" s="39"/>
      <c r="CA3535" s="39"/>
      <c r="CB3535" s="39"/>
      <c r="CC3535" s="39"/>
      <c r="CD3535" s="39"/>
      <c r="CE3535" s="39"/>
      <c r="CF3535" s="39"/>
      <c r="CG3535" s="39"/>
      <c r="CH3535" s="39"/>
      <c r="CI3535" s="39"/>
      <c r="CJ3535" s="39"/>
      <c r="CK3535" s="39"/>
      <c r="CL3535" s="39"/>
      <c r="CM3535" s="39"/>
      <c r="CN3535" s="39"/>
      <c r="CO3535" s="39"/>
      <c r="CP3535" s="39"/>
      <c r="CQ3535" s="39"/>
      <c r="CR3535" s="39"/>
      <c r="CS3535" s="39"/>
      <c r="CT3535" s="39"/>
      <c r="CU3535" s="39"/>
      <c r="CV3535" s="39"/>
      <c r="CW3535" s="39"/>
      <c r="CX3535" s="39"/>
      <c r="CY3535" s="39"/>
      <c r="CZ3535" s="39"/>
      <c r="DA3535" s="39"/>
      <c r="DB3535" s="39"/>
      <c r="DC3535" s="39"/>
      <c r="DD3535" s="39"/>
      <c r="DE3535" s="39"/>
    </row>
    <row r="3536" spans="1:109" s="38" customFormat="1" ht="12">
      <c r="A3536" s="298"/>
      <c r="B3536" s="298"/>
      <c r="C3536" s="298"/>
      <c r="D3536" s="298"/>
      <c r="E3536" s="298"/>
      <c r="F3536" s="298"/>
      <c r="G3536" s="298"/>
      <c r="H3536" s="298"/>
      <c r="I3536" s="298"/>
      <c r="J3536" s="298"/>
      <c r="K3536" s="298"/>
      <c r="L3536" s="299"/>
      <c r="M3536" s="302"/>
      <c r="N3536" s="298"/>
      <c r="O3536" s="238"/>
      <c r="P3536" s="238"/>
      <c r="Q3536" s="238"/>
      <c r="T3536" s="39"/>
      <c r="U3536" s="39"/>
      <c r="V3536" s="39"/>
      <c r="W3536" s="39"/>
      <c r="X3536" s="39"/>
      <c r="Y3536" s="39"/>
      <c r="Z3536" s="39"/>
      <c r="AA3536" s="39"/>
      <c r="AB3536" s="39"/>
      <c r="AC3536" s="39"/>
      <c r="AD3536" s="39"/>
      <c r="AE3536" s="39"/>
      <c r="AF3536" s="39"/>
      <c r="AG3536" s="39"/>
      <c r="AH3536" s="39"/>
      <c r="AI3536" s="39"/>
      <c r="AJ3536" s="39"/>
      <c r="AK3536" s="39"/>
      <c r="AL3536" s="39"/>
      <c r="AM3536" s="39"/>
      <c r="AN3536" s="39"/>
      <c r="AO3536" s="39"/>
      <c r="AP3536" s="39"/>
      <c r="AQ3536" s="39"/>
      <c r="AR3536" s="39"/>
      <c r="AS3536" s="39"/>
      <c r="AT3536" s="39"/>
      <c r="AU3536" s="39"/>
      <c r="AV3536" s="39"/>
      <c r="AW3536" s="39"/>
      <c r="AX3536" s="39"/>
      <c r="AY3536" s="39"/>
      <c r="AZ3536" s="39"/>
      <c r="BA3536" s="39"/>
      <c r="BB3536" s="39"/>
      <c r="BC3536" s="39"/>
      <c r="BD3536" s="39"/>
      <c r="BE3536" s="39"/>
      <c r="BF3536" s="39"/>
      <c r="BG3536" s="39"/>
      <c r="BH3536" s="39"/>
      <c r="BI3536" s="39"/>
      <c r="BJ3536" s="39"/>
      <c r="BK3536" s="39"/>
      <c r="BL3536" s="39"/>
      <c r="BM3536" s="39"/>
      <c r="BN3536" s="39"/>
      <c r="BO3536" s="39"/>
      <c r="BP3536" s="39"/>
      <c r="BQ3536" s="39"/>
      <c r="BR3536" s="39"/>
      <c r="BS3536" s="39"/>
      <c r="BT3536" s="39"/>
      <c r="BU3536" s="39"/>
      <c r="BV3536" s="39"/>
      <c r="BW3536" s="39"/>
      <c r="BX3536" s="39"/>
      <c r="BY3536" s="39"/>
      <c r="BZ3536" s="39"/>
      <c r="CA3536" s="39"/>
      <c r="CB3536" s="39"/>
      <c r="CC3536" s="39"/>
      <c r="CD3536" s="39"/>
      <c r="CE3536" s="39"/>
      <c r="CF3536" s="39"/>
      <c r="CG3536" s="39"/>
      <c r="CH3536" s="39"/>
      <c r="CI3536" s="39"/>
      <c r="CJ3536" s="39"/>
      <c r="CK3536" s="39"/>
      <c r="CL3536" s="39"/>
      <c r="CM3536" s="39"/>
      <c r="CN3536" s="39"/>
      <c r="CO3536" s="39"/>
      <c r="CP3536" s="39"/>
      <c r="CQ3536" s="39"/>
      <c r="CR3536" s="39"/>
      <c r="CS3536" s="39"/>
      <c r="CT3536" s="39"/>
      <c r="CU3536" s="39"/>
      <c r="CV3536" s="39"/>
      <c r="CW3536" s="39"/>
      <c r="CX3536" s="39"/>
      <c r="CY3536" s="39"/>
      <c r="CZ3536" s="39"/>
      <c r="DA3536" s="39"/>
      <c r="DB3536" s="39"/>
      <c r="DC3536" s="39"/>
      <c r="DD3536" s="39"/>
      <c r="DE3536" s="39"/>
    </row>
    <row r="3537" spans="1:109" s="38" customFormat="1" ht="12">
      <c r="A3537" s="298"/>
      <c r="B3537" s="298"/>
      <c r="C3537" s="298"/>
      <c r="D3537" s="298"/>
      <c r="E3537" s="298"/>
      <c r="F3537" s="298"/>
      <c r="G3537" s="298"/>
      <c r="H3537" s="298"/>
      <c r="I3537" s="298"/>
      <c r="J3537" s="298"/>
      <c r="K3537" s="298"/>
      <c r="L3537" s="299"/>
      <c r="M3537" s="302"/>
      <c r="N3537" s="298"/>
      <c r="O3537" s="238"/>
      <c r="P3537" s="238"/>
      <c r="Q3537" s="238"/>
      <c r="T3537" s="39"/>
      <c r="U3537" s="39"/>
      <c r="V3537" s="39"/>
      <c r="W3537" s="39"/>
      <c r="X3537" s="39"/>
      <c r="Y3537" s="39"/>
      <c r="Z3537" s="39"/>
      <c r="AA3537" s="39"/>
      <c r="AB3537" s="39"/>
      <c r="AC3537" s="39"/>
      <c r="AD3537" s="39"/>
      <c r="AE3537" s="39"/>
      <c r="AF3537" s="39"/>
      <c r="AG3537" s="39"/>
      <c r="AH3537" s="39"/>
      <c r="AI3537" s="39"/>
      <c r="AJ3537" s="39"/>
      <c r="AK3537" s="39"/>
      <c r="AL3537" s="39"/>
      <c r="AM3537" s="39"/>
      <c r="AN3537" s="39"/>
      <c r="AO3537" s="39"/>
      <c r="AP3537" s="39"/>
      <c r="AQ3537" s="39"/>
      <c r="AR3537" s="39"/>
      <c r="AS3537" s="39"/>
      <c r="AT3537" s="39"/>
      <c r="AU3537" s="39"/>
      <c r="AV3537" s="39"/>
      <c r="AW3537" s="39"/>
      <c r="AX3537" s="39"/>
      <c r="AY3537" s="39"/>
      <c r="AZ3537" s="39"/>
      <c r="BA3537" s="39"/>
      <c r="BB3537" s="39"/>
      <c r="BC3537" s="39"/>
      <c r="BD3537" s="39"/>
      <c r="BE3537" s="39"/>
      <c r="BF3537" s="39"/>
      <c r="BG3537" s="39"/>
      <c r="BH3537" s="39"/>
      <c r="BI3537" s="39"/>
      <c r="BJ3537" s="39"/>
      <c r="BK3537" s="39"/>
      <c r="BL3537" s="39"/>
      <c r="BM3537" s="39"/>
      <c r="BN3537" s="39"/>
      <c r="BO3537" s="39"/>
      <c r="BP3537" s="39"/>
      <c r="BQ3537" s="39"/>
      <c r="BR3537" s="39"/>
      <c r="BS3537" s="39"/>
      <c r="BT3537" s="39"/>
      <c r="BU3537" s="39"/>
      <c r="BV3537" s="39"/>
      <c r="BW3537" s="39"/>
      <c r="BX3537" s="39"/>
      <c r="BY3537" s="39"/>
      <c r="BZ3537" s="39"/>
      <c r="CA3537" s="39"/>
      <c r="CB3537" s="39"/>
      <c r="CC3537" s="39"/>
      <c r="CD3537" s="39"/>
      <c r="CE3537" s="39"/>
      <c r="CF3537" s="39"/>
      <c r="CG3537" s="39"/>
      <c r="CH3537" s="39"/>
      <c r="CI3537" s="39"/>
      <c r="CJ3537" s="39"/>
      <c r="CK3537" s="39"/>
      <c r="CL3537" s="39"/>
      <c r="CM3537" s="39"/>
      <c r="CN3537" s="39"/>
      <c r="CO3537" s="39"/>
      <c r="CP3537" s="39"/>
      <c r="CQ3537" s="39"/>
      <c r="CR3537" s="39"/>
      <c r="CS3537" s="39"/>
      <c r="CT3537" s="39"/>
      <c r="CU3537" s="39"/>
      <c r="CV3537" s="39"/>
      <c r="CW3537" s="39"/>
      <c r="CX3537" s="39"/>
      <c r="CY3537" s="39"/>
      <c r="CZ3537" s="39"/>
      <c r="DA3537" s="39"/>
      <c r="DB3537" s="39"/>
      <c r="DC3537" s="39"/>
      <c r="DD3537" s="39"/>
      <c r="DE3537" s="39"/>
    </row>
    <row r="3538" spans="1:109" s="38" customFormat="1" ht="12">
      <c r="A3538" s="298"/>
      <c r="B3538" s="298"/>
      <c r="C3538" s="298"/>
      <c r="D3538" s="298"/>
      <c r="E3538" s="298"/>
      <c r="F3538" s="298"/>
      <c r="G3538" s="298"/>
      <c r="H3538" s="298"/>
      <c r="I3538" s="298"/>
      <c r="J3538" s="298"/>
      <c r="K3538" s="298"/>
      <c r="L3538" s="299"/>
      <c r="M3538" s="302"/>
      <c r="N3538" s="298"/>
      <c r="O3538" s="238"/>
      <c r="P3538" s="238"/>
      <c r="Q3538" s="238"/>
      <c r="T3538" s="39"/>
      <c r="U3538" s="39"/>
      <c r="V3538" s="39"/>
      <c r="W3538" s="39"/>
      <c r="X3538" s="39"/>
      <c r="Y3538" s="39"/>
      <c r="Z3538" s="39"/>
      <c r="AA3538" s="39"/>
      <c r="AB3538" s="39"/>
      <c r="AC3538" s="39"/>
      <c r="AD3538" s="39"/>
      <c r="AE3538" s="39"/>
      <c r="AF3538" s="39"/>
      <c r="AG3538" s="39"/>
      <c r="AH3538" s="39"/>
      <c r="AI3538" s="39"/>
      <c r="AJ3538" s="39"/>
      <c r="AK3538" s="39"/>
      <c r="AL3538" s="39"/>
      <c r="AM3538" s="39"/>
      <c r="AN3538" s="39"/>
      <c r="AO3538" s="39"/>
      <c r="AP3538" s="39"/>
      <c r="AQ3538" s="39"/>
      <c r="AR3538" s="39"/>
      <c r="AS3538" s="39"/>
      <c r="AT3538" s="39"/>
      <c r="AU3538" s="39"/>
      <c r="AV3538" s="39"/>
      <c r="AW3538" s="39"/>
      <c r="AX3538" s="39"/>
      <c r="AY3538" s="39"/>
      <c r="AZ3538" s="39"/>
      <c r="BA3538" s="39"/>
      <c r="BB3538" s="39"/>
      <c r="BC3538" s="39"/>
      <c r="BD3538" s="39"/>
      <c r="BE3538" s="39"/>
      <c r="BF3538" s="39"/>
      <c r="BG3538" s="39"/>
      <c r="BH3538" s="39"/>
      <c r="BI3538" s="39"/>
      <c r="BJ3538" s="39"/>
      <c r="BK3538" s="39"/>
      <c r="BL3538" s="39"/>
      <c r="BM3538" s="39"/>
      <c r="BN3538" s="39"/>
      <c r="BO3538" s="39"/>
      <c r="BP3538" s="39"/>
      <c r="BQ3538" s="39"/>
      <c r="BR3538" s="39"/>
      <c r="BS3538" s="39"/>
      <c r="BT3538" s="39"/>
      <c r="BU3538" s="39"/>
      <c r="BV3538" s="39"/>
      <c r="BW3538" s="39"/>
      <c r="BX3538" s="39"/>
      <c r="BY3538" s="39"/>
      <c r="BZ3538" s="39"/>
      <c r="CA3538" s="39"/>
      <c r="CB3538" s="39"/>
      <c r="CC3538" s="39"/>
      <c r="CD3538" s="39"/>
      <c r="CE3538" s="39"/>
      <c r="CF3538" s="39"/>
      <c r="CG3538" s="39"/>
      <c r="CH3538" s="39"/>
      <c r="CI3538" s="39"/>
      <c r="CJ3538" s="39"/>
      <c r="CK3538" s="39"/>
      <c r="CL3538" s="39"/>
      <c r="CM3538" s="39"/>
      <c r="CN3538" s="39"/>
      <c r="CO3538" s="39"/>
      <c r="CP3538" s="39"/>
      <c r="CQ3538" s="39"/>
      <c r="CR3538" s="39"/>
      <c r="CS3538" s="39"/>
      <c r="CT3538" s="39"/>
      <c r="CU3538" s="39"/>
      <c r="CV3538" s="39"/>
      <c r="CW3538" s="39"/>
      <c r="CX3538" s="39"/>
      <c r="CY3538" s="39"/>
      <c r="CZ3538" s="39"/>
      <c r="DA3538" s="39"/>
      <c r="DB3538" s="39"/>
      <c r="DC3538" s="39"/>
      <c r="DD3538" s="39"/>
      <c r="DE3538" s="39"/>
    </row>
    <row r="3539" spans="1:109" s="38" customFormat="1" ht="12">
      <c r="A3539" s="298"/>
      <c r="B3539" s="298"/>
      <c r="C3539" s="298"/>
      <c r="D3539" s="298"/>
      <c r="E3539" s="298"/>
      <c r="F3539" s="298"/>
      <c r="G3539" s="298"/>
      <c r="H3539" s="298"/>
      <c r="I3539" s="298"/>
      <c r="J3539" s="298"/>
      <c r="K3539" s="298"/>
      <c r="L3539" s="299"/>
      <c r="M3539" s="302"/>
      <c r="N3539" s="298"/>
      <c r="O3539" s="238"/>
      <c r="P3539" s="238"/>
      <c r="Q3539" s="238"/>
      <c r="T3539" s="39"/>
      <c r="U3539" s="39"/>
      <c r="V3539" s="39"/>
      <c r="W3539" s="39"/>
      <c r="X3539" s="39"/>
      <c r="Y3539" s="39"/>
      <c r="Z3539" s="39"/>
      <c r="AA3539" s="39"/>
      <c r="AB3539" s="39"/>
      <c r="AC3539" s="39"/>
      <c r="AD3539" s="39"/>
      <c r="AE3539" s="39"/>
      <c r="AF3539" s="39"/>
      <c r="AG3539" s="39"/>
      <c r="AH3539" s="39"/>
      <c r="AI3539" s="39"/>
      <c r="AJ3539" s="39"/>
      <c r="AK3539" s="39"/>
      <c r="AL3539" s="39"/>
      <c r="AM3539" s="39"/>
      <c r="AN3539" s="39"/>
      <c r="AO3539" s="39"/>
      <c r="AP3539" s="39"/>
      <c r="AQ3539" s="39"/>
      <c r="AR3539" s="39"/>
      <c r="AS3539" s="39"/>
      <c r="AT3539" s="39"/>
      <c r="AU3539" s="39"/>
      <c r="AV3539" s="39"/>
      <c r="AW3539" s="39"/>
      <c r="AX3539" s="39"/>
      <c r="AY3539" s="39"/>
      <c r="AZ3539" s="39"/>
      <c r="BA3539" s="39"/>
      <c r="BB3539" s="39"/>
      <c r="BC3539" s="39"/>
      <c r="BD3539" s="39"/>
      <c r="BE3539" s="39"/>
      <c r="BF3539" s="39"/>
      <c r="BG3539" s="39"/>
      <c r="BH3539" s="39"/>
      <c r="BI3539" s="39"/>
      <c r="BJ3539" s="39"/>
      <c r="BK3539" s="39"/>
      <c r="BL3539" s="39"/>
      <c r="BM3539" s="39"/>
      <c r="BN3539" s="39"/>
      <c r="BO3539" s="39"/>
      <c r="BP3539" s="39"/>
      <c r="BQ3539" s="39"/>
      <c r="BR3539" s="39"/>
      <c r="BS3539" s="39"/>
      <c r="BT3539" s="39"/>
      <c r="BU3539" s="39"/>
      <c r="BV3539" s="39"/>
      <c r="BW3539" s="39"/>
      <c r="BX3539" s="39"/>
      <c r="BY3539" s="39"/>
      <c r="BZ3539" s="39"/>
      <c r="CA3539" s="39"/>
      <c r="CB3539" s="39"/>
      <c r="CC3539" s="39"/>
      <c r="CD3539" s="39"/>
      <c r="CE3539" s="39"/>
      <c r="CF3539" s="39"/>
      <c r="CG3539" s="39"/>
      <c r="CH3539" s="39"/>
      <c r="CI3539" s="39"/>
      <c r="CJ3539" s="39"/>
      <c r="CK3539" s="39"/>
      <c r="CL3539" s="39"/>
      <c r="CM3539" s="39"/>
      <c r="CN3539" s="39"/>
      <c r="CO3539" s="39"/>
      <c r="CP3539" s="39"/>
      <c r="CQ3539" s="39"/>
      <c r="CR3539" s="39"/>
      <c r="CS3539" s="39"/>
      <c r="CT3539" s="39"/>
      <c r="CU3539" s="39"/>
      <c r="CV3539" s="39"/>
      <c r="CW3539" s="39"/>
      <c r="CX3539" s="39"/>
      <c r="CY3539" s="39"/>
      <c r="CZ3539" s="39"/>
      <c r="DA3539" s="39"/>
      <c r="DB3539" s="39"/>
      <c r="DC3539" s="39"/>
      <c r="DD3539" s="39"/>
      <c r="DE3539" s="39"/>
    </row>
    <row r="3540" spans="1:109" s="38" customFormat="1" ht="12">
      <c r="A3540" s="298"/>
      <c r="B3540" s="298"/>
      <c r="C3540" s="298"/>
      <c r="D3540" s="298"/>
      <c r="E3540" s="298"/>
      <c r="F3540" s="298"/>
      <c r="G3540" s="298"/>
      <c r="H3540" s="298"/>
      <c r="I3540" s="298"/>
      <c r="J3540" s="298"/>
      <c r="K3540" s="298"/>
      <c r="L3540" s="299"/>
      <c r="M3540" s="302"/>
      <c r="N3540" s="298"/>
      <c r="O3540" s="238"/>
      <c r="P3540" s="238"/>
      <c r="Q3540" s="238"/>
      <c r="T3540" s="39"/>
      <c r="U3540" s="39"/>
      <c r="V3540" s="39"/>
      <c r="W3540" s="39"/>
      <c r="X3540" s="39"/>
      <c r="Y3540" s="39"/>
      <c r="Z3540" s="39"/>
      <c r="AA3540" s="39"/>
      <c r="AB3540" s="39"/>
      <c r="AC3540" s="39"/>
      <c r="AD3540" s="39"/>
      <c r="AE3540" s="39"/>
      <c r="AF3540" s="39"/>
      <c r="AG3540" s="39"/>
      <c r="AH3540" s="39"/>
      <c r="AI3540" s="39"/>
      <c r="AJ3540" s="39"/>
      <c r="AK3540" s="39"/>
      <c r="AL3540" s="39"/>
      <c r="AM3540" s="39"/>
      <c r="AN3540" s="39"/>
      <c r="AO3540" s="39"/>
      <c r="AP3540" s="39"/>
      <c r="AQ3540" s="39"/>
      <c r="AR3540" s="39"/>
      <c r="AS3540" s="39"/>
      <c r="AT3540" s="39"/>
      <c r="AU3540" s="39"/>
      <c r="AV3540" s="39"/>
      <c r="AW3540" s="39"/>
      <c r="AX3540" s="39"/>
      <c r="AY3540" s="39"/>
      <c r="AZ3540" s="39"/>
      <c r="BA3540" s="39"/>
      <c r="BB3540" s="39"/>
      <c r="BC3540" s="39"/>
      <c r="BD3540" s="39"/>
      <c r="BE3540" s="39"/>
      <c r="BF3540" s="39"/>
      <c r="BG3540" s="39"/>
      <c r="BH3540" s="39"/>
      <c r="BI3540" s="39"/>
      <c r="BJ3540" s="39"/>
      <c r="BK3540" s="39"/>
      <c r="BL3540" s="39"/>
      <c r="BM3540" s="39"/>
      <c r="BN3540" s="39"/>
      <c r="BO3540" s="39"/>
      <c r="BP3540" s="39"/>
      <c r="BQ3540" s="39"/>
      <c r="BR3540" s="39"/>
      <c r="BS3540" s="39"/>
      <c r="BT3540" s="39"/>
      <c r="BU3540" s="39"/>
      <c r="BV3540" s="39"/>
      <c r="BW3540" s="39"/>
      <c r="BX3540" s="39"/>
      <c r="BY3540" s="39"/>
      <c r="BZ3540" s="39"/>
      <c r="CA3540" s="39"/>
      <c r="CB3540" s="39"/>
      <c r="CC3540" s="39"/>
      <c r="CD3540" s="39"/>
      <c r="CE3540" s="39"/>
      <c r="CF3540" s="39"/>
      <c r="CG3540" s="39"/>
      <c r="CH3540" s="39"/>
      <c r="CI3540" s="39"/>
      <c r="CJ3540" s="39"/>
      <c r="CK3540" s="39"/>
      <c r="CL3540" s="39"/>
      <c r="CM3540" s="39"/>
      <c r="CN3540" s="39"/>
      <c r="CO3540" s="39"/>
      <c r="CP3540" s="39"/>
      <c r="CQ3540" s="39"/>
      <c r="CR3540" s="39"/>
      <c r="CS3540" s="39"/>
      <c r="CT3540" s="39"/>
      <c r="CU3540" s="39"/>
      <c r="CV3540" s="39"/>
      <c r="CW3540" s="39"/>
      <c r="CX3540" s="39"/>
      <c r="CY3540" s="39"/>
      <c r="CZ3540" s="39"/>
      <c r="DA3540" s="39"/>
      <c r="DB3540" s="39"/>
      <c r="DC3540" s="39"/>
      <c r="DD3540" s="39"/>
      <c r="DE3540" s="39"/>
    </row>
    <row r="3541" spans="1:109" s="38" customFormat="1" ht="12">
      <c r="A3541" s="298"/>
      <c r="B3541" s="298"/>
      <c r="C3541" s="298"/>
      <c r="D3541" s="298"/>
      <c r="E3541" s="298"/>
      <c r="F3541" s="298"/>
      <c r="G3541" s="298"/>
      <c r="H3541" s="298"/>
      <c r="I3541" s="298"/>
      <c r="J3541" s="298"/>
      <c r="K3541" s="298"/>
      <c r="L3541" s="299"/>
      <c r="M3541" s="302"/>
      <c r="N3541" s="298"/>
      <c r="O3541" s="238"/>
      <c r="P3541" s="238"/>
      <c r="Q3541" s="238"/>
      <c r="T3541" s="39"/>
      <c r="U3541" s="39"/>
      <c r="V3541" s="39"/>
      <c r="W3541" s="39"/>
      <c r="X3541" s="39"/>
      <c r="Y3541" s="39"/>
      <c r="Z3541" s="39"/>
      <c r="AA3541" s="39"/>
      <c r="AB3541" s="39"/>
      <c r="AC3541" s="39"/>
      <c r="AD3541" s="39"/>
      <c r="AE3541" s="39"/>
      <c r="AF3541" s="39"/>
      <c r="AG3541" s="39"/>
      <c r="AH3541" s="39"/>
      <c r="AI3541" s="39"/>
      <c r="AJ3541" s="39"/>
      <c r="AK3541" s="39"/>
      <c r="AL3541" s="39"/>
      <c r="AM3541" s="39"/>
      <c r="AN3541" s="39"/>
      <c r="AO3541" s="39"/>
      <c r="AP3541" s="39"/>
      <c r="AQ3541" s="39"/>
      <c r="AR3541" s="39"/>
      <c r="AS3541" s="39"/>
      <c r="AT3541" s="39"/>
      <c r="AU3541" s="39"/>
      <c r="AV3541" s="39"/>
      <c r="AW3541" s="39"/>
      <c r="AX3541" s="39"/>
      <c r="AY3541" s="39"/>
      <c r="AZ3541" s="39"/>
      <c r="BA3541" s="39"/>
      <c r="BB3541" s="39"/>
      <c r="BC3541" s="39"/>
      <c r="BD3541" s="39"/>
      <c r="BE3541" s="39"/>
      <c r="BF3541" s="39"/>
      <c r="BG3541" s="39"/>
      <c r="BH3541" s="39"/>
      <c r="BI3541" s="39"/>
      <c r="BJ3541" s="39"/>
      <c r="BK3541" s="39"/>
      <c r="BL3541" s="39"/>
      <c r="BM3541" s="39"/>
      <c r="BN3541" s="39"/>
      <c r="BO3541" s="39"/>
      <c r="BP3541" s="39"/>
      <c r="BQ3541" s="39"/>
      <c r="BR3541" s="39"/>
      <c r="BS3541" s="39"/>
      <c r="BT3541" s="39"/>
      <c r="BU3541" s="39"/>
      <c r="BV3541" s="39"/>
      <c r="BW3541" s="39"/>
      <c r="BX3541" s="39"/>
      <c r="BY3541" s="39"/>
      <c r="BZ3541" s="39"/>
      <c r="CA3541" s="39"/>
      <c r="CB3541" s="39"/>
      <c r="CC3541" s="39"/>
      <c r="CD3541" s="39"/>
      <c r="CE3541" s="39"/>
      <c r="CF3541" s="39"/>
      <c r="CG3541" s="39"/>
      <c r="CH3541" s="39"/>
      <c r="CI3541" s="39"/>
      <c r="CJ3541" s="39"/>
      <c r="CK3541" s="39"/>
      <c r="CL3541" s="39"/>
      <c r="CM3541" s="39"/>
      <c r="CN3541" s="39"/>
      <c r="CO3541" s="39"/>
      <c r="CP3541" s="39"/>
      <c r="CQ3541" s="39"/>
      <c r="CR3541" s="39"/>
      <c r="CS3541" s="39"/>
      <c r="CT3541" s="39"/>
      <c r="CU3541" s="39"/>
      <c r="CV3541" s="39"/>
      <c r="CW3541" s="39"/>
      <c r="CX3541" s="39"/>
      <c r="CY3541" s="39"/>
      <c r="CZ3541" s="39"/>
      <c r="DA3541" s="39"/>
      <c r="DB3541" s="39"/>
      <c r="DC3541" s="39"/>
      <c r="DD3541" s="39"/>
      <c r="DE3541" s="39"/>
    </row>
    <row r="3542" spans="1:109" s="38" customFormat="1" ht="12">
      <c r="A3542" s="298"/>
      <c r="B3542" s="298"/>
      <c r="C3542" s="298"/>
      <c r="D3542" s="298"/>
      <c r="E3542" s="298"/>
      <c r="F3542" s="298"/>
      <c r="G3542" s="298"/>
      <c r="H3542" s="298"/>
      <c r="I3542" s="298"/>
      <c r="J3542" s="298"/>
      <c r="K3542" s="298"/>
      <c r="L3542" s="299"/>
      <c r="M3542" s="302"/>
      <c r="N3542" s="298"/>
      <c r="O3542" s="238"/>
      <c r="P3542" s="238"/>
      <c r="Q3542" s="238"/>
      <c r="T3542" s="39"/>
      <c r="U3542" s="39"/>
      <c r="V3542" s="39"/>
      <c r="W3542" s="39"/>
      <c r="X3542" s="39"/>
      <c r="Y3542" s="39"/>
      <c r="Z3542" s="39"/>
      <c r="AA3542" s="39"/>
      <c r="AB3542" s="39"/>
      <c r="AC3542" s="39"/>
      <c r="AD3542" s="39"/>
      <c r="AE3542" s="39"/>
      <c r="AF3542" s="39"/>
      <c r="AG3542" s="39"/>
      <c r="AH3542" s="39"/>
      <c r="AI3542" s="39"/>
      <c r="AJ3542" s="39"/>
      <c r="AK3542" s="39"/>
      <c r="AL3542" s="39"/>
      <c r="AM3542" s="39"/>
      <c r="AN3542" s="39"/>
      <c r="AO3542" s="39"/>
      <c r="AP3542" s="39"/>
      <c r="AQ3542" s="39"/>
      <c r="AR3542" s="39"/>
      <c r="AS3542" s="39"/>
      <c r="AT3542" s="39"/>
      <c r="AU3542" s="39"/>
      <c r="AV3542" s="39"/>
      <c r="AW3542" s="39"/>
      <c r="AX3542" s="39"/>
      <c r="AY3542" s="39"/>
      <c r="AZ3542" s="39"/>
      <c r="BA3542" s="39"/>
      <c r="BB3542" s="39"/>
      <c r="BC3542" s="39"/>
      <c r="BD3542" s="39"/>
      <c r="BE3542" s="39"/>
      <c r="BF3542" s="39"/>
      <c r="BG3542" s="39"/>
      <c r="BH3542" s="39"/>
      <c r="BI3542" s="39"/>
      <c r="BJ3542" s="39"/>
      <c r="BK3542" s="39"/>
      <c r="BL3542" s="39"/>
      <c r="BM3542" s="39"/>
      <c r="BN3542" s="39"/>
      <c r="BO3542" s="39"/>
      <c r="BP3542" s="39"/>
      <c r="BQ3542" s="39"/>
      <c r="BR3542" s="39"/>
      <c r="BS3542" s="39"/>
      <c r="BT3542" s="39"/>
      <c r="BU3542" s="39"/>
      <c r="BV3542" s="39"/>
      <c r="BW3542" s="39"/>
      <c r="BX3542" s="39"/>
      <c r="BY3542" s="39"/>
      <c r="BZ3542" s="39"/>
      <c r="CA3542" s="39"/>
      <c r="CB3542" s="39"/>
      <c r="CC3542" s="39"/>
      <c r="CD3542" s="39"/>
      <c r="CE3542" s="39"/>
      <c r="CF3542" s="39"/>
      <c r="CG3542" s="39"/>
      <c r="CH3542" s="39"/>
      <c r="CI3542" s="39"/>
      <c r="CJ3542" s="39"/>
      <c r="CK3542" s="39"/>
      <c r="CL3542" s="39"/>
      <c r="CM3542" s="39"/>
      <c r="CN3542" s="39"/>
      <c r="CO3542" s="39"/>
      <c r="CP3542" s="39"/>
      <c r="CQ3542" s="39"/>
      <c r="CR3542" s="39"/>
      <c r="CS3542" s="39"/>
      <c r="CT3542" s="39"/>
      <c r="CU3542" s="39"/>
      <c r="CV3542" s="39"/>
      <c r="CW3542" s="39"/>
      <c r="CX3542" s="39"/>
      <c r="CY3542" s="39"/>
      <c r="CZ3542" s="39"/>
      <c r="DA3542" s="39"/>
      <c r="DB3542" s="39"/>
      <c r="DC3542" s="39"/>
      <c r="DD3542" s="39"/>
      <c r="DE3542" s="39"/>
    </row>
    <row r="3543" spans="1:109" s="38" customFormat="1" ht="12">
      <c r="A3543" s="298"/>
      <c r="B3543" s="298"/>
      <c r="C3543" s="298"/>
      <c r="D3543" s="298"/>
      <c r="E3543" s="298"/>
      <c r="F3543" s="298"/>
      <c r="G3543" s="298"/>
      <c r="H3543" s="298"/>
      <c r="I3543" s="298"/>
      <c r="J3543" s="298"/>
      <c r="K3543" s="298"/>
      <c r="L3543" s="299"/>
      <c r="M3543" s="302"/>
      <c r="N3543" s="298"/>
      <c r="O3543" s="238"/>
      <c r="P3543" s="238"/>
      <c r="Q3543" s="238"/>
      <c r="T3543" s="39"/>
      <c r="U3543" s="39"/>
      <c r="V3543" s="39"/>
      <c r="W3543" s="39"/>
      <c r="X3543" s="39"/>
      <c r="Y3543" s="39"/>
      <c r="Z3543" s="39"/>
      <c r="AA3543" s="39"/>
      <c r="AB3543" s="39"/>
      <c r="AC3543" s="39"/>
      <c r="AD3543" s="39"/>
      <c r="AE3543" s="39"/>
      <c r="AF3543" s="39"/>
      <c r="AG3543" s="39"/>
      <c r="AH3543" s="39"/>
      <c r="AI3543" s="39"/>
      <c r="AJ3543" s="39"/>
      <c r="AK3543" s="39"/>
      <c r="AL3543" s="39"/>
      <c r="AM3543" s="39"/>
      <c r="AN3543" s="39"/>
      <c r="AO3543" s="39"/>
      <c r="AP3543" s="39"/>
      <c r="AQ3543" s="39"/>
      <c r="AR3543" s="39"/>
      <c r="AS3543" s="39"/>
      <c r="AT3543" s="39"/>
      <c r="AU3543" s="39"/>
      <c r="AV3543" s="39"/>
      <c r="AW3543" s="39"/>
      <c r="AX3543" s="39"/>
      <c r="AY3543" s="39"/>
      <c r="AZ3543" s="39"/>
      <c r="BA3543" s="39"/>
      <c r="BB3543" s="39"/>
      <c r="BC3543" s="39"/>
      <c r="BD3543" s="39"/>
      <c r="BE3543" s="39"/>
      <c r="BF3543" s="39"/>
      <c r="BG3543" s="39"/>
      <c r="BH3543" s="39"/>
      <c r="BI3543" s="39"/>
      <c r="BJ3543" s="39"/>
      <c r="BK3543" s="39"/>
      <c r="BL3543" s="39"/>
      <c r="BM3543" s="39"/>
      <c r="BN3543" s="39"/>
      <c r="BO3543" s="39"/>
      <c r="BP3543" s="39"/>
      <c r="BQ3543" s="39"/>
      <c r="BR3543" s="39"/>
      <c r="BS3543" s="39"/>
      <c r="BT3543" s="39"/>
      <c r="BU3543" s="39"/>
      <c r="BV3543" s="39"/>
      <c r="BW3543" s="39"/>
      <c r="BX3543" s="39"/>
      <c r="BY3543" s="39"/>
      <c r="BZ3543" s="39"/>
      <c r="CA3543" s="39"/>
      <c r="CB3543" s="39"/>
      <c r="CC3543" s="39"/>
      <c r="CD3543" s="39"/>
      <c r="CE3543" s="39"/>
      <c r="CF3543" s="39"/>
      <c r="CG3543" s="39"/>
      <c r="CH3543" s="39"/>
      <c r="CI3543" s="39"/>
      <c r="CJ3543" s="39"/>
      <c r="CK3543" s="39"/>
      <c r="CL3543" s="39"/>
      <c r="CM3543" s="39"/>
      <c r="CN3543" s="39"/>
      <c r="CO3543" s="39"/>
      <c r="CP3543" s="39"/>
      <c r="CQ3543" s="39"/>
      <c r="CR3543" s="39"/>
      <c r="CS3543" s="39"/>
      <c r="CT3543" s="39"/>
      <c r="CU3543" s="39"/>
      <c r="CV3543" s="39"/>
      <c r="CW3543" s="39"/>
      <c r="CX3543" s="39"/>
      <c r="CY3543" s="39"/>
      <c r="CZ3543" s="39"/>
      <c r="DA3543" s="39"/>
      <c r="DB3543" s="39"/>
      <c r="DC3543" s="39"/>
      <c r="DD3543" s="39"/>
      <c r="DE3543" s="39"/>
    </row>
    <row r="3544" spans="1:109" s="38" customFormat="1" ht="12">
      <c r="A3544" s="298"/>
      <c r="B3544" s="298"/>
      <c r="C3544" s="298"/>
      <c r="D3544" s="298"/>
      <c r="E3544" s="298"/>
      <c r="F3544" s="298"/>
      <c r="G3544" s="298"/>
      <c r="H3544" s="298"/>
      <c r="I3544" s="298"/>
      <c r="J3544" s="298"/>
      <c r="K3544" s="298"/>
      <c r="L3544" s="299"/>
      <c r="M3544" s="302"/>
      <c r="N3544" s="298"/>
      <c r="O3544" s="238"/>
      <c r="P3544" s="238"/>
      <c r="Q3544" s="238"/>
      <c r="T3544" s="39"/>
      <c r="U3544" s="39"/>
      <c r="V3544" s="39"/>
      <c r="W3544" s="39"/>
      <c r="X3544" s="39"/>
      <c r="Y3544" s="39"/>
      <c r="Z3544" s="39"/>
      <c r="AA3544" s="39"/>
      <c r="AB3544" s="39"/>
      <c r="AC3544" s="39"/>
      <c r="AD3544" s="39"/>
      <c r="AE3544" s="39"/>
      <c r="AF3544" s="39"/>
      <c r="AG3544" s="39"/>
      <c r="AH3544" s="39"/>
      <c r="AI3544" s="39"/>
      <c r="AJ3544" s="39"/>
      <c r="AK3544" s="39"/>
      <c r="AL3544" s="39"/>
      <c r="AM3544" s="39"/>
      <c r="AN3544" s="39"/>
      <c r="AO3544" s="39"/>
      <c r="AP3544" s="39"/>
      <c r="AQ3544" s="39"/>
      <c r="AR3544" s="39"/>
      <c r="AS3544" s="39"/>
      <c r="AT3544" s="39"/>
      <c r="AU3544" s="39"/>
      <c r="AV3544" s="39"/>
      <c r="AW3544" s="39"/>
      <c r="AX3544" s="39"/>
      <c r="AY3544" s="39"/>
      <c r="AZ3544" s="39"/>
      <c r="BA3544" s="39"/>
      <c r="BB3544" s="39"/>
      <c r="BC3544" s="39"/>
      <c r="BD3544" s="39"/>
      <c r="BE3544" s="39"/>
      <c r="BF3544" s="39"/>
      <c r="BG3544" s="39"/>
      <c r="BH3544" s="39"/>
      <c r="BI3544" s="39"/>
      <c r="BJ3544" s="39"/>
      <c r="BK3544" s="39"/>
      <c r="BL3544" s="39"/>
      <c r="BM3544" s="39"/>
      <c r="BN3544" s="39"/>
      <c r="BO3544" s="39"/>
      <c r="BP3544" s="39"/>
      <c r="BQ3544" s="39"/>
      <c r="BR3544" s="39"/>
      <c r="BS3544" s="39"/>
      <c r="BT3544" s="39"/>
      <c r="BU3544" s="39"/>
      <c r="BV3544" s="39"/>
      <c r="BW3544" s="39"/>
      <c r="BX3544" s="39"/>
      <c r="BY3544" s="39"/>
      <c r="BZ3544" s="39"/>
      <c r="CA3544" s="39"/>
      <c r="CB3544" s="39"/>
      <c r="CC3544" s="39"/>
      <c r="CD3544" s="39"/>
      <c r="CE3544" s="39"/>
      <c r="CF3544" s="39"/>
      <c r="CG3544" s="39"/>
      <c r="CH3544" s="39"/>
      <c r="CI3544" s="39"/>
      <c r="CJ3544" s="39"/>
      <c r="CK3544" s="39"/>
      <c r="CL3544" s="39"/>
      <c r="CM3544" s="39"/>
      <c r="CN3544" s="39"/>
      <c r="CO3544" s="39"/>
      <c r="CP3544" s="39"/>
      <c r="CQ3544" s="39"/>
      <c r="CR3544" s="39"/>
      <c r="CS3544" s="39"/>
      <c r="CT3544" s="39"/>
      <c r="CU3544" s="39"/>
      <c r="CV3544" s="39"/>
      <c r="CW3544" s="39"/>
      <c r="CX3544" s="39"/>
      <c r="CY3544" s="39"/>
      <c r="CZ3544" s="39"/>
      <c r="DA3544" s="39"/>
      <c r="DB3544" s="39"/>
      <c r="DC3544" s="39"/>
      <c r="DD3544" s="39"/>
      <c r="DE3544" s="39"/>
    </row>
    <row r="3545" spans="1:109" s="38" customFormat="1" ht="12">
      <c r="A3545" s="298"/>
      <c r="B3545" s="298"/>
      <c r="C3545" s="298"/>
      <c r="D3545" s="298"/>
      <c r="E3545" s="298"/>
      <c r="F3545" s="298"/>
      <c r="G3545" s="298"/>
      <c r="H3545" s="298"/>
      <c r="I3545" s="298"/>
      <c r="J3545" s="298"/>
      <c r="K3545" s="298"/>
      <c r="L3545" s="299"/>
      <c r="M3545" s="302"/>
      <c r="N3545" s="298"/>
      <c r="O3545" s="238"/>
      <c r="P3545" s="238"/>
      <c r="Q3545" s="238"/>
      <c r="T3545" s="39"/>
      <c r="U3545" s="39"/>
      <c r="V3545" s="39"/>
      <c r="W3545" s="39"/>
      <c r="X3545" s="39"/>
      <c r="Y3545" s="39"/>
      <c r="Z3545" s="39"/>
      <c r="AA3545" s="39"/>
      <c r="AB3545" s="39"/>
      <c r="AC3545" s="39"/>
      <c r="AD3545" s="39"/>
      <c r="AE3545" s="39"/>
      <c r="AF3545" s="39"/>
      <c r="AG3545" s="39"/>
      <c r="AH3545" s="39"/>
      <c r="AI3545" s="39"/>
      <c r="AJ3545" s="39"/>
      <c r="AK3545" s="39"/>
      <c r="AL3545" s="39"/>
      <c r="AM3545" s="39"/>
      <c r="AN3545" s="39"/>
      <c r="AO3545" s="39"/>
      <c r="AP3545" s="39"/>
      <c r="AQ3545" s="39"/>
      <c r="AR3545" s="39"/>
      <c r="AS3545" s="39"/>
      <c r="AT3545" s="39"/>
      <c r="AU3545" s="39"/>
      <c r="AV3545" s="39"/>
      <c r="AW3545" s="39"/>
      <c r="AX3545" s="39"/>
      <c r="AY3545" s="39"/>
      <c r="AZ3545" s="39"/>
      <c r="BA3545" s="39"/>
      <c r="BB3545" s="39"/>
      <c r="BC3545" s="39"/>
      <c r="BD3545" s="39"/>
      <c r="BE3545" s="39"/>
      <c r="BF3545" s="39"/>
      <c r="BG3545" s="39"/>
      <c r="BH3545" s="39"/>
      <c r="BI3545" s="39"/>
      <c r="BJ3545" s="39"/>
      <c r="BK3545" s="39"/>
      <c r="BL3545" s="39"/>
      <c r="BM3545" s="39"/>
      <c r="BN3545" s="39"/>
      <c r="BO3545" s="39"/>
      <c r="BP3545" s="39"/>
      <c r="BQ3545" s="39"/>
      <c r="BR3545" s="39"/>
      <c r="BS3545" s="39"/>
      <c r="BT3545" s="39"/>
      <c r="BU3545" s="39"/>
      <c r="BV3545" s="39"/>
      <c r="BW3545" s="39"/>
      <c r="BX3545" s="39"/>
      <c r="BY3545" s="39"/>
      <c r="BZ3545" s="39"/>
      <c r="CA3545" s="39"/>
      <c r="CB3545" s="39"/>
      <c r="CC3545" s="39"/>
      <c r="CD3545" s="39"/>
      <c r="CE3545" s="39"/>
      <c r="CF3545" s="39"/>
      <c r="CG3545" s="39"/>
      <c r="CH3545" s="39"/>
      <c r="CI3545" s="39"/>
      <c r="CJ3545" s="39"/>
      <c r="CK3545" s="39"/>
      <c r="CL3545" s="39"/>
      <c r="CM3545" s="39"/>
      <c r="CN3545" s="39"/>
      <c r="CO3545" s="39"/>
      <c r="CP3545" s="39"/>
      <c r="CQ3545" s="39"/>
      <c r="CR3545" s="39"/>
      <c r="CS3545" s="39"/>
      <c r="CT3545" s="39"/>
      <c r="CU3545" s="39"/>
      <c r="CV3545" s="39"/>
      <c r="CW3545" s="39"/>
      <c r="CX3545" s="39"/>
      <c r="CY3545" s="39"/>
      <c r="CZ3545" s="39"/>
      <c r="DA3545" s="39"/>
      <c r="DB3545" s="39"/>
      <c r="DC3545" s="39"/>
      <c r="DD3545" s="39"/>
      <c r="DE3545" s="39"/>
    </row>
    <row r="3546" spans="1:109" s="38" customFormat="1" ht="12">
      <c r="A3546" s="298"/>
      <c r="B3546" s="298"/>
      <c r="C3546" s="298"/>
      <c r="D3546" s="298"/>
      <c r="E3546" s="298"/>
      <c r="F3546" s="298"/>
      <c r="G3546" s="298"/>
      <c r="H3546" s="298"/>
      <c r="I3546" s="298"/>
      <c r="J3546" s="298"/>
      <c r="K3546" s="298"/>
      <c r="L3546" s="299"/>
      <c r="M3546" s="302"/>
      <c r="N3546" s="298"/>
      <c r="O3546" s="238"/>
      <c r="P3546" s="238"/>
      <c r="Q3546" s="238"/>
      <c r="T3546" s="39"/>
      <c r="U3546" s="39"/>
      <c r="V3546" s="39"/>
      <c r="W3546" s="39"/>
      <c r="X3546" s="39"/>
      <c r="Y3546" s="39"/>
      <c r="Z3546" s="39"/>
      <c r="AA3546" s="39"/>
      <c r="AB3546" s="39"/>
      <c r="AC3546" s="39"/>
      <c r="AD3546" s="39"/>
      <c r="AE3546" s="39"/>
      <c r="AF3546" s="39"/>
      <c r="AG3546" s="39"/>
      <c r="AH3546" s="39"/>
      <c r="AI3546" s="39"/>
      <c r="AJ3546" s="39"/>
      <c r="AK3546" s="39"/>
      <c r="AL3546" s="39"/>
      <c r="AM3546" s="39"/>
      <c r="AN3546" s="39"/>
      <c r="AO3546" s="39"/>
      <c r="AP3546" s="39"/>
      <c r="AQ3546" s="39"/>
      <c r="AR3546" s="39"/>
      <c r="AS3546" s="39"/>
      <c r="AT3546" s="39"/>
      <c r="AU3546" s="39"/>
      <c r="AV3546" s="39"/>
      <c r="AW3546" s="39"/>
      <c r="AX3546" s="39"/>
      <c r="AY3546" s="39"/>
      <c r="AZ3546" s="39"/>
      <c r="BA3546" s="39"/>
      <c r="BB3546" s="39"/>
      <c r="BC3546" s="39"/>
      <c r="BD3546" s="39"/>
      <c r="BE3546" s="39"/>
      <c r="BF3546" s="39"/>
      <c r="BG3546" s="39"/>
      <c r="BH3546" s="39"/>
      <c r="BI3546" s="39"/>
      <c r="BJ3546" s="39"/>
      <c r="BK3546" s="39"/>
      <c r="BL3546" s="39"/>
      <c r="BM3546" s="39"/>
      <c r="BN3546" s="39"/>
      <c r="BO3546" s="39"/>
      <c r="BP3546" s="39"/>
      <c r="BQ3546" s="39"/>
      <c r="BR3546" s="39"/>
      <c r="BS3546" s="39"/>
      <c r="BT3546" s="39"/>
      <c r="BU3546" s="39"/>
      <c r="BV3546" s="39"/>
      <c r="BW3546" s="39"/>
      <c r="BX3546" s="39"/>
      <c r="BY3546" s="39"/>
      <c r="BZ3546" s="39"/>
      <c r="CA3546" s="39"/>
      <c r="CB3546" s="39"/>
      <c r="CC3546" s="39"/>
      <c r="CD3546" s="39"/>
      <c r="CE3546" s="39"/>
      <c r="CF3546" s="39"/>
      <c r="CG3546" s="39"/>
      <c r="CH3546" s="39"/>
      <c r="CI3546" s="39"/>
      <c r="CJ3546" s="39"/>
      <c r="CK3546" s="39"/>
      <c r="CL3546" s="39"/>
      <c r="CM3546" s="39"/>
      <c r="CN3546" s="39"/>
      <c r="CO3546" s="39"/>
      <c r="CP3546" s="39"/>
      <c r="CQ3546" s="39"/>
      <c r="CR3546" s="39"/>
      <c r="CS3546" s="39"/>
      <c r="CT3546" s="39"/>
      <c r="CU3546" s="39"/>
      <c r="CV3546" s="39"/>
      <c r="CW3546" s="39"/>
      <c r="CX3546" s="39"/>
      <c r="CY3546" s="39"/>
      <c r="CZ3546" s="39"/>
      <c r="DA3546" s="39"/>
      <c r="DB3546" s="39"/>
      <c r="DC3546" s="39"/>
      <c r="DD3546" s="39"/>
      <c r="DE3546" s="39"/>
    </row>
    <row r="3547" spans="1:109" s="38" customFormat="1" ht="12">
      <c r="A3547" s="298"/>
      <c r="B3547" s="298"/>
      <c r="C3547" s="298"/>
      <c r="D3547" s="298"/>
      <c r="E3547" s="298"/>
      <c r="F3547" s="298"/>
      <c r="G3547" s="298"/>
      <c r="H3547" s="298"/>
      <c r="I3547" s="298"/>
      <c r="J3547" s="298"/>
      <c r="K3547" s="298"/>
      <c r="L3547" s="299"/>
      <c r="M3547" s="302"/>
      <c r="N3547" s="298"/>
      <c r="O3547" s="238"/>
      <c r="P3547" s="238"/>
      <c r="Q3547" s="238"/>
      <c r="T3547" s="39"/>
      <c r="U3547" s="39"/>
      <c r="V3547" s="39"/>
      <c r="W3547" s="39"/>
      <c r="X3547" s="39"/>
      <c r="Y3547" s="39"/>
      <c r="Z3547" s="39"/>
      <c r="AA3547" s="39"/>
      <c r="AB3547" s="39"/>
      <c r="AC3547" s="39"/>
      <c r="AD3547" s="39"/>
      <c r="AE3547" s="39"/>
      <c r="AF3547" s="39"/>
      <c r="AG3547" s="39"/>
      <c r="AH3547" s="39"/>
      <c r="AI3547" s="39"/>
      <c r="AJ3547" s="39"/>
      <c r="AK3547" s="39"/>
      <c r="AL3547" s="39"/>
      <c r="AM3547" s="39"/>
      <c r="AN3547" s="39"/>
      <c r="AO3547" s="39"/>
      <c r="AP3547" s="39"/>
      <c r="AQ3547" s="39"/>
      <c r="AR3547" s="39"/>
      <c r="AS3547" s="39"/>
      <c r="AT3547" s="39"/>
      <c r="AU3547" s="39"/>
      <c r="AV3547" s="39"/>
      <c r="AW3547" s="39"/>
      <c r="AX3547" s="39"/>
      <c r="AY3547" s="39"/>
      <c r="AZ3547" s="39"/>
      <c r="BA3547" s="39"/>
      <c r="BB3547" s="39"/>
      <c r="BC3547" s="39"/>
      <c r="BD3547" s="39"/>
      <c r="BE3547" s="39"/>
      <c r="BF3547" s="39"/>
      <c r="BG3547" s="39"/>
      <c r="BH3547" s="39"/>
      <c r="BI3547" s="39"/>
      <c r="BJ3547" s="39"/>
      <c r="BK3547" s="39"/>
      <c r="BL3547" s="39"/>
      <c r="BM3547" s="39"/>
      <c r="BN3547" s="39"/>
      <c r="BO3547" s="39"/>
      <c r="BP3547" s="39"/>
      <c r="BQ3547" s="39"/>
      <c r="BR3547" s="39"/>
      <c r="BS3547" s="39"/>
      <c r="BT3547" s="39"/>
      <c r="BU3547" s="39"/>
      <c r="BV3547" s="39"/>
      <c r="BW3547" s="39"/>
      <c r="BX3547" s="39"/>
      <c r="BY3547" s="39"/>
      <c r="BZ3547" s="39"/>
      <c r="CA3547" s="39"/>
      <c r="CB3547" s="39"/>
      <c r="CC3547" s="39"/>
      <c r="CD3547" s="39"/>
      <c r="CE3547" s="39"/>
      <c r="CF3547" s="39"/>
      <c r="CG3547" s="39"/>
      <c r="CH3547" s="39"/>
      <c r="CI3547" s="39"/>
      <c r="CJ3547" s="39"/>
      <c r="CK3547" s="39"/>
      <c r="CL3547" s="39"/>
      <c r="CM3547" s="39"/>
      <c r="CN3547" s="39"/>
      <c r="CO3547" s="39"/>
      <c r="CP3547" s="39"/>
      <c r="CQ3547" s="39"/>
      <c r="CR3547" s="39"/>
      <c r="CS3547" s="39"/>
      <c r="CT3547" s="39"/>
      <c r="CU3547" s="39"/>
      <c r="CV3547" s="39"/>
      <c r="CW3547" s="39"/>
      <c r="CX3547" s="39"/>
      <c r="CY3547" s="39"/>
      <c r="CZ3547" s="39"/>
      <c r="DA3547" s="39"/>
      <c r="DB3547" s="39"/>
      <c r="DC3547" s="39"/>
      <c r="DD3547" s="39"/>
      <c r="DE3547" s="39"/>
    </row>
    <row r="3548" spans="1:109" s="38" customFormat="1" ht="12">
      <c r="A3548" s="298"/>
      <c r="B3548" s="298"/>
      <c r="C3548" s="298"/>
      <c r="D3548" s="298"/>
      <c r="E3548" s="298"/>
      <c r="F3548" s="298"/>
      <c r="G3548" s="298"/>
      <c r="H3548" s="298"/>
      <c r="I3548" s="298"/>
      <c r="J3548" s="298"/>
      <c r="K3548" s="298"/>
      <c r="L3548" s="299"/>
      <c r="M3548" s="302"/>
      <c r="N3548" s="298"/>
      <c r="O3548" s="238"/>
      <c r="P3548" s="238"/>
      <c r="Q3548" s="238"/>
      <c r="T3548" s="39"/>
      <c r="U3548" s="39"/>
      <c r="V3548" s="39"/>
      <c r="W3548" s="39"/>
      <c r="X3548" s="39"/>
      <c r="Y3548" s="39"/>
      <c r="Z3548" s="39"/>
      <c r="AA3548" s="39"/>
      <c r="AB3548" s="39"/>
      <c r="AC3548" s="39"/>
      <c r="AD3548" s="39"/>
      <c r="AE3548" s="39"/>
      <c r="AF3548" s="39"/>
      <c r="AG3548" s="39"/>
      <c r="AH3548" s="39"/>
      <c r="AI3548" s="39"/>
      <c r="AJ3548" s="39"/>
      <c r="AK3548" s="39"/>
      <c r="AL3548" s="39"/>
      <c r="AM3548" s="39"/>
      <c r="AN3548" s="39"/>
      <c r="AO3548" s="39"/>
      <c r="AP3548" s="39"/>
      <c r="AQ3548" s="39"/>
      <c r="AR3548" s="39"/>
      <c r="AS3548" s="39"/>
      <c r="AT3548" s="39"/>
      <c r="AU3548" s="39"/>
      <c r="AV3548" s="39"/>
      <c r="AW3548" s="39"/>
      <c r="AX3548" s="39"/>
      <c r="AY3548" s="39"/>
      <c r="AZ3548" s="39"/>
      <c r="BA3548" s="39"/>
      <c r="BB3548" s="39"/>
      <c r="BC3548" s="39"/>
      <c r="BD3548" s="39"/>
      <c r="BE3548" s="39"/>
      <c r="BF3548" s="39"/>
      <c r="BG3548" s="39"/>
      <c r="BH3548" s="39"/>
      <c r="BI3548" s="39"/>
      <c r="BJ3548" s="39"/>
      <c r="BK3548" s="39"/>
      <c r="BL3548" s="39"/>
      <c r="BM3548" s="39"/>
      <c r="BN3548" s="39"/>
      <c r="BO3548" s="39"/>
      <c r="BP3548" s="39"/>
      <c r="BQ3548" s="39"/>
      <c r="BR3548" s="39"/>
      <c r="BS3548" s="39"/>
      <c r="BT3548" s="39"/>
      <c r="BU3548" s="39"/>
      <c r="BV3548" s="39"/>
      <c r="BW3548" s="39"/>
      <c r="BX3548" s="39"/>
      <c r="BY3548" s="39"/>
      <c r="BZ3548" s="39"/>
      <c r="CA3548" s="39"/>
      <c r="CB3548" s="39"/>
      <c r="CC3548" s="39"/>
      <c r="CD3548" s="39"/>
      <c r="CE3548" s="39"/>
      <c r="CF3548" s="39"/>
      <c r="CG3548" s="39"/>
      <c r="CH3548" s="39"/>
      <c r="CI3548" s="39"/>
      <c r="CJ3548" s="39"/>
      <c r="CK3548" s="39"/>
      <c r="CL3548" s="39"/>
      <c r="CM3548" s="39"/>
      <c r="CN3548" s="39"/>
      <c r="CO3548" s="39"/>
      <c r="CP3548" s="39"/>
      <c r="CQ3548" s="39"/>
      <c r="CR3548" s="39"/>
      <c r="CS3548" s="39"/>
      <c r="CT3548" s="39"/>
      <c r="CU3548" s="39"/>
      <c r="CV3548" s="39"/>
      <c r="CW3548" s="39"/>
      <c r="CX3548" s="39"/>
      <c r="CY3548" s="39"/>
      <c r="CZ3548" s="39"/>
      <c r="DA3548" s="39"/>
      <c r="DB3548" s="39"/>
      <c r="DC3548" s="39"/>
      <c r="DD3548" s="39"/>
      <c r="DE3548" s="39"/>
    </row>
    <row r="3549" spans="1:109" s="38" customFormat="1" ht="12">
      <c r="A3549" s="298"/>
      <c r="B3549" s="298"/>
      <c r="C3549" s="298"/>
      <c r="D3549" s="298"/>
      <c r="E3549" s="298"/>
      <c r="F3549" s="298"/>
      <c r="G3549" s="298"/>
      <c r="H3549" s="298"/>
      <c r="I3549" s="298"/>
      <c r="J3549" s="298"/>
      <c r="K3549" s="298"/>
      <c r="L3549" s="299"/>
      <c r="M3549" s="302"/>
      <c r="N3549" s="298"/>
      <c r="O3549" s="238"/>
      <c r="P3549" s="238"/>
      <c r="Q3549" s="238"/>
      <c r="T3549" s="39"/>
      <c r="U3549" s="39"/>
      <c r="V3549" s="39"/>
      <c r="W3549" s="39"/>
      <c r="X3549" s="39"/>
      <c r="Y3549" s="39"/>
      <c r="Z3549" s="39"/>
      <c r="AA3549" s="39"/>
      <c r="AB3549" s="39"/>
      <c r="AC3549" s="39"/>
      <c r="AD3549" s="39"/>
      <c r="AE3549" s="39"/>
      <c r="AF3549" s="39"/>
      <c r="AG3549" s="39"/>
      <c r="AH3549" s="39"/>
      <c r="AI3549" s="39"/>
      <c r="AJ3549" s="39"/>
      <c r="AK3549" s="39"/>
      <c r="AL3549" s="39"/>
      <c r="AM3549" s="39"/>
      <c r="AN3549" s="39"/>
      <c r="AO3549" s="39"/>
      <c r="AP3549" s="39"/>
      <c r="AQ3549" s="39"/>
      <c r="AR3549" s="39"/>
      <c r="AS3549" s="39"/>
      <c r="AT3549" s="39"/>
      <c r="AU3549" s="39"/>
      <c r="AV3549" s="39"/>
      <c r="AW3549" s="39"/>
      <c r="AX3549" s="39"/>
      <c r="AY3549" s="39"/>
      <c r="AZ3549" s="39"/>
      <c r="BA3549" s="39"/>
      <c r="BB3549" s="39"/>
      <c r="BC3549" s="39"/>
      <c r="BD3549" s="39"/>
      <c r="BE3549" s="39"/>
      <c r="BF3549" s="39"/>
      <c r="BG3549" s="39"/>
      <c r="BH3549" s="39"/>
      <c r="BI3549" s="39"/>
      <c r="BJ3549" s="39"/>
      <c r="BK3549" s="39"/>
      <c r="BL3549" s="39"/>
      <c r="BM3549" s="39"/>
      <c r="BN3549" s="39"/>
      <c r="BO3549" s="39"/>
      <c r="BP3549" s="39"/>
      <c r="BQ3549" s="39"/>
      <c r="BR3549" s="39"/>
      <c r="BS3549" s="39"/>
      <c r="BT3549" s="39"/>
      <c r="BU3549" s="39"/>
      <c r="BV3549" s="39"/>
      <c r="BW3549" s="39"/>
      <c r="BX3549" s="39"/>
      <c r="BY3549" s="39"/>
      <c r="BZ3549" s="39"/>
      <c r="CA3549" s="39"/>
      <c r="CB3549" s="39"/>
      <c r="CC3549" s="39"/>
      <c r="CD3549" s="39"/>
      <c r="CE3549" s="39"/>
      <c r="CF3549" s="39"/>
      <c r="CG3549" s="39"/>
      <c r="CH3549" s="39"/>
      <c r="CI3549" s="39"/>
      <c r="CJ3549" s="39"/>
      <c r="CK3549" s="39"/>
      <c r="CL3549" s="39"/>
      <c r="CM3549" s="39"/>
      <c r="CN3549" s="39"/>
      <c r="CO3549" s="39"/>
      <c r="CP3549" s="39"/>
      <c r="CQ3549" s="39"/>
      <c r="CR3549" s="39"/>
      <c r="CS3549" s="39"/>
      <c r="CT3549" s="39"/>
      <c r="CU3549" s="39"/>
      <c r="CV3549" s="39"/>
      <c r="CW3549" s="39"/>
      <c r="CX3549" s="39"/>
      <c r="CY3549" s="39"/>
      <c r="CZ3549" s="39"/>
      <c r="DA3549" s="39"/>
      <c r="DB3549" s="39"/>
      <c r="DC3549" s="39"/>
      <c r="DD3549" s="39"/>
      <c r="DE3549" s="39"/>
    </row>
    <row r="3550" spans="1:109" s="38" customFormat="1" ht="12">
      <c r="A3550" s="298"/>
      <c r="B3550" s="298"/>
      <c r="C3550" s="298"/>
      <c r="D3550" s="298"/>
      <c r="E3550" s="298"/>
      <c r="F3550" s="298"/>
      <c r="G3550" s="298"/>
      <c r="H3550" s="298"/>
      <c r="I3550" s="298"/>
      <c r="J3550" s="298"/>
      <c r="K3550" s="298"/>
      <c r="L3550" s="299"/>
      <c r="M3550" s="302"/>
      <c r="N3550" s="298"/>
      <c r="O3550" s="238"/>
      <c r="P3550" s="238"/>
      <c r="Q3550" s="238"/>
      <c r="T3550" s="39"/>
      <c r="U3550" s="39"/>
      <c r="V3550" s="39"/>
      <c r="W3550" s="39"/>
      <c r="X3550" s="39"/>
      <c r="Y3550" s="39"/>
      <c r="Z3550" s="39"/>
      <c r="AA3550" s="39"/>
      <c r="AB3550" s="39"/>
      <c r="AC3550" s="39"/>
      <c r="AD3550" s="39"/>
      <c r="AE3550" s="39"/>
      <c r="AF3550" s="39"/>
      <c r="AG3550" s="39"/>
      <c r="AH3550" s="39"/>
      <c r="AI3550" s="39"/>
      <c r="AJ3550" s="39"/>
      <c r="AK3550" s="39"/>
      <c r="AL3550" s="39"/>
      <c r="AM3550" s="39"/>
      <c r="AN3550" s="39"/>
      <c r="AO3550" s="39"/>
      <c r="AP3550" s="39"/>
      <c r="AQ3550" s="39"/>
      <c r="AR3550" s="39"/>
      <c r="AS3550" s="39"/>
      <c r="AT3550" s="39"/>
      <c r="AU3550" s="39"/>
      <c r="AV3550" s="39"/>
      <c r="AW3550" s="39"/>
      <c r="AX3550" s="39"/>
      <c r="AY3550" s="39"/>
      <c r="AZ3550" s="39"/>
      <c r="BA3550" s="39"/>
      <c r="BB3550" s="39"/>
      <c r="BC3550" s="39"/>
      <c r="BD3550" s="39"/>
      <c r="BE3550" s="39"/>
      <c r="BF3550" s="39"/>
      <c r="BG3550" s="39"/>
      <c r="BH3550" s="39"/>
      <c r="BI3550" s="39"/>
      <c r="BJ3550" s="39"/>
      <c r="BK3550" s="39"/>
      <c r="BL3550" s="39"/>
      <c r="BM3550" s="39"/>
      <c r="BN3550" s="39"/>
      <c r="BO3550" s="39"/>
      <c r="BP3550" s="39"/>
      <c r="BQ3550" s="39"/>
      <c r="BR3550" s="39"/>
      <c r="BS3550" s="39"/>
      <c r="BT3550" s="39"/>
      <c r="BU3550" s="39"/>
      <c r="BV3550" s="39"/>
      <c r="BW3550" s="39"/>
      <c r="BX3550" s="39"/>
      <c r="BY3550" s="39"/>
      <c r="BZ3550" s="39"/>
      <c r="CA3550" s="39"/>
      <c r="CB3550" s="39"/>
      <c r="CC3550" s="39"/>
      <c r="CD3550" s="39"/>
      <c r="CE3550" s="39"/>
      <c r="CF3550" s="39"/>
      <c r="CG3550" s="39"/>
      <c r="CH3550" s="39"/>
      <c r="CI3550" s="39"/>
      <c r="CJ3550" s="39"/>
      <c r="CK3550" s="39"/>
      <c r="CL3550" s="39"/>
      <c r="CM3550" s="39"/>
      <c r="CN3550" s="39"/>
      <c r="CO3550" s="39"/>
      <c r="CP3550" s="39"/>
      <c r="CQ3550" s="39"/>
      <c r="CR3550" s="39"/>
      <c r="CS3550" s="39"/>
      <c r="CT3550" s="39"/>
      <c r="CU3550" s="39"/>
      <c r="CV3550" s="39"/>
      <c r="CW3550" s="39"/>
      <c r="CX3550" s="39"/>
      <c r="CY3550" s="39"/>
      <c r="CZ3550" s="39"/>
      <c r="DA3550" s="39"/>
      <c r="DB3550" s="39"/>
      <c r="DC3550" s="39"/>
      <c r="DD3550" s="39"/>
      <c r="DE3550" s="39"/>
    </row>
    <row r="3551" spans="1:109" s="38" customFormat="1" ht="12">
      <c r="A3551" s="298"/>
      <c r="B3551" s="298"/>
      <c r="C3551" s="298"/>
      <c r="D3551" s="298"/>
      <c r="E3551" s="298"/>
      <c r="F3551" s="298"/>
      <c r="G3551" s="298"/>
      <c r="H3551" s="298"/>
      <c r="I3551" s="298"/>
      <c r="J3551" s="298"/>
      <c r="K3551" s="298"/>
      <c r="L3551" s="299"/>
      <c r="M3551" s="302"/>
      <c r="N3551" s="298"/>
      <c r="O3551" s="238"/>
      <c r="P3551" s="238"/>
      <c r="Q3551" s="238"/>
      <c r="T3551" s="39"/>
      <c r="U3551" s="39"/>
      <c r="V3551" s="39"/>
      <c r="W3551" s="39"/>
      <c r="X3551" s="39"/>
      <c r="Y3551" s="39"/>
      <c r="Z3551" s="39"/>
      <c r="AA3551" s="39"/>
      <c r="AB3551" s="39"/>
      <c r="AC3551" s="39"/>
      <c r="AD3551" s="39"/>
      <c r="AE3551" s="39"/>
      <c r="AF3551" s="39"/>
      <c r="AG3551" s="39"/>
      <c r="AH3551" s="39"/>
      <c r="AI3551" s="39"/>
      <c r="AJ3551" s="39"/>
      <c r="AK3551" s="39"/>
      <c r="AL3551" s="39"/>
      <c r="AM3551" s="39"/>
      <c r="AN3551" s="39"/>
      <c r="AO3551" s="39"/>
      <c r="AP3551" s="39"/>
      <c r="AQ3551" s="39"/>
      <c r="AR3551" s="39"/>
      <c r="AS3551" s="39"/>
      <c r="AT3551" s="39"/>
      <c r="AU3551" s="39"/>
      <c r="AV3551" s="39"/>
      <c r="AW3551" s="39"/>
      <c r="AX3551" s="39"/>
      <c r="AY3551" s="39"/>
      <c r="AZ3551" s="39"/>
      <c r="BA3551" s="39"/>
      <c r="BB3551" s="39"/>
      <c r="BC3551" s="39"/>
      <c r="BD3551" s="39"/>
      <c r="BE3551" s="39"/>
      <c r="BF3551" s="39"/>
      <c r="BG3551" s="39"/>
      <c r="BH3551" s="39"/>
      <c r="BI3551" s="39"/>
      <c r="BJ3551" s="39"/>
      <c r="BK3551" s="39"/>
      <c r="BL3551" s="39"/>
      <c r="BM3551" s="39"/>
      <c r="BN3551" s="39"/>
      <c r="BO3551" s="39"/>
      <c r="BP3551" s="39"/>
      <c r="BQ3551" s="39"/>
      <c r="BR3551" s="39"/>
      <c r="BS3551" s="39"/>
      <c r="BT3551" s="39"/>
      <c r="BU3551" s="39"/>
      <c r="BV3551" s="39"/>
      <c r="BW3551" s="39"/>
      <c r="BX3551" s="39"/>
      <c r="BY3551" s="39"/>
      <c r="BZ3551" s="39"/>
      <c r="CA3551" s="39"/>
      <c r="CB3551" s="39"/>
      <c r="CC3551" s="39"/>
      <c r="CD3551" s="39"/>
      <c r="CE3551" s="39"/>
      <c r="CF3551" s="39"/>
      <c r="CG3551" s="39"/>
      <c r="CH3551" s="39"/>
      <c r="CI3551" s="39"/>
      <c r="CJ3551" s="39"/>
      <c r="CK3551" s="39"/>
      <c r="CL3551" s="39"/>
      <c r="CM3551" s="39"/>
      <c r="CN3551" s="39"/>
      <c r="CO3551" s="39"/>
      <c r="CP3551" s="39"/>
      <c r="CQ3551" s="39"/>
      <c r="CR3551" s="39"/>
      <c r="CS3551" s="39"/>
      <c r="CT3551" s="39"/>
      <c r="CU3551" s="39"/>
      <c r="CV3551" s="39"/>
      <c r="CW3551" s="39"/>
      <c r="CX3551" s="39"/>
      <c r="CY3551" s="39"/>
      <c r="CZ3551" s="39"/>
      <c r="DA3551" s="39"/>
      <c r="DB3551" s="39"/>
      <c r="DC3551" s="39"/>
      <c r="DD3551" s="39"/>
      <c r="DE3551" s="39"/>
    </row>
    <row r="3552" spans="1:109" s="38" customFormat="1" ht="12">
      <c r="A3552" s="298"/>
      <c r="B3552" s="298"/>
      <c r="C3552" s="298"/>
      <c r="D3552" s="298"/>
      <c r="E3552" s="298"/>
      <c r="F3552" s="298"/>
      <c r="G3552" s="298"/>
      <c r="H3552" s="298"/>
      <c r="I3552" s="298"/>
      <c r="J3552" s="298"/>
      <c r="K3552" s="298"/>
      <c r="L3552" s="299"/>
      <c r="M3552" s="302"/>
      <c r="N3552" s="298"/>
      <c r="O3552" s="238"/>
      <c r="P3552" s="238"/>
      <c r="Q3552" s="238"/>
      <c r="T3552" s="39"/>
      <c r="U3552" s="39"/>
      <c r="V3552" s="39"/>
      <c r="W3552" s="39"/>
      <c r="X3552" s="39"/>
      <c r="Y3552" s="39"/>
      <c r="Z3552" s="39"/>
      <c r="AA3552" s="39"/>
      <c r="AB3552" s="39"/>
      <c r="AC3552" s="39"/>
      <c r="AD3552" s="39"/>
      <c r="AE3552" s="39"/>
      <c r="AF3552" s="39"/>
      <c r="AG3552" s="39"/>
      <c r="AH3552" s="39"/>
      <c r="AI3552" s="39"/>
      <c r="AJ3552" s="39"/>
      <c r="AK3552" s="39"/>
      <c r="AL3552" s="39"/>
      <c r="AM3552" s="39"/>
      <c r="AN3552" s="39"/>
      <c r="AO3552" s="39"/>
      <c r="AP3552" s="39"/>
      <c r="AQ3552" s="39"/>
      <c r="AR3552" s="39"/>
      <c r="AS3552" s="39"/>
      <c r="AT3552" s="39"/>
      <c r="AU3552" s="39"/>
      <c r="AV3552" s="39"/>
      <c r="AW3552" s="39"/>
      <c r="AX3552" s="39"/>
      <c r="AY3552" s="39"/>
      <c r="AZ3552" s="39"/>
      <c r="BA3552" s="39"/>
      <c r="BB3552" s="39"/>
      <c r="BC3552" s="39"/>
      <c r="BD3552" s="39"/>
      <c r="BE3552" s="39"/>
      <c r="BF3552" s="39"/>
      <c r="BG3552" s="39"/>
      <c r="BH3552" s="39"/>
      <c r="BI3552" s="39"/>
      <c r="BJ3552" s="39"/>
      <c r="BK3552" s="39"/>
      <c r="BL3552" s="39"/>
      <c r="BM3552" s="39"/>
      <c r="BN3552" s="39"/>
      <c r="BO3552" s="39"/>
      <c r="BP3552" s="39"/>
      <c r="BQ3552" s="39"/>
      <c r="BR3552" s="39"/>
      <c r="BS3552" s="39"/>
      <c r="BT3552" s="39"/>
      <c r="BU3552" s="39"/>
      <c r="BV3552" s="39"/>
      <c r="BW3552" s="39"/>
      <c r="BX3552" s="39"/>
      <c r="BY3552" s="39"/>
      <c r="BZ3552" s="39"/>
      <c r="CA3552" s="39"/>
      <c r="CB3552" s="39"/>
      <c r="CC3552" s="39"/>
      <c r="CD3552" s="39"/>
      <c r="CE3552" s="39"/>
      <c r="CF3552" s="39"/>
      <c r="CG3552" s="39"/>
      <c r="CH3552" s="39"/>
      <c r="CI3552" s="39"/>
      <c r="CJ3552" s="39"/>
      <c r="CK3552" s="39"/>
      <c r="CL3552" s="39"/>
      <c r="CM3552" s="39"/>
      <c r="CN3552" s="39"/>
      <c r="CO3552" s="39"/>
      <c r="CP3552" s="39"/>
      <c r="CQ3552" s="39"/>
      <c r="CR3552" s="39"/>
      <c r="CS3552" s="39"/>
      <c r="CT3552" s="39"/>
      <c r="CU3552" s="39"/>
      <c r="CV3552" s="39"/>
      <c r="CW3552" s="39"/>
      <c r="CX3552" s="39"/>
      <c r="CY3552" s="39"/>
      <c r="CZ3552" s="39"/>
      <c r="DA3552" s="39"/>
      <c r="DB3552" s="39"/>
      <c r="DC3552" s="39"/>
      <c r="DD3552" s="39"/>
      <c r="DE3552" s="39"/>
    </row>
    <row r="3553" spans="1:109" s="38" customFormat="1" ht="12">
      <c r="A3553" s="298"/>
      <c r="B3553" s="298"/>
      <c r="C3553" s="298"/>
      <c r="D3553" s="298"/>
      <c r="E3553" s="298"/>
      <c r="F3553" s="298"/>
      <c r="G3553" s="298"/>
      <c r="H3553" s="298"/>
      <c r="I3553" s="298"/>
      <c r="J3553" s="298"/>
      <c r="K3553" s="298"/>
      <c r="L3553" s="299"/>
      <c r="M3553" s="302"/>
      <c r="N3553" s="298"/>
      <c r="O3553" s="238"/>
      <c r="P3553" s="238"/>
      <c r="Q3553" s="238"/>
      <c r="T3553" s="39"/>
      <c r="U3553" s="39"/>
      <c r="V3553" s="39"/>
      <c r="W3553" s="39"/>
      <c r="X3553" s="39"/>
      <c r="Y3553" s="39"/>
      <c r="Z3553" s="39"/>
      <c r="AA3553" s="39"/>
      <c r="AB3553" s="39"/>
      <c r="AC3553" s="39"/>
      <c r="AD3553" s="39"/>
      <c r="AE3553" s="39"/>
      <c r="AF3553" s="39"/>
      <c r="AG3553" s="39"/>
      <c r="AH3553" s="39"/>
      <c r="AI3553" s="39"/>
      <c r="AJ3553" s="39"/>
      <c r="AK3553" s="39"/>
      <c r="AL3553" s="39"/>
      <c r="AM3553" s="39"/>
      <c r="AN3553" s="39"/>
      <c r="AO3553" s="39"/>
      <c r="AP3553" s="39"/>
      <c r="AQ3553" s="39"/>
      <c r="AR3553" s="39"/>
      <c r="AS3553" s="39"/>
      <c r="AT3553" s="39"/>
      <c r="AU3553" s="39"/>
      <c r="AV3553" s="39"/>
      <c r="AW3553" s="39"/>
      <c r="AX3553" s="39"/>
      <c r="AY3553" s="39"/>
      <c r="AZ3553" s="39"/>
      <c r="BA3553" s="39"/>
      <c r="BB3553" s="39"/>
      <c r="BC3553" s="39"/>
      <c r="BD3553" s="39"/>
      <c r="BE3553" s="39"/>
      <c r="BF3553" s="39"/>
      <c r="BG3553" s="39"/>
      <c r="BH3553" s="39"/>
      <c r="BI3553" s="39"/>
      <c r="BJ3553" s="39"/>
      <c r="BK3553" s="39"/>
      <c r="BL3553" s="39"/>
      <c r="BM3553" s="39"/>
      <c r="BN3553" s="39"/>
      <c r="BO3553" s="39"/>
      <c r="BP3553" s="39"/>
      <c r="BQ3553" s="39"/>
      <c r="BR3553" s="39"/>
      <c r="BS3553" s="39"/>
      <c r="BT3553" s="39"/>
      <c r="BU3553" s="39"/>
      <c r="BV3553" s="39"/>
      <c r="BW3553" s="39"/>
      <c r="BX3553" s="39"/>
      <c r="BY3553" s="39"/>
      <c r="BZ3553" s="39"/>
      <c r="CA3553" s="39"/>
      <c r="CB3553" s="39"/>
      <c r="CC3553" s="39"/>
      <c r="CD3553" s="39"/>
      <c r="CE3553" s="39"/>
      <c r="CF3553" s="39"/>
      <c r="CG3553" s="39"/>
      <c r="CH3553" s="39"/>
      <c r="CI3553" s="39"/>
      <c r="CJ3553" s="39"/>
      <c r="CK3553" s="39"/>
      <c r="CL3553" s="39"/>
      <c r="CM3553" s="39"/>
      <c r="CN3553" s="39"/>
      <c r="CO3553" s="39"/>
      <c r="CP3553" s="39"/>
      <c r="CQ3553" s="39"/>
      <c r="CR3553" s="39"/>
      <c r="CS3553" s="39"/>
      <c r="CT3553" s="39"/>
      <c r="CU3553" s="39"/>
      <c r="CV3553" s="39"/>
      <c r="CW3553" s="39"/>
      <c r="CX3553" s="39"/>
      <c r="CY3553" s="39"/>
      <c r="CZ3553" s="39"/>
      <c r="DA3553" s="39"/>
      <c r="DB3553" s="39"/>
      <c r="DC3553" s="39"/>
      <c r="DD3553" s="39"/>
      <c r="DE3553" s="39"/>
    </row>
    <row r="3554" spans="1:109" s="38" customFormat="1" ht="12">
      <c r="A3554" s="298"/>
      <c r="B3554" s="298"/>
      <c r="C3554" s="298"/>
      <c r="D3554" s="298"/>
      <c r="E3554" s="298"/>
      <c r="F3554" s="298"/>
      <c r="G3554" s="298"/>
      <c r="H3554" s="298"/>
      <c r="I3554" s="298"/>
      <c r="J3554" s="298"/>
      <c r="K3554" s="298"/>
      <c r="L3554" s="299"/>
      <c r="M3554" s="302"/>
      <c r="N3554" s="298"/>
      <c r="O3554" s="238"/>
      <c r="P3554" s="238"/>
      <c r="Q3554" s="238"/>
      <c r="T3554" s="39"/>
      <c r="U3554" s="39"/>
      <c r="V3554" s="39"/>
      <c r="W3554" s="39"/>
      <c r="X3554" s="39"/>
      <c r="Y3554" s="39"/>
      <c r="Z3554" s="39"/>
      <c r="AA3554" s="39"/>
      <c r="AB3554" s="39"/>
      <c r="AC3554" s="39"/>
      <c r="AD3554" s="39"/>
      <c r="AE3554" s="39"/>
      <c r="AF3554" s="39"/>
      <c r="AG3554" s="39"/>
      <c r="AH3554" s="39"/>
      <c r="AI3554" s="39"/>
      <c r="AJ3554" s="39"/>
      <c r="AK3554" s="39"/>
      <c r="AL3554" s="39"/>
      <c r="AM3554" s="39"/>
      <c r="AN3554" s="39"/>
      <c r="AO3554" s="39"/>
      <c r="AP3554" s="39"/>
      <c r="AQ3554" s="39"/>
      <c r="AR3554" s="39"/>
      <c r="AS3554" s="39"/>
      <c r="AT3554" s="39"/>
      <c r="AU3554" s="39"/>
      <c r="AV3554" s="39"/>
      <c r="AW3554" s="39"/>
      <c r="AX3554" s="39"/>
      <c r="AY3554" s="39"/>
      <c r="AZ3554" s="39"/>
      <c r="BA3554" s="39"/>
      <c r="BB3554" s="39"/>
      <c r="BC3554" s="39"/>
      <c r="BD3554" s="39"/>
      <c r="BE3554" s="39"/>
      <c r="BF3554" s="39"/>
      <c r="BG3554" s="39"/>
      <c r="BH3554" s="39"/>
      <c r="BI3554" s="39"/>
      <c r="BJ3554" s="39"/>
      <c r="BK3554" s="39"/>
      <c r="BL3554" s="39"/>
      <c r="BM3554" s="39"/>
      <c r="BN3554" s="39"/>
      <c r="BO3554" s="39"/>
      <c r="BP3554" s="39"/>
      <c r="BQ3554" s="39"/>
      <c r="BR3554" s="39"/>
      <c r="BS3554" s="39"/>
      <c r="BT3554" s="39"/>
      <c r="BU3554" s="39"/>
      <c r="BV3554" s="39"/>
      <c r="BW3554" s="39"/>
      <c r="BX3554" s="39"/>
      <c r="BY3554" s="39"/>
      <c r="BZ3554" s="39"/>
      <c r="CA3554" s="39"/>
      <c r="CB3554" s="39"/>
      <c r="CC3554" s="39"/>
      <c r="CD3554" s="39"/>
      <c r="CE3554" s="39"/>
      <c r="CF3554" s="39"/>
      <c r="CG3554" s="39"/>
      <c r="CH3554" s="39"/>
      <c r="CI3554" s="39"/>
      <c r="CJ3554" s="39"/>
      <c r="CK3554" s="39"/>
      <c r="CL3554" s="39"/>
      <c r="CM3554" s="39"/>
      <c r="CN3554" s="39"/>
      <c r="CO3554" s="39"/>
      <c r="CP3554" s="39"/>
      <c r="CQ3554" s="39"/>
      <c r="CR3554" s="39"/>
      <c r="CS3554" s="39"/>
      <c r="CT3554" s="39"/>
      <c r="CU3554" s="39"/>
      <c r="CV3554" s="39"/>
      <c r="CW3554" s="39"/>
      <c r="CX3554" s="39"/>
      <c r="CY3554" s="39"/>
      <c r="CZ3554" s="39"/>
      <c r="DA3554" s="39"/>
      <c r="DB3554" s="39"/>
      <c r="DC3554" s="39"/>
      <c r="DD3554" s="39"/>
      <c r="DE3554" s="39"/>
    </row>
    <row r="3555" spans="1:109" s="38" customFormat="1" ht="12">
      <c r="A3555" s="298"/>
      <c r="B3555" s="298"/>
      <c r="C3555" s="298"/>
      <c r="D3555" s="298"/>
      <c r="E3555" s="298"/>
      <c r="F3555" s="298"/>
      <c r="G3555" s="298"/>
      <c r="H3555" s="298"/>
      <c r="I3555" s="298"/>
      <c r="J3555" s="298"/>
      <c r="K3555" s="298"/>
      <c r="L3555" s="299"/>
      <c r="M3555" s="302"/>
      <c r="N3555" s="298"/>
      <c r="O3555" s="238"/>
      <c r="P3555" s="238"/>
      <c r="Q3555" s="238"/>
      <c r="T3555" s="39"/>
      <c r="U3555" s="39"/>
      <c r="V3555" s="39"/>
      <c r="W3555" s="39"/>
      <c r="X3555" s="39"/>
      <c r="Y3555" s="39"/>
      <c r="Z3555" s="39"/>
      <c r="AA3555" s="39"/>
      <c r="AB3555" s="39"/>
      <c r="AC3555" s="39"/>
      <c r="AD3555" s="39"/>
      <c r="AE3555" s="39"/>
      <c r="AF3555" s="39"/>
      <c r="AG3555" s="39"/>
      <c r="AH3555" s="39"/>
      <c r="AI3555" s="39"/>
      <c r="AJ3555" s="39"/>
      <c r="AK3555" s="39"/>
      <c r="AL3555" s="39"/>
      <c r="AM3555" s="39"/>
      <c r="AN3555" s="39"/>
      <c r="AO3555" s="39"/>
      <c r="AP3555" s="39"/>
      <c r="AQ3555" s="39"/>
      <c r="AR3555" s="39"/>
      <c r="AS3555" s="39"/>
      <c r="AT3555" s="39"/>
      <c r="AU3555" s="39"/>
      <c r="AV3555" s="39"/>
      <c r="AW3555" s="39"/>
      <c r="AX3555" s="39"/>
      <c r="AY3555" s="39"/>
      <c r="AZ3555" s="39"/>
      <c r="BA3555" s="39"/>
      <c r="BB3555" s="39"/>
      <c r="BC3555" s="39"/>
      <c r="BD3555" s="39"/>
      <c r="BE3555" s="39"/>
      <c r="BF3555" s="39"/>
      <c r="BG3555" s="39"/>
      <c r="BH3555" s="39"/>
      <c r="BI3555" s="39"/>
      <c r="BJ3555" s="39"/>
      <c r="BK3555" s="39"/>
      <c r="BL3555" s="39"/>
      <c r="BM3555" s="39"/>
      <c r="BN3555" s="39"/>
      <c r="BO3555" s="39"/>
      <c r="BP3555" s="39"/>
      <c r="BQ3555" s="39"/>
      <c r="BR3555" s="39"/>
      <c r="BS3555" s="39"/>
      <c r="BT3555" s="39"/>
      <c r="BU3555" s="39"/>
      <c r="BV3555" s="39"/>
      <c r="BW3555" s="39"/>
      <c r="BX3555" s="39"/>
      <c r="BY3555" s="39"/>
      <c r="BZ3555" s="39"/>
      <c r="CA3555" s="39"/>
      <c r="CB3555" s="39"/>
      <c r="CC3555" s="39"/>
      <c r="CD3555" s="39"/>
      <c r="CE3555" s="39"/>
      <c r="CF3555" s="39"/>
      <c r="CG3555" s="39"/>
      <c r="CH3555" s="39"/>
      <c r="CI3555" s="39"/>
      <c r="CJ3555" s="39"/>
      <c r="CK3555" s="39"/>
      <c r="CL3555" s="39"/>
      <c r="CM3555" s="39"/>
      <c r="CN3555" s="39"/>
      <c r="CO3555" s="39"/>
      <c r="CP3555" s="39"/>
      <c r="CQ3555" s="39"/>
      <c r="CR3555" s="39"/>
      <c r="CS3555" s="39"/>
      <c r="CT3555" s="39"/>
      <c r="CU3555" s="39"/>
      <c r="CV3555" s="39"/>
      <c r="CW3555" s="39"/>
      <c r="CX3555" s="39"/>
      <c r="CY3555" s="39"/>
      <c r="CZ3555" s="39"/>
      <c r="DA3555" s="39"/>
      <c r="DB3555" s="39"/>
      <c r="DC3555" s="39"/>
      <c r="DD3555" s="39"/>
      <c r="DE3555" s="39"/>
    </row>
    <row r="3556" spans="1:109" s="38" customFormat="1" ht="12">
      <c r="A3556" s="298"/>
      <c r="B3556" s="298"/>
      <c r="C3556" s="298"/>
      <c r="D3556" s="298"/>
      <c r="E3556" s="298"/>
      <c r="F3556" s="298"/>
      <c r="G3556" s="298"/>
      <c r="H3556" s="298"/>
      <c r="I3556" s="298"/>
      <c r="J3556" s="298"/>
      <c r="K3556" s="298"/>
      <c r="L3556" s="299"/>
      <c r="M3556" s="302"/>
      <c r="N3556" s="298"/>
      <c r="O3556" s="238"/>
      <c r="P3556" s="238"/>
      <c r="Q3556" s="238"/>
      <c r="T3556" s="39"/>
      <c r="U3556" s="39"/>
      <c r="V3556" s="39"/>
      <c r="W3556" s="39"/>
      <c r="X3556" s="39"/>
      <c r="Y3556" s="39"/>
      <c r="Z3556" s="39"/>
      <c r="AA3556" s="39"/>
      <c r="AB3556" s="39"/>
      <c r="AC3556" s="39"/>
      <c r="AD3556" s="39"/>
      <c r="AE3556" s="39"/>
      <c r="AF3556" s="39"/>
      <c r="AG3556" s="39"/>
      <c r="AH3556" s="39"/>
      <c r="AI3556" s="39"/>
      <c r="AJ3556" s="39"/>
      <c r="AK3556" s="39"/>
      <c r="AL3556" s="39"/>
      <c r="AM3556" s="39"/>
      <c r="AN3556" s="39"/>
      <c r="AO3556" s="39"/>
      <c r="AP3556" s="39"/>
      <c r="AQ3556" s="39"/>
      <c r="AR3556" s="39"/>
      <c r="AS3556" s="39"/>
      <c r="AT3556" s="39"/>
      <c r="AU3556" s="39"/>
      <c r="AV3556" s="39"/>
      <c r="AW3556" s="39"/>
      <c r="AX3556" s="39"/>
      <c r="AY3556" s="39"/>
      <c r="AZ3556" s="39"/>
      <c r="BA3556" s="39"/>
      <c r="BB3556" s="39"/>
      <c r="BC3556" s="39"/>
      <c r="BD3556" s="39"/>
      <c r="BE3556" s="39"/>
      <c r="BF3556" s="39"/>
      <c r="BG3556" s="39"/>
      <c r="BH3556" s="39"/>
      <c r="BI3556" s="39"/>
      <c r="BJ3556" s="39"/>
      <c r="BK3556" s="39"/>
      <c r="BL3556" s="39"/>
      <c r="BM3556" s="39"/>
      <c r="BN3556" s="39"/>
      <c r="BO3556" s="39"/>
      <c r="BP3556" s="39"/>
      <c r="BQ3556" s="39"/>
      <c r="BR3556" s="39"/>
      <c r="BS3556" s="39"/>
      <c r="BT3556" s="39"/>
      <c r="BU3556" s="39"/>
      <c r="BV3556" s="39"/>
      <c r="BW3556" s="39"/>
      <c r="BX3556" s="39"/>
      <c r="BY3556" s="39"/>
      <c r="BZ3556" s="39"/>
      <c r="CA3556" s="39"/>
      <c r="CB3556" s="39"/>
      <c r="CC3556" s="39"/>
      <c r="CD3556" s="39"/>
      <c r="CE3556" s="39"/>
      <c r="CF3556" s="39"/>
      <c r="CG3556" s="39"/>
      <c r="CH3556" s="39"/>
      <c r="CI3556" s="39"/>
      <c r="CJ3556" s="39"/>
      <c r="CK3556" s="39"/>
      <c r="CL3556" s="39"/>
      <c r="CM3556" s="39"/>
      <c r="CN3556" s="39"/>
      <c r="CO3556" s="39"/>
      <c r="CP3556" s="39"/>
      <c r="CQ3556" s="39"/>
      <c r="CR3556" s="39"/>
      <c r="CS3556" s="39"/>
      <c r="CT3556" s="39"/>
      <c r="CU3556" s="39"/>
      <c r="CV3556" s="39"/>
      <c r="CW3556" s="39"/>
      <c r="CX3556" s="39"/>
      <c r="CY3556" s="39"/>
      <c r="CZ3556" s="39"/>
      <c r="DA3556" s="39"/>
      <c r="DB3556" s="39"/>
      <c r="DC3556" s="39"/>
      <c r="DD3556" s="39"/>
      <c r="DE3556" s="39"/>
    </row>
    <row r="3557" spans="1:109" s="38" customFormat="1" ht="12">
      <c r="A3557" s="298"/>
      <c r="B3557" s="298"/>
      <c r="C3557" s="298"/>
      <c r="D3557" s="298"/>
      <c r="E3557" s="298"/>
      <c r="F3557" s="298"/>
      <c r="G3557" s="298"/>
      <c r="H3557" s="298"/>
      <c r="I3557" s="298"/>
      <c r="J3557" s="298"/>
      <c r="K3557" s="298"/>
      <c r="L3557" s="299"/>
      <c r="M3557" s="302"/>
      <c r="N3557" s="298"/>
      <c r="O3557" s="238"/>
      <c r="P3557" s="238"/>
      <c r="Q3557" s="238"/>
      <c r="T3557" s="39"/>
      <c r="U3557" s="39"/>
      <c r="V3557" s="39"/>
      <c r="W3557" s="39"/>
      <c r="X3557" s="39"/>
      <c r="Y3557" s="39"/>
      <c r="Z3557" s="39"/>
      <c r="AA3557" s="39"/>
      <c r="AB3557" s="39"/>
      <c r="AC3557" s="39"/>
      <c r="AD3557" s="39"/>
      <c r="AE3557" s="39"/>
      <c r="AF3557" s="39"/>
      <c r="AG3557" s="39"/>
      <c r="AH3557" s="39"/>
      <c r="AI3557" s="39"/>
      <c r="AJ3557" s="39"/>
      <c r="AK3557" s="39"/>
      <c r="AL3557" s="39"/>
      <c r="AM3557" s="39"/>
      <c r="AN3557" s="39"/>
      <c r="AO3557" s="39"/>
      <c r="AP3557" s="39"/>
      <c r="AQ3557" s="39"/>
      <c r="AR3557" s="39"/>
      <c r="AS3557" s="39"/>
      <c r="AT3557" s="39"/>
      <c r="AU3557" s="39"/>
      <c r="AV3557" s="39"/>
      <c r="AW3557" s="39"/>
      <c r="AX3557" s="39"/>
      <c r="AY3557" s="39"/>
      <c r="AZ3557" s="39"/>
      <c r="BA3557" s="39"/>
      <c r="BB3557" s="39"/>
      <c r="BC3557" s="39"/>
      <c r="BD3557" s="39"/>
      <c r="BE3557" s="39"/>
      <c r="BF3557" s="39"/>
      <c r="BG3557" s="39"/>
      <c r="BH3557" s="39"/>
      <c r="BI3557" s="39"/>
      <c r="BJ3557" s="39"/>
      <c r="BK3557" s="39"/>
      <c r="BL3557" s="39"/>
      <c r="BM3557" s="39"/>
      <c r="BN3557" s="39"/>
      <c r="BO3557" s="39"/>
      <c r="BP3557" s="39"/>
      <c r="BQ3557" s="39"/>
      <c r="BR3557" s="39"/>
      <c r="BS3557" s="39"/>
      <c r="BT3557" s="39"/>
      <c r="BU3557" s="39"/>
      <c r="BV3557" s="39"/>
      <c r="BW3557" s="39"/>
      <c r="BX3557" s="39"/>
      <c r="BY3557" s="39"/>
      <c r="BZ3557" s="39"/>
      <c r="CA3557" s="39"/>
      <c r="CB3557" s="39"/>
      <c r="CC3557" s="39"/>
      <c r="CD3557" s="39"/>
      <c r="CE3557" s="39"/>
      <c r="CF3557" s="39"/>
      <c r="CG3557" s="39"/>
      <c r="CH3557" s="39"/>
      <c r="CI3557" s="39"/>
      <c r="CJ3557" s="39"/>
      <c r="CK3557" s="39"/>
      <c r="CL3557" s="39"/>
      <c r="CM3557" s="39"/>
      <c r="CN3557" s="39"/>
      <c r="CO3557" s="39"/>
      <c r="CP3557" s="39"/>
      <c r="CQ3557" s="39"/>
      <c r="CR3557" s="39"/>
      <c r="CS3557" s="39"/>
      <c r="CT3557" s="39"/>
      <c r="CU3557" s="39"/>
      <c r="CV3557" s="39"/>
      <c r="CW3557" s="39"/>
      <c r="CX3557" s="39"/>
      <c r="CY3557" s="39"/>
      <c r="CZ3557" s="39"/>
      <c r="DA3557" s="39"/>
      <c r="DB3557" s="39"/>
      <c r="DC3557" s="39"/>
      <c r="DD3557" s="39"/>
      <c r="DE3557" s="39"/>
    </row>
    <row r="3558" spans="1:109" s="38" customFormat="1" ht="12">
      <c r="A3558" s="298"/>
      <c r="B3558" s="298"/>
      <c r="C3558" s="298"/>
      <c r="D3558" s="298"/>
      <c r="E3558" s="298"/>
      <c r="F3558" s="298"/>
      <c r="G3558" s="298"/>
      <c r="H3558" s="298"/>
      <c r="I3558" s="298"/>
      <c r="J3558" s="298"/>
      <c r="K3558" s="298"/>
      <c r="L3558" s="299"/>
      <c r="M3558" s="302"/>
      <c r="N3558" s="298"/>
      <c r="O3558" s="238"/>
      <c r="P3558" s="238"/>
      <c r="Q3558" s="238"/>
      <c r="T3558" s="39"/>
      <c r="U3558" s="39"/>
      <c r="V3558" s="39"/>
      <c r="W3558" s="39"/>
      <c r="X3558" s="39"/>
      <c r="Y3558" s="39"/>
      <c r="Z3558" s="39"/>
      <c r="AA3558" s="39"/>
      <c r="AB3558" s="39"/>
      <c r="AC3558" s="39"/>
      <c r="AD3558" s="39"/>
      <c r="AE3558" s="39"/>
      <c r="AF3558" s="39"/>
      <c r="AG3558" s="39"/>
      <c r="AH3558" s="39"/>
      <c r="AI3558" s="39"/>
      <c r="AJ3558" s="39"/>
      <c r="AK3558" s="39"/>
      <c r="AL3558" s="39"/>
      <c r="AM3558" s="39"/>
      <c r="AN3558" s="39"/>
      <c r="AO3558" s="39"/>
      <c r="AP3558" s="39"/>
      <c r="AQ3558" s="39"/>
      <c r="AR3558" s="39"/>
      <c r="AS3558" s="39"/>
      <c r="AT3558" s="39"/>
      <c r="AU3558" s="39"/>
      <c r="AV3558" s="39"/>
      <c r="AW3558" s="39"/>
      <c r="AX3558" s="39"/>
      <c r="AY3558" s="39"/>
      <c r="AZ3558" s="39"/>
      <c r="BA3558" s="39"/>
      <c r="BB3558" s="39"/>
      <c r="BC3558" s="39"/>
      <c r="BD3558" s="39"/>
      <c r="BE3558" s="39"/>
      <c r="BF3558" s="39"/>
      <c r="BG3558" s="39"/>
      <c r="BH3558" s="39"/>
      <c r="BI3558" s="39"/>
      <c r="BJ3558" s="39"/>
      <c r="BK3558" s="39"/>
      <c r="BL3558" s="39"/>
      <c r="BM3558" s="39"/>
      <c r="BN3558" s="39"/>
      <c r="BO3558" s="39"/>
      <c r="BP3558" s="39"/>
      <c r="BQ3558" s="39"/>
      <c r="BR3558" s="39"/>
      <c r="BS3558" s="39"/>
      <c r="BT3558" s="39"/>
      <c r="BU3558" s="39"/>
      <c r="BV3558" s="39"/>
      <c r="BW3558" s="39"/>
      <c r="BX3558" s="39"/>
      <c r="BY3558" s="39"/>
      <c r="BZ3558" s="39"/>
      <c r="CA3558" s="39"/>
      <c r="CB3558" s="39"/>
      <c r="CC3558" s="39"/>
      <c r="CD3558" s="39"/>
      <c r="CE3558" s="39"/>
      <c r="CF3558" s="39"/>
      <c r="CG3558" s="39"/>
      <c r="CH3558" s="39"/>
      <c r="CI3558" s="39"/>
      <c r="CJ3558" s="39"/>
      <c r="CK3558" s="39"/>
      <c r="CL3558" s="39"/>
      <c r="CM3558" s="39"/>
      <c r="CN3558" s="39"/>
      <c r="CO3558" s="39"/>
      <c r="CP3558" s="39"/>
      <c r="CQ3558" s="39"/>
      <c r="CR3558" s="39"/>
      <c r="CS3558" s="39"/>
      <c r="CT3558" s="39"/>
      <c r="CU3558" s="39"/>
      <c r="CV3558" s="39"/>
      <c r="CW3558" s="39"/>
      <c r="CX3558" s="39"/>
      <c r="CY3558" s="39"/>
      <c r="CZ3558" s="39"/>
      <c r="DA3558" s="39"/>
      <c r="DB3558" s="39"/>
      <c r="DC3558" s="39"/>
      <c r="DD3558" s="39"/>
      <c r="DE3558" s="39"/>
    </row>
    <row r="3559" spans="1:109" s="38" customFormat="1" ht="12">
      <c r="A3559" s="298"/>
      <c r="B3559" s="298"/>
      <c r="C3559" s="298"/>
      <c r="D3559" s="298"/>
      <c r="E3559" s="298"/>
      <c r="F3559" s="298"/>
      <c r="G3559" s="298"/>
      <c r="H3559" s="298"/>
      <c r="I3559" s="298"/>
      <c r="J3559" s="298"/>
      <c r="K3559" s="298"/>
      <c r="L3559" s="299"/>
      <c r="M3559" s="302"/>
      <c r="N3559" s="298"/>
      <c r="O3559" s="238"/>
      <c r="P3559" s="238"/>
      <c r="Q3559" s="238"/>
      <c r="T3559" s="39"/>
      <c r="U3559" s="39"/>
      <c r="V3559" s="39"/>
      <c r="W3559" s="39"/>
      <c r="X3559" s="39"/>
      <c r="Y3559" s="39"/>
      <c r="Z3559" s="39"/>
      <c r="AA3559" s="39"/>
      <c r="AB3559" s="39"/>
      <c r="AC3559" s="39"/>
      <c r="AD3559" s="39"/>
      <c r="AE3559" s="39"/>
      <c r="AF3559" s="39"/>
      <c r="AG3559" s="39"/>
      <c r="AH3559" s="39"/>
      <c r="AI3559" s="39"/>
      <c r="AJ3559" s="39"/>
      <c r="AK3559" s="39"/>
      <c r="AL3559" s="39"/>
      <c r="AM3559" s="39"/>
      <c r="AN3559" s="39"/>
      <c r="AO3559" s="39"/>
      <c r="AP3559" s="39"/>
      <c r="AQ3559" s="39"/>
      <c r="AR3559" s="39"/>
      <c r="AS3559" s="39"/>
      <c r="AT3559" s="39"/>
      <c r="AU3559" s="39"/>
      <c r="AV3559" s="39"/>
      <c r="AW3559" s="39"/>
      <c r="AX3559" s="39"/>
      <c r="AY3559" s="39"/>
      <c r="AZ3559" s="39"/>
      <c r="BA3559" s="39"/>
      <c r="BB3559" s="39"/>
      <c r="BC3559" s="39"/>
      <c r="BD3559" s="39"/>
      <c r="BE3559" s="39"/>
      <c r="BF3559" s="39"/>
      <c r="BG3559" s="39"/>
      <c r="BH3559" s="39"/>
      <c r="BI3559" s="39"/>
      <c r="BJ3559" s="39"/>
      <c r="BK3559" s="39"/>
      <c r="BL3559" s="39"/>
      <c r="BM3559" s="39"/>
      <c r="BN3559" s="39"/>
      <c r="BO3559" s="39"/>
      <c r="BP3559" s="39"/>
      <c r="BQ3559" s="39"/>
      <c r="BR3559" s="39"/>
      <c r="BS3559" s="39"/>
      <c r="BT3559" s="39"/>
      <c r="BU3559" s="39"/>
      <c r="BV3559" s="39"/>
      <c r="BW3559" s="39"/>
      <c r="BX3559" s="39"/>
      <c r="BY3559" s="39"/>
      <c r="BZ3559" s="39"/>
      <c r="CA3559" s="39"/>
      <c r="CB3559" s="39"/>
      <c r="CC3559" s="39"/>
      <c r="CD3559" s="39"/>
      <c r="CE3559" s="39"/>
      <c r="CF3559" s="39"/>
      <c r="CG3559" s="39"/>
      <c r="CH3559" s="39"/>
      <c r="CI3559" s="39"/>
      <c r="CJ3559" s="39"/>
      <c r="CK3559" s="39"/>
      <c r="CL3559" s="39"/>
      <c r="CM3559" s="39"/>
      <c r="CN3559" s="39"/>
      <c r="CO3559" s="39"/>
      <c r="CP3559" s="39"/>
      <c r="CQ3559" s="39"/>
      <c r="CR3559" s="39"/>
      <c r="CS3559" s="39"/>
      <c r="CT3559" s="39"/>
      <c r="CU3559" s="39"/>
      <c r="CV3559" s="39"/>
      <c r="CW3559" s="39"/>
      <c r="CX3559" s="39"/>
      <c r="CY3559" s="39"/>
      <c r="CZ3559" s="39"/>
      <c r="DA3559" s="39"/>
      <c r="DB3559" s="39"/>
      <c r="DC3559" s="39"/>
      <c r="DD3559" s="39"/>
      <c r="DE3559" s="39"/>
    </row>
    <row r="3560" spans="1:109" s="38" customFormat="1" ht="12">
      <c r="A3560" s="298"/>
      <c r="B3560" s="298"/>
      <c r="C3560" s="298"/>
      <c r="D3560" s="298"/>
      <c r="E3560" s="298"/>
      <c r="F3560" s="298"/>
      <c r="G3560" s="298"/>
      <c r="H3560" s="298"/>
      <c r="I3560" s="298"/>
      <c r="J3560" s="298"/>
      <c r="K3560" s="298"/>
      <c r="L3560" s="299"/>
      <c r="M3560" s="302"/>
      <c r="N3560" s="298"/>
      <c r="O3560" s="238"/>
      <c r="P3560" s="238"/>
      <c r="Q3560" s="238"/>
      <c r="T3560" s="39"/>
      <c r="U3560" s="39"/>
      <c r="V3560" s="39"/>
      <c r="W3560" s="39"/>
      <c r="X3560" s="39"/>
      <c r="Y3560" s="39"/>
      <c r="Z3560" s="39"/>
      <c r="AA3560" s="39"/>
      <c r="AB3560" s="39"/>
      <c r="AC3560" s="39"/>
      <c r="AD3560" s="39"/>
      <c r="AE3560" s="39"/>
      <c r="AF3560" s="39"/>
      <c r="AG3560" s="39"/>
      <c r="AH3560" s="39"/>
      <c r="AI3560" s="39"/>
      <c r="AJ3560" s="39"/>
      <c r="AK3560" s="39"/>
      <c r="AL3560" s="39"/>
      <c r="AM3560" s="39"/>
      <c r="AN3560" s="39"/>
      <c r="AO3560" s="39"/>
      <c r="AP3560" s="39"/>
      <c r="AQ3560" s="39"/>
      <c r="AR3560" s="39"/>
      <c r="AS3560" s="39"/>
      <c r="AT3560" s="39"/>
      <c r="AU3560" s="39"/>
      <c r="AV3560" s="39"/>
      <c r="AW3560" s="39"/>
      <c r="AX3560" s="39"/>
      <c r="AY3560" s="39"/>
      <c r="AZ3560" s="39"/>
      <c r="BA3560" s="39"/>
      <c r="BB3560" s="39"/>
      <c r="BC3560" s="39"/>
      <c r="BD3560" s="39"/>
      <c r="BE3560" s="39"/>
      <c r="BF3560" s="39"/>
      <c r="BG3560" s="39"/>
      <c r="BH3560" s="39"/>
      <c r="BI3560" s="39"/>
      <c r="BJ3560" s="39"/>
      <c r="BK3560" s="39"/>
      <c r="BL3560" s="39"/>
      <c r="BM3560" s="39"/>
      <c r="BN3560" s="39"/>
      <c r="BO3560" s="39"/>
      <c r="BP3560" s="39"/>
      <c r="BQ3560" s="39"/>
      <c r="BR3560" s="39"/>
      <c r="BS3560" s="39"/>
      <c r="BT3560" s="39"/>
      <c r="BU3560" s="39"/>
      <c r="BV3560" s="39"/>
      <c r="BW3560" s="39"/>
      <c r="BX3560" s="39"/>
      <c r="BY3560" s="39"/>
      <c r="BZ3560" s="39"/>
      <c r="CA3560" s="39"/>
      <c r="CB3560" s="39"/>
      <c r="CC3560" s="39"/>
      <c r="CD3560" s="39"/>
      <c r="CE3560" s="39"/>
      <c r="CF3560" s="39"/>
      <c r="CG3560" s="39"/>
      <c r="CH3560" s="39"/>
      <c r="CI3560" s="39"/>
      <c r="CJ3560" s="39"/>
      <c r="CK3560" s="39"/>
      <c r="CL3560" s="39"/>
      <c r="CM3560" s="39"/>
      <c r="CN3560" s="39"/>
      <c r="CO3560" s="39"/>
      <c r="CP3560" s="39"/>
      <c r="CQ3560" s="39"/>
      <c r="CR3560" s="39"/>
      <c r="CS3560" s="39"/>
      <c r="CT3560" s="39"/>
      <c r="CU3560" s="39"/>
      <c r="CV3560" s="39"/>
      <c r="CW3560" s="39"/>
      <c r="CX3560" s="39"/>
      <c r="CY3560" s="39"/>
      <c r="CZ3560" s="39"/>
      <c r="DA3560" s="39"/>
      <c r="DB3560" s="39"/>
      <c r="DC3560" s="39"/>
      <c r="DD3560" s="39"/>
      <c r="DE3560" s="39"/>
    </row>
    <row r="3561" spans="1:109" s="38" customFormat="1" ht="12">
      <c r="A3561" s="298"/>
      <c r="B3561" s="298"/>
      <c r="C3561" s="298"/>
      <c r="D3561" s="298"/>
      <c r="E3561" s="298"/>
      <c r="F3561" s="298"/>
      <c r="G3561" s="298"/>
      <c r="H3561" s="298"/>
      <c r="I3561" s="298"/>
      <c r="J3561" s="298"/>
      <c r="K3561" s="298"/>
      <c r="L3561" s="299"/>
      <c r="M3561" s="302"/>
      <c r="N3561" s="298"/>
      <c r="O3561" s="238"/>
      <c r="P3561" s="238"/>
      <c r="Q3561" s="238"/>
      <c r="T3561" s="39"/>
      <c r="U3561" s="39"/>
      <c r="V3561" s="39"/>
      <c r="W3561" s="39"/>
      <c r="X3561" s="39"/>
      <c r="Y3561" s="39"/>
      <c r="Z3561" s="39"/>
      <c r="AA3561" s="39"/>
      <c r="AB3561" s="39"/>
      <c r="AC3561" s="39"/>
      <c r="AD3561" s="39"/>
      <c r="AE3561" s="39"/>
      <c r="AF3561" s="39"/>
      <c r="AG3561" s="39"/>
      <c r="AH3561" s="39"/>
      <c r="AI3561" s="39"/>
      <c r="AJ3561" s="39"/>
      <c r="AK3561" s="39"/>
      <c r="AL3561" s="39"/>
      <c r="AM3561" s="39"/>
      <c r="AN3561" s="39"/>
      <c r="AO3561" s="39"/>
      <c r="AP3561" s="39"/>
      <c r="AQ3561" s="39"/>
      <c r="AR3561" s="39"/>
      <c r="AS3561" s="39"/>
      <c r="AT3561" s="39"/>
      <c r="AU3561" s="39"/>
      <c r="AV3561" s="39"/>
      <c r="AW3561" s="39"/>
      <c r="AX3561" s="39"/>
      <c r="AY3561" s="39"/>
      <c r="AZ3561" s="39"/>
      <c r="BA3561" s="39"/>
      <c r="BB3561" s="39"/>
      <c r="BC3561" s="39"/>
      <c r="BD3561" s="39"/>
      <c r="BE3561" s="39"/>
      <c r="BF3561" s="39"/>
      <c r="BG3561" s="39"/>
      <c r="BH3561" s="39"/>
      <c r="BI3561" s="39"/>
      <c r="BJ3561" s="39"/>
      <c r="BK3561" s="39"/>
      <c r="BL3561" s="39"/>
      <c r="BM3561" s="39"/>
      <c r="BN3561" s="39"/>
      <c r="BO3561" s="39"/>
      <c r="BP3561" s="39"/>
      <c r="BQ3561" s="39"/>
      <c r="BR3561" s="39"/>
      <c r="BS3561" s="39"/>
      <c r="BT3561" s="39"/>
      <c r="BU3561" s="39"/>
      <c r="BV3561" s="39"/>
      <c r="BW3561" s="39"/>
      <c r="BX3561" s="39"/>
      <c r="BY3561" s="39"/>
      <c r="BZ3561" s="39"/>
      <c r="CA3561" s="39"/>
      <c r="CB3561" s="39"/>
      <c r="CC3561" s="39"/>
      <c r="CD3561" s="39"/>
      <c r="CE3561" s="39"/>
      <c r="CF3561" s="39"/>
      <c r="CG3561" s="39"/>
      <c r="CH3561" s="39"/>
      <c r="CI3561" s="39"/>
      <c r="CJ3561" s="39"/>
      <c r="CK3561" s="39"/>
      <c r="CL3561" s="39"/>
      <c r="CM3561" s="39"/>
      <c r="CN3561" s="39"/>
      <c r="CO3561" s="39"/>
      <c r="CP3561" s="39"/>
      <c r="CQ3561" s="39"/>
      <c r="CR3561" s="39"/>
      <c r="CS3561" s="39"/>
      <c r="CT3561" s="39"/>
      <c r="CU3561" s="39"/>
      <c r="CV3561" s="39"/>
      <c r="CW3561" s="39"/>
      <c r="CX3561" s="39"/>
      <c r="CY3561" s="39"/>
      <c r="CZ3561" s="39"/>
      <c r="DA3561" s="39"/>
      <c r="DB3561" s="39"/>
      <c r="DC3561" s="39"/>
      <c r="DD3561" s="39"/>
      <c r="DE3561" s="39"/>
    </row>
    <row r="3562" spans="1:109" s="38" customFormat="1" ht="12">
      <c r="A3562" s="298"/>
      <c r="B3562" s="298"/>
      <c r="C3562" s="298"/>
      <c r="D3562" s="298"/>
      <c r="E3562" s="298"/>
      <c r="F3562" s="298"/>
      <c r="G3562" s="298"/>
      <c r="H3562" s="298"/>
      <c r="I3562" s="298"/>
      <c r="J3562" s="298"/>
      <c r="K3562" s="298"/>
      <c r="L3562" s="299"/>
      <c r="M3562" s="302"/>
      <c r="N3562" s="298"/>
      <c r="O3562" s="238"/>
      <c r="P3562" s="238"/>
      <c r="Q3562" s="238"/>
      <c r="T3562" s="39"/>
      <c r="U3562" s="39"/>
      <c r="V3562" s="39"/>
      <c r="W3562" s="39"/>
      <c r="X3562" s="39"/>
      <c r="Y3562" s="39"/>
      <c r="Z3562" s="39"/>
      <c r="AA3562" s="39"/>
      <c r="AB3562" s="39"/>
      <c r="AC3562" s="39"/>
      <c r="AD3562" s="39"/>
      <c r="AE3562" s="39"/>
      <c r="AF3562" s="39"/>
      <c r="AG3562" s="39"/>
      <c r="AH3562" s="39"/>
      <c r="AI3562" s="39"/>
      <c r="AJ3562" s="39"/>
      <c r="AK3562" s="39"/>
      <c r="AL3562" s="39"/>
      <c r="AM3562" s="39"/>
      <c r="AN3562" s="39"/>
      <c r="AO3562" s="39"/>
      <c r="AP3562" s="39"/>
      <c r="AQ3562" s="39"/>
      <c r="AR3562" s="39"/>
      <c r="AS3562" s="39"/>
      <c r="AT3562" s="39"/>
      <c r="AU3562" s="39"/>
      <c r="AV3562" s="39"/>
      <c r="AW3562" s="39"/>
      <c r="AX3562" s="39"/>
      <c r="AY3562" s="39"/>
      <c r="AZ3562" s="39"/>
      <c r="BA3562" s="39"/>
      <c r="BB3562" s="39"/>
      <c r="BC3562" s="39"/>
      <c r="BD3562" s="39"/>
      <c r="BE3562" s="39"/>
      <c r="BF3562" s="39"/>
      <c r="BG3562" s="39"/>
      <c r="BH3562" s="39"/>
      <c r="BI3562" s="39"/>
      <c r="BJ3562" s="39"/>
      <c r="BK3562" s="39"/>
      <c r="BL3562" s="39"/>
      <c r="BM3562" s="39"/>
      <c r="BN3562" s="39"/>
      <c r="BO3562" s="39"/>
      <c r="BP3562" s="39"/>
      <c r="BQ3562" s="39"/>
      <c r="BR3562" s="39"/>
      <c r="BS3562" s="39"/>
      <c r="BT3562" s="39"/>
      <c r="BU3562" s="39"/>
      <c r="BV3562" s="39"/>
      <c r="BW3562" s="39"/>
      <c r="BX3562" s="39"/>
      <c r="BY3562" s="39"/>
      <c r="BZ3562" s="39"/>
      <c r="CA3562" s="39"/>
      <c r="CB3562" s="39"/>
      <c r="CC3562" s="39"/>
      <c r="CD3562" s="39"/>
      <c r="CE3562" s="39"/>
      <c r="CF3562" s="39"/>
      <c r="CG3562" s="39"/>
      <c r="CH3562" s="39"/>
      <c r="CI3562" s="39"/>
      <c r="CJ3562" s="39"/>
      <c r="CK3562" s="39"/>
      <c r="CL3562" s="39"/>
      <c r="CM3562" s="39"/>
      <c r="CN3562" s="39"/>
      <c r="CO3562" s="39"/>
      <c r="CP3562" s="39"/>
      <c r="CQ3562" s="39"/>
      <c r="CR3562" s="39"/>
      <c r="CS3562" s="39"/>
      <c r="CT3562" s="39"/>
      <c r="CU3562" s="39"/>
      <c r="CV3562" s="39"/>
      <c r="CW3562" s="39"/>
      <c r="CX3562" s="39"/>
      <c r="CY3562" s="39"/>
      <c r="CZ3562" s="39"/>
      <c r="DA3562" s="39"/>
      <c r="DB3562" s="39"/>
      <c r="DC3562" s="39"/>
      <c r="DD3562" s="39"/>
      <c r="DE3562" s="39"/>
    </row>
    <row r="3563" spans="1:109" s="38" customFormat="1" ht="12">
      <c r="A3563" s="298"/>
      <c r="B3563" s="298"/>
      <c r="C3563" s="298"/>
      <c r="D3563" s="298"/>
      <c r="E3563" s="298"/>
      <c r="F3563" s="298"/>
      <c r="G3563" s="298"/>
      <c r="H3563" s="298"/>
      <c r="I3563" s="298"/>
      <c r="J3563" s="298"/>
      <c r="K3563" s="298"/>
      <c r="L3563" s="299"/>
      <c r="M3563" s="302"/>
      <c r="N3563" s="298"/>
      <c r="O3563" s="238"/>
      <c r="P3563" s="238"/>
      <c r="Q3563" s="238"/>
      <c r="T3563" s="39"/>
      <c r="U3563" s="39"/>
      <c r="V3563" s="39"/>
      <c r="W3563" s="39"/>
      <c r="X3563" s="39"/>
      <c r="Y3563" s="39"/>
      <c r="Z3563" s="39"/>
      <c r="AA3563" s="39"/>
      <c r="AB3563" s="39"/>
      <c r="AC3563" s="39"/>
      <c r="AD3563" s="39"/>
      <c r="AE3563" s="39"/>
      <c r="AF3563" s="39"/>
      <c r="AG3563" s="39"/>
      <c r="AH3563" s="39"/>
      <c r="AI3563" s="39"/>
      <c r="AJ3563" s="39"/>
      <c r="AK3563" s="39"/>
      <c r="AL3563" s="39"/>
      <c r="AM3563" s="39"/>
      <c r="AN3563" s="39"/>
      <c r="AO3563" s="39"/>
      <c r="AP3563" s="39"/>
      <c r="AQ3563" s="39"/>
      <c r="AR3563" s="39"/>
      <c r="AS3563" s="39"/>
      <c r="AT3563" s="39"/>
      <c r="AU3563" s="39"/>
      <c r="AV3563" s="39"/>
      <c r="AW3563" s="39"/>
      <c r="AX3563" s="39"/>
      <c r="AY3563" s="39"/>
      <c r="AZ3563" s="39"/>
      <c r="BA3563" s="39"/>
      <c r="BB3563" s="39"/>
      <c r="BC3563" s="39"/>
      <c r="BD3563" s="39"/>
      <c r="BE3563" s="39"/>
      <c r="BF3563" s="39"/>
      <c r="BG3563" s="39"/>
      <c r="BH3563" s="39"/>
      <c r="BI3563" s="39"/>
      <c r="BJ3563" s="39"/>
      <c r="BK3563" s="39"/>
      <c r="BL3563" s="39"/>
      <c r="BM3563" s="39"/>
      <c r="BN3563" s="39"/>
      <c r="BO3563" s="39"/>
      <c r="BP3563" s="39"/>
      <c r="BQ3563" s="39"/>
      <c r="BR3563" s="39"/>
      <c r="BS3563" s="39"/>
      <c r="BT3563" s="39"/>
      <c r="BU3563" s="39"/>
      <c r="BV3563" s="39"/>
      <c r="BW3563" s="39"/>
      <c r="BX3563" s="39"/>
      <c r="BY3563" s="39"/>
      <c r="BZ3563" s="39"/>
      <c r="CA3563" s="39"/>
      <c r="CB3563" s="39"/>
      <c r="CC3563" s="39"/>
      <c r="CD3563" s="39"/>
      <c r="CE3563" s="39"/>
      <c r="CF3563" s="39"/>
      <c r="CG3563" s="39"/>
      <c r="CH3563" s="39"/>
      <c r="CI3563" s="39"/>
      <c r="CJ3563" s="39"/>
      <c r="CK3563" s="39"/>
      <c r="CL3563" s="39"/>
      <c r="CM3563" s="39"/>
      <c r="CN3563" s="39"/>
      <c r="CO3563" s="39"/>
      <c r="CP3563" s="39"/>
      <c r="CQ3563" s="39"/>
      <c r="CR3563" s="39"/>
      <c r="CS3563" s="39"/>
      <c r="CT3563" s="39"/>
      <c r="CU3563" s="39"/>
      <c r="CV3563" s="39"/>
      <c r="CW3563" s="39"/>
      <c r="CX3563" s="39"/>
      <c r="CY3563" s="39"/>
      <c r="CZ3563" s="39"/>
      <c r="DA3563" s="39"/>
      <c r="DB3563" s="39"/>
      <c r="DC3563" s="39"/>
      <c r="DD3563" s="39"/>
      <c r="DE3563" s="39"/>
    </row>
    <row r="3564" spans="1:109" s="38" customFormat="1" ht="12">
      <c r="A3564" s="298"/>
      <c r="B3564" s="298"/>
      <c r="C3564" s="298"/>
      <c r="D3564" s="298"/>
      <c r="E3564" s="298"/>
      <c r="F3564" s="298"/>
      <c r="G3564" s="298"/>
      <c r="H3564" s="298"/>
      <c r="I3564" s="298"/>
      <c r="J3564" s="298"/>
      <c r="K3564" s="298"/>
      <c r="L3564" s="299"/>
      <c r="M3564" s="302"/>
      <c r="N3564" s="298"/>
      <c r="O3564" s="238"/>
      <c r="P3564" s="238"/>
      <c r="Q3564" s="238"/>
      <c r="T3564" s="39"/>
      <c r="U3564" s="39"/>
      <c r="V3564" s="39"/>
      <c r="W3564" s="39"/>
      <c r="X3564" s="39"/>
      <c r="Y3564" s="39"/>
      <c r="Z3564" s="39"/>
      <c r="AA3564" s="39"/>
      <c r="AB3564" s="39"/>
      <c r="AC3564" s="39"/>
      <c r="AD3564" s="39"/>
      <c r="AE3564" s="39"/>
      <c r="AF3564" s="39"/>
      <c r="AG3564" s="39"/>
      <c r="AH3564" s="39"/>
      <c r="AI3564" s="39"/>
      <c r="AJ3564" s="39"/>
      <c r="AK3564" s="39"/>
      <c r="AL3564" s="39"/>
      <c r="AM3564" s="39"/>
      <c r="AN3564" s="39"/>
      <c r="AO3564" s="39"/>
      <c r="AP3564" s="39"/>
      <c r="AQ3564" s="39"/>
      <c r="AR3564" s="39"/>
      <c r="AS3564" s="39"/>
      <c r="AT3564" s="39"/>
      <c r="AU3564" s="39"/>
      <c r="AV3564" s="39"/>
      <c r="AW3564" s="39"/>
      <c r="AX3564" s="39"/>
      <c r="AY3564" s="39"/>
      <c r="AZ3564" s="39"/>
      <c r="BA3564" s="39"/>
      <c r="BB3564" s="39"/>
      <c r="BC3564" s="39"/>
      <c r="BD3564" s="39"/>
      <c r="BE3564" s="39"/>
      <c r="BF3564" s="39"/>
      <c r="BG3564" s="39"/>
      <c r="BH3564" s="39"/>
      <c r="BI3564" s="39"/>
      <c r="BJ3564" s="39"/>
      <c r="BK3564" s="39"/>
      <c r="BL3564" s="39"/>
      <c r="BM3564" s="39"/>
      <c r="BN3564" s="39"/>
      <c r="BO3564" s="39"/>
      <c r="BP3564" s="39"/>
      <c r="BQ3564" s="39"/>
      <c r="BR3564" s="39"/>
      <c r="BS3564" s="39"/>
      <c r="BT3564" s="39"/>
      <c r="BU3564" s="39"/>
      <c r="BV3564" s="39"/>
      <c r="BW3564" s="39"/>
      <c r="BX3564" s="39"/>
      <c r="BY3564" s="39"/>
      <c r="BZ3564" s="39"/>
      <c r="CA3564" s="39"/>
      <c r="CB3564" s="39"/>
      <c r="CC3564" s="39"/>
      <c r="CD3564" s="39"/>
      <c r="CE3564" s="39"/>
      <c r="CF3564" s="39"/>
      <c r="CG3564" s="39"/>
      <c r="CH3564" s="39"/>
      <c r="CI3564" s="39"/>
      <c r="CJ3564" s="39"/>
      <c r="CK3564" s="39"/>
      <c r="CL3564" s="39"/>
      <c r="CM3564" s="39"/>
      <c r="CN3564" s="39"/>
      <c r="CO3564" s="39"/>
      <c r="CP3564" s="39"/>
      <c r="CQ3564" s="39"/>
      <c r="CR3564" s="39"/>
      <c r="CS3564" s="39"/>
      <c r="CT3564" s="39"/>
      <c r="CU3564" s="39"/>
      <c r="CV3564" s="39"/>
      <c r="CW3564" s="39"/>
      <c r="CX3564" s="39"/>
      <c r="CY3564" s="39"/>
      <c r="CZ3564" s="39"/>
      <c r="DA3564" s="39"/>
      <c r="DB3564" s="39"/>
      <c r="DC3564" s="39"/>
      <c r="DD3564" s="39"/>
      <c r="DE3564" s="39"/>
    </row>
    <row r="3565" spans="1:109" s="38" customFormat="1" ht="12">
      <c r="A3565" s="298"/>
      <c r="B3565" s="298"/>
      <c r="C3565" s="298"/>
      <c r="D3565" s="298"/>
      <c r="E3565" s="298"/>
      <c r="F3565" s="298"/>
      <c r="G3565" s="298"/>
      <c r="H3565" s="298"/>
      <c r="I3565" s="298"/>
      <c r="J3565" s="298"/>
      <c r="K3565" s="298"/>
      <c r="L3565" s="299"/>
      <c r="M3565" s="302"/>
      <c r="N3565" s="298"/>
      <c r="O3565" s="238"/>
      <c r="P3565" s="238"/>
      <c r="Q3565" s="238"/>
      <c r="T3565" s="39"/>
      <c r="U3565" s="39"/>
      <c r="V3565" s="39"/>
      <c r="W3565" s="39"/>
      <c r="X3565" s="39"/>
      <c r="Y3565" s="39"/>
      <c r="Z3565" s="39"/>
      <c r="AA3565" s="39"/>
      <c r="AB3565" s="39"/>
      <c r="AC3565" s="39"/>
      <c r="AD3565" s="39"/>
      <c r="AE3565" s="39"/>
      <c r="AF3565" s="39"/>
      <c r="AG3565" s="39"/>
      <c r="AH3565" s="39"/>
      <c r="AI3565" s="39"/>
      <c r="AJ3565" s="39"/>
      <c r="AK3565" s="39"/>
      <c r="AL3565" s="39"/>
      <c r="AM3565" s="39"/>
      <c r="AN3565" s="39"/>
      <c r="AO3565" s="39"/>
      <c r="AP3565" s="39"/>
      <c r="AQ3565" s="39"/>
      <c r="AR3565" s="39"/>
      <c r="AS3565" s="39"/>
      <c r="AT3565" s="39"/>
      <c r="AU3565" s="39"/>
      <c r="AV3565" s="39"/>
      <c r="AW3565" s="39"/>
      <c r="AX3565" s="39"/>
      <c r="AY3565" s="39"/>
      <c r="AZ3565" s="39"/>
      <c r="BA3565" s="39"/>
      <c r="BB3565" s="39"/>
      <c r="BC3565" s="39"/>
      <c r="BD3565" s="39"/>
      <c r="BE3565" s="39"/>
      <c r="BF3565" s="39"/>
      <c r="BG3565" s="39"/>
      <c r="BH3565" s="39"/>
      <c r="BI3565" s="39"/>
      <c r="BJ3565" s="39"/>
      <c r="BK3565" s="39"/>
      <c r="BL3565" s="39"/>
      <c r="BM3565" s="39"/>
      <c r="BN3565" s="39"/>
      <c r="BO3565" s="39"/>
      <c r="BP3565" s="39"/>
      <c r="BQ3565" s="39"/>
      <c r="BR3565" s="39"/>
      <c r="BS3565" s="39"/>
      <c r="BT3565" s="39"/>
      <c r="BU3565" s="39"/>
      <c r="BV3565" s="39"/>
      <c r="BW3565" s="39"/>
      <c r="BX3565" s="39"/>
      <c r="BY3565" s="39"/>
      <c r="BZ3565" s="39"/>
      <c r="CA3565" s="39"/>
      <c r="CB3565" s="39"/>
      <c r="CC3565" s="39"/>
      <c r="CD3565" s="39"/>
      <c r="CE3565" s="39"/>
      <c r="CF3565" s="39"/>
      <c r="CG3565" s="39"/>
      <c r="CH3565" s="39"/>
      <c r="CI3565" s="39"/>
      <c r="CJ3565" s="39"/>
      <c r="CK3565" s="39"/>
      <c r="CL3565" s="39"/>
      <c r="CM3565" s="39"/>
      <c r="CN3565" s="39"/>
      <c r="CO3565" s="39"/>
      <c r="CP3565" s="39"/>
      <c r="CQ3565" s="39"/>
      <c r="CR3565" s="39"/>
      <c r="CS3565" s="39"/>
      <c r="CT3565" s="39"/>
      <c r="CU3565" s="39"/>
      <c r="CV3565" s="39"/>
      <c r="CW3565" s="39"/>
      <c r="CX3565" s="39"/>
      <c r="CY3565" s="39"/>
      <c r="CZ3565" s="39"/>
      <c r="DA3565" s="39"/>
      <c r="DB3565" s="39"/>
      <c r="DC3565" s="39"/>
      <c r="DD3565" s="39"/>
      <c r="DE3565" s="39"/>
    </row>
    <row r="3566" spans="1:109" s="38" customFormat="1" ht="12">
      <c r="A3566" s="298"/>
      <c r="B3566" s="298"/>
      <c r="C3566" s="298"/>
      <c r="D3566" s="298"/>
      <c r="E3566" s="298"/>
      <c r="F3566" s="298"/>
      <c r="G3566" s="298"/>
      <c r="H3566" s="298"/>
      <c r="I3566" s="298"/>
      <c r="J3566" s="298"/>
      <c r="K3566" s="298"/>
      <c r="L3566" s="299"/>
      <c r="M3566" s="302"/>
      <c r="N3566" s="298"/>
      <c r="O3566" s="238"/>
      <c r="P3566" s="238"/>
      <c r="Q3566" s="238"/>
      <c r="T3566" s="39"/>
      <c r="U3566" s="39"/>
      <c r="V3566" s="39"/>
      <c r="W3566" s="39"/>
      <c r="X3566" s="39"/>
      <c r="Y3566" s="39"/>
      <c r="Z3566" s="39"/>
      <c r="AA3566" s="39"/>
      <c r="AB3566" s="39"/>
      <c r="AC3566" s="39"/>
      <c r="AD3566" s="39"/>
      <c r="AE3566" s="39"/>
      <c r="AF3566" s="39"/>
      <c r="AG3566" s="39"/>
      <c r="AH3566" s="39"/>
      <c r="AI3566" s="39"/>
      <c r="AJ3566" s="39"/>
      <c r="AK3566" s="39"/>
      <c r="AL3566" s="39"/>
      <c r="AM3566" s="39"/>
      <c r="AN3566" s="39"/>
      <c r="AO3566" s="39"/>
      <c r="AP3566" s="39"/>
      <c r="AQ3566" s="39"/>
      <c r="AR3566" s="39"/>
      <c r="AS3566" s="39"/>
      <c r="AT3566" s="39"/>
      <c r="AU3566" s="39"/>
      <c r="AV3566" s="39"/>
      <c r="AW3566" s="39"/>
      <c r="AX3566" s="39"/>
      <c r="AY3566" s="39"/>
      <c r="AZ3566" s="39"/>
      <c r="BA3566" s="39"/>
      <c r="BB3566" s="39"/>
      <c r="BC3566" s="39"/>
      <c r="BD3566" s="39"/>
      <c r="BE3566" s="39"/>
      <c r="BF3566" s="39"/>
      <c r="BG3566" s="39"/>
      <c r="BH3566" s="39"/>
      <c r="BI3566" s="39"/>
      <c r="BJ3566" s="39"/>
      <c r="BK3566" s="39"/>
      <c r="BL3566" s="39"/>
      <c r="BM3566" s="39"/>
      <c r="BN3566" s="39"/>
      <c r="BO3566" s="39"/>
      <c r="BP3566" s="39"/>
      <c r="BQ3566" s="39"/>
      <c r="BR3566" s="39"/>
      <c r="BS3566" s="39"/>
      <c r="BT3566" s="39"/>
      <c r="BU3566" s="39"/>
      <c r="BV3566" s="39"/>
      <c r="BW3566" s="39"/>
      <c r="BX3566" s="39"/>
      <c r="BY3566" s="39"/>
      <c r="BZ3566" s="39"/>
      <c r="CA3566" s="39"/>
      <c r="CB3566" s="39"/>
      <c r="CC3566" s="39"/>
      <c r="CD3566" s="39"/>
      <c r="CE3566" s="39"/>
      <c r="CF3566" s="39"/>
      <c r="CG3566" s="39"/>
      <c r="CH3566" s="39"/>
      <c r="CI3566" s="39"/>
      <c r="CJ3566" s="39"/>
      <c r="CK3566" s="39"/>
      <c r="CL3566" s="39"/>
      <c r="CM3566" s="39"/>
      <c r="CN3566" s="39"/>
      <c r="CO3566" s="39"/>
      <c r="CP3566" s="39"/>
      <c r="CQ3566" s="39"/>
      <c r="CR3566" s="39"/>
      <c r="CS3566" s="39"/>
      <c r="CT3566" s="39"/>
      <c r="CU3566" s="39"/>
      <c r="CV3566" s="39"/>
      <c r="CW3566" s="39"/>
      <c r="CX3566" s="39"/>
      <c r="CY3566" s="39"/>
      <c r="CZ3566" s="39"/>
      <c r="DA3566" s="39"/>
      <c r="DB3566" s="39"/>
      <c r="DC3566" s="39"/>
      <c r="DD3566" s="39"/>
      <c r="DE3566" s="39"/>
    </row>
    <row r="3567" spans="1:109" s="38" customFormat="1" ht="12">
      <c r="A3567" s="298"/>
      <c r="B3567" s="298"/>
      <c r="C3567" s="298"/>
      <c r="D3567" s="298"/>
      <c r="E3567" s="298"/>
      <c r="F3567" s="298"/>
      <c r="G3567" s="298"/>
      <c r="H3567" s="298"/>
      <c r="I3567" s="298"/>
      <c r="J3567" s="298"/>
      <c r="K3567" s="298"/>
      <c r="L3567" s="299"/>
      <c r="M3567" s="302"/>
      <c r="N3567" s="298"/>
      <c r="O3567" s="238"/>
      <c r="P3567" s="238"/>
      <c r="Q3567" s="238"/>
      <c r="T3567" s="39"/>
      <c r="U3567" s="39"/>
      <c r="V3567" s="39"/>
      <c r="W3567" s="39"/>
      <c r="X3567" s="39"/>
      <c r="Y3567" s="39"/>
      <c r="Z3567" s="39"/>
      <c r="AA3567" s="39"/>
      <c r="AB3567" s="39"/>
      <c r="AC3567" s="39"/>
      <c r="AD3567" s="39"/>
      <c r="AE3567" s="39"/>
      <c r="AF3567" s="39"/>
      <c r="AG3567" s="39"/>
      <c r="AH3567" s="39"/>
      <c r="AI3567" s="39"/>
      <c r="AJ3567" s="39"/>
      <c r="AK3567" s="39"/>
      <c r="AL3567" s="39"/>
      <c r="AM3567" s="39"/>
      <c r="AN3567" s="39"/>
      <c r="AO3567" s="39"/>
      <c r="AP3567" s="39"/>
      <c r="AQ3567" s="39"/>
      <c r="AR3567" s="39"/>
      <c r="AS3567" s="39"/>
      <c r="AT3567" s="39"/>
      <c r="AU3567" s="39"/>
      <c r="AV3567" s="39"/>
      <c r="AW3567" s="39"/>
      <c r="AX3567" s="39"/>
      <c r="AY3567" s="39"/>
      <c r="AZ3567" s="39"/>
      <c r="BA3567" s="39"/>
      <c r="BB3567" s="39"/>
      <c r="BC3567" s="39"/>
      <c r="BD3567" s="39"/>
      <c r="BE3567" s="39"/>
      <c r="BF3567" s="39"/>
      <c r="BG3567" s="39"/>
      <c r="BH3567" s="39"/>
      <c r="BI3567" s="39"/>
      <c r="BJ3567" s="39"/>
      <c r="BK3567" s="39"/>
      <c r="BL3567" s="39"/>
      <c r="BM3567" s="39"/>
      <c r="BN3567" s="39"/>
      <c r="BO3567" s="39"/>
      <c r="BP3567" s="39"/>
      <c r="BQ3567" s="39"/>
      <c r="BR3567" s="39"/>
      <c r="BS3567" s="39"/>
      <c r="BT3567" s="39"/>
      <c r="BU3567" s="39"/>
      <c r="BV3567" s="39"/>
      <c r="BW3567" s="39"/>
      <c r="BX3567" s="39"/>
      <c r="BY3567" s="39"/>
      <c r="BZ3567" s="39"/>
      <c r="CA3567" s="39"/>
      <c r="CB3567" s="39"/>
      <c r="CC3567" s="39"/>
      <c r="CD3567" s="39"/>
      <c r="CE3567" s="39"/>
      <c r="CF3567" s="39"/>
      <c r="CG3567" s="39"/>
      <c r="CH3567" s="39"/>
      <c r="CI3567" s="39"/>
      <c r="CJ3567" s="39"/>
      <c r="CK3567" s="39"/>
      <c r="CL3567" s="39"/>
      <c r="CM3567" s="39"/>
      <c r="CN3567" s="39"/>
      <c r="CO3567" s="39"/>
      <c r="CP3567" s="39"/>
      <c r="CQ3567" s="39"/>
      <c r="CR3567" s="39"/>
      <c r="CS3567" s="39"/>
      <c r="CT3567" s="39"/>
      <c r="CU3567" s="39"/>
      <c r="CV3567" s="39"/>
      <c r="CW3567" s="39"/>
      <c r="CX3567" s="39"/>
      <c r="CY3567" s="39"/>
      <c r="CZ3567" s="39"/>
      <c r="DA3567" s="39"/>
      <c r="DB3567" s="39"/>
      <c r="DC3567" s="39"/>
      <c r="DD3567" s="39"/>
      <c r="DE3567" s="39"/>
    </row>
    <row r="3568" spans="1:109" s="38" customFormat="1" ht="12">
      <c r="A3568" s="298"/>
      <c r="B3568" s="298"/>
      <c r="C3568" s="298"/>
      <c r="D3568" s="298"/>
      <c r="E3568" s="298"/>
      <c r="F3568" s="298"/>
      <c r="G3568" s="298"/>
      <c r="H3568" s="298"/>
      <c r="I3568" s="298"/>
      <c r="J3568" s="298"/>
      <c r="K3568" s="298"/>
      <c r="L3568" s="299"/>
      <c r="M3568" s="302"/>
      <c r="N3568" s="298"/>
      <c r="O3568" s="238"/>
      <c r="P3568" s="238"/>
      <c r="Q3568" s="238"/>
      <c r="T3568" s="39"/>
      <c r="U3568" s="39"/>
      <c r="V3568" s="39"/>
      <c r="W3568" s="39"/>
      <c r="X3568" s="39"/>
      <c r="Y3568" s="39"/>
      <c r="Z3568" s="39"/>
      <c r="AA3568" s="39"/>
      <c r="AB3568" s="39"/>
      <c r="AC3568" s="39"/>
      <c r="AD3568" s="39"/>
      <c r="AE3568" s="39"/>
      <c r="AF3568" s="39"/>
      <c r="AG3568" s="39"/>
      <c r="AH3568" s="39"/>
      <c r="AI3568" s="39"/>
      <c r="AJ3568" s="39"/>
      <c r="AK3568" s="39"/>
      <c r="AL3568" s="39"/>
      <c r="AM3568" s="39"/>
      <c r="AN3568" s="39"/>
      <c r="AO3568" s="39"/>
      <c r="AP3568" s="39"/>
      <c r="AQ3568" s="39"/>
      <c r="AR3568" s="39"/>
      <c r="AS3568" s="39"/>
      <c r="AT3568" s="39"/>
      <c r="AU3568" s="39"/>
      <c r="AV3568" s="39"/>
      <c r="AW3568" s="39"/>
      <c r="AX3568" s="39"/>
      <c r="AY3568" s="39"/>
      <c r="AZ3568" s="39"/>
      <c r="BA3568" s="39"/>
      <c r="BB3568" s="39"/>
      <c r="BC3568" s="39"/>
      <c r="BD3568" s="39"/>
      <c r="BE3568" s="39"/>
      <c r="BF3568" s="39"/>
      <c r="BG3568" s="39"/>
      <c r="BH3568" s="39"/>
      <c r="BI3568" s="39"/>
      <c r="BJ3568" s="39"/>
      <c r="BK3568" s="39"/>
      <c r="BL3568" s="39"/>
      <c r="BM3568" s="39"/>
      <c r="BN3568" s="39"/>
      <c r="BO3568" s="39"/>
      <c r="BP3568" s="39"/>
      <c r="BQ3568" s="39"/>
      <c r="BR3568" s="39"/>
      <c r="BS3568" s="39"/>
      <c r="BT3568" s="39"/>
      <c r="BU3568" s="39"/>
      <c r="BV3568" s="39"/>
      <c r="BW3568" s="39"/>
      <c r="BX3568" s="39"/>
      <c r="BY3568" s="39"/>
      <c r="BZ3568" s="39"/>
      <c r="CA3568" s="39"/>
      <c r="CB3568" s="39"/>
      <c r="CC3568" s="39"/>
      <c r="CD3568" s="39"/>
      <c r="CE3568" s="39"/>
      <c r="CF3568" s="39"/>
      <c r="CG3568" s="39"/>
      <c r="CH3568" s="39"/>
      <c r="CI3568" s="39"/>
      <c r="CJ3568" s="39"/>
      <c r="CK3568" s="39"/>
      <c r="CL3568" s="39"/>
      <c r="CM3568" s="39"/>
      <c r="CN3568" s="39"/>
      <c r="CO3568" s="39"/>
      <c r="CP3568" s="39"/>
      <c r="CQ3568" s="39"/>
      <c r="CR3568" s="39"/>
      <c r="CS3568" s="39"/>
      <c r="CT3568" s="39"/>
      <c r="CU3568" s="39"/>
      <c r="CV3568" s="39"/>
      <c r="CW3568" s="39"/>
      <c r="CX3568" s="39"/>
      <c r="CY3568" s="39"/>
      <c r="CZ3568" s="39"/>
      <c r="DA3568" s="39"/>
      <c r="DB3568" s="39"/>
      <c r="DC3568" s="39"/>
      <c r="DD3568" s="39"/>
      <c r="DE3568" s="39"/>
    </row>
    <row r="3569" spans="1:109" s="38" customFormat="1" ht="12">
      <c r="A3569" s="298"/>
      <c r="B3569" s="298"/>
      <c r="C3569" s="298"/>
      <c r="D3569" s="298"/>
      <c r="E3569" s="298"/>
      <c r="F3569" s="298"/>
      <c r="G3569" s="298"/>
      <c r="H3569" s="298"/>
      <c r="I3569" s="298"/>
      <c r="J3569" s="298"/>
      <c r="K3569" s="298"/>
      <c r="L3569" s="299"/>
      <c r="M3569" s="302"/>
      <c r="N3569" s="298"/>
      <c r="O3569" s="238"/>
      <c r="P3569" s="238"/>
      <c r="Q3569" s="238"/>
      <c r="T3569" s="39"/>
      <c r="U3569" s="39"/>
      <c r="V3569" s="39"/>
      <c r="W3569" s="39"/>
      <c r="X3569" s="39"/>
      <c r="Y3569" s="39"/>
      <c r="Z3569" s="39"/>
      <c r="AA3569" s="39"/>
      <c r="AB3569" s="39"/>
      <c r="AC3569" s="39"/>
      <c r="AD3569" s="39"/>
      <c r="AE3569" s="39"/>
      <c r="AF3569" s="39"/>
      <c r="AG3569" s="39"/>
      <c r="AH3569" s="39"/>
      <c r="AI3569" s="39"/>
      <c r="AJ3569" s="39"/>
      <c r="AK3569" s="39"/>
      <c r="AL3569" s="39"/>
      <c r="AM3569" s="39"/>
      <c r="AN3569" s="39"/>
      <c r="AO3569" s="39"/>
      <c r="AP3569" s="39"/>
      <c r="AQ3569" s="39"/>
      <c r="AR3569" s="39"/>
      <c r="AS3569" s="39"/>
      <c r="AT3569" s="39"/>
      <c r="AU3569" s="39"/>
      <c r="AV3569" s="39"/>
      <c r="AW3569" s="39"/>
      <c r="AX3569" s="39"/>
      <c r="AY3569" s="39"/>
      <c r="AZ3569" s="39"/>
      <c r="BA3569" s="39"/>
      <c r="BB3569" s="39"/>
      <c r="BC3569" s="39"/>
      <c r="BD3569" s="39"/>
      <c r="BE3569" s="39"/>
      <c r="BF3569" s="39"/>
      <c r="BG3569" s="39"/>
      <c r="BH3569" s="39"/>
      <c r="BI3569" s="39"/>
      <c r="BJ3569" s="39"/>
      <c r="BK3569" s="39"/>
      <c r="BL3569" s="39"/>
      <c r="BM3569" s="39"/>
      <c r="BN3569" s="39"/>
      <c r="BO3569" s="39"/>
      <c r="BP3569" s="39"/>
      <c r="BQ3569" s="39"/>
      <c r="BR3569" s="39"/>
      <c r="BS3569" s="39"/>
      <c r="BT3569" s="39"/>
      <c r="BU3569" s="39"/>
      <c r="BV3569" s="39"/>
      <c r="BW3569" s="39"/>
      <c r="BX3569" s="39"/>
      <c r="BY3569" s="39"/>
      <c r="BZ3569" s="39"/>
      <c r="CA3569" s="39"/>
      <c r="CB3569" s="39"/>
      <c r="CC3569" s="39"/>
      <c r="CD3569" s="39"/>
      <c r="CE3569" s="39"/>
      <c r="CF3569" s="39"/>
      <c r="CG3569" s="39"/>
      <c r="CH3569" s="39"/>
      <c r="CI3569" s="39"/>
      <c r="CJ3569" s="39"/>
      <c r="CK3569" s="39"/>
      <c r="CL3569" s="39"/>
      <c r="CM3569" s="39"/>
      <c r="CN3569" s="39"/>
      <c r="CO3569" s="39"/>
      <c r="CP3569" s="39"/>
      <c r="CQ3569" s="39"/>
      <c r="CR3569" s="39"/>
      <c r="CS3569" s="39"/>
      <c r="CT3569" s="39"/>
      <c r="CU3569" s="39"/>
      <c r="CV3569" s="39"/>
      <c r="CW3569" s="39"/>
      <c r="CX3569" s="39"/>
      <c r="CY3569" s="39"/>
      <c r="CZ3569" s="39"/>
      <c r="DA3569" s="39"/>
      <c r="DB3569" s="39"/>
      <c r="DC3569" s="39"/>
      <c r="DD3569" s="39"/>
      <c r="DE3569" s="39"/>
    </row>
    <row r="3570" spans="1:109" s="38" customFormat="1" ht="12">
      <c r="A3570" s="298"/>
      <c r="B3570" s="298"/>
      <c r="C3570" s="298"/>
      <c r="D3570" s="298"/>
      <c r="E3570" s="298"/>
      <c r="F3570" s="298"/>
      <c r="G3570" s="298"/>
      <c r="H3570" s="298"/>
      <c r="I3570" s="298"/>
      <c r="J3570" s="298"/>
      <c r="K3570" s="298"/>
      <c r="L3570" s="299"/>
      <c r="M3570" s="302"/>
      <c r="N3570" s="298"/>
      <c r="O3570" s="238"/>
      <c r="P3570" s="238"/>
      <c r="Q3570" s="238"/>
      <c r="T3570" s="39"/>
      <c r="U3570" s="39"/>
      <c r="V3570" s="39"/>
      <c r="W3570" s="39"/>
      <c r="X3570" s="39"/>
      <c r="Y3570" s="39"/>
      <c r="Z3570" s="39"/>
      <c r="AA3570" s="39"/>
      <c r="AB3570" s="39"/>
      <c r="AC3570" s="39"/>
      <c r="AD3570" s="39"/>
      <c r="AE3570" s="39"/>
      <c r="AF3570" s="39"/>
      <c r="AG3570" s="39"/>
      <c r="AH3570" s="39"/>
      <c r="AI3570" s="39"/>
      <c r="AJ3570" s="39"/>
      <c r="AK3570" s="39"/>
      <c r="AL3570" s="39"/>
      <c r="AM3570" s="39"/>
      <c r="AN3570" s="39"/>
      <c r="AO3570" s="39"/>
      <c r="AP3570" s="39"/>
      <c r="AQ3570" s="39"/>
      <c r="AR3570" s="39"/>
      <c r="AS3570" s="39"/>
      <c r="AT3570" s="39"/>
      <c r="AU3570" s="39"/>
      <c r="AV3570" s="39"/>
      <c r="AW3570" s="39"/>
      <c r="AX3570" s="39"/>
      <c r="AY3570" s="39"/>
      <c r="AZ3570" s="39"/>
      <c r="BA3570" s="39"/>
      <c r="BB3570" s="39"/>
      <c r="BC3570" s="39"/>
      <c r="BD3570" s="39"/>
      <c r="BE3570" s="39"/>
      <c r="BF3570" s="39"/>
      <c r="BG3570" s="39"/>
      <c r="BH3570" s="39"/>
      <c r="BI3570" s="39"/>
      <c r="BJ3570" s="39"/>
      <c r="BK3570" s="39"/>
      <c r="BL3570" s="39"/>
      <c r="BM3570" s="39"/>
      <c r="BN3570" s="39"/>
      <c r="BO3570" s="39"/>
      <c r="BP3570" s="39"/>
      <c r="BQ3570" s="39"/>
      <c r="BR3570" s="39"/>
      <c r="BS3570" s="39"/>
      <c r="BT3570" s="39"/>
      <c r="BU3570" s="39"/>
      <c r="BV3570" s="39"/>
      <c r="BW3570" s="39"/>
      <c r="BX3570" s="39"/>
      <c r="BY3570" s="39"/>
      <c r="BZ3570" s="39"/>
      <c r="CA3570" s="39"/>
      <c r="CB3570" s="39"/>
      <c r="CC3570" s="39"/>
      <c r="CD3570" s="39"/>
      <c r="CE3570" s="39"/>
      <c r="CF3570" s="39"/>
      <c r="CG3570" s="39"/>
      <c r="CH3570" s="39"/>
      <c r="CI3570" s="39"/>
      <c r="CJ3570" s="39"/>
      <c r="CK3570" s="39"/>
      <c r="CL3570" s="39"/>
      <c r="CM3570" s="39"/>
      <c r="CN3570" s="39"/>
      <c r="CO3570" s="39"/>
      <c r="CP3570" s="39"/>
      <c r="CQ3570" s="39"/>
      <c r="CR3570" s="39"/>
      <c r="CS3570" s="39"/>
      <c r="CT3570" s="39"/>
      <c r="CU3570" s="39"/>
      <c r="CV3570" s="39"/>
      <c r="CW3570" s="39"/>
      <c r="CX3570" s="39"/>
      <c r="CY3570" s="39"/>
      <c r="CZ3570" s="39"/>
      <c r="DA3570" s="39"/>
      <c r="DB3570" s="39"/>
      <c r="DC3570" s="39"/>
      <c r="DD3570" s="39"/>
      <c r="DE3570" s="39"/>
    </row>
    <row r="3571" spans="1:109" s="38" customFormat="1" ht="12">
      <c r="A3571" s="298"/>
      <c r="B3571" s="298"/>
      <c r="C3571" s="298"/>
      <c r="D3571" s="298"/>
      <c r="E3571" s="298"/>
      <c r="F3571" s="298"/>
      <c r="G3571" s="298"/>
      <c r="H3571" s="298"/>
      <c r="I3571" s="298"/>
      <c r="J3571" s="298"/>
      <c r="K3571" s="298"/>
      <c r="L3571" s="299"/>
      <c r="M3571" s="302"/>
      <c r="N3571" s="298"/>
      <c r="O3571" s="238"/>
      <c r="P3571" s="238"/>
      <c r="Q3571" s="238"/>
      <c r="T3571" s="39"/>
      <c r="U3571" s="39"/>
      <c r="V3571" s="39"/>
      <c r="W3571" s="39"/>
      <c r="X3571" s="39"/>
      <c r="Y3571" s="39"/>
      <c r="Z3571" s="39"/>
      <c r="AA3571" s="39"/>
      <c r="AB3571" s="39"/>
      <c r="AC3571" s="39"/>
      <c r="AD3571" s="39"/>
      <c r="AE3571" s="39"/>
      <c r="AF3571" s="39"/>
      <c r="AG3571" s="39"/>
      <c r="AH3571" s="39"/>
      <c r="AI3571" s="39"/>
      <c r="AJ3571" s="39"/>
      <c r="AK3571" s="39"/>
      <c r="AL3571" s="39"/>
      <c r="AM3571" s="39"/>
      <c r="AN3571" s="39"/>
      <c r="AO3571" s="39"/>
      <c r="AP3571" s="39"/>
      <c r="AQ3571" s="39"/>
      <c r="AR3571" s="39"/>
      <c r="AS3571" s="39"/>
      <c r="AT3571" s="39"/>
      <c r="AU3571" s="39"/>
      <c r="AV3571" s="39"/>
      <c r="AW3571" s="39"/>
      <c r="AX3571" s="39"/>
      <c r="AY3571" s="39"/>
      <c r="AZ3571" s="39"/>
      <c r="BA3571" s="39"/>
      <c r="BB3571" s="39"/>
      <c r="BC3571" s="39"/>
      <c r="BD3571" s="39"/>
      <c r="BE3571" s="39"/>
      <c r="BF3571" s="39"/>
      <c r="BG3571" s="39"/>
      <c r="BH3571" s="39"/>
      <c r="BI3571" s="39"/>
      <c r="BJ3571" s="39"/>
      <c r="BK3571" s="39"/>
      <c r="BL3571" s="39"/>
      <c r="BM3571" s="39"/>
      <c r="BN3571" s="39"/>
      <c r="BO3571" s="39"/>
      <c r="BP3571" s="39"/>
      <c r="BQ3571" s="39"/>
      <c r="BR3571" s="39"/>
      <c r="BS3571" s="39"/>
      <c r="BT3571" s="39"/>
      <c r="BU3571" s="39"/>
      <c r="BV3571" s="39"/>
      <c r="BW3571" s="39"/>
      <c r="BX3571" s="39"/>
      <c r="BY3571" s="39"/>
      <c r="BZ3571" s="39"/>
      <c r="CA3571" s="39"/>
      <c r="CB3571" s="39"/>
      <c r="CC3571" s="39"/>
      <c r="CD3571" s="39"/>
      <c r="CE3571" s="39"/>
      <c r="CF3571" s="39"/>
      <c r="CG3571" s="39"/>
      <c r="CH3571" s="39"/>
      <c r="CI3571" s="39"/>
      <c r="CJ3571" s="39"/>
      <c r="CK3571" s="39"/>
      <c r="CL3571" s="39"/>
      <c r="CM3571" s="39"/>
      <c r="CN3571" s="39"/>
      <c r="CO3571" s="39"/>
      <c r="CP3571" s="39"/>
      <c r="CQ3571" s="39"/>
      <c r="CR3571" s="39"/>
      <c r="CS3571" s="39"/>
      <c r="CT3571" s="39"/>
      <c r="CU3571" s="39"/>
      <c r="CV3571" s="39"/>
      <c r="CW3571" s="39"/>
      <c r="CX3571" s="39"/>
      <c r="CY3571" s="39"/>
      <c r="CZ3571" s="39"/>
      <c r="DA3571" s="39"/>
      <c r="DB3571" s="39"/>
      <c r="DC3571" s="39"/>
      <c r="DD3571" s="39"/>
      <c r="DE3571" s="39"/>
    </row>
    <row r="3572" spans="1:109" s="38" customFormat="1" ht="12">
      <c r="A3572" s="298"/>
      <c r="B3572" s="298"/>
      <c r="C3572" s="298"/>
      <c r="D3572" s="298"/>
      <c r="E3572" s="298"/>
      <c r="F3572" s="298"/>
      <c r="G3572" s="298"/>
      <c r="H3572" s="298"/>
      <c r="I3572" s="298"/>
      <c r="J3572" s="298"/>
      <c r="K3572" s="298"/>
      <c r="L3572" s="299"/>
      <c r="M3572" s="302"/>
      <c r="N3572" s="298"/>
      <c r="O3572" s="238"/>
      <c r="P3572" s="238"/>
      <c r="Q3572" s="238"/>
      <c r="T3572" s="39"/>
      <c r="U3572" s="39"/>
      <c r="V3572" s="39"/>
      <c r="W3572" s="39"/>
      <c r="X3572" s="39"/>
      <c r="Y3572" s="39"/>
      <c r="Z3572" s="39"/>
      <c r="AA3572" s="39"/>
      <c r="AB3572" s="39"/>
      <c r="AC3572" s="39"/>
      <c r="AD3572" s="39"/>
      <c r="AE3572" s="39"/>
      <c r="AF3572" s="39"/>
      <c r="AG3572" s="39"/>
      <c r="AH3572" s="39"/>
      <c r="AI3572" s="39"/>
      <c r="AJ3572" s="39"/>
      <c r="AK3572" s="39"/>
      <c r="AL3572" s="39"/>
      <c r="AM3572" s="39"/>
      <c r="AN3572" s="39"/>
      <c r="AO3572" s="39"/>
      <c r="AP3572" s="39"/>
      <c r="AQ3572" s="39"/>
      <c r="AR3572" s="39"/>
      <c r="AS3572" s="39"/>
      <c r="AT3572" s="39"/>
      <c r="AU3572" s="39"/>
      <c r="AV3572" s="39"/>
      <c r="AW3572" s="39"/>
      <c r="AX3572" s="39"/>
      <c r="AY3572" s="39"/>
      <c r="AZ3572" s="39"/>
      <c r="BA3572" s="39"/>
      <c r="BB3572" s="39"/>
      <c r="BC3572" s="39"/>
      <c r="BD3572" s="39"/>
      <c r="BE3572" s="39"/>
      <c r="BF3572" s="39"/>
      <c r="BG3572" s="39"/>
      <c r="BH3572" s="39"/>
      <c r="BI3572" s="39"/>
      <c r="BJ3572" s="39"/>
      <c r="BK3572" s="39"/>
      <c r="BL3572" s="39"/>
      <c r="BM3572" s="39"/>
      <c r="BN3572" s="39"/>
      <c r="BO3572" s="39"/>
      <c r="BP3572" s="39"/>
      <c r="BQ3572" s="39"/>
      <c r="BR3572" s="39"/>
      <c r="BS3572" s="39"/>
      <c r="BT3572" s="39"/>
      <c r="BU3572" s="39"/>
      <c r="BV3572" s="39"/>
      <c r="BW3572" s="39"/>
      <c r="BX3572" s="39"/>
      <c r="BY3572" s="39"/>
      <c r="BZ3572" s="39"/>
      <c r="CA3572" s="39"/>
      <c r="CB3572" s="39"/>
      <c r="CC3572" s="39"/>
      <c r="CD3572" s="39"/>
      <c r="CE3572" s="39"/>
      <c r="CF3572" s="39"/>
      <c r="CG3572" s="39"/>
      <c r="CH3572" s="39"/>
      <c r="CI3572" s="39"/>
      <c r="CJ3572" s="39"/>
      <c r="CK3572" s="39"/>
      <c r="CL3572" s="39"/>
      <c r="CM3572" s="39"/>
      <c r="CN3572" s="39"/>
      <c r="CO3572" s="39"/>
      <c r="CP3572" s="39"/>
      <c r="CQ3572" s="39"/>
      <c r="CR3572" s="39"/>
      <c r="CS3572" s="39"/>
      <c r="CT3572" s="39"/>
      <c r="CU3572" s="39"/>
      <c r="CV3572" s="39"/>
      <c r="CW3572" s="39"/>
      <c r="CX3572" s="39"/>
      <c r="CY3572" s="39"/>
      <c r="CZ3572" s="39"/>
      <c r="DA3572" s="39"/>
      <c r="DB3572" s="39"/>
      <c r="DC3572" s="39"/>
      <c r="DD3572" s="39"/>
      <c r="DE3572" s="39"/>
    </row>
    <row r="3573" spans="1:109" s="38" customFormat="1" ht="12">
      <c r="A3573" s="298"/>
      <c r="B3573" s="298"/>
      <c r="C3573" s="298"/>
      <c r="D3573" s="298"/>
      <c r="E3573" s="298"/>
      <c r="F3573" s="298"/>
      <c r="G3573" s="298"/>
      <c r="H3573" s="298"/>
      <c r="I3573" s="298"/>
      <c r="J3573" s="298"/>
      <c r="K3573" s="298"/>
      <c r="L3573" s="299"/>
      <c r="M3573" s="302"/>
      <c r="N3573" s="298"/>
      <c r="O3573" s="238"/>
      <c r="P3573" s="238"/>
      <c r="Q3573" s="238"/>
      <c r="T3573" s="39"/>
      <c r="U3573" s="39"/>
      <c r="V3573" s="39"/>
      <c r="W3573" s="39"/>
      <c r="X3573" s="39"/>
      <c r="Y3573" s="39"/>
      <c r="Z3573" s="39"/>
      <c r="AA3573" s="39"/>
      <c r="AB3573" s="39"/>
      <c r="AC3573" s="39"/>
      <c r="AD3573" s="39"/>
      <c r="AE3573" s="39"/>
      <c r="AF3573" s="39"/>
      <c r="AG3573" s="39"/>
      <c r="AH3573" s="39"/>
      <c r="AI3573" s="39"/>
      <c r="AJ3573" s="39"/>
      <c r="AK3573" s="39"/>
      <c r="AL3573" s="39"/>
      <c r="AM3573" s="39"/>
      <c r="AN3573" s="39"/>
      <c r="AO3573" s="39"/>
      <c r="AP3573" s="39"/>
      <c r="AQ3573" s="39"/>
      <c r="AR3573" s="39"/>
      <c r="AS3573" s="39"/>
      <c r="AT3573" s="39"/>
      <c r="AU3573" s="39"/>
      <c r="AV3573" s="39"/>
      <c r="AW3573" s="39"/>
      <c r="AX3573" s="39"/>
      <c r="AY3573" s="39"/>
      <c r="AZ3573" s="39"/>
      <c r="BA3573" s="39"/>
      <c r="BB3573" s="39"/>
      <c r="BC3573" s="39"/>
      <c r="BD3573" s="39"/>
      <c r="BE3573" s="39"/>
      <c r="BF3573" s="39"/>
      <c r="BG3573" s="39"/>
      <c r="BH3573" s="39"/>
      <c r="BI3573" s="39"/>
      <c r="BJ3573" s="39"/>
      <c r="BK3573" s="39"/>
      <c r="BL3573" s="39"/>
      <c r="BM3573" s="39"/>
      <c r="BN3573" s="39"/>
      <c r="BO3573" s="39"/>
      <c r="BP3573" s="39"/>
      <c r="BQ3573" s="39"/>
      <c r="BR3573" s="39"/>
      <c r="BS3573" s="39"/>
      <c r="BT3573" s="39"/>
      <c r="BU3573" s="39"/>
      <c r="BV3573" s="39"/>
      <c r="BW3573" s="39"/>
      <c r="BX3573" s="39"/>
      <c r="BY3573" s="39"/>
      <c r="BZ3573" s="39"/>
      <c r="CA3573" s="39"/>
      <c r="CB3573" s="39"/>
      <c r="CC3573" s="39"/>
      <c r="CD3573" s="39"/>
      <c r="CE3573" s="39"/>
      <c r="CF3573" s="39"/>
      <c r="CG3573" s="39"/>
      <c r="CH3573" s="39"/>
      <c r="CI3573" s="39"/>
      <c r="CJ3573" s="39"/>
      <c r="CK3573" s="39"/>
      <c r="CL3573" s="39"/>
      <c r="CM3573" s="39"/>
      <c r="CN3573" s="39"/>
      <c r="CO3573" s="39"/>
      <c r="CP3573" s="39"/>
      <c r="CQ3573" s="39"/>
      <c r="CR3573" s="39"/>
      <c r="CS3573" s="39"/>
      <c r="CT3573" s="39"/>
      <c r="CU3573" s="39"/>
      <c r="CV3573" s="39"/>
      <c r="CW3573" s="39"/>
      <c r="CX3573" s="39"/>
      <c r="CY3573" s="39"/>
      <c r="CZ3573" s="39"/>
      <c r="DA3573" s="39"/>
      <c r="DB3573" s="39"/>
      <c r="DC3573" s="39"/>
      <c r="DD3573" s="39"/>
      <c r="DE3573" s="39"/>
    </row>
    <row r="3574" spans="1:109" s="38" customFormat="1" ht="12">
      <c r="A3574" s="298"/>
      <c r="B3574" s="298"/>
      <c r="C3574" s="298"/>
      <c r="D3574" s="298"/>
      <c r="E3574" s="298"/>
      <c r="F3574" s="298"/>
      <c r="G3574" s="298"/>
      <c r="H3574" s="298"/>
      <c r="I3574" s="298"/>
      <c r="J3574" s="298"/>
      <c r="K3574" s="298"/>
      <c r="L3574" s="299"/>
      <c r="M3574" s="302"/>
      <c r="N3574" s="298"/>
      <c r="O3574" s="238"/>
      <c r="P3574" s="238"/>
      <c r="Q3574" s="238"/>
      <c r="T3574" s="39"/>
      <c r="U3574" s="39"/>
      <c r="V3574" s="39"/>
      <c r="W3574" s="39"/>
      <c r="X3574" s="39"/>
      <c r="Y3574" s="39"/>
      <c r="Z3574" s="39"/>
      <c r="AA3574" s="39"/>
      <c r="AB3574" s="39"/>
      <c r="AC3574" s="39"/>
      <c r="AD3574" s="39"/>
      <c r="AE3574" s="39"/>
      <c r="AF3574" s="39"/>
      <c r="AG3574" s="39"/>
      <c r="AH3574" s="39"/>
      <c r="AI3574" s="39"/>
      <c r="AJ3574" s="39"/>
      <c r="AK3574" s="39"/>
      <c r="AL3574" s="39"/>
      <c r="AM3574" s="39"/>
      <c r="AN3574" s="39"/>
      <c r="AO3574" s="39"/>
      <c r="AP3574" s="39"/>
      <c r="AQ3574" s="39"/>
      <c r="AR3574" s="39"/>
      <c r="AS3574" s="39"/>
      <c r="AT3574" s="39"/>
      <c r="AU3574" s="39"/>
      <c r="AV3574" s="39"/>
      <c r="AW3574" s="39"/>
      <c r="AX3574" s="39"/>
      <c r="AY3574" s="39"/>
      <c r="AZ3574" s="39"/>
      <c r="BA3574" s="39"/>
      <c r="BB3574" s="39"/>
      <c r="BC3574" s="39"/>
      <c r="BD3574" s="39"/>
      <c r="BE3574" s="39"/>
      <c r="BF3574" s="39"/>
      <c r="BG3574" s="39"/>
      <c r="BH3574" s="39"/>
      <c r="BI3574" s="39"/>
      <c r="BJ3574" s="39"/>
      <c r="BK3574" s="39"/>
      <c r="BL3574" s="39"/>
      <c r="BM3574" s="39"/>
      <c r="BN3574" s="39"/>
      <c r="BO3574" s="39"/>
      <c r="BP3574" s="39"/>
      <c r="BQ3574" s="39"/>
      <c r="BR3574" s="39"/>
      <c r="BS3574" s="39"/>
      <c r="BT3574" s="39"/>
      <c r="BU3574" s="39"/>
      <c r="BV3574" s="39"/>
      <c r="BW3574" s="39"/>
      <c r="BX3574" s="39"/>
      <c r="BY3574" s="39"/>
      <c r="BZ3574" s="39"/>
      <c r="CA3574" s="39"/>
      <c r="CB3574" s="39"/>
      <c r="CC3574" s="39"/>
      <c r="CD3574" s="39"/>
      <c r="CE3574" s="39"/>
      <c r="CF3574" s="39"/>
      <c r="CG3574" s="39"/>
      <c r="CH3574" s="39"/>
      <c r="CI3574" s="39"/>
      <c r="CJ3574" s="39"/>
      <c r="CK3574" s="39"/>
      <c r="CL3574" s="39"/>
      <c r="CM3574" s="39"/>
      <c r="CN3574" s="39"/>
      <c r="CO3574" s="39"/>
      <c r="CP3574" s="39"/>
      <c r="CQ3574" s="39"/>
      <c r="CR3574" s="39"/>
      <c r="CS3574" s="39"/>
      <c r="CT3574" s="39"/>
      <c r="CU3574" s="39"/>
      <c r="CV3574" s="39"/>
      <c r="CW3574" s="39"/>
      <c r="CX3574" s="39"/>
      <c r="CY3574" s="39"/>
      <c r="CZ3574" s="39"/>
      <c r="DA3574" s="39"/>
      <c r="DB3574" s="39"/>
      <c r="DC3574" s="39"/>
      <c r="DD3574" s="39"/>
      <c r="DE3574" s="39"/>
    </row>
    <row r="3575" spans="1:109" s="38" customFormat="1" ht="12">
      <c r="A3575" s="298"/>
      <c r="B3575" s="298"/>
      <c r="C3575" s="298"/>
      <c r="D3575" s="298"/>
      <c r="E3575" s="298"/>
      <c r="F3575" s="298"/>
      <c r="G3575" s="298"/>
      <c r="H3575" s="298"/>
      <c r="I3575" s="298"/>
      <c r="J3575" s="298"/>
      <c r="K3575" s="298"/>
      <c r="L3575" s="299"/>
      <c r="M3575" s="302"/>
      <c r="N3575" s="298"/>
      <c r="O3575" s="238"/>
      <c r="P3575" s="238"/>
      <c r="Q3575" s="238"/>
      <c r="T3575" s="39"/>
      <c r="U3575" s="39"/>
      <c r="V3575" s="39"/>
      <c r="W3575" s="39"/>
      <c r="X3575" s="39"/>
      <c r="Y3575" s="39"/>
      <c r="Z3575" s="39"/>
      <c r="AA3575" s="39"/>
      <c r="AB3575" s="39"/>
      <c r="AC3575" s="39"/>
      <c r="AD3575" s="39"/>
      <c r="AE3575" s="39"/>
      <c r="AF3575" s="39"/>
      <c r="AG3575" s="39"/>
      <c r="AH3575" s="39"/>
      <c r="AI3575" s="39"/>
      <c r="AJ3575" s="39"/>
      <c r="AK3575" s="39"/>
      <c r="AL3575" s="39"/>
      <c r="AM3575" s="39"/>
      <c r="AN3575" s="39"/>
      <c r="AO3575" s="39"/>
      <c r="AP3575" s="39"/>
      <c r="AQ3575" s="39"/>
      <c r="AR3575" s="39"/>
      <c r="AS3575" s="39"/>
      <c r="AT3575" s="39"/>
      <c r="AU3575" s="39"/>
      <c r="AV3575" s="39"/>
      <c r="AW3575" s="39"/>
      <c r="AX3575" s="39"/>
      <c r="AY3575" s="39"/>
      <c r="AZ3575" s="39"/>
      <c r="BA3575" s="39"/>
      <c r="BB3575" s="39"/>
      <c r="BC3575" s="39"/>
      <c r="BD3575" s="39"/>
      <c r="BE3575" s="39"/>
      <c r="BF3575" s="39"/>
      <c r="BG3575" s="39"/>
      <c r="BH3575" s="39"/>
      <c r="BI3575" s="39"/>
      <c r="BJ3575" s="39"/>
      <c r="BK3575" s="39"/>
      <c r="BL3575" s="39"/>
      <c r="BM3575" s="39"/>
      <c r="BN3575" s="39"/>
      <c r="BO3575" s="39"/>
      <c r="BP3575" s="39"/>
      <c r="BQ3575" s="39"/>
      <c r="BR3575" s="39"/>
      <c r="BS3575" s="39"/>
      <c r="BT3575" s="39"/>
      <c r="BU3575" s="39"/>
      <c r="BV3575" s="39"/>
      <c r="BW3575" s="39"/>
      <c r="BX3575" s="39"/>
      <c r="BY3575" s="39"/>
      <c r="BZ3575" s="39"/>
      <c r="CA3575" s="39"/>
      <c r="CB3575" s="39"/>
      <c r="CC3575" s="39"/>
      <c r="CD3575" s="39"/>
      <c r="CE3575" s="39"/>
      <c r="CF3575" s="39"/>
      <c r="CG3575" s="39"/>
      <c r="CH3575" s="39"/>
      <c r="CI3575" s="39"/>
      <c r="CJ3575" s="39"/>
      <c r="CK3575" s="39"/>
      <c r="CL3575" s="39"/>
      <c r="CM3575" s="39"/>
      <c r="CN3575" s="39"/>
      <c r="CO3575" s="39"/>
      <c r="CP3575" s="39"/>
      <c r="CQ3575" s="39"/>
      <c r="CR3575" s="39"/>
      <c r="CS3575" s="39"/>
      <c r="CT3575" s="39"/>
      <c r="CU3575" s="39"/>
      <c r="CV3575" s="39"/>
      <c r="CW3575" s="39"/>
      <c r="CX3575" s="39"/>
      <c r="CY3575" s="39"/>
      <c r="CZ3575" s="39"/>
      <c r="DA3575" s="39"/>
      <c r="DB3575" s="39"/>
      <c r="DC3575" s="39"/>
      <c r="DD3575" s="39"/>
      <c r="DE3575" s="39"/>
    </row>
    <row r="3576" spans="1:109" s="38" customFormat="1" ht="12">
      <c r="A3576" s="298"/>
      <c r="B3576" s="298"/>
      <c r="C3576" s="298"/>
      <c r="D3576" s="298"/>
      <c r="E3576" s="298"/>
      <c r="F3576" s="298"/>
      <c r="G3576" s="298"/>
      <c r="H3576" s="298"/>
      <c r="I3576" s="298"/>
      <c r="J3576" s="298"/>
      <c r="K3576" s="298"/>
      <c r="L3576" s="299"/>
      <c r="M3576" s="302"/>
      <c r="N3576" s="298"/>
      <c r="O3576" s="238"/>
      <c r="P3576" s="238"/>
      <c r="Q3576" s="238"/>
      <c r="T3576" s="39"/>
      <c r="U3576" s="39"/>
      <c r="V3576" s="39"/>
      <c r="W3576" s="39"/>
      <c r="X3576" s="39"/>
      <c r="Y3576" s="39"/>
      <c r="Z3576" s="39"/>
      <c r="AA3576" s="39"/>
      <c r="AB3576" s="39"/>
      <c r="AC3576" s="39"/>
      <c r="AD3576" s="39"/>
      <c r="AE3576" s="39"/>
      <c r="AF3576" s="39"/>
      <c r="AG3576" s="39"/>
      <c r="AH3576" s="39"/>
      <c r="AI3576" s="39"/>
      <c r="AJ3576" s="39"/>
      <c r="AK3576" s="39"/>
      <c r="AL3576" s="39"/>
      <c r="AM3576" s="39"/>
      <c r="AN3576" s="39"/>
      <c r="AO3576" s="39"/>
      <c r="AP3576" s="39"/>
      <c r="AQ3576" s="39"/>
      <c r="AR3576" s="39"/>
      <c r="AS3576" s="39"/>
      <c r="AT3576" s="39"/>
      <c r="AU3576" s="39"/>
      <c r="AV3576" s="39"/>
      <c r="AW3576" s="39"/>
      <c r="AX3576" s="39"/>
      <c r="AY3576" s="39"/>
      <c r="AZ3576" s="39"/>
      <c r="BA3576" s="39"/>
      <c r="BB3576" s="39"/>
      <c r="BC3576" s="39"/>
      <c r="BD3576" s="39"/>
      <c r="BE3576" s="39"/>
      <c r="BF3576" s="39"/>
      <c r="BG3576" s="39"/>
      <c r="BH3576" s="39"/>
      <c r="BI3576" s="39"/>
      <c r="BJ3576" s="39"/>
      <c r="BK3576" s="39"/>
      <c r="BL3576" s="39"/>
      <c r="BM3576" s="39"/>
      <c r="BN3576" s="39"/>
      <c r="BO3576" s="39"/>
      <c r="BP3576" s="39"/>
      <c r="BQ3576" s="39"/>
      <c r="BR3576" s="39"/>
      <c r="BS3576" s="39"/>
      <c r="BT3576" s="39"/>
      <c r="BU3576" s="39"/>
      <c r="BV3576" s="39"/>
      <c r="BW3576" s="39"/>
      <c r="BX3576" s="39"/>
      <c r="BY3576" s="39"/>
      <c r="BZ3576" s="39"/>
      <c r="CA3576" s="39"/>
      <c r="CB3576" s="39"/>
      <c r="CC3576" s="39"/>
      <c r="CD3576" s="39"/>
      <c r="CE3576" s="39"/>
      <c r="CF3576" s="39"/>
      <c r="CG3576" s="39"/>
      <c r="CH3576" s="39"/>
      <c r="CI3576" s="39"/>
      <c r="CJ3576" s="39"/>
      <c r="CK3576" s="39"/>
      <c r="CL3576" s="39"/>
      <c r="CM3576" s="39"/>
      <c r="CN3576" s="39"/>
      <c r="CO3576" s="39"/>
      <c r="CP3576" s="39"/>
      <c r="CQ3576" s="39"/>
      <c r="CR3576" s="39"/>
      <c r="CS3576" s="39"/>
      <c r="CT3576" s="39"/>
      <c r="CU3576" s="39"/>
      <c r="CV3576" s="39"/>
      <c r="CW3576" s="39"/>
      <c r="CX3576" s="39"/>
      <c r="CY3576" s="39"/>
      <c r="CZ3576" s="39"/>
      <c r="DA3576" s="39"/>
      <c r="DB3576" s="39"/>
      <c r="DC3576" s="39"/>
      <c r="DD3576" s="39"/>
      <c r="DE3576" s="39"/>
    </row>
    <row r="3577" spans="1:109" s="38" customFormat="1" ht="12">
      <c r="A3577" s="298"/>
      <c r="B3577" s="298"/>
      <c r="C3577" s="298"/>
      <c r="D3577" s="298"/>
      <c r="E3577" s="298"/>
      <c r="F3577" s="298"/>
      <c r="G3577" s="298"/>
      <c r="H3577" s="298"/>
      <c r="I3577" s="298"/>
      <c r="J3577" s="298"/>
      <c r="K3577" s="298"/>
      <c r="L3577" s="299"/>
      <c r="M3577" s="302"/>
      <c r="N3577" s="298"/>
      <c r="O3577" s="238"/>
      <c r="P3577" s="238"/>
      <c r="Q3577" s="238"/>
      <c r="T3577" s="39"/>
      <c r="U3577" s="39"/>
      <c r="V3577" s="39"/>
      <c r="W3577" s="39"/>
      <c r="X3577" s="39"/>
      <c r="Y3577" s="39"/>
      <c r="Z3577" s="39"/>
      <c r="AA3577" s="39"/>
      <c r="AB3577" s="39"/>
      <c r="AC3577" s="39"/>
      <c r="AD3577" s="39"/>
      <c r="AE3577" s="39"/>
      <c r="AF3577" s="39"/>
      <c r="AG3577" s="39"/>
      <c r="AH3577" s="39"/>
      <c r="AI3577" s="39"/>
      <c r="AJ3577" s="39"/>
      <c r="AK3577" s="39"/>
      <c r="AL3577" s="39"/>
      <c r="AM3577" s="39"/>
      <c r="AN3577" s="39"/>
      <c r="AO3577" s="39"/>
      <c r="AP3577" s="39"/>
      <c r="AQ3577" s="39"/>
      <c r="AR3577" s="39"/>
      <c r="AS3577" s="39"/>
      <c r="AT3577" s="39"/>
      <c r="AU3577" s="39"/>
      <c r="AV3577" s="39"/>
      <c r="AW3577" s="39"/>
      <c r="AX3577" s="39"/>
      <c r="AY3577" s="39"/>
      <c r="AZ3577" s="39"/>
      <c r="BA3577" s="39"/>
      <c r="BB3577" s="39"/>
      <c r="BC3577" s="39"/>
      <c r="BD3577" s="39"/>
      <c r="BE3577" s="39"/>
      <c r="BF3577" s="39"/>
      <c r="BG3577" s="39"/>
      <c r="BH3577" s="39"/>
      <c r="BI3577" s="39"/>
      <c r="BJ3577" s="39"/>
      <c r="BK3577" s="39"/>
      <c r="BL3577" s="39"/>
      <c r="BM3577" s="39"/>
      <c r="BN3577" s="39"/>
      <c r="BO3577" s="39"/>
      <c r="BP3577" s="39"/>
      <c r="BQ3577" s="39"/>
      <c r="BR3577" s="39"/>
      <c r="BS3577" s="39"/>
      <c r="BT3577" s="39"/>
      <c r="BU3577" s="39"/>
      <c r="BV3577" s="39"/>
      <c r="BW3577" s="39"/>
      <c r="BX3577" s="39"/>
      <c r="BY3577" s="39"/>
      <c r="BZ3577" s="39"/>
      <c r="CA3577" s="39"/>
      <c r="CB3577" s="39"/>
      <c r="CC3577" s="39"/>
      <c r="CD3577" s="39"/>
      <c r="CE3577" s="39"/>
      <c r="CF3577" s="39"/>
      <c r="CG3577" s="39"/>
      <c r="CH3577" s="39"/>
      <c r="CI3577" s="39"/>
      <c r="CJ3577" s="39"/>
      <c r="CK3577" s="39"/>
      <c r="CL3577" s="39"/>
      <c r="CM3577" s="39"/>
      <c r="CN3577" s="39"/>
      <c r="CO3577" s="39"/>
      <c r="CP3577" s="39"/>
      <c r="CQ3577" s="39"/>
      <c r="CR3577" s="39"/>
      <c r="CS3577" s="39"/>
      <c r="CT3577" s="39"/>
      <c r="CU3577" s="39"/>
      <c r="CV3577" s="39"/>
      <c r="CW3577" s="39"/>
      <c r="CX3577" s="39"/>
      <c r="CY3577" s="39"/>
      <c r="CZ3577" s="39"/>
      <c r="DA3577" s="39"/>
      <c r="DB3577" s="39"/>
      <c r="DC3577" s="39"/>
      <c r="DD3577" s="39"/>
      <c r="DE3577" s="39"/>
    </row>
    <row r="3578" spans="1:109" s="38" customFormat="1" ht="12">
      <c r="A3578" s="298"/>
      <c r="B3578" s="298"/>
      <c r="C3578" s="298"/>
      <c r="D3578" s="298"/>
      <c r="E3578" s="298"/>
      <c r="F3578" s="298"/>
      <c r="G3578" s="298"/>
      <c r="H3578" s="298"/>
      <c r="I3578" s="298"/>
      <c r="J3578" s="298"/>
      <c r="K3578" s="298"/>
      <c r="L3578" s="299"/>
      <c r="M3578" s="302"/>
      <c r="N3578" s="298"/>
      <c r="O3578" s="238"/>
      <c r="P3578" s="238"/>
      <c r="Q3578" s="238"/>
      <c r="T3578" s="39"/>
      <c r="U3578" s="39"/>
      <c r="V3578" s="39"/>
      <c r="W3578" s="39"/>
      <c r="X3578" s="39"/>
      <c r="Y3578" s="39"/>
      <c r="Z3578" s="39"/>
      <c r="AA3578" s="39"/>
      <c r="AB3578" s="39"/>
      <c r="AC3578" s="39"/>
      <c r="AD3578" s="39"/>
      <c r="AE3578" s="39"/>
      <c r="AF3578" s="39"/>
      <c r="AG3578" s="39"/>
      <c r="AH3578" s="39"/>
      <c r="AI3578" s="39"/>
      <c r="AJ3578" s="39"/>
      <c r="AK3578" s="39"/>
      <c r="AL3578" s="39"/>
      <c r="AM3578" s="39"/>
      <c r="AN3578" s="39"/>
      <c r="AO3578" s="39"/>
      <c r="AP3578" s="39"/>
      <c r="AQ3578" s="39"/>
      <c r="AR3578" s="39"/>
      <c r="AS3578" s="39"/>
      <c r="AT3578" s="39"/>
      <c r="AU3578" s="39"/>
      <c r="AV3578" s="39"/>
      <c r="AW3578" s="39"/>
      <c r="AX3578" s="39"/>
      <c r="AY3578" s="39"/>
      <c r="AZ3578" s="39"/>
      <c r="BA3578" s="39"/>
      <c r="BB3578" s="39"/>
      <c r="BC3578" s="39"/>
      <c r="BD3578" s="39"/>
      <c r="BE3578" s="39"/>
      <c r="BF3578" s="39"/>
      <c r="BG3578" s="39"/>
      <c r="BH3578" s="39"/>
      <c r="BI3578" s="39"/>
      <c r="BJ3578" s="39"/>
      <c r="BK3578" s="39"/>
      <c r="BL3578" s="39"/>
      <c r="BM3578" s="39"/>
      <c r="BN3578" s="39"/>
      <c r="BO3578" s="39"/>
      <c r="BP3578" s="39"/>
      <c r="BQ3578" s="39"/>
      <c r="BR3578" s="39"/>
      <c r="BS3578" s="39"/>
      <c r="BT3578" s="39"/>
      <c r="BU3578" s="39"/>
      <c r="BV3578" s="39"/>
      <c r="BW3578" s="39"/>
      <c r="BX3578" s="39"/>
      <c r="BY3578" s="39"/>
      <c r="BZ3578" s="39"/>
      <c r="CA3578" s="39"/>
      <c r="CB3578" s="39"/>
      <c r="CC3578" s="39"/>
      <c r="CD3578" s="39"/>
      <c r="CE3578" s="39"/>
      <c r="CF3578" s="39"/>
      <c r="CG3578" s="39"/>
      <c r="CH3578" s="39"/>
      <c r="CI3578" s="39"/>
      <c r="CJ3578" s="39"/>
      <c r="CK3578" s="39"/>
      <c r="CL3578" s="39"/>
      <c r="CM3578" s="39"/>
      <c r="CN3578" s="39"/>
      <c r="CO3578" s="39"/>
      <c r="CP3578" s="39"/>
      <c r="CQ3578" s="39"/>
      <c r="CR3578" s="39"/>
      <c r="CS3578" s="39"/>
      <c r="CT3578" s="39"/>
      <c r="CU3578" s="39"/>
      <c r="CV3578" s="39"/>
      <c r="CW3578" s="39"/>
      <c r="CX3578" s="39"/>
      <c r="CY3578" s="39"/>
      <c r="CZ3578" s="39"/>
      <c r="DA3578" s="39"/>
      <c r="DB3578" s="39"/>
      <c r="DC3578" s="39"/>
      <c r="DD3578" s="39"/>
      <c r="DE3578" s="39"/>
    </row>
    <row r="3579" spans="1:109" s="38" customFormat="1" ht="12">
      <c r="A3579" s="298"/>
      <c r="B3579" s="298"/>
      <c r="C3579" s="298"/>
      <c r="D3579" s="298"/>
      <c r="E3579" s="298"/>
      <c r="F3579" s="298"/>
      <c r="G3579" s="298"/>
      <c r="H3579" s="298"/>
      <c r="I3579" s="298"/>
      <c r="J3579" s="298"/>
      <c r="K3579" s="298"/>
      <c r="L3579" s="299"/>
      <c r="M3579" s="302"/>
      <c r="N3579" s="298"/>
      <c r="O3579" s="238"/>
      <c r="P3579" s="238"/>
      <c r="Q3579" s="238"/>
      <c r="T3579" s="39"/>
      <c r="U3579" s="39"/>
      <c r="V3579" s="39"/>
      <c r="W3579" s="39"/>
      <c r="X3579" s="39"/>
      <c r="Y3579" s="39"/>
      <c r="Z3579" s="39"/>
      <c r="AA3579" s="39"/>
      <c r="AB3579" s="39"/>
      <c r="AC3579" s="39"/>
      <c r="AD3579" s="39"/>
      <c r="AE3579" s="39"/>
      <c r="AF3579" s="39"/>
      <c r="AG3579" s="39"/>
      <c r="AH3579" s="39"/>
      <c r="AI3579" s="39"/>
      <c r="AJ3579" s="39"/>
      <c r="AK3579" s="39"/>
      <c r="AL3579" s="39"/>
      <c r="AM3579" s="39"/>
      <c r="AN3579" s="39"/>
      <c r="AO3579" s="39"/>
      <c r="AP3579" s="39"/>
      <c r="AQ3579" s="39"/>
      <c r="AR3579" s="39"/>
      <c r="AS3579" s="39"/>
      <c r="AT3579" s="39"/>
      <c r="AU3579" s="39"/>
      <c r="AV3579" s="39"/>
      <c r="AW3579" s="39"/>
      <c r="AX3579" s="39"/>
      <c r="AY3579" s="39"/>
      <c r="AZ3579" s="39"/>
      <c r="BA3579" s="39"/>
      <c r="BB3579" s="39"/>
      <c r="BC3579" s="39"/>
      <c r="BD3579" s="39"/>
      <c r="BE3579" s="39"/>
      <c r="BF3579" s="39"/>
      <c r="BG3579" s="39"/>
      <c r="BH3579" s="39"/>
      <c r="BI3579" s="39"/>
      <c r="BJ3579" s="39"/>
      <c r="BK3579" s="39"/>
      <c r="BL3579" s="39"/>
      <c r="BM3579" s="39"/>
      <c r="BN3579" s="39"/>
      <c r="BO3579" s="39"/>
      <c r="BP3579" s="39"/>
      <c r="BQ3579" s="39"/>
      <c r="BR3579" s="39"/>
      <c r="BS3579" s="39"/>
      <c r="BT3579" s="39"/>
      <c r="BU3579" s="39"/>
      <c r="BV3579" s="39"/>
      <c r="BW3579" s="39"/>
      <c r="BX3579" s="39"/>
      <c r="BY3579" s="39"/>
      <c r="BZ3579" s="39"/>
      <c r="CA3579" s="39"/>
      <c r="CB3579" s="39"/>
      <c r="CC3579" s="39"/>
      <c r="CD3579" s="39"/>
      <c r="CE3579" s="39"/>
      <c r="CF3579" s="39"/>
      <c r="CG3579" s="39"/>
      <c r="CH3579" s="39"/>
      <c r="CI3579" s="39"/>
      <c r="CJ3579" s="39"/>
      <c r="CK3579" s="39"/>
      <c r="CL3579" s="39"/>
      <c r="CM3579" s="39"/>
      <c r="CN3579" s="39"/>
      <c r="CO3579" s="39"/>
      <c r="CP3579" s="39"/>
      <c r="CQ3579" s="39"/>
      <c r="CR3579" s="39"/>
      <c r="CS3579" s="39"/>
      <c r="CT3579" s="39"/>
      <c r="CU3579" s="39"/>
      <c r="CV3579" s="39"/>
      <c r="CW3579" s="39"/>
      <c r="CX3579" s="39"/>
      <c r="CY3579" s="39"/>
      <c r="CZ3579" s="39"/>
      <c r="DA3579" s="39"/>
      <c r="DB3579" s="39"/>
      <c r="DC3579" s="39"/>
      <c r="DD3579" s="39"/>
      <c r="DE3579" s="39"/>
    </row>
    <row r="3580" spans="1:109" s="38" customFormat="1" ht="12">
      <c r="A3580" s="298"/>
      <c r="B3580" s="298"/>
      <c r="C3580" s="298"/>
      <c r="D3580" s="298"/>
      <c r="E3580" s="298"/>
      <c r="F3580" s="298"/>
      <c r="G3580" s="298"/>
      <c r="H3580" s="298"/>
      <c r="I3580" s="298"/>
      <c r="J3580" s="298"/>
      <c r="K3580" s="298"/>
      <c r="L3580" s="299"/>
      <c r="M3580" s="302"/>
      <c r="N3580" s="298"/>
      <c r="O3580" s="238"/>
      <c r="P3580" s="238"/>
      <c r="Q3580" s="238"/>
      <c r="T3580" s="39"/>
      <c r="U3580" s="39"/>
      <c r="V3580" s="39"/>
      <c r="W3580" s="39"/>
      <c r="X3580" s="39"/>
      <c r="Y3580" s="39"/>
      <c r="Z3580" s="39"/>
      <c r="AA3580" s="39"/>
      <c r="AB3580" s="39"/>
      <c r="AC3580" s="39"/>
      <c r="AD3580" s="39"/>
      <c r="AE3580" s="39"/>
      <c r="AF3580" s="39"/>
      <c r="AG3580" s="39"/>
      <c r="AH3580" s="39"/>
      <c r="AI3580" s="39"/>
      <c r="AJ3580" s="39"/>
      <c r="AK3580" s="39"/>
      <c r="AL3580" s="39"/>
      <c r="AM3580" s="39"/>
      <c r="AN3580" s="39"/>
      <c r="AO3580" s="39"/>
      <c r="AP3580" s="39"/>
      <c r="AQ3580" s="39"/>
      <c r="AR3580" s="39"/>
      <c r="AS3580" s="39"/>
      <c r="AT3580" s="39"/>
      <c r="AU3580" s="39"/>
      <c r="AV3580" s="39"/>
      <c r="AW3580" s="39"/>
      <c r="AX3580" s="39"/>
      <c r="AY3580" s="39"/>
      <c r="AZ3580" s="39"/>
      <c r="BA3580" s="39"/>
      <c r="BB3580" s="39"/>
      <c r="BC3580" s="39"/>
      <c r="BD3580" s="39"/>
      <c r="BE3580" s="39"/>
      <c r="BF3580" s="39"/>
      <c r="BG3580" s="39"/>
      <c r="BH3580" s="39"/>
      <c r="BI3580" s="39"/>
      <c r="BJ3580" s="39"/>
      <c r="BK3580" s="39"/>
      <c r="BL3580" s="39"/>
      <c r="BM3580" s="39"/>
      <c r="BN3580" s="39"/>
      <c r="BO3580" s="39"/>
      <c r="BP3580" s="39"/>
      <c r="BQ3580" s="39"/>
      <c r="BR3580" s="39"/>
      <c r="BS3580" s="39"/>
      <c r="BT3580" s="39"/>
      <c r="BU3580" s="39"/>
      <c r="BV3580" s="39"/>
      <c r="BW3580" s="39"/>
      <c r="BX3580" s="39"/>
      <c r="BY3580" s="39"/>
      <c r="BZ3580" s="39"/>
      <c r="CA3580" s="39"/>
      <c r="CB3580" s="39"/>
      <c r="CC3580" s="39"/>
      <c r="CD3580" s="39"/>
      <c r="CE3580" s="39"/>
      <c r="CF3580" s="39"/>
      <c r="CG3580" s="39"/>
      <c r="CH3580" s="39"/>
      <c r="CI3580" s="39"/>
      <c r="CJ3580" s="39"/>
      <c r="CK3580" s="39"/>
      <c r="CL3580" s="39"/>
      <c r="CM3580" s="39"/>
      <c r="CN3580" s="39"/>
      <c r="CO3580" s="39"/>
      <c r="CP3580" s="39"/>
      <c r="CQ3580" s="39"/>
      <c r="CR3580" s="39"/>
      <c r="CS3580" s="39"/>
      <c r="CT3580" s="39"/>
      <c r="CU3580" s="39"/>
      <c r="CV3580" s="39"/>
      <c r="CW3580" s="39"/>
      <c r="CX3580" s="39"/>
      <c r="CY3580" s="39"/>
      <c r="CZ3580" s="39"/>
      <c r="DA3580" s="39"/>
      <c r="DB3580" s="39"/>
      <c r="DC3580" s="39"/>
      <c r="DD3580" s="39"/>
      <c r="DE3580" s="39"/>
    </row>
    <row r="3581" spans="1:109" s="38" customFormat="1" ht="12">
      <c r="A3581" s="298"/>
      <c r="B3581" s="298"/>
      <c r="C3581" s="298"/>
      <c r="D3581" s="298"/>
      <c r="E3581" s="298"/>
      <c r="F3581" s="298"/>
      <c r="G3581" s="298"/>
      <c r="H3581" s="298"/>
      <c r="I3581" s="298"/>
      <c r="J3581" s="298"/>
      <c r="K3581" s="298"/>
      <c r="L3581" s="299"/>
      <c r="M3581" s="302"/>
      <c r="N3581" s="298"/>
      <c r="O3581" s="238"/>
      <c r="P3581" s="238"/>
      <c r="Q3581" s="238"/>
      <c r="T3581" s="39"/>
      <c r="U3581" s="39"/>
      <c r="V3581" s="39"/>
      <c r="W3581" s="39"/>
      <c r="X3581" s="39"/>
      <c r="Y3581" s="39"/>
      <c r="Z3581" s="39"/>
      <c r="AA3581" s="39"/>
      <c r="AB3581" s="39"/>
      <c r="AC3581" s="39"/>
      <c r="AD3581" s="39"/>
      <c r="AE3581" s="39"/>
      <c r="AF3581" s="39"/>
      <c r="AG3581" s="39"/>
      <c r="AH3581" s="39"/>
      <c r="AI3581" s="39"/>
      <c r="AJ3581" s="39"/>
      <c r="AK3581" s="39"/>
      <c r="AL3581" s="39"/>
      <c r="AM3581" s="39"/>
      <c r="AN3581" s="39"/>
      <c r="AO3581" s="39"/>
      <c r="AP3581" s="39"/>
      <c r="AQ3581" s="39"/>
      <c r="AR3581" s="39"/>
      <c r="AS3581" s="39"/>
      <c r="AT3581" s="39"/>
      <c r="AU3581" s="39"/>
      <c r="AV3581" s="39"/>
      <c r="AW3581" s="39"/>
      <c r="AX3581" s="39"/>
      <c r="AY3581" s="39"/>
      <c r="AZ3581" s="39"/>
      <c r="BA3581" s="39"/>
      <c r="BB3581" s="39"/>
      <c r="BC3581" s="39"/>
      <c r="BD3581" s="39"/>
      <c r="BE3581" s="39"/>
      <c r="BF3581" s="39"/>
      <c r="BG3581" s="39"/>
      <c r="BH3581" s="39"/>
      <c r="BI3581" s="39"/>
      <c r="BJ3581" s="39"/>
      <c r="BK3581" s="39"/>
      <c r="BL3581" s="39"/>
      <c r="BM3581" s="39"/>
      <c r="BN3581" s="39"/>
      <c r="BO3581" s="39"/>
      <c r="BP3581" s="39"/>
      <c r="BQ3581" s="39"/>
      <c r="BR3581" s="39"/>
      <c r="BS3581" s="39"/>
      <c r="BT3581" s="39"/>
      <c r="BU3581" s="39"/>
      <c r="BV3581" s="39"/>
      <c r="BW3581" s="39"/>
      <c r="BX3581" s="39"/>
      <c r="BY3581" s="39"/>
      <c r="BZ3581" s="39"/>
      <c r="CA3581" s="39"/>
      <c r="CB3581" s="39"/>
      <c r="CC3581" s="39"/>
      <c r="CD3581" s="39"/>
      <c r="CE3581" s="39"/>
      <c r="CF3581" s="39"/>
      <c r="CG3581" s="39"/>
      <c r="CH3581" s="39"/>
      <c r="CI3581" s="39"/>
      <c r="CJ3581" s="39"/>
      <c r="CK3581" s="39"/>
      <c r="CL3581" s="39"/>
      <c r="CM3581" s="39"/>
      <c r="CN3581" s="39"/>
      <c r="CO3581" s="39"/>
      <c r="CP3581" s="39"/>
      <c r="CQ3581" s="39"/>
      <c r="CR3581" s="39"/>
      <c r="CS3581" s="39"/>
      <c r="CT3581" s="39"/>
      <c r="CU3581" s="39"/>
      <c r="CV3581" s="39"/>
      <c r="CW3581" s="39"/>
      <c r="CX3581" s="39"/>
      <c r="CY3581" s="39"/>
      <c r="CZ3581" s="39"/>
      <c r="DA3581" s="39"/>
      <c r="DB3581" s="39"/>
      <c r="DC3581" s="39"/>
      <c r="DD3581" s="39"/>
      <c r="DE3581" s="39"/>
    </row>
    <row r="3582" spans="1:109" s="38" customFormat="1" ht="12">
      <c r="A3582" s="298"/>
      <c r="B3582" s="298"/>
      <c r="C3582" s="298"/>
      <c r="D3582" s="298"/>
      <c r="E3582" s="298"/>
      <c r="F3582" s="298"/>
      <c r="G3582" s="298"/>
      <c r="H3582" s="298"/>
      <c r="I3582" s="298"/>
      <c r="J3582" s="298"/>
      <c r="K3582" s="298"/>
      <c r="L3582" s="299"/>
      <c r="M3582" s="302"/>
      <c r="N3582" s="298"/>
      <c r="O3582" s="238"/>
      <c r="P3582" s="238"/>
      <c r="Q3582" s="238"/>
      <c r="T3582" s="39"/>
      <c r="U3582" s="39"/>
      <c r="V3582" s="39"/>
      <c r="W3582" s="39"/>
      <c r="X3582" s="39"/>
      <c r="Y3582" s="39"/>
      <c r="Z3582" s="39"/>
      <c r="AA3582" s="39"/>
      <c r="AB3582" s="39"/>
      <c r="AC3582" s="39"/>
      <c r="AD3582" s="39"/>
      <c r="AE3582" s="39"/>
      <c r="AF3582" s="39"/>
      <c r="AG3582" s="39"/>
      <c r="AH3582" s="39"/>
      <c r="AI3582" s="39"/>
      <c r="AJ3582" s="39"/>
      <c r="AK3582" s="39"/>
      <c r="AL3582" s="39"/>
      <c r="AM3582" s="39"/>
      <c r="AN3582" s="39"/>
      <c r="AO3582" s="39"/>
      <c r="AP3582" s="39"/>
      <c r="AQ3582" s="39"/>
      <c r="AR3582" s="39"/>
      <c r="AS3582" s="39"/>
      <c r="AT3582" s="39"/>
      <c r="AU3582" s="39"/>
      <c r="AV3582" s="39"/>
      <c r="AW3582" s="39"/>
      <c r="AX3582" s="39"/>
      <c r="AY3582" s="39"/>
      <c r="AZ3582" s="39"/>
      <c r="BA3582" s="39"/>
      <c r="BB3582" s="39"/>
      <c r="BC3582" s="39"/>
      <c r="BD3582" s="39"/>
      <c r="BE3582" s="39"/>
      <c r="BF3582" s="39"/>
      <c r="BG3582" s="39"/>
      <c r="BH3582" s="39"/>
      <c r="BI3582" s="39"/>
      <c r="BJ3582" s="39"/>
      <c r="BK3582" s="39"/>
      <c r="BL3582" s="39"/>
      <c r="BM3582" s="39"/>
      <c r="BN3582" s="39"/>
      <c r="BO3582" s="39"/>
      <c r="BP3582" s="39"/>
      <c r="BQ3582" s="39"/>
      <c r="BR3582" s="39"/>
      <c r="BS3582" s="39"/>
      <c r="BT3582" s="39"/>
      <c r="BU3582" s="39"/>
      <c r="BV3582" s="39"/>
      <c r="BW3582" s="39"/>
      <c r="BX3582" s="39"/>
      <c r="BY3582" s="39"/>
      <c r="BZ3582" s="39"/>
      <c r="CA3582" s="39"/>
      <c r="CB3582" s="39"/>
      <c r="CC3582" s="39"/>
      <c r="CD3582" s="39"/>
      <c r="CE3582" s="39"/>
      <c r="CF3582" s="39"/>
      <c r="CG3582" s="39"/>
      <c r="CH3582" s="39"/>
      <c r="CI3582" s="39"/>
      <c r="CJ3582" s="39"/>
      <c r="CK3582" s="39"/>
      <c r="CL3582" s="39"/>
      <c r="CM3582" s="39"/>
      <c r="CN3582" s="39"/>
      <c r="CO3582" s="39"/>
      <c r="CP3582" s="39"/>
      <c r="CQ3582" s="39"/>
      <c r="CR3582" s="39"/>
      <c r="CS3582" s="39"/>
      <c r="CT3582" s="39"/>
      <c r="CU3582" s="39"/>
      <c r="CV3582" s="39"/>
      <c r="CW3582" s="39"/>
      <c r="CX3582" s="39"/>
      <c r="CY3582" s="39"/>
      <c r="CZ3582" s="39"/>
      <c r="DA3582" s="39"/>
      <c r="DB3582" s="39"/>
      <c r="DC3582" s="39"/>
      <c r="DD3582" s="39"/>
      <c r="DE3582" s="39"/>
    </row>
    <row r="3583" spans="1:109" s="38" customFormat="1" ht="12">
      <c r="A3583" s="298"/>
      <c r="B3583" s="298"/>
      <c r="C3583" s="298"/>
      <c r="D3583" s="298"/>
      <c r="E3583" s="298"/>
      <c r="F3583" s="298"/>
      <c r="G3583" s="298"/>
      <c r="H3583" s="298"/>
      <c r="I3583" s="298"/>
      <c r="J3583" s="298"/>
      <c r="K3583" s="298"/>
      <c r="L3583" s="299"/>
      <c r="M3583" s="302"/>
      <c r="N3583" s="298"/>
      <c r="O3583" s="238"/>
      <c r="P3583" s="238"/>
      <c r="Q3583" s="238"/>
      <c r="T3583" s="39"/>
      <c r="U3583" s="39"/>
      <c r="V3583" s="39"/>
      <c r="W3583" s="39"/>
      <c r="X3583" s="39"/>
      <c r="Y3583" s="39"/>
      <c r="Z3583" s="39"/>
      <c r="AA3583" s="39"/>
      <c r="AB3583" s="39"/>
      <c r="AC3583" s="39"/>
      <c r="AD3583" s="39"/>
      <c r="AE3583" s="39"/>
      <c r="AF3583" s="39"/>
      <c r="AG3583" s="39"/>
      <c r="AH3583" s="39"/>
      <c r="AI3583" s="39"/>
      <c r="AJ3583" s="39"/>
      <c r="AK3583" s="39"/>
      <c r="AL3583" s="39"/>
      <c r="AM3583" s="39"/>
      <c r="AN3583" s="39"/>
      <c r="AO3583" s="39"/>
      <c r="AP3583" s="39"/>
      <c r="AQ3583" s="39"/>
      <c r="AR3583" s="39"/>
      <c r="AS3583" s="39"/>
      <c r="AT3583" s="39"/>
      <c r="AU3583" s="39"/>
      <c r="AV3583" s="39"/>
      <c r="AW3583" s="39"/>
      <c r="AX3583" s="39"/>
      <c r="AY3583" s="39"/>
      <c r="AZ3583" s="39"/>
      <c r="BA3583" s="39"/>
      <c r="BB3583" s="39"/>
      <c r="BC3583" s="39"/>
      <c r="BD3583" s="39"/>
      <c r="BE3583" s="39"/>
      <c r="BF3583" s="39"/>
      <c r="BG3583" s="39"/>
      <c r="BH3583" s="39"/>
      <c r="BI3583" s="39"/>
      <c r="BJ3583" s="39"/>
      <c r="BK3583" s="39"/>
      <c r="BL3583" s="39"/>
      <c r="BM3583" s="39"/>
      <c r="BN3583" s="39"/>
      <c r="BO3583" s="39"/>
      <c r="BP3583" s="39"/>
      <c r="BQ3583" s="39"/>
      <c r="BR3583" s="39"/>
      <c r="BS3583" s="39"/>
      <c r="BT3583" s="39"/>
      <c r="BU3583" s="39"/>
      <c r="BV3583" s="39"/>
      <c r="BW3583" s="39"/>
      <c r="BX3583" s="39"/>
      <c r="BY3583" s="39"/>
      <c r="BZ3583" s="39"/>
      <c r="CA3583" s="39"/>
      <c r="CB3583" s="39"/>
      <c r="CC3583" s="39"/>
      <c r="CD3583" s="39"/>
      <c r="CE3583" s="39"/>
      <c r="CF3583" s="39"/>
      <c r="CG3583" s="39"/>
      <c r="CH3583" s="39"/>
      <c r="CI3583" s="39"/>
      <c r="CJ3583" s="39"/>
      <c r="CK3583" s="39"/>
      <c r="CL3583" s="39"/>
      <c r="CM3583" s="39"/>
      <c r="CN3583" s="39"/>
      <c r="CO3583" s="39"/>
      <c r="CP3583" s="39"/>
      <c r="CQ3583" s="39"/>
      <c r="CR3583" s="39"/>
      <c r="CS3583" s="39"/>
      <c r="CT3583" s="39"/>
      <c r="CU3583" s="39"/>
      <c r="CV3583" s="39"/>
      <c r="CW3583" s="39"/>
      <c r="CX3583" s="39"/>
      <c r="CY3583" s="39"/>
      <c r="CZ3583" s="39"/>
      <c r="DA3583" s="39"/>
      <c r="DB3583" s="39"/>
      <c r="DC3583" s="39"/>
      <c r="DD3583" s="39"/>
      <c r="DE3583" s="39"/>
    </row>
    <row r="3584" spans="1:109" s="38" customFormat="1" ht="12">
      <c r="A3584" s="298"/>
      <c r="B3584" s="298"/>
      <c r="C3584" s="298"/>
      <c r="D3584" s="298"/>
      <c r="E3584" s="298"/>
      <c r="F3584" s="298"/>
      <c r="G3584" s="298"/>
      <c r="H3584" s="298"/>
      <c r="I3584" s="298"/>
      <c r="J3584" s="298"/>
      <c r="K3584" s="298"/>
      <c r="L3584" s="299"/>
      <c r="M3584" s="302"/>
      <c r="N3584" s="298"/>
      <c r="O3584" s="238"/>
      <c r="P3584" s="238"/>
      <c r="Q3584" s="238"/>
      <c r="T3584" s="39"/>
      <c r="U3584" s="39"/>
      <c r="V3584" s="39"/>
      <c r="W3584" s="39"/>
      <c r="X3584" s="39"/>
      <c r="Y3584" s="39"/>
      <c r="Z3584" s="39"/>
      <c r="AA3584" s="39"/>
      <c r="AB3584" s="39"/>
      <c r="AC3584" s="39"/>
      <c r="AD3584" s="39"/>
      <c r="AE3584" s="39"/>
      <c r="AF3584" s="39"/>
      <c r="AG3584" s="39"/>
      <c r="AH3584" s="39"/>
      <c r="AI3584" s="39"/>
      <c r="AJ3584" s="39"/>
      <c r="AK3584" s="39"/>
      <c r="AL3584" s="39"/>
      <c r="AM3584" s="39"/>
      <c r="AN3584" s="39"/>
      <c r="AO3584" s="39"/>
      <c r="AP3584" s="39"/>
      <c r="AQ3584" s="39"/>
      <c r="AR3584" s="39"/>
      <c r="AS3584" s="39"/>
      <c r="AT3584" s="39"/>
      <c r="AU3584" s="39"/>
      <c r="AV3584" s="39"/>
      <c r="AW3584" s="39"/>
      <c r="AX3584" s="39"/>
      <c r="AY3584" s="39"/>
      <c r="AZ3584" s="39"/>
      <c r="BA3584" s="39"/>
      <c r="BB3584" s="39"/>
      <c r="BC3584" s="39"/>
      <c r="BD3584" s="39"/>
      <c r="BE3584" s="39"/>
      <c r="BF3584" s="39"/>
      <c r="BG3584" s="39"/>
      <c r="BH3584" s="39"/>
      <c r="BI3584" s="39"/>
      <c r="BJ3584" s="39"/>
      <c r="BK3584" s="39"/>
      <c r="BL3584" s="39"/>
      <c r="BM3584" s="39"/>
      <c r="BN3584" s="39"/>
      <c r="BO3584" s="39"/>
      <c r="BP3584" s="39"/>
      <c r="BQ3584" s="39"/>
      <c r="BR3584" s="39"/>
      <c r="BS3584" s="39"/>
      <c r="BT3584" s="39"/>
      <c r="BU3584" s="39"/>
      <c r="BV3584" s="39"/>
      <c r="BW3584" s="39"/>
      <c r="BX3584" s="39"/>
      <c r="BY3584" s="39"/>
      <c r="BZ3584" s="39"/>
      <c r="CA3584" s="39"/>
      <c r="CB3584" s="39"/>
      <c r="CC3584" s="39"/>
      <c r="CD3584" s="39"/>
      <c r="CE3584" s="39"/>
      <c r="CF3584" s="39"/>
      <c r="CG3584" s="39"/>
      <c r="CH3584" s="39"/>
      <c r="CI3584" s="39"/>
      <c r="CJ3584" s="39"/>
      <c r="CK3584" s="39"/>
      <c r="CL3584" s="39"/>
      <c r="CM3584" s="39"/>
      <c r="CN3584" s="39"/>
      <c r="CO3584" s="39"/>
      <c r="CP3584" s="39"/>
      <c r="CQ3584" s="39"/>
      <c r="CR3584" s="39"/>
      <c r="CS3584" s="39"/>
      <c r="CT3584" s="39"/>
      <c r="CU3584" s="39"/>
      <c r="CV3584" s="39"/>
      <c r="CW3584" s="39"/>
      <c r="CX3584" s="39"/>
      <c r="CY3584" s="39"/>
      <c r="CZ3584" s="39"/>
      <c r="DA3584" s="39"/>
      <c r="DB3584" s="39"/>
      <c r="DC3584" s="39"/>
      <c r="DD3584" s="39"/>
      <c r="DE3584" s="39"/>
    </row>
    <row r="3585" spans="1:109" s="38" customFormat="1" ht="12">
      <c r="A3585" s="298"/>
      <c r="B3585" s="298"/>
      <c r="C3585" s="298"/>
      <c r="D3585" s="298"/>
      <c r="E3585" s="298"/>
      <c r="F3585" s="298"/>
      <c r="G3585" s="298"/>
      <c r="H3585" s="298"/>
      <c r="I3585" s="298"/>
      <c r="J3585" s="298"/>
      <c r="K3585" s="298"/>
      <c r="L3585" s="299"/>
      <c r="M3585" s="302"/>
      <c r="N3585" s="298"/>
      <c r="O3585" s="238"/>
      <c r="P3585" s="238"/>
      <c r="Q3585" s="238"/>
      <c r="T3585" s="39"/>
      <c r="U3585" s="39"/>
      <c r="V3585" s="39"/>
      <c r="W3585" s="39"/>
      <c r="X3585" s="39"/>
      <c r="Y3585" s="39"/>
      <c r="Z3585" s="39"/>
      <c r="AA3585" s="39"/>
      <c r="AB3585" s="39"/>
      <c r="AC3585" s="39"/>
      <c r="AD3585" s="39"/>
      <c r="AE3585" s="39"/>
      <c r="AF3585" s="39"/>
      <c r="AG3585" s="39"/>
      <c r="AH3585" s="39"/>
      <c r="AI3585" s="39"/>
      <c r="AJ3585" s="39"/>
      <c r="AK3585" s="39"/>
      <c r="AL3585" s="39"/>
      <c r="AM3585" s="39"/>
      <c r="AN3585" s="39"/>
      <c r="AO3585" s="39"/>
      <c r="AP3585" s="39"/>
      <c r="AQ3585" s="39"/>
      <c r="AR3585" s="39"/>
      <c r="AS3585" s="39"/>
      <c r="AT3585" s="39"/>
      <c r="AU3585" s="39"/>
      <c r="AV3585" s="39"/>
      <c r="AW3585" s="39"/>
      <c r="AX3585" s="39"/>
      <c r="AY3585" s="39"/>
      <c r="AZ3585" s="39"/>
      <c r="BA3585" s="39"/>
      <c r="BB3585" s="39"/>
      <c r="BC3585" s="39"/>
      <c r="BD3585" s="39"/>
      <c r="BE3585" s="39"/>
      <c r="BF3585" s="39"/>
      <c r="BG3585" s="39"/>
      <c r="BH3585" s="39"/>
      <c r="BI3585" s="39"/>
      <c r="BJ3585" s="39"/>
      <c r="BK3585" s="39"/>
      <c r="BL3585" s="39"/>
      <c r="BM3585" s="39"/>
      <c r="BN3585" s="39"/>
      <c r="BO3585" s="39"/>
      <c r="BP3585" s="39"/>
      <c r="BQ3585" s="39"/>
      <c r="BR3585" s="39"/>
      <c r="BS3585" s="39"/>
      <c r="BT3585" s="39"/>
      <c r="BU3585" s="39"/>
      <c r="BV3585" s="39"/>
      <c r="BW3585" s="39"/>
      <c r="BX3585" s="39"/>
      <c r="BY3585" s="39"/>
      <c r="BZ3585" s="39"/>
      <c r="CA3585" s="39"/>
      <c r="CB3585" s="39"/>
      <c r="CC3585" s="39"/>
      <c r="CD3585" s="39"/>
      <c r="CE3585" s="39"/>
      <c r="CF3585" s="39"/>
      <c r="CG3585" s="39"/>
      <c r="CH3585" s="39"/>
      <c r="CI3585" s="39"/>
      <c r="CJ3585" s="39"/>
      <c r="CK3585" s="39"/>
      <c r="CL3585" s="39"/>
      <c r="CM3585" s="39"/>
      <c r="CN3585" s="39"/>
      <c r="CO3585" s="39"/>
      <c r="CP3585" s="39"/>
      <c r="CQ3585" s="39"/>
      <c r="CR3585" s="39"/>
      <c r="CS3585" s="39"/>
      <c r="CT3585" s="39"/>
      <c r="CU3585" s="39"/>
      <c r="CV3585" s="39"/>
      <c r="CW3585" s="39"/>
      <c r="CX3585" s="39"/>
      <c r="CY3585" s="39"/>
      <c r="CZ3585" s="39"/>
      <c r="DA3585" s="39"/>
      <c r="DB3585" s="39"/>
      <c r="DC3585" s="39"/>
      <c r="DD3585" s="39"/>
      <c r="DE3585" s="39"/>
    </row>
    <row r="3586" spans="1:109" s="38" customFormat="1" ht="12">
      <c r="A3586" s="298"/>
      <c r="B3586" s="298"/>
      <c r="C3586" s="298"/>
      <c r="D3586" s="298"/>
      <c r="E3586" s="298"/>
      <c r="F3586" s="298"/>
      <c r="G3586" s="298"/>
      <c r="H3586" s="298"/>
      <c r="I3586" s="298"/>
      <c r="J3586" s="298"/>
      <c r="K3586" s="298"/>
      <c r="L3586" s="299"/>
      <c r="M3586" s="302"/>
      <c r="N3586" s="298"/>
      <c r="O3586" s="238"/>
      <c r="P3586" s="238"/>
      <c r="Q3586" s="238"/>
      <c r="T3586" s="39"/>
      <c r="U3586" s="39"/>
      <c r="V3586" s="39"/>
      <c r="W3586" s="39"/>
      <c r="X3586" s="39"/>
      <c r="Y3586" s="39"/>
      <c r="Z3586" s="39"/>
      <c r="AA3586" s="39"/>
      <c r="AB3586" s="39"/>
      <c r="AC3586" s="39"/>
      <c r="AD3586" s="39"/>
      <c r="AE3586" s="39"/>
      <c r="AF3586" s="39"/>
      <c r="AG3586" s="39"/>
      <c r="AH3586" s="39"/>
      <c r="AI3586" s="39"/>
      <c r="AJ3586" s="39"/>
      <c r="AK3586" s="39"/>
      <c r="AL3586" s="39"/>
      <c r="AM3586" s="39"/>
      <c r="AN3586" s="39"/>
      <c r="AO3586" s="39"/>
      <c r="AP3586" s="39"/>
      <c r="AQ3586" s="39"/>
      <c r="AR3586" s="39"/>
      <c r="AS3586" s="39"/>
      <c r="AT3586" s="39"/>
      <c r="AU3586" s="39"/>
      <c r="AV3586" s="39"/>
      <c r="AW3586" s="39"/>
      <c r="AX3586" s="39"/>
      <c r="AY3586" s="39"/>
      <c r="AZ3586" s="39"/>
      <c r="BA3586" s="39"/>
      <c r="BB3586" s="39"/>
      <c r="BC3586" s="39"/>
      <c r="BD3586" s="39"/>
      <c r="BE3586" s="39"/>
      <c r="BF3586" s="39"/>
      <c r="BG3586" s="39"/>
      <c r="BH3586" s="39"/>
      <c r="BI3586" s="39"/>
      <c r="BJ3586" s="39"/>
      <c r="BK3586" s="39"/>
      <c r="BL3586" s="39"/>
      <c r="BM3586" s="39"/>
      <c r="BN3586" s="39"/>
      <c r="BO3586" s="39"/>
      <c r="BP3586" s="39"/>
      <c r="BQ3586" s="39"/>
      <c r="BR3586" s="39"/>
      <c r="BS3586" s="39"/>
      <c r="BT3586" s="39"/>
      <c r="BU3586" s="39"/>
      <c r="BV3586" s="39"/>
      <c r="BW3586" s="39"/>
      <c r="BX3586" s="39"/>
      <c r="BY3586" s="39"/>
      <c r="BZ3586" s="39"/>
      <c r="CA3586" s="39"/>
      <c r="CB3586" s="39"/>
      <c r="CC3586" s="39"/>
      <c r="CD3586" s="39"/>
      <c r="CE3586" s="39"/>
      <c r="CF3586" s="39"/>
      <c r="CG3586" s="39"/>
      <c r="CH3586" s="39"/>
      <c r="CI3586" s="39"/>
      <c r="CJ3586" s="39"/>
      <c r="CK3586" s="39"/>
      <c r="CL3586" s="39"/>
      <c r="CM3586" s="39"/>
      <c r="CN3586" s="39"/>
      <c r="CO3586" s="39"/>
      <c r="CP3586" s="39"/>
      <c r="CQ3586" s="39"/>
      <c r="CR3586" s="39"/>
      <c r="CS3586" s="39"/>
      <c r="CT3586" s="39"/>
      <c r="CU3586" s="39"/>
      <c r="CV3586" s="39"/>
      <c r="CW3586" s="39"/>
      <c r="CX3586" s="39"/>
      <c r="CY3586" s="39"/>
      <c r="CZ3586" s="39"/>
      <c r="DA3586" s="39"/>
      <c r="DB3586" s="39"/>
      <c r="DC3586" s="39"/>
      <c r="DD3586" s="39"/>
      <c r="DE3586" s="39"/>
    </row>
    <row r="3587" spans="1:109" s="38" customFormat="1" ht="12">
      <c r="A3587" s="298"/>
      <c r="B3587" s="298"/>
      <c r="C3587" s="298"/>
      <c r="D3587" s="298"/>
      <c r="E3587" s="298"/>
      <c r="F3587" s="298"/>
      <c r="G3587" s="298"/>
      <c r="H3587" s="298"/>
      <c r="I3587" s="298"/>
      <c r="J3587" s="298"/>
      <c r="K3587" s="298"/>
      <c r="L3587" s="299"/>
      <c r="M3587" s="302"/>
      <c r="N3587" s="298"/>
      <c r="O3587" s="238"/>
      <c r="P3587" s="238"/>
      <c r="Q3587" s="238"/>
      <c r="T3587" s="39"/>
      <c r="U3587" s="39"/>
      <c r="V3587" s="39"/>
      <c r="W3587" s="39"/>
      <c r="X3587" s="39"/>
      <c r="Y3587" s="39"/>
      <c r="Z3587" s="39"/>
      <c r="AA3587" s="39"/>
      <c r="AB3587" s="39"/>
      <c r="AC3587" s="39"/>
      <c r="AD3587" s="39"/>
      <c r="AE3587" s="39"/>
      <c r="AF3587" s="39"/>
      <c r="AG3587" s="39"/>
      <c r="AH3587" s="39"/>
      <c r="AI3587" s="39"/>
      <c r="AJ3587" s="39"/>
      <c r="AK3587" s="39"/>
      <c r="AL3587" s="39"/>
      <c r="AM3587" s="39"/>
      <c r="AN3587" s="39"/>
      <c r="AO3587" s="39"/>
      <c r="AP3587" s="39"/>
      <c r="AQ3587" s="39"/>
      <c r="AR3587" s="39"/>
      <c r="AS3587" s="39"/>
      <c r="AT3587" s="39"/>
      <c r="AU3587" s="39"/>
      <c r="AV3587" s="39"/>
      <c r="AW3587" s="39"/>
      <c r="AX3587" s="39"/>
      <c r="AY3587" s="39"/>
      <c r="AZ3587" s="39"/>
      <c r="BA3587" s="39"/>
      <c r="BB3587" s="39"/>
      <c r="BC3587" s="39"/>
      <c r="BD3587" s="39"/>
      <c r="BE3587" s="39"/>
      <c r="BF3587" s="39"/>
      <c r="BG3587" s="39"/>
      <c r="BH3587" s="39"/>
      <c r="BI3587" s="39"/>
      <c r="BJ3587" s="39"/>
      <c r="BK3587" s="39"/>
      <c r="BL3587" s="39"/>
      <c r="BM3587" s="39"/>
      <c r="BN3587" s="39"/>
      <c r="BO3587" s="39"/>
      <c r="BP3587" s="39"/>
      <c r="BQ3587" s="39"/>
      <c r="BR3587" s="39"/>
      <c r="BS3587" s="39"/>
      <c r="BT3587" s="39"/>
      <c r="BU3587" s="39"/>
      <c r="BV3587" s="39"/>
      <c r="BW3587" s="39"/>
      <c r="BX3587" s="39"/>
      <c r="BY3587" s="39"/>
      <c r="BZ3587" s="39"/>
      <c r="CA3587" s="39"/>
      <c r="CB3587" s="39"/>
      <c r="CC3587" s="39"/>
      <c r="CD3587" s="39"/>
      <c r="CE3587" s="39"/>
      <c r="CF3587" s="39"/>
      <c r="CG3587" s="39"/>
      <c r="CH3587" s="39"/>
      <c r="CI3587" s="39"/>
      <c r="CJ3587" s="39"/>
      <c r="CK3587" s="39"/>
      <c r="CL3587" s="39"/>
      <c r="CM3587" s="39"/>
      <c r="CN3587" s="39"/>
      <c r="CO3587" s="39"/>
      <c r="CP3587" s="39"/>
      <c r="CQ3587" s="39"/>
      <c r="CR3587" s="39"/>
      <c r="CS3587" s="39"/>
      <c r="CT3587" s="39"/>
      <c r="CU3587" s="39"/>
      <c r="CV3587" s="39"/>
      <c r="CW3587" s="39"/>
      <c r="CX3587" s="39"/>
      <c r="CY3587" s="39"/>
      <c r="CZ3587" s="39"/>
      <c r="DA3587" s="39"/>
      <c r="DB3587" s="39"/>
      <c r="DC3587" s="39"/>
      <c r="DD3587" s="39"/>
      <c r="DE3587" s="39"/>
    </row>
    <row r="3588" spans="1:109" s="38" customFormat="1" ht="12">
      <c r="A3588" s="298"/>
      <c r="B3588" s="298"/>
      <c r="C3588" s="298"/>
      <c r="D3588" s="298"/>
      <c r="E3588" s="298"/>
      <c r="F3588" s="298"/>
      <c r="G3588" s="298"/>
      <c r="H3588" s="298"/>
      <c r="I3588" s="298"/>
      <c r="J3588" s="298"/>
      <c r="K3588" s="298"/>
      <c r="L3588" s="299"/>
      <c r="M3588" s="302"/>
      <c r="N3588" s="298"/>
      <c r="O3588" s="238"/>
      <c r="P3588" s="238"/>
      <c r="Q3588" s="238"/>
      <c r="T3588" s="39"/>
      <c r="U3588" s="39"/>
      <c r="V3588" s="39"/>
      <c r="W3588" s="39"/>
      <c r="X3588" s="39"/>
      <c r="Y3588" s="39"/>
      <c r="Z3588" s="39"/>
      <c r="AA3588" s="39"/>
      <c r="AB3588" s="39"/>
      <c r="AC3588" s="39"/>
      <c r="AD3588" s="39"/>
      <c r="AE3588" s="39"/>
      <c r="AF3588" s="39"/>
      <c r="AG3588" s="39"/>
      <c r="AH3588" s="39"/>
      <c r="AI3588" s="39"/>
      <c r="AJ3588" s="39"/>
      <c r="AK3588" s="39"/>
      <c r="AL3588" s="39"/>
      <c r="AM3588" s="39"/>
      <c r="AN3588" s="39"/>
      <c r="AO3588" s="39"/>
      <c r="AP3588" s="39"/>
      <c r="AQ3588" s="39"/>
      <c r="AR3588" s="39"/>
      <c r="AS3588" s="39"/>
      <c r="AT3588" s="39"/>
      <c r="AU3588" s="39"/>
      <c r="AV3588" s="39"/>
      <c r="AW3588" s="39"/>
      <c r="AX3588" s="39"/>
      <c r="AY3588" s="39"/>
      <c r="AZ3588" s="39"/>
      <c r="BA3588" s="39"/>
      <c r="BB3588" s="39"/>
      <c r="BC3588" s="39"/>
      <c r="BD3588" s="39"/>
      <c r="BE3588" s="39"/>
      <c r="BF3588" s="39"/>
      <c r="BG3588" s="39"/>
      <c r="BH3588" s="39"/>
      <c r="BI3588" s="39"/>
      <c r="BJ3588" s="39"/>
      <c r="BK3588" s="39"/>
      <c r="BL3588" s="39"/>
      <c r="BM3588" s="39"/>
      <c r="BN3588" s="39"/>
      <c r="BO3588" s="39"/>
      <c r="BP3588" s="39"/>
      <c r="BQ3588" s="39"/>
      <c r="BR3588" s="39"/>
      <c r="BS3588" s="39"/>
      <c r="BT3588" s="39"/>
      <c r="BU3588" s="39"/>
      <c r="BV3588" s="39"/>
      <c r="BW3588" s="39"/>
      <c r="BX3588" s="39"/>
      <c r="BY3588" s="39"/>
      <c r="BZ3588" s="39"/>
      <c r="CA3588" s="39"/>
      <c r="CB3588" s="39"/>
      <c r="CC3588" s="39"/>
      <c r="CD3588" s="39"/>
      <c r="CE3588" s="39"/>
      <c r="CF3588" s="39"/>
      <c r="CG3588" s="39"/>
      <c r="CH3588" s="39"/>
      <c r="CI3588" s="39"/>
      <c r="CJ3588" s="39"/>
      <c r="CK3588" s="39"/>
      <c r="CL3588" s="39"/>
      <c r="CM3588" s="39"/>
      <c r="CN3588" s="39"/>
      <c r="CO3588" s="39"/>
      <c r="CP3588" s="39"/>
      <c r="CQ3588" s="39"/>
      <c r="CR3588" s="39"/>
      <c r="CS3588" s="39"/>
      <c r="CT3588" s="39"/>
      <c r="CU3588" s="39"/>
      <c r="CV3588" s="39"/>
      <c r="CW3588" s="39"/>
      <c r="CX3588" s="39"/>
      <c r="CY3588" s="39"/>
      <c r="CZ3588" s="39"/>
      <c r="DA3588" s="39"/>
      <c r="DB3588" s="39"/>
      <c r="DC3588" s="39"/>
      <c r="DD3588" s="39"/>
      <c r="DE3588" s="39"/>
    </row>
    <row r="3589" spans="1:109" s="38" customFormat="1" ht="12">
      <c r="A3589" s="298"/>
      <c r="B3589" s="298"/>
      <c r="C3589" s="298"/>
      <c r="D3589" s="298"/>
      <c r="E3589" s="298"/>
      <c r="F3589" s="298"/>
      <c r="G3589" s="298"/>
      <c r="H3589" s="298"/>
      <c r="I3589" s="298"/>
      <c r="J3589" s="298"/>
      <c r="K3589" s="298"/>
      <c r="L3589" s="299"/>
      <c r="M3589" s="302"/>
      <c r="N3589" s="298"/>
      <c r="O3589" s="238"/>
      <c r="P3589" s="238"/>
      <c r="Q3589" s="238"/>
      <c r="T3589" s="39"/>
      <c r="U3589" s="39"/>
      <c r="V3589" s="39"/>
      <c r="W3589" s="39"/>
      <c r="X3589" s="39"/>
      <c r="Y3589" s="39"/>
      <c r="Z3589" s="39"/>
      <c r="AA3589" s="39"/>
      <c r="AB3589" s="39"/>
      <c r="AC3589" s="39"/>
      <c r="AD3589" s="39"/>
      <c r="AE3589" s="39"/>
      <c r="AF3589" s="39"/>
      <c r="AG3589" s="39"/>
      <c r="AH3589" s="39"/>
      <c r="AI3589" s="39"/>
      <c r="AJ3589" s="39"/>
      <c r="AK3589" s="39"/>
      <c r="AL3589" s="39"/>
      <c r="AM3589" s="39"/>
      <c r="AN3589" s="39"/>
      <c r="AO3589" s="39"/>
      <c r="AP3589" s="39"/>
      <c r="AQ3589" s="39"/>
      <c r="AR3589" s="39"/>
      <c r="AS3589" s="39"/>
      <c r="AT3589" s="39"/>
      <c r="AU3589" s="39"/>
      <c r="AV3589" s="39"/>
      <c r="AW3589" s="39"/>
      <c r="AX3589" s="39"/>
      <c r="AY3589" s="39"/>
      <c r="AZ3589" s="39"/>
      <c r="BA3589" s="39"/>
      <c r="BB3589" s="39"/>
      <c r="BC3589" s="39"/>
      <c r="BD3589" s="39"/>
      <c r="BE3589" s="39"/>
      <c r="BF3589" s="39"/>
      <c r="BG3589" s="39"/>
      <c r="BH3589" s="39"/>
      <c r="BI3589" s="39"/>
      <c r="BJ3589" s="39"/>
      <c r="BK3589" s="39"/>
      <c r="BL3589" s="39"/>
      <c r="BM3589" s="39"/>
      <c r="BN3589" s="39"/>
      <c r="BO3589" s="39"/>
      <c r="BP3589" s="39"/>
      <c r="BQ3589" s="39"/>
      <c r="BR3589" s="39"/>
      <c r="BS3589" s="39"/>
      <c r="BT3589" s="39"/>
      <c r="BU3589" s="39"/>
      <c r="BV3589" s="39"/>
      <c r="BW3589" s="39"/>
      <c r="BX3589" s="39"/>
      <c r="BY3589" s="39"/>
      <c r="BZ3589" s="39"/>
      <c r="CA3589" s="39"/>
      <c r="CB3589" s="39"/>
      <c r="CC3589" s="39"/>
      <c r="CD3589" s="39"/>
      <c r="CE3589" s="39"/>
      <c r="CF3589" s="39"/>
      <c r="CG3589" s="39"/>
      <c r="CH3589" s="39"/>
      <c r="CI3589" s="39"/>
      <c r="CJ3589" s="39"/>
      <c r="CK3589" s="39"/>
      <c r="CL3589" s="39"/>
      <c r="CM3589" s="39"/>
      <c r="CN3589" s="39"/>
      <c r="CO3589" s="39"/>
      <c r="CP3589" s="39"/>
      <c r="CQ3589" s="39"/>
      <c r="CR3589" s="39"/>
      <c r="CS3589" s="39"/>
      <c r="CT3589" s="39"/>
      <c r="CU3589" s="39"/>
      <c r="CV3589" s="39"/>
      <c r="CW3589" s="39"/>
      <c r="CX3589" s="39"/>
      <c r="CY3589" s="39"/>
      <c r="CZ3589" s="39"/>
      <c r="DA3589" s="39"/>
      <c r="DB3589" s="39"/>
      <c r="DC3589" s="39"/>
      <c r="DD3589" s="39"/>
      <c r="DE3589" s="39"/>
    </row>
    <row r="3590" spans="1:109" s="38" customFormat="1" ht="12">
      <c r="A3590" s="298"/>
      <c r="B3590" s="298"/>
      <c r="C3590" s="298"/>
      <c r="D3590" s="298"/>
      <c r="E3590" s="298"/>
      <c r="F3590" s="298"/>
      <c r="G3590" s="298"/>
      <c r="H3590" s="298"/>
      <c r="I3590" s="298"/>
      <c r="J3590" s="298"/>
      <c r="K3590" s="298"/>
      <c r="L3590" s="299"/>
      <c r="M3590" s="302"/>
      <c r="N3590" s="298"/>
      <c r="O3590" s="238"/>
      <c r="P3590" s="238"/>
      <c r="Q3590" s="238"/>
      <c r="T3590" s="39"/>
      <c r="U3590" s="39"/>
      <c r="V3590" s="39"/>
      <c r="W3590" s="39"/>
      <c r="X3590" s="39"/>
      <c r="Y3590" s="39"/>
      <c r="Z3590" s="39"/>
      <c r="AA3590" s="39"/>
      <c r="AB3590" s="39"/>
      <c r="AC3590" s="39"/>
      <c r="AD3590" s="39"/>
      <c r="AE3590" s="39"/>
      <c r="AF3590" s="39"/>
      <c r="AG3590" s="39"/>
      <c r="AH3590" s="39"/>
      <c r="AI3590" s="39"/>
      <c r="AJ3590" s="39"/>
      <c r="AK3590" s="39"/>
      <c r="AL3590" s="39"/>
      <c r="AM3590" s="39"/>
      <c r="AN3590" s="39"/>
      <c r="AO3590" s="39"/>
      <c r="AP3590" s="39"/>
      <c r="AQ3590" s="39"/>
      <c r="AR3590" s="39"/>
      <c r="AS3590" s="39"/>
      <c r="AT3590" s="39"/>
      <c r="AU3590" s="39"/>
      <c r="AV3590" s="39"/>
      <c r="AW3590" s="39"/>
      <c r="AX3590" s="39"/>
      <c r="AY3590" s="39"/>
      <c r="AZ3590" s="39"/>
      <c r="BA3590" s="39"/>
      <c r="BB3590" s="39"/>
      <c r="BC3590" s="39"/>
      <c r="BD3590" s="39"/>
      <c r="BE3590" s="39"/>
      <c r="BF3590" s="39"/>
      <c r="BG3590" s="39"/>
      <c r="BH3590" s="39"/>
      <c r="BI3590" s="39"/>
      <c r="BJ3590" s="39"/>
      <c r="BK3590" s="39"/>
      <c r="BL3590" s="39"/>
      <c r="BM3590" s="39"/>
      <c r="BN3590" s="39"/>
      <c r="BO3590" s="39"/>
      <c r="BP3590" s="39"/>
      <c r="BQ3590" s="39"/>
      <c r="BR3590" s="39"/>
      <c r="BS3590" s="39"/>
      <c r="BT3590" s="39"/>
      <c r="BU3590" s="39"/>
      <c r="BV3590" s="39"/>
      <c r="BW3590" s="39"/>
      <c r="BX3590" s="39"/>
      <c r="BY3590" s="39"/>
      <c r="BZ3590" s="39"/>
      <c r="CA3590" s="39"/>
      <c r="CB3590" s="39"/>
      <c r="CC3590" s="39"/>
      <c r="CD3590" s="39"/>
      <c r="CE3590" s="39"/>
      <c r="CF3590" s="39"/>
      <c r="CG3590" s="39"/>
      <c r="CH3590" s="39"/>
      <c r="CI3590" s="39"/>
      <c r="CJ3590" s="39"/>
      <c r="CK3590" s="39"/>
      <c r="CL3590" s="39"/>
      <c r="CM3590" s="39"/>
      <c r="CN3590" s="39"/>
      <c r="CO3590" s="39"/>
      <c r="CP3590" s="39"/>
      <c r="CQ3590" s="39"/>
      <c r="CR3590" s="39"/>
      <c r="CS3590" s="39"/>
      <c r="CT3590" s="39"/>
      <c r="CU3590" s="39"/>
      <c r="CV3590" s="39"/>
      <c r="CW3590" s="39"/>
      <c r="CX3590" s="39"/>
      <c r="CY3590" s="39"/>
      <c r="CZ3590" s="39"/>
      <c r="DA3590" s="39"/>
      <c r="DB3590" s="39"/>
      <c r="DC3590" s="39"/>
      <c r="DD3590" s="39"/>
      <c r="DE3590" s="39"/>
    </row>
    <row r="3591" spans="1:109" s="38" customFormat="1" ht="12">
      <c r="A3591" s="298"/>
      <c r="B3591" s="298"/>
      <c r="C3591" s="298"/>
      <c r="D3591" s="298"/>
      <c r="E3591" s="298"/>
      <c r="F3591" s="298"/>
      <c r="G3591" s="298"/>
      <c r="H3591" s="298"/>
      <c r="I3591" s="298"/>
      <c r="J3591" s="298"/>
      <c r="K3591" s="298"/>
      <c r="L3591" s="299"/>
      <c r="M3591" s="302"/>
      <c r="N3591" s="298"/>
      <c r="O3591" s="238"/>
      <c r="P3591" s="238"/>
      <c r="Q3591" s="238"/>
      <c r="T3591" s="39"/>
      <c r="U3591" s="39"/>
      <c r="V3591" s="39"/>
      <c r="W3591" s="39"/>
      <c r="X3591" s="39"/>
      <c r="Y3591" s="39"/>
      <c r="Z3591" s="39"/>
      <c r="AA3591" s="39"/>
      <c r="AB3591" s="39"/>
      <c r="AC3591" s="39"/>
      <c r="AD3591" s="39"/>
      <c r="AE3591" s="39"/>
      <c r="AF3591" s="39"/>
      <c r="AG3591" s="39"/>
      <c r="AH3591" s="39"/>
      <c r="AI3591" s="39"/>
      <c r="AJ3591" s="39"/>
      <c r="AK3591" s="39"/>
      <c r="AL3591" s="39"/>
      <c r="AM3591" s="39"/>
      <c r="AN3591" s="39"/>
      <c r="AO3591" s="39"/>
      <c r="AP3591" s="39"/>
      <c r="AQ3591" s="39"/>
      <c r="AR3591" s="39"/>
      <c r="AS3591" s="39"/>
      <c r="AT3591" s="39"/>
      <c r="AU3591" s="39"/>
      <c r="AV3591" s="39"/>
      <c r="AW3591" s="39"/>
      <c r="AX3591" s="39"/>
      <c r="AY3591" s="39"/>
      <c r="AZ3591" s="39"/>
      <c r="BA3591" s="39"/>
      <c r="BB3591" s="39"/>
      <c r="BC3591" s="39"/>
      <c r="BD3591" s="39"/>
      <c r="BE3591" s="39"/>
      <c r="BF3591" s="39"/>
      <c r="BG3591" s="39"/>
      <c r="BH3591" s="39"/>
      <c r="BI3591" s="39"/>
      <c r="BJ3591" s="39"/>
      <c r="BK3591" s="39"/>
      <c r="BL3591" s="39"/>
      <c r="BM3591" s="39"/>
      <c r="BN3591" s="39"/>
      <c r="BO3591" s="39"/>
      <c r="BP3591" s="39"/>
      <c r="BQ3591" s="39"/>
      <c r="BR3591" s="39"/>
      <c r="BS3591" s="39"/>
      <c r="BT3591" s="39"/>
      <c r="BU3591" s="39"/>
      <c r="BV3591" s="39"/>
      <c r="BW3591" s="39"/>
      <c r="BX3591" s="39"/>
      <c r="BY3591" s="39"/>
      <c r="BZ3591" s="39"/>
      <c r="CA3591" s="39"/>
      <c r="CB3591" s="39"/>
      <c r="CC3591" s="39"/>
      <c r="CD3591" s="39"/>
      <c r="CE3591" s="39"/>
      <c r="CF3591" s="39"/>
      <c r="CG3591" s="39"/>
      <c r="CH3591" s="39"/>
      <c r="CI3591" s="39"/>
      <c r="CJ3591" s="39"/>
      <c r="CK3591" s="39"/>
      <c r="CL3591" s="39"/>
      <c r="CM3591" s="39"/>
      <c r="CN3591" s="39"/>
      <c r="CO3591" s="39"/>
      <c r="CP3591" s="39"/>
      <c r="CQ3591" s="39"/>
      <c r="CR3591" s="39"/>
      <c r="CS3591" s="39"/>
      <c r="CT3591" s="39"/>
      <c r="CU3591" s="39"/>
      <c r="CV3591" s="39"/>
      <c r="CW3591" s="39"/>
      <c r="CX3591" s="39"/>
      <c r="CY3591" s="39"/>
      <c r="CZ3591" s="39"/>
      <c r="DA3591" s="39"/>
      <c r="DB3591" s="39"/>
      <c r="DC3591" s="39"/>
      <c r="DD3591" s="39"/>
      <c r="DE3591" s="39"/>
    </row>
    <row r="3592" spans="1:109" s="38" customFormat="1" ht="12">
      <c r="A3592" s="298"/>
      <c r="B3592" s="298"/>
      <c r="C3592" s="298"/>
      <c r="D3592" s="298"/>
      <c r="E3592" s="298"/>
      <c r="F3592" s="298"/>
      <c r="G3592" s="298"/>
      <c r="H3592" s="298"/>
      <c r="I3592" s="298"/>
      <c r="J3592" s="298"/>
      <c r="K3592" s="298"/>
      <c r="L3592" s="299"/>
      <c r="M3592" s="302"/>
      <c r="N3592" s="298"/>
      <c r="O3592" s="238"/>
      <c r="P3592" s="238"/>
      <c r="Q3592" s="238"/>
      <c r="T3592" s="39"/>
      <c r="U3592" s="39"/>
      <c r="V3592" s="39"/>
      <c r="W3592" s="39"/>
      <c r="X3592" s="39"/>
      <c r="Y3592" s="39"/>
      <c r="Z3592" s="39"/>
      <c r="AA3592" s="39"/>
      <c r="AB3592" s="39"/>
      <c r="AC3592" s="39"/>
      <c r="AD3592" s="39"/>
      <c r="AE3592" s="39"/>
      <c r="AF3592" s="39"/>
      <c r="AG3592" s="39"/>
      <c r="AH3592" s="39"/>
      <c r="AI3592" s="39"/>
      <c r="AJ3592" s="39"/>
      <c r="AK3592" s="39"/>
      <c r="AL3592" s="39"/>
      <c r="AM3592" s="39"/>
      <c r="AN3592" s="39"/>
      <c r="AO3592" s="39"/>
      <c r="AP3592" s="39"/>
      <c r="AQ3592" s="39"/>
      <c r="AR3592" s="39"/>
      <c r="AS3592" s="39"/>
      <c r="AT3592" s="39"/>
      <c r="AU3592" s="39"/>
      <c r="AV3592" s="39"/>
      <c r="AW3592" s="39"/>
      <c r="AX3592" s="39"/>
      <c r="AY3592" s="39"/>
      <c r="AZ3592" s="39"/>
      <c r="BA3592" s="39"/>
      <c r="BB3592" s="39"/>
      <c r="BC3592" s="39"/>
      <c r="BD3592" s="39"/>
      <c r="BE3592" s="39"/>
      <c r="BF3592" s="39"/>
      <c r="BG3592" s="39"/>
      <c r="BH3592" s="39"/>
      <c r="BI3592" s="39"/>
      <c r="BJ3592" s="39"/>
      <c r="BK3592" s="39"/>
      <c r="BL3592" s="39"/>
      <c r="BM3592" s="39"/>
      <c r="BN3592" s="39"/>
      <c r="BO3592" s="39"/>
      <c r="BP3592" s="39"/>
      <c r="BQ3592" s="39"/>
      <c r="BR3592" s="39"/>
      <c r="BS3592" s="39"/>
      <c r="BT3592" s="39"/>
      <c r="BU3592" s="39"/>
      <c r="BV3592" s="39"/>
      <c r="BW3592" s="39"/>
      <c r="BX3592" s="39"/>
      <c r="BY3592" s="39"/>
      <c r="BZ3592" s="39"/>
      <c r="CA3592" s="39"/>
      <c r="CB3592" s="39"/>
      <c r="CC3592" s="39"/>
      <c r="CD3592" s="39"/>
      <c r="CE3592" s="39"/>
      <c r="CF3592" s="39"/>
      <c r="CG3592" s="39"/>
      <c r="CH3592" s="39"/>
      <c r="CI3592" s="39"/>
      <c r="CJ3592" s="39"/>
      <c r="CK3592" s="39"/>
      <c r="CL3592" s="39"/>
      <c r="CM3592" s="39"/>
      <c r="CN3592" s="39"/>
      <c r="CO3592" s="39"/>
      <c r="CP3592" s="39"/>
      <c r="CQ3592" s="39"/>
      <c r="CR3592" s="39"/>
      <c r="CS3592" s="39"/>
      <c r="CT3592" s="39"/>
      <c r="CU3592" s="39"/>
      <c r="CV3592" s="39"/>
      <c r="CW3592" s="39"/>
      <c r="CX3592" s="39"/>
      <c r="CY3592" s="39"/>
      <c r="CZ3592" s="39"/>
      <c r="DA3592" s="39"/>
      <c r="DB3592" s="39"/>
      <c r="DC3592" s="39"/>
      <c r="DD3592" s="39"/>
      <c r="DE3592" s="39"/>
    </row>
    <row r="3593" spans="1:109" s="38" customFormat="1" ht="12">
      <c r="A3593" s="298"/>
      <c r="B3593" s="298"/>
      <c r="C3593" s="298"/>
      <c r="D3593" s="298"/>
      <c r="E3593" s="298"/>
      <c r="F3593" s="298"/>
      <c r="G3593" s="298"/>
      <c r="H3593" s="298"/>
      <c r="I3593" s="298"/>
      <c r="J3593" s="298"/>
      <c r="K3593" s="298"/>
      <c r="L3593" s="299"/>
      <c r="M3593" s="302"/>
      <c r="N3593" s="298"/>
      <c r="O3593" s="238"/>
      <c r="P3593" s="238"/>
      <c r="Q3593" s="238"/>
      <c r="T3593" s="39"/>
      <c r="U3593" s="39"/>
      <c r="V3593" s="39"/>
      <c r="W3593" s="39"/>
      <c r="X3593" s="39"/>
      <c r="Y3593" s="39"/>
      <c r="Z3593" s="39"/>
      <c r="AA3593" s="39"/>
      <c r="AB3593" s="39"/>
      <c r="AC3593" s="39"/>
      <c r="AD3593" s="39"/>
      <c r="AE3593" s="39"/>
      <c r="AF3593" s="39"/>
      <c r="AG3593" s="39"/>
      <c r="AH3593" s="39"/>
      <c r="AI3593" s="39"/>
      <c r="AJ3593" s="39"/>
      <c r="AK3593" s="39"/>
      <c r="AL3593" s="39"/>
      <c r="AM3593" s="39"/>
      <c r="AN3593" s="39"/>
      <c r="AO3593" s="39"/>
      <c r="AP3593" s="39"/>
      <c r="AQ3593" s="39"/>
      <c r="AR3593" s="39"/>
      <c r="AS3593" s="39"/>
      <c r="AT3593" s="39"/>
      <c r="AU3593" s="39"/>
      <c r="AV3593" s="39"/>
      <c r="AW3593" s="39"/>
      <c r="AX3593" s="39"/>
      <c r="AY3593" s="39"/>
      <c r="AZ3593" s="39"/>
      <c r="BA3593" s="39"/>
      <c r="BB3593" s="39"/>
      <c r="BC3593" s="39"/>
      <c r="BD3593" s="39"/>
      <c r="BE3593" s="39"/>
      <c r="BF3593" s="39"/>
      <c r="BG3593" s="39"/>
      <c r="BH3593" s="39"/>
      <c r="BI3593" s="39"/>
      <c r="BJ3593" s="39"/>
      <c r="BK3593" s="39"/>
      <c r="BL3593" s="39"/>
      <c r="BM3593" s="39"/>
      <c r="BN3593" s="39"/>
      <c r="BO3593" s="39"/>
      <c r="BP3593" s="39"/>
      <c r="BQ3593" s="39"/>
      <c r="BR3593" s="39"/>
      <c r="BS3593" s="39"/>
      <c r="BT3593" s="39"/>
      <c r="BU3593" s="39"/>
      <c r="BV3593" s="39"/>
      <c r="BW3593" s="39"/>
      <c r="BX3593" s="39"/>
      <c r="BY3593" s="39"/>
      <c r="BZ3593" s="39"/>
      <c r="CA3593" s="39"/>
      <c r="CB3593" s="39"/>
      <c r="CC3593" s="39"/>
      <c r="CD3593" s="39"/>
      <c r="CE3593" s="39"/>
      <c r="CF3593" s="39"/>
      <c r="CG3593" s="39"/>
      <c r="CH3593" s="39"/>
      <c r="CI3593" s="39"/>
      <c r="CJ3593" s="39"/>
      <c r="CK3593" s="39"/>
      <c r="CL3593" s="39"/>
      <c r="CM3593" s="39"/>
      <c r="CN3593" s="39"/>
      <c r="CO3593" s="39"/>
      <c r="CP3593" s="39"/>
      <c r="CQ3593" s="39"/>
      <c r="CR3593" s="39"/>
      <c r="CS3593" s="39"/>
      <c r="CT3593" s="39"/>
      <c r="CU3593" s="39"/>
      <c r="CV3593" s="39"/>
      <c r="CW3593" s="39"/>
      <c r="CX3593" s="39"/>
      <c r="CY3593" s="39"/>
      <c r="CZ3593" s="39"/>
      <c r="DA3593" s="39"/>
      <c r="DB3593" s="39"/>
      <c r="DC3593" s="39"/>
      <c r="DD3593" s="39"/>
      <c r="DE3593" s="39"/>
    </row>
    <row r="3594" spans="1:109" s="38" customFormat="1" ht="12">
      <c r="A3594" s="298"/>
      <c r="B3594" s="298"/>
      <c r="C3594" s="298"/>
      <c r="D3594" s="298"/>
      <c r="E3594" s="298"/>
      <c r="F3594" s="298"/>
      <c r="G3594" s="298"/>
      <c r="H3594" s="298"/>
      <c r="I3594" s="298"/>
      <c r="J3594" s="298"/>
      <c r="K3594" s="298"/>
      <c r="L3594" s="299"/>
      <c r="M3594" s="302"/>
      <c r="N3594" s="298"/>
      <c r="O3594" s="238"/>
      <c r="P3594" s="238"/>
      <c r="Q3594" s="238"/>
      <c r="T3594" s="39"/>
      <c r="U3594" s="39"/>
      <c r="V3594" s="39"/>
      <c r="W3594" s="39"/>
      <c r="X3594" s="39"/>
      <c r="Y3594" s="39"/>
      <c r="Z3594" s="39"/>
      <c r="AA3594" s="39"/>
      <c r="AB3594" s="39"/>
      <c r="AC3594" s="39"/>
      <c r="AD3594" s="39"/>
      <c r="AE3594" s="39"/>
      <c r="AF3594" s="39"/>
      <c r="AG3594" s="39"/>
      <c r="AH3594" s="39"/>
      <c r="AI3594" s="39"/>
      <c r="AJ3594" s="39"/>
      <c r="AK3594" s="39"/>
      <c r="AL3594" s="39"/>
      <c r="AM3594" s="39"/>
      <c r="AN3594" s="39"/>
      <c r="AO3594" s="39"/>
      <c r="AP3594" s="39"/>
      <c r="AQ3594" s="39"/>
      <c r="AR3594" s="39"/>
      <c r="AS3594" s="39"/>
      <c r="AT3594" s="39"/>
      <c r="AU3594" s="39"/>
      <c r="AV3594" s="39"/>
      <c r="AW3594" s="39"/>
      <c r="AX3594" s="39"/>
      <c r="AY3594" s="39"/>
      <c r="AZ3594" s="39"/>
      <c r="BA3594" s="39"/>
      <c r="BB3594" s="39"/>
      <c r="BC3594" s="39"/>
      <c r="BD3594" s="39"/>
      <c r="BE3594" s="39"/>
      <c r="BF3594" s="39"/>
      <c r="BG3594" s="39"/>
      <c r="BH3594" s="39"/>
      <c r="BI3594" s="39"/>
      <c r="BJ3594" s="39"/>
      <c r="BK3594" s="39"/>
      <c r="BL3594" s="39"/>
      <c r="BM3594" s="39"/>
      <c r="BN3594" s="39"/>
      <c r="BO3594" s="39"/>
      <c r="BP3594" s="39"/>
      <c r="BQ3594" s="39"/>
      <c r="BR3594" s="39"/>
      <c r="BS3594" s="39"/>
      <c r="BT3594" s="39"/>
      <c r="BU3594" s="39"/>
      <c r="BV3594" s="39"/>
      <c r="BW3594" s="39"/>
      <c r="BX3594" s="39"/>
      <c r="BY3594" s="39"/>
      <c r="BZ3594" s="39"/>
      <c r="CA3594" s="39"/>
      <c r="CB3594" s="39"/>
      <c r="CC3594" s="39"/>
      <c r="CD3594" s="39"/>
      <c r="CE3594" s="39"/>
      <c r="CF3594" s="39"/>
      <c r="CG3594" s="39"/>
      <c r="CH3594" s="39"/>
      <c r="CI3594" s="39"/>
      <c r="CJ3594" s="39"/>
      <c r="CK3594" s="39"/>
      <c r="CL3594" s="39"/>
      <c r="CM3594" s="39"/>
      <c r="CN3594" s="39"/>
      <c r="CO3594" s="39"/>
      <c r="CP3594" s="39"/>
      <c r="CQ3594" s="39"/>
      <c r="CR3594" s="39"/>
      <c r="CS3594" s="39"/>
      <c r="CT3594" s="39"/>
      <c r="CU3594" s="39"/>
      <c r="CV3594" s="39"/>
      <c r="CW3594" s="39"/>
      <c r="CX3594" s="39"/>
      <c r="CY3594" s="39"/>
      <c r="CZ3594" s="39"/>
      <c r="DA3594" s="39"/>
      <c r="DB3594" s="39"/>
      <c r="DC3594" s="39"/>
      <c r="DD3594" s="39"/>
      <c r="DE3594" s="39"/>
    </row>
    <row r="3595" spans="1:109" s="38" customFormat="1" ht="12">
      <c r="A3595" s="298"/>
      <c r="B3595" s="298"/>
      <c r="C3595" s="298"/>
      <c r="D3595" s="298"/>
      <c r="E3595" s="298"/>
      <c r="F3595" s="298"/>
      <c r="G3595" s="298"/>
      <c r="H3595" s="298"/>
      <c r="I3595" s="298"/>
      <c r="J3595" s="298"/>
      <c r="K3595" s="298"/>
      <c r="L3595" s="299"/>
      <c r="M3595" s="302"/>
      <c r="N3595" s="298"/>
      <c r="O3595" s="238"/>
      <c r="P3595" s="238"/>
      <c r="Q3595" s="238"/>
      <c r="T3595" s="39"/>
      <c r="U3595" s="39"/>
      <c r="V3595" s="39"/>
      <c r="W3595" s="39"/>
      <c r="X3595" s="39"/>
      <c r="Y3595" s="39"/>
      <c r="Z3595" s="39"/>
      <c r="AA3595" s="39"/>
      <c r="AB3595" s="39"/>
      <c r="AC3595" s="39"/>
      <c r="AD3595" s="39"/>
      <c r="AE3595" s="39"/>
      <c r="AF3595" s="39"/>
      <c r="AG3595" s="39"/>
      <c r="AH3595" s="39"/>
      <c r="AI3595" s="39"/>
      <c r="AJ3595" s="39"/>
      <c r="AK3595" s="39"/>
      <c r="AL3595" s="39"/>
      <c r="AM3595" s="39"/>
      <c r="AN3595" s="39"/>
      <c r="AO3595" s="39"/>
      <c r="AP3595" s="39"/>
      <c r="AQ3595" s="39"/>
      <c r="AR3595" s="39"/>
      <c r="AS3595" s="39"/>
      <c r="AT3595" s="39"/>
      <c r="AU3595" s="39"/>
      <c r="AV3595" s="39"/>
      <c r="AW3595" s="39"/>
      <c r="AX3595" s="39"/>
      <c r="AY3595" s="39"/>
      <c r="AZ3595" s="39"/>
      <c r="BA3595" s="39"/>
      <c r="BB3595" s="39"/>
      <c r="BC3595" s="39"/>
      <c r="BD3595" s="39"/>
      <c r="BE3595" s="39"/>
      <c r="BF3595" s="39"/>
      <c r="BG3595" s="39"/>
      <c r="BH3595" s="39"/>
      <c r="BI3595" s="39"/>
      <c r="BJ3595" s="39"/>
      <c r="BK3595" s="39"/>
      <c r="BL3595" s="39"/>
      <c r="BM3595" s="39"/>
      <c r="BN3595" s="39"/>
      <c r="BO3595" s="39"/>
      <c r="BP3595" s="39"/>
      <c r="BQ3595" s="39"/>
      <c r="BR3595" s="39"/>
      <c r="BS3595" s="39"/>
      <c r="BT3595" s="39"/>
      <c r="BU3595" s="39"/>
      <c r="BV3595" s="39"/>
      <c r="BW3595" s="39"/>
      <c r="BX3595" s="39"/>
      <c r="BY3595" s="39"/>
      <c r="BZ3595" s="39"/>
      <c r="CA3595" s="39"/>
      <c r="CB3595" s="39"/>
      <c r="CC3595" s="39"/>
      <c r="CD3595" s="39"/>
      <c r="CE3595" s="39"/>
      <c r="CF3595" s="39"/>
      <c r="CG3595" s="39"/>
      <c r="CH3595" s="39"/>
      <c r="CI3595" s="39"/>
      <c r="CJ3595" s="39"/>
      <c r="CK3595" s="39"/>
      <c r="CL3595" s="39"/>
      <c r="CM3595" s="39"/>
      <c r="CN3595" s="39"/>
      <c r="CO3595" s="39"/>
      <c r="CP3595" s="39"/>
      <c r="CQ3595" s="39"/>
      <c r="CR3595" s="39"/>
      <c r="CS3595" s="39"/>
      <c r="CT3595" s="39"/>
      <c r="CU3595" s="39"/>
      <c r="CV3595" s="39"/>
      <c r="CW3595" s="39"/>
      <c r="CX3595" s="39"/>
      <c r="CY3595" s="39"/>
      <c r="CZ3595" s="39"/>
      <c r="DA3595" s="39"/>
      <c r="DB3595" s="39"/>
      <c r="DC3595" s="39"/>
      <c r="DD3595" s="39"/>
      <c r="DE3595" s="39"/>
    </row>
    <row r="3596" spans="1:109" s="38" customFormat="1" ht="12">
      <c r="A3596" s="298"/>
      <c r="B3596" s="298"/>
      <c r="C3596" s="298"/>
      <c r="D3596" s="298"/>
      <c r="E3596" s="298"/>
      <c r="F3596" s="298"/>
      <c r="G3596" s="298"/>
      <c r="H3596" s="298"/>
      <c r="I3596" s="298"/>
      <c r="J3596" s="298"/>
      <c r="K3596" s="298"/>
      <c r="L3596" s="299"/>
      <c r="M3596" s="302"/>
      <c r="N3596" s="298"/>
      <c r="O3596" s="238"/>
      <c r="P3596" s="238"/>
      <c r="Q3596" s="238"/>
      <c r="T3596" s="39"/>
      <c r="U3596" s="39"/>
      <c r="V3596" s="39"/>
      <c r="W3596" s="39"/>
      <c r="X3596" s="39"/>
      <c r="Y3596" s="39"/>
      <c r="Z3596" s="39"/>
      <c r="AA3596" s="39"/>
      <c r="AB3596" s="39"/>
      <c r="AC3596" s="39"/>
      <c r="AD3596" s="39"/>
      <c r="AE3596" s="39"/>
      <c r="AF3596" s="39"/>
      <c r="AG3596" s="39"/>
      <c r="AH3596" s="39"/>
      <c r="AI3596" s="39"/>
      <c r="AJ3596" s="39"/>
      <c r="AK3596" s="39"/>
      <c r="AL3596" s="39"/>
      <c r="AM3596" s="39"/>
      <c r="AN3596" s="39"/>
      <c r="AO3596" s="39"/>
      <c r="AP3596" s="39"/>
      <c r="AQ3596" s="39"/>
      <c r="AR3596" s="39"/>
      <c r="AS3596" s="39"/>
      <c r="AT3596" s="39"/>
      <c r="AU3596" s="39"/>
      <c r="AV3596" s="39"/>
      <c r="AW3596" s="39"/>
      <c r="AX3596" s="39"/>
      <c r="AY3596" s="39"/>
      <c r="AZ3596" s="39"/>
      <c r="BA3596" s="39"/>
      <c r="BB3596" s="39"/>
      <c r="BC3596" s="39"/>
      <c r="BD3596" s="39"/>
      <c r="BE3596" s="39"/>
      <c r="BF3596" s="39"/>
      <c r="BG3596" s="39"/>
      <c r="BH3596" s="39"/>
      <c r="BI3596" s="39"/>
      <c r="BJ3596" s="39"/>
      <c r="BK3596" s="39"/>
      <c r="BL3596" s="39"/>
      <c r="BM3596" s="39"/>
      <c r="BN3596" s="39"/>
      <c r="BO3596" s="39"/>
      <c r="BP3596" s="39"/>
      <c r="BQ3596" s="39"/>
      <c r="BR3596" s="39"/>
      <c r="BS3596" s="39"/>
      <c r="BT3596" s="39"/>
      <c r="BU3596" s="39"/>
      <c r="BV3596" s="39"/>
      <c r="BW3596" s="39"/>
      <c r="BX3596" s="39"/>
      <c r="BY3596" s="39"/>
      <c r="BZ3596" s="39"/>
      <c r="CA3596" s="39"/>
      <c r="CB3596" s="39"/>
      <c r="CC3596" s="39"/>
      <c r="CD3596" s="39"/>
      <c r="CE3596" s="39"/>
      <c r="CF3596" s="39"/>
      <c r="CG3596" s="39"/>
      <c r="CH3596" s="39"/>
      <c r="CI3596" s="39"/>
      <c r="CJ3596" s="39"/>
      <c r="CK3596" s="39"/>
      <c r="CL3596" s="39"/>
      <c r="CM3596" s="39"/>
      <c r="CN3596" s="39"/>
      <c r="CO3596" s="39"/>
      <c r="CP3596" s="39"/>
      <c r="CQ3596" s="39"/>
      <c r="CR3596" s="39"/>
      <c r="CS3596" s="39"/>
      <c r="CT3596" s="39"/>
      <c r="CU3596" s="39"/>
      <c r="CV3596" s="39"/>
      <c r="CW3596" s="39"/>
      <c r="CX3596" s="39"/>
      <c r="CY3596" s="39"/>
      <c r="CZ3596" s="39"/>
      <c r="DA3596" s="39"/>
      <c r="DB3596" s="39"/>
      <c r="DC3596" s="39"/>
      <c r="DD3596" s="39"/>
      <c r="DE3596" s="39"/>
    </row>
    <row r="3597" spans="1:109" s="38" customFormat="1" ht="12">
      <c r="A3597" s="298"/>
      <c r="B3597" s="298"/>
      <c r="C3597" s="298"/>
      <c r="D3597" s="298"/>
      <c r="E3597" s="298"/>
      <c r="F3597" s="298"/>
      <c r="G3597" s="298"/>
      <c r="H3597" s="298"/>
      <c r="I3597" s="298"/>
      <c r="J3597" s="298"/>
      <c r="K3597" s="298"/>
      <c r="L3597" s="299"/>
      <c r="M3597" s="302"/>
      <c r="N3597" s="298"/>
      <c r="O3597" s="238"/>
      <c r="P3597" s="238"/>
      <c r="Q3597" s="238"/>
      <c r="T3597" s="39"/>
      <c r="U3597" s="39"/>
      <c r="V3597" s="39"/>
      <c r="W3597" s="39"/>
      <c r="X3597" s="39"/>
      <c r="Y3597" s="39"/>
      <c r="Z3597" s="39"/>
      <c r="AA3597" s="39"/>
      <c r="AB3597" s="39"/>
      <c r="AC3597" s="39"/>
      <c r="AD3597" s="39"/>
      <c r="AE3597" s="39"/>
      <c r="AF3597" s="39"/>
      <c r="AG3597" s="39"/>
      <c r="AH3597" s="39"/>
      <c r="AI3597" s="39"/>
      <c r="AJ3597" s="39"/>
      <c r="AK3597" s="39"/>
      <c r="AL3597" s="39"/>
      <c r="AM3597" s="39"/>
      <c r="AN3597" s="39"/>
      <c r="AO3597" s="39"/>
      <c r="AP3597" s="39"/>
      <c r="AQ3597" s="39"/>
      <c r="AR3597" s="39"/>
      <c r="AS3597" s="39"/>
      <c r="AT3597" s="39"/>
      <c r="AU3597" s="39"/>
      <c r="AV3597" s="39"/>
      <c r="AW3597" s="39"/>
      <c r="AX3597" s="39"/>
      <c r="AY3597" s="39"/>
      <c r="AZ3597" s="39"/>
      <c r="BA3597" s="39"/>
      <c r="BB3597" s="39"/>
      <c r="BC3597" s="39"/>
      <c r="BD3597" s="39"/>
      <c r="BE3597" s="39"/>
      <c r="BF3597" s="39"/>
      <c r="BG3597" s="39"/>
      <c r="BH3597" s="39"/>
      <c r="BI3597" s="39"/>
      <c r="BJ3597" s="39"/>
      <c r="BK3597" s="39"/>
      <c r="BL3597" s="39"/>
      <c r="BM3597" s="39"/>
      <c r="BN3597" s="39"/>
      <c r="BO3597" s="39"/>
      <c r="BP3597" s="39"/>
      <c r="BQ3597" s="39"/>
      <c r="BR3597" s="39"/>
      <c r="BS3597" s="39"/>
      <c r="BT3597" s="39"/>
      <c r="BU3597" s="39"/>
      <c r="BV3597" s="39"/>
      <c r="BW3597" s="39"/>
      <c r="BX3597" s="39"/>
      <c r="BY3597" s="39"/>
      <c r="BZ3597" s="39"/>
      <c r="CA3597" s="39"/>
      <c r="CB3597" s="39"/>
      <c r="CC3597" s="39"/>
      <c r="CD3597" s="39"/>
      <c r="CE3597" s="39"/>
      <c r="CF3597" s="39"/>
      <c r="CG3597" s="39"/>
      <c r="CH3597" s="39"/>
      <c r="CI3597" s="39"/>
      <c r="CJ3597" s="39"/>
      <c r="CK3597" s="39"/>
      <c r="CL3597" s="39"/>
      <c r="CM3597" s="39"/>
      <c r="CN3597" s="39"/>
      <c r="CO3597" s="39"/>
      <c r="CP3597" s="39"/>
      <c r="CQ3597" s="39"/>
      <c r="CR3597" s="39"/>
      <c r="CS3597" s="39"/>
      <c r="CT3597" s="39"/>
      <c r="CU3597" s="39"/>
      <c r="CV3597" s="39"/>
      <c r="CW3597" s="39"/>
      <c r="CX3597" s="39"/>
      <c r="CY3597" s="39"/>
      <c r="CZ3597" s="39"/>
      <c r="DA3597" s="39"/>
      <c r="DB3597" s="39"/>
      <c r="DC3597" s="39"/>
      <c r="DD3597" s="39"/>
      <c r="DE3597" s="39"/>
    </row>
    <row r="3598" spans="1:109" s="38" customFormat="1" ht="12">
      <c r="A3598" s="298"/>
      <c r="B3598" s="298"/>
      <c r="C3598" s="298"/>
      <c r="D3598" s="298"/>
      <c r="E3598" s="298"/>
      <c r="F3598" s="298"/>
      <c r="G3598" s="298"/>
      <c r="H3598" s="298"/>
      <c r="I3598" s="298"/>
      <c r="J3598" s="298"/>
      <c r="K3598" s="298"/>
      <c r="L3598" s="299"/>
      <c r="M3598" s="302"/>
      <c r="N3598" s="298"/>
      <c r="O3598" s="238"/>
      <c r="P3598" s="238"/>
      <c r="Q3598" s="238"/>
      <c r="T3598" s="39"/>
      <c r="U3598" s="39"/>
      <c r="V3598" s="39"/>
      <c r="W3598" s="39"/>
      <c r="X3598" s="39"/>
      <c r="Y3598" s="39"/>
      <c r="Z3598" s="39"/>
      <c r="AA3598" s="39"/>
      <c r="AB3598" s="39"/>
      <c r="AC3598" s="39"/>
      <c r="AD3598" s="39"/>
      <c r="AE3598" s="39"/>
      <c r="AF3598" s="39"/>
      <c r="AG3598" s="39"/>
      <c r="AH3598" s="39"/>
      <c r="AI3598" s="39"/>
      <c r="AJ3598" s="39"/>
      <c r="AK3598" s="39"/>
      <c r="AL3598" s="39"/>
      <c r="AM3598" s="39"/>
      <c r="AN3598" s="39"/>
      <c r="AO3598" s="39"/>
      <c r="AP3598" s="39"/>
      <c r="AQ3598" s="39"/>
      <c r="AR3598" s="39"/>
      <c r="AS3598" s="39"/>
      <c r="AT3598" s="39"/>
      <c r="AU3598" s="39"/>
      <c r="AV3598" s="39"/>
      <c r="AW3598" s="39"/>
      <c r="AX3598" s="39"/>
      <c r="AY3598" s="39"/>
      <c r="AZ3598" s="39"/>
      <c r="BA3598" s="39"/>
      <c r="BB3598" s="39"/>
      <c r="BC3598" s="39"/>
      <c r="BD3598" s="39"/>
      <c r="BE3598" s="39"/>
      <c r="BF3598" s="39"/>
      <c r="BG3598" s="39"/>
      <c r="BH3598" s="39"/>
      <c r="BI3598" s="39"/>
      <c r="BJ3598" s="39"/>
      <c r="BK3598" s="39"/>
      <c r="BL3598" s="39"/>
      <c r="BM3598" s="39"/>
      <c r="BN3598" s="39"/>
      <c r="BO3598" s="39"/>
      <c r="BP3598" s="39"/>
      <c r="BQ3598" s="39"/>
      <c r="BR3598" s="39"/>
      <c r="BS3598" s="39"/>
      <c r="BT3598" s="39"/>
      <c r="BU3598" s="39"/>
      <c r="BV3598" s="39"/>
      <c r="BW3598" s="39"/>
      <c r="BX3598" s="39"/>
      <c r="BY3598" s="39"/>
      <c r="BZ3598" s="39"/>
      <c r="CA3598" s="39"/>
      <c r="CB3598" s="39"/>
      <c r="CC3598" s="39"/>
      <c r="CD3598" s="39"/>
      <c r="CE3598" s="39"/>
      <c r="CF3598" s="39"/>
      <c r="CG3598" s="39"/>
      <c r="CH3598" s="39"/>
      <c r="CI3598" s="39"/>
      <c r="CJ3598" s="39"/>
      <c r="CK3598" s="39"/>
      <c r="CL3598" s="39"/>
      <c r="CM3598" s="39"/>
      <c r="CN3598" s="39"/>
      <c r="CO3598" s="39"/>
      <c r="CP3598" s="39"/>
      <c r="CQ3598" s="39"/>
      <c r="CR3598" s="39"/>
      <c r="CS3598" s="39"/>
      <c r="CT3598" s="39"/>
      <c r="CU3598" s="39"/>
      <c r="CV3598" s="39"/>
      <c r="CW3598" s="39"/>
      <c r="CX3598" s="39"/>
      <c r="CY3598" s="39"/>
      <c r="CZ3598" s="39"/>
      <c r="DA3598" s="39"/>
      <c r="DB3598" s="39"/>
      <c r="DC3598" s="39"/>
      <c r="DD3598" s="39"/>
      <c r="DE3598" s="39"/>
    </row>
    <row r="3599" spans="1:109" s="38" customFormat="1" ht="12">
      <c r="A3599" s="298"/>
      <c r="B3599" s="298"/>
      <c r="C3599" s="298"/>
      <c r="D3599" s="298"/>
      <c r="E3599" s="298"/>
      <c r="F3599" s="298"/>
      <c r="G3599" s="298"/>
      <c r="H3599" s="298"/>
      <c r="I3599" s="298"/>
      <c r="J3599" s="298"/>
      <c r="K3599" s="298"/>
      <c r="L3599" s="299"/>
      <c r="M3599" s="302"/>
      <c r="N3599" s="298"/>
      <c r="O3599" s="238"/>
      <c r="P3599" s="238"/>
      <c r="Q3599" s="238"/>
      <c r="T3599" s="39"/>
      <c r="U3599" s="39"/>
      <c r="V3599" s="39"/>
      <c r="W3599" s="39"/>
      <c r="X3599" s="39"/>
      <c r="Y3599" s="39"/>
      <c r="Z3599" s="39"/>
      <c r="AA3599" s="39"/>
      <c r="AB3599" s="39"/>
      <c r="AC3599" s="39"/>
      <c r="AD3599" s="39"/>
      <c r="AE3599" s="39"/>
      <c r="AF3599" s="39"/>
      <c r="AG3599" s="39"/>
      <c r="AH3599" s="39"/>
      <c r="AI3599" s="39"/>
      <c r="AJ3599" s="39"/>
      <c r="AK3599" s="39"/>
      <c r="AL3599" s="39"/>
      <c r="AM3599" s="39"/>
      <c r="AN3599" s="39"/>
      <c r="AO3599" s="39"/>
      <c r="AP3599" s="39"/>
      <c r="AQ3599" s="39"/>
      <c r="AR3599" s="39"/>
      <c r="AS3599" s="39"/>
      <c r="AT3599" s="39"/>
      <c r="AU3599" s="39"/>
      <c r="AV3599" s="39"/>
      <c r="AW3599" s="39"/>
      <c r="AX3599" s="39"/>
      <c r="AY3599" s="39"/>
      <c r="AZ3599" s="39"/>
      <c r="BA3599" s="39"/>
      <c r="BB3599" s="39"/>
      <c r="BC3599" s="39"/>
      <c r="BD3599" s="39"/>
      <c r="BE3599" s="39"/>
      <c r="BF3599" s="39"/>
      <c r="BG3599" s="39"/>
      <c r="BH3599" s="39"/>
      <c r="BI3599" s="39"/>
      <c r="BJ3599" s="39"/>
      <c r="BK3599" s="39"/>
      <c r="BL3599" s="39"/>
      <c r="BM3599" s="39"/>
      <c r="BN3599" s="39"/>
      <c r="BO3599" s="39"/>
      <c r="BP3599" s="39"/>
      <c r="BQ3599" s="39"/>
      <c r="BR3599" s="39"/>
      <c r="BS3599" s="39"/>
      <c r="BT3599" s="39"/>
      <c r="BU3599" s="39"/>
      <c r="BV3599" s="39"/>
      <c r="BW3599" s="39"/>
      <c r="BX3599" s="39"/>
      <c r="BY3599" s="39"/>
      <c r="BZ3599" s="39"/>
      <c r="CA3599" s="39"/>
      <c r="CB3599" s="39"/>
      <c r="CC3599" s="39"/>
      <c r="CD3599" s="39"/>
      <c r="CE3599" s="39"/>
      <c r="CF3599" s="39"/>
      <c r="CG3599" s="39"/>
      <c r="CH3599" s="39"/>
      <c r="CI3599" s="39"/>
      <c r="CJ3599" s="39"/>
      <c r="CK3599" s="39"/>
      <c r="CL3599" s="39"/>
      <c r="CM3599" s="39"/>
      <c r="CN3599" s="39"/>
      <c r="CO3599" s="39"/>
      <c r="CP3599" s="39"/>
      <c r="CQ3599" s="39"/>
      <c r="CR3599" s="39"/>
      <c r="CS3599" s="39"/>
      <c r="CT3599" s="39"/>
      <c r="CU3599" s="39"/>
      <c r="CV3599" s="39"/>
      <c r="CW3599" s="39"/>
      <c r="CX3599" s="39"/>
      <c r="CY3599" s="39"/>
      <c r="CZ3599" s="39"/>
      <c r="DA3599" s="39"/>
      <c r="DB3599" s="39"/>
      <c r="DC3599" s="39"/>
      <c r="DD3599" s="39"/>
      <c r="DE3599" s="39"/>
    </row>
    <row r="3600" spans="1:109" s="38" customFormat="1" ht="12">
      <c r="A3600" s="298"/>
      <c r="B3600" s="298"/>
      <c r="C3600" s="298"/>
      <c r="D3600" s="298"/>
      <c r="E3600" s="298"/>
      <c r="F3600" s="298"/>
      <c r="G3600" s="298"/>
      <c r="H3600" s="298"/>
      <c r="I3600" s="298"/>
      <c r="J3600" s="298"/>
      <c r="K3600" s="298"/>
      <c r="L3600" s="299"/>
      <c r="M3600" s="302"/>
      <c r="N3600" s="298"/>
      <c r="O3600" s="238"/>
      <c r="P3600" s="238"/>
      <c r="Q3600" s="238"/>
      <c r="T3600" s="39"/>
      <c r="U3600" s="39"/>
      <c r="V3600" s="39"/>
      <c r="W3600" s="39"/>
      <c r="X3600" s="39"/>
      <c r="Y3600" s="39"/>
      <c r="Z3600" s="39"/>
      <c r="AA3600" s="39"/>
      <c r="AB3600" s="39"/>
      <c r="AC3600" s="39"/>
      <c r="AD3600" s="39"/>
      <c r="AE3600" s="39"/>
      <c r="AF3600" s="39"/>
      <c r="AG3600" s="39"/>
      <c r="AH3600" s="39"/>
      <c r="AI3600" s="39"/>
      <c r="AJ3600" s="39"/>
      <c r="AK3600" s="39"/>
      <c r="AL3600" s="39"/>
      <c r="AM3600" s="39"/>
      <c r="AN3600" s="39"/>
      <c r="AO3600" s="39"/>
      <c r="AP3600" s="39"/>
      <c r="AQ3600" s="39"/>
      <c r="AR3600" s="39"/>
      <c r="AS3600" s="39"/>
      <c r="AT3600" s="39"/>
      <c r="AU3600" s="39"/>
      <c r="AV3600" s="39"/>
      <c r="AW3600" s="39"/>
      <c r="AX3600" s="39"/>
      <c r="AY3600" s="39"/>
      <c r="AZ3600" s="39"/>
      <c r="BA3600" s="39"/>
      <c r="BB3600" s="39"/>
      <c r="BC3600" s="39"/>
      <c r="BD3600" s="39"/>
      <c r="BE3600" s="39"/>
      <c r="BF3600" s="39"/>
      <c r="BG3600" s="39"/>
      <c r="BH3600" s="39"/>
      <c r="BI3600" s="39"/>
      <c r="BJ3600" s="39"/>
      <c r="BK3600" s="39"/>
      <c r="BL3600" s="39"/>
      <c r="BM3600" s="39"/>
      <c r="BN3600" s="39"/>
      <c r="BO3600" s="39"/>
      <c r="BP3600" s="39"/>
      <c r="BQ3600" s="39"/>
      <c r="BR3600" s="39"/>
      <c r="BS3600" s="39"/>
      <c r="BT3600" s="39"/>
      <c r="BU3600" s="39"/>
      <c r="BV3600" s="39"/>
      <c r="BW3600" s="39"/>
      <c r="BX3600" s="39"/>
      <c r="BY3600" s="39"/>
      <c r="BZ3600" s="39"/>
      <c r="CA3600" s="39"/>
      <c r="CB3600" s="39"/>
      <c r="CC3600" s="39"/>
      <c r="CD3600" s="39"/>
      <c r="CE3600" s="39"/>
      <c r="CF3600" s="39"/>
      <c r="CG3600" s="39"/>
      <c r="CH3600" s="39"/>
      <c r="CI3600" s="39"/>
      <c r="CJ3600" s="39"/>
      <c r="CK3600" s="39"/>
      <c r="CL3600" s="39"/>
      <c r="CM3600" s="39"/>
      <c r="CN3600" s="39"/>
      <c r="CO3600" s="39"/>
      <c r="CP3600" s="39"/>
      <c r="CQ3600" s="39"/>
      <c r="CR3600" s="39"/>
      <c r="CS3600" s="39"/>
      <c r="CT3600" s="39"/>
      <c r="CU3600" s="39"/>
      <c r="CV3600" s="39"/>
      <c r="CW3600" s="39"/>
      <c r="CX3600" s="39"/>
      <c r="CY3600" s="39"/>
      <c r="CZ3600" s="39"/>
      <c r="DA3600" s="39"/>
      <c r="DB3600" s="39"/>
      <c r="DC3600" s="39"/>
      <c r="DD3600" s="39"/>
      <c r="DE3600" s="39"/>
    </row>
    <row r="3601" spans="1:109" s="38" customFormat="1" ht="12">
      <c r="A3601" s="298"/>
      <c r="B3601" s="298"/>
      <c r="C3601" s="298"/>
      <c r="D3601" s="298"/>
      <c r="E3601" s="298"/>
      <c r="F3601" s="298"/>
      <c r="G3601" s="298"/>
      <c r="H3601" s="298"/>
      <c r="I3601" s="298"/>
      <c r="J3601" s="298"/>
      <c r="K3601" s="298"/>
      <c r="L3601" s="299"/>
      <c r="M3601" s="302"/>
      <c r="N3601" s="298"/>
      <c r="O3601" s="238"/>
      <c r="P3601" s="238"/>
      <c r="Q3601" s="238"/>
      <c r="T3601" s="39"/>
      <c r="U3601" s="39"/>
      <c r="V3601" s="39"/>
      <c r="W3601" s="39"/>
      <c r="X3601" s="39"/>
      <c r="Y3601" s="39"/>
      <c r="Z3601" s="39"/>
      <c r="AA3601" s="39"/>
      <c r="AB3601" s="39"/>
      <c r="AC3601" s="39"/>
      <c r="AD3601" s="39"/>
      <c r="AE3601" s="39"/>
      <c r="AF3601" s="39"/>
      <c r="AG3601" s="39"/>
      <c r="AH3601" s="39"/>
      <c r="AI3601" s="39"/>
      <c r="AJ3601" s="39"/>
      <c r="AK3601" s="39"/>
      <c r="AL3601" s="39"/>
      <c r="AM3601" s="39"/>
      <c r="AN3601" s="39"/>
      <c r="AO3601" s="39"/>
      <c r="AP3601" s="39"/>
      <c r="AQ3601" s="39"/>
      <c r="AR3601" s="39"/>
      <c r="AS3601" s="39"/>
      <c r="AT3601" s="39"/>
      <c r="AU3601" s="39"/>
      <c r="AV3601" s="39"/>
      <c r="AW3601" s="39"/>
      <c r="AX3601" s="39"/>
      <c r="AY3601" s="39"/>
      <c r="AZ3601" s="39"/>
      <c r="BA3601" s="39"/>
      <c r="BB3601" s="39"/>
      <c r="BC3601" s="39"/>
      <c r="BD3601" s="39"/>
      <c r="BE3601" s="39"/>
      <c r="BF3601" s="39"/>
      <c r="BG3601" s="39"/>
      <c r="BH3601" s="39"/>
      <c r="BI3601" s="39"/>
      <c r="BJ3601" s="39"/>
      <c r="BK3601" s="39"/>
      <c r="BL3601" s="39"/>
      <c r="BM3601" s="39"/>
      <c r="BN3601" s="39"/>
      <c r="BO3601" s="39"/>
      <c r="BP3601" s="39"/>
      <c r="BQ3601" s="39"/>
      <c r="BR3601" s="39"/>
      <c r="BS3601" s="39"/>
      <c r="BT3601" s="39"/>
      <c r="BU3601" s="39"/>
      <c r="BV3601" s="39"/>
      <c r="BW3601" s="39"/>
      <c r="BX3601" s="39"/>
      <c r="BY3601" s="39"/>
      <c r="BZ3601" s="39"/>
      <c r="CA3601" s="39"/>
      <c r="CB3601" s="39"/>
      <c r="CC3601" s="39"/>
      <c r="CD3601" s="39"/>
      <c r="CE3601" s="39"/>
      <c r="CF3601" s="39"/>
      <c r="CG3601" s="39"/>
      <c r="CH3601" s="39"/>
      <c r="CI3601" s="39"/>
      <c r="CJ3601" s="39"/>
      <c r="CK3601" s="39"/>
      <c r="CL3601" s="39"/>
      <c r="CM3601" s="39"/>
      <c r="CN3601" s="39"/>
      <c r="CO3601" s="39"/>
      <c r="CP3601" s="39"/>
      <c r="CQ3601" s="39"/>
      <c r="CR3601" s="39"/>
      <c r="CS3601" s="39"/>
      <c r="CT3601" s="39"/>
      <c r="CU3601" s="39"/>
      <c r="CV3601" s="39"/>
      <c r="CW3601" s="39"/>
      <c r="CX3601" s="39"/>
      <c r="CY3601" s="39"/>
      <c r="CZ3601" s="39"/>
      <c r="DA3601" s="39"/>
      <c r="DB3601" s="39"/>
      <c r="DC3601" s="39"/>
      <c r="DD3601" s="39"/>
      <c r="DE3601" s="39"/>
    </row>
    <row r="3602" spans="1:109" s="38" customFormat="1" ht="12">
      <c r="A3602" s="298"/>
      <c r="B3602" s="298"/>
      <c r="C3602" s="298"/>
      <c r="D3602" s="298"/>
      <c r="E3602" s="298"/>
      <c r="F3602" s="298"/>
      <c r="G3602" s="298"/>
      <c r="H3602" s="298"/>
      <c r="I3602" s="298"/>
      <c r="J3602" s="298"/>
      <c r="K3602" s="298"/>
      <c r="L3602" s="299"/>
      <c r="M3602" s="302"/>
      <c r="N3602" s="298"/>
      <c r="O3602" s="238"/>
      <c r="P3602" s="238"/>
      <c r="Q3602" s="238"/>
      <c r="T3602" s="39"/>
      <c r="U3602" s="39"/>
      <c r="V3602" s="39"/>
      <c r="W3602" s="39"/>
      <c r="X3602" s="39"/>
      <c r="Y3602" s="39"/>
      <c r="Z3602" s="39"/>
      <c r="AA3602" s="39"/>
      <c r="AB3602" s="39"/>
      <c r="AC3602" s="39"/>
      <c r="AD3602" s="39"/>
      <c r="AE3602" s="39"/>
      <c r="AF3602" s="39"/>
      <c r="AG3602" s="39"/>
      <c r="AH3602" s="39"/>
      <c r="AI3602" s="39"/>
      <c r="AJ3602" s="39"/>
      <c r="AK3602" s="39"/>
      <c r="AL3602" s="39"/>
      <c r="AM3602" s="39"/>
      <c r="AN3602" s="39"/>
      <c r="AO3602" s="39"/>
      <c r="AP3602" s="39"/>
      <c r="AQ3602" s="39"/>
      <c r="AR3602" s="39"/>
      <c r="AS3602" s="39"/>
      <c r="AT3602" s="39"/>
      <c r="AU3602" s="39"/>
      <c r="AV3602" s="39"/>
      <c r="AW3602" s="39"/>
      <c r="AX3602" s="39"/>
      <c r="AY3602" s="39"/>
      <c r="AZ3602" s="39"/>
      <c r="BA3602" s="39"/>
      <c r="BB3602" s="39"/>
      <c r="BC3602" s="39"/>
      <c r="BD3602" s="39"/>
      <c r="BE3602" s="39"/>
      <c r="BF3602" s="39"/>
      <c r="BG3602" s="39"/>
      <c r="BH3602" s="39"/>
      <c r="BI3602" s="39"/>
      <c r="BJ3602" s="39"/>
      <c r="BK3602" s="39"/>
      <c r="BL3602" s="39"/>
      <c r="BM3602" s="39"/>
      <c r="BN3602" s="39"/>
      <c r="BO3602" s="39"/>
      <c r="BP3602" s="39"/>
      <c r="BQ3602" s="39"/>
      <c r="BR3602" s="39"/>
      <c r="BS3602" s="39"/>
      <c r="BT3602" s="39"/>
      <c r="BU3602" s="39"/>
      <c r="BV3602" s="39"/>
      <c r="BW3602" s="39"/>
      <c r="BX3602" s="39"/>
      <c r="BY3602" s="39"/>
      <c r="BZ3602" s="39"/>
      <c r="CA3602" s="39"/>
      <c r="CB3602" s="39"/>
      <c r="CC3602" s="39"/>
      <c r="CD3602" s="39"/>
      <c r="CE3602" s="39"/>
      <c r="CF3602" s="39"/>
      <c r="CG3602" s="39"/>
      <c r="CH3602" s="39"/>
      <c r="CI3602" s="39"/>
      <c r="CJ3602" s="39"/>
      <c r="CK3602" s="39"/>
      <c r="CL3602" s="39"/>
      <c r="CM3602" s="39"/>
      <c r="CN3602" s="39"/>
      <c r="CO3602" s="39"/>
      <c r="CP3602" s="39"/>
      <c r="CQ3602" s="39"/>
      <c r="CR3602" s="39"/>
      <c r="CS3602" s="39"/>
      <c r="CT3602" s="39"/>
      <c r="CU3602" s="39"/>
      <c r="CV3602" s="39"/>
      <c r="CW3602" s="39"/>
      <c r="CX3602" s="39"/>
      <c r="CY3602" s="39"/>
      <c r="CZ3602" s="39"/>
      <c r="DA3602" s="39"/>
      <c r="DB3602" s="39"/>
      <c r="DC3602" s="39"/>
      <c r="DD3602" s="39"/>
      <c r="DE3602" s="39"/>
    </row>
    <row r="3603" spans="1:109" s="38" customFormat="1" ht="12">
      <c r="A3603" s="298"/>
      <c r="B3603" s="298"/>
      <c r="C3603" s="298"/>
      <c r="D3603" s="298"/>
      <c r="E3603" s="298"/>
      <c r="F3603" s="298"/>
      <c r="G3603" s="298"/>
      <c r="H3603" s="298"/>
      <c r="I3603" s="298"/>
      <c r="J3603" s="298"/>
      <c r="K3603" s="298"/>
      <c r="L3603" s="299"/>
      <c r="M3603" s="302"/>
      <c r="N3603" s="298"/>
      <c r="O3603" s="238"/>
      <c r="P3603" s="238"/>
      <c r="Q3603" s="238"/>
      <c r="T3603" s="39"/>
      <c r="U3603" s="39"/>
      <c r="V3603" s="39"/>
      <c r="W3603" s="39"/>
      <c r="X3603" s="39"/>
      <c r="Y3603" s="39"/>
      <c r="Z3603" s="39"/>
      <c r="AA3603" s="39"/>
      <c r="AB3603" s="39"/>
      <c r="AC3603" s="39"/>
      <c r="AD3603" s="39"/>
      <c r="AE3603" s="39"/>
      <c r="AF3603" s="39"/>
      <c r="AG3603" s="39"/>
      <c r="AH3603" s="39"/>
      <c r="AI3603" s="39"/>
      <c r="AJ3603" s="39"/>
      <c r="AK3603" s="39"/>
      <c r="AL3603" s="39"/>
      <c r="AM3603" s="39"/>
      <c r="AN3603" s="39"/>
      <c r="AO3603" s="39"/>
      <c r="AP3603" s="39"/>
      <c r="AQ3603" s="39"/>
      <c r="AR3603" s="39"/>
      <c r="AS3603" s="39"/>
      <c r="AT3603" s="39"/>
      <c r="AU3603" s="39"/>
      <c r="AV3603" s="39"/>
      <c r="AW3603" s="39"/>
      <c r="AX3603" s="39"/>
      <c r="AY3603" s="39"/>
      <c r="AZ3603" s="39"/>
      <c r="BA3603" s="39"/>
      <c r="BB3603" s="39"/>
      <c r="BC3603" s="39"/>
      <c r="BD3603" s="39"/>
      <c r="BE3603" s="39"/>
      <c r="BF3603" s="39"/>
      <c r="BG3603" s="39"/>
      <c r="BH3603" s="39"/>
      <c r="BI3603" s="39"/>
      <c r="BJ3603" s="39"/>
      <c r="BK3603" s="39"/>
      <c r="BL3603" s="39"/>
      <c r="BM3603" s="39"/>
      <c r="BN3603" s="39"/>
      <c r="BO3603" s="39"/>
      <c r="BP3603" s="39"/>
      <c r="BQ3603" s="39"/>
      <c r="BR3603" s="39"/>
      <c r="BS3603" s="39"/>
      <c r="BT3603" s="39"/>
      <c r="BU3603" s="39"/>
      <c r="BV3603" s="39"/>
      <c r="BW3603" s="39"/>
      <c r="BX3603" s="39"/>
      <c r="BY3603" s="39"/>
      <c r="BZ3603" s="39"/>
      <c r="CA3603" s="39"/>
      <c r="CB3603" s="39"/>
      <c r="CC3603" s="39"/>
      <c r="CD3603" s="39"/>
      <c r="CE3603" s="39"/>
      <c r="CF3603" s="39"/>
      <c r="CG3603" s="39"/>
      <c r="CH3603" s="39"/>
      <c r="CI3603" s="39"/>
      <c r="CJ3603" s="39"/>
      <c r="CK3603" s="39"/>
      <c r="CL3603" s="39"/>
      <c r="CM3603" s="39"/>
      <c r="CN3603" s="39"/>
      <c r="CO3603" s="39"/>
      <c r="CP3603" s="39"/>
      <c r="CQ3603" s="39"/>
      <c r="CR3603" s="39"/>
      <c r="CS3603" s="39"/>
      <c r="CT3603" s="39"/>
      <c r="CU3603" s="39"/>
      <c r="CV3603" s="39"/>
      <c r="CW3603" s="39"/>
      <c r="CX3603" s="39"/>
      <c r="CY3603" s="39"/>
      <c r="CZ3603" s="39"/>
      <c r="DA3603" s="39"/>
      <c r="DB3603" s="39"/>
      <c r="DC3603" s="39"/>
      <c r="DD3603" s="39"/>
      <c r="DE3603" s="39"/>
    </row>
    <row r="3604" spans="1:109" s="38" customFormat="1" ht="12">
      <c r="A3604" s="298"/>
      <c r="B3604" s="298"/>
      <c r="C3604" s="298"/>
      <c r="D3604" s="298"/>
      <c r="E3604" s="298"/>
      <c r="F3604" s="298"/>
      <c r="G3604" s="298"/>
      <c r="H3604" s="298"/>
      <c r="I3604" s="298"/>
      <c r="J3604" s="298"/>
      <c r="K3604" s="298"/>
      <c r="L3604" s="299"/>
      <c r="M3604" s="302"/>
      <c r="N3604" s="298"/>
      <c r="O3604" s="238"/>
      <c r="P3604" s="238"/>
      <c r="Q3604" s="238"/>
      <c r="T3604" s="39"/>
      <c r="U3604" s="39"/>
      <c r="V3604" s="39"/>
      <c r="W3604" s="39"/>
      <c r="X3604" s="39"/>
      <c r="Y3604" s="39"/>
      <c r="Z3604" s="39"/>
      <c r="AA3604" s="39"/>
      <c r="AB3604" s="39"/>
      <c r="AC3604" s="39"/>
      <c r="AD3604" s="39"/>
      <c r="AE3604" s="39"/>
      <c r="AF3604" s="39"/>
      <c r="AG3604" s="39"/>
      <c r="AH3604" s="39"/>
      <c r="AI3604" s="39"/>
      <c r="AJ3604" s="39"/>
      <c r="AK3604" s="39"/>
      <c r="AL3604" s="39"/>
      <c r="AM3604" s="39"/>
      <c r="AN3604" s="39"/>
      <c r="AO3604" s="39"/>
      <c r="AP3604" s="39"/>
      <c r="AQ3604" s="39"/>
      <c r="AR3604" s="39"/>
      <c r="AS3604" s="39"/>
      <c r="AT3604" s="39"/>
      <c r="AU3604" s="39"/>
      <c r="AV3604" s="39"/>
      <c r="AW3604" s="39"/>
      <c r="AX3604" s="39"/>
      <c r="AY3604" s="39"/>
      <c r="AZ3604" s="39"/>
      <c r="BA3604" s="39"/>
      <c r="BB3604" s="39"/>
      <c r="BC3604" s="39"/>
      <c r="BD3604" s="39"/>
      <c r="BE3604" s="39"/>
      <c r="BF3604" s="39"/>
      <c r="BG3604" s="39"/>
      <c r="BH3604" s="39"/>
      <c r="BI3604" s="39"/>
      <c r="BJ3604" s="39"/>
      <c r="BK3604" s="39"/>
      <c r="BL3604" s="39"/>
      <c r="BM3604" s="39"/>
      <c r="BN3604" s="39"/>
      <c r="BO3604" s="39"/>
      <c r="BP3604" s="39"/>
      <c r="BQ3604" s="39"/>
      <c r="BR3604" s="39"/>
      <c r="BS3604" s="39"/>
      <c r="BT3604" s="39"/>
      <c r="BU3604" s="39"/>
      <c r="BV3604" s="39"/>
      <c r="BW3604" s="39"/>
      <c r="BX3604" s="39"/>
      <c r="BY3604" s="39"/>
      <c r="BZ3604" s="39"/>
      <c r="CA3604" s="39"/>
      <c r="CB3604" s="39"/>
      <c r="CC3604" s="39"/>
      <c r="CD3604" s="39"/>
      <c r="CE3604" s="39"/>
      <c r="CF3604" s="39"/>
      <c r="CG3604" s="39"/>
      <c r="CH3604" s="39"/>
      <c r="CI3604" s="39"/>
      <c r="CJ3604" s="39"/>
      <c r="CK3604" s="39"/>
      <c r="CL3604" s="39"/>
      <c r="CM3604" s="39"/>
      <c r="CN3604" s="39"/>
      <c r="CO3604" s="39"/>
      <c r="CP3604" s="39"/>
      <c r="CQ3604" s="39"/>
      <c r="CR3604" s="39"/>
      <c r="CS3604" s="39"/>
      <c r="CT3604" s="39"/>
      <c r="CU3604" s="39"/>
      <c r="CV3604" s="39"/>
      <c r="CW3604" s="39"/>
      <c r="CX3604" s="39"/>
      <c r="CY3604" s="39"/>
      <c r="CZ3604" s="39"/>
      <c r="DA3604" s="39"/>
      <c r="DB3604" s="39"/>
      <c r="DC3604" s="39"/>
      <c r="DD3604" s="39"/>
      <c r="DE3604" s="39"/>
    </row>
    <row r="3605" spans="1:109" s="38" customFormat="1" ht="12">
      <c r="A3605" s="298"/>
      <c r="B3605" s="298"/>
      <c r="C3605" s="298"/>
      <c r="D3605" s="298"/>
      <c r="E3605" s="298"/>
      <c r="F3605" s="298"/>
      <c r="G3605" s="298"/>
      <c r="H3605" s="298"/>
      <c r="I3605" s="298"/>
      <c r="J3605" s="298"/>
      <c r="K3605" s="298"/>
      <c r="L3605" s="299"/>
      <c r="M3605" s="302"/>
      <c r="N3605" s="298"/>
      <c r="O3605" s="238"/>
      <c r="P3605" s="238"/>
      <c r="Q3605" s="238"/>
      <c r="T3605" s="39"/>
      <c r="U3605" s="39"/>
      <c r="V3605" s="39"/>
      <c r="W3605" s="39"/>
      <c r="X3605" s="39"/>
      <c r="Y3605" s="39"/>
      <c r="Z3605" s="39"/>
      <c r="AA3605" s="39"/>
      <c r="AB3605" s="39"/>
      <c r="AC3605" s="39"/>
      <c r="AD3605" s="39"/>
      <c r="AE3605" s="39"/>
      <c r="AF3605" s="39"/>
      <c r="AG3605" s="39"/>
      <c r="AH3605" s="39"/>
      <c r="AI3605" s="39"/>
      <c r="AJ3605" s="39"/>
      <c r="AK3605" s="39"/>
      <c r="AL3605" s="39"/>
      <c r="AM3605" s="39"/>
      <c r="AN3605" s="39"/>
      <c r="AO3605" s="39"/>
      <c r="AP3605" s="39"/>
      <c r="AQ3605" s="39"/>
      <c r="AR3605" s="39"/>
      <c r="AS3605" s="39"/>
      <c r="AT3605" s="39"/>
      <c r="AU3605" s="39"/>
      <c r="AV3605" s="39"/>
      <c r="AW3605" s="39"/>
      <c r="AX3605" s="39"/>
      <c r="AY3605" s="39"/>
      <c r="AZ3605" s="39"/>
      <c r="BA3605" s="39"/>
      <c r="BB3605" s="39"/>
      <c r="BC3605" s="39"/>
      <c r="BD3605" s="39"/>
      <c r="BE3605" s="39"/>
      <c r="BF3605" s="39"/>
      <c r="BG3605" s="39"/>
      <c r="BH3605" s="39"/>
      <c r="BI3605" s="39"/>
      <c r="BJ3605" s="39"/>
      <c r="BK3605" s="39"/>
      <c r="BL3605" s="39"/>
      <c r="BM3605" s="39"/>
      <c r="BN3605" s="39"/>
      <c r="BO3605" s="39"/>
      <c r="BP3605" s="39"/>
      <c r="BQ3605" s="39"/>
      <c r="BR3605" s="39"/>
      <c r="BS3605" s="39"/>
      <c r="BT3605" s="39"/>
      <c r="BU3605" s="39"/>
      <c r="BV3605" s="39"/>
      <c r="BW3605" s="39"/>
      <c r="BX3605" s="39"/>
      <c r="BY3605" s="39"/>
      <c r="BZ3605" s="39"/>
      <c r="CA3605" s="39"/>
      <c r="CB3605" s="39"/>
      <c r="CC3605" s="39"/>
      <c r="CD3605" s="39"/>
      <c r="CE3605" s="39"/>
      <c r="CF3605" s="39"/>
      <c r="CG3605" s="39"/>
      <c r="CH3605" s="39"/>
      <c r="CI3605" s="39"/>
      <c r="CJ3605" s="39"/>
      <c r="CK3605" s="39"/>
      <c r="CL3605" s="39"/>
      <c r="CM3605" s="39"/>
      <c r="CN3605" s="39"/>
      <c r="CO3605" s="39"/>
      <c r="CP3605" s="39"/>
      <c r="CQ3605" s="39"/>
      <c r="CR3605" s="39"/>
      <c r="CS3605" s="39"/>
      <c r="CT3605" s="39"/>
      <c r="CU3605" s="39"/>
      <c r="CV3605" s="39"/>
      <c r="CW3605" s="39"/>
      <c r="CX3605" s="39"/>
      <c r="CY3605" s="39"/>
      <c r="CZ3605" s="39"/>
      <c r="DA3605" s="39"/>
      <c r="DB3605" s="39"/>
      <c r="DC3605" s="39"/>
      <c r="DD3605" s="39"/>
      <c r="DE3605" s="39"/>
    </row>
    <row r="3606" spans="1:109" s="38" customFormat="1" ht="12">
      <c r="A3606" s="298"/>
      <c r="B3606" s="298"/>
      <c r="C3606" s="298"/>
      <c r="D3606" s="298"/>
      <c r="E3606" s="298"/>
      <c r="F3606" s="298"/>
      <c r="G3606" s="298"/>
      <c r="H3606" s="298"/>
      <c r="I3606" s="298"/>
      <c r="J3606" s="298"/>
      <c r="K3606" s="298"/>
      <c r="L3606" s="299"/>
      <c r="M3606" s="302"/>
      <c r="N3606" s="298"/>
      <c r="O3606" s="238"/>
      <c r="P3606" s="238"/>
      <c r="Q3606" s="238"/>
      <c r="T3606" s="39"/>
      <c r="U3606" s="39"/>
      <c r="V3606" s="39"/>
      <c r="W3606" s="39"/>
      <c r="X3606" s="39"/>
      <c r="Y3606" s="39"/>
      <c r="Z3606" s="39"/>
      <c r="AA3606" s="39"/>
      <c r="AB3606" s="39"/>
      <c r="AC3606" s="39"/>
      <c r="AD3606" s="39"/>
      <c r="AE3606" s="39"/>
      <c r="AF3606" s="39"/>
      <c r="AG3606" s="39"/>
      <c r="AH3606" s="39"/>
      <c r="AI3606" s="39"/>
      <c r="AJ3606" s="39"/>
      <c r="AK3606" s="39"/>
      <c r="AL3606" s="39"/>
      <c r="AM3606" s="39"/>
      <c r="AN3606" s="39"/>
      <c r="AO3606" s="39"/>
      <c r="AP3606" s="39"/>
      <c r="AQ3606" s="39"/>
      <c r="AR3606" s="39"/>
      <c r="AS3606" s="39"/>
      <c r="AT3606" s="39"/>
      <c r="AU3606" s="39"/>
      <c r="AV3606" s="39"/>
      <c r="AW3606" s="39"/>
      <c r="AX3606" s="39"/>
      <c r="AY3606" s="39"/>
      <c r="AZ3606" s="39"/>
      <c r="BA3606" s="39"/>
      <c r="BB3606" s="39"/>
      <c r="BC3606" s="39"/>
      <c r="BD3606" s="39"/>
      <c r="BE3606" s="39"/>
      <c r="BF3606" s="39"/>
      <c r="BG3606" s="39"/>
      <c r="BH3606" s="39"/>
      <c r="BI3606" s="39"/>
      <c r="BJ3606" s="39"/>
      <c r="BK3606" s="39"/>
      <c r="BL3606" s="39"/>
      <c r="BM3606" s="39"/>
      <c r="BN3606" s="39"/>
      <c r="BO3606" s="39"/>
      <c r="BP3606" s="39"/>
      <c r="BQ3606" s="39"/>
      <c r="BR3606" s="39"/>
      <c r="BS3606" s="39"/>
      <c r="BT3606" s="39"/>
      <c r="BU3606" s="39"/>
      <c r="BV3606" s="39"/>
      <c r="BW3606" s="39"/>
      <c r="BX3606" s="39"/>
      <c r="BY3606" s="39"/>
      <c r="BZ3606" s="39"/>
      <c r="CA3606" s="39"/>
      <c r="CB3606" s="39"/>
      <c r="CC3606" s="39"/>
      <c r="CD3606" s="39"/>
      <c r="CE3606" s="39"/>
      <c r="CF3606" s="39"/>
      <c r="CG3606" s="39"/>
      <c r="CH3606" s="39"/>
      <c r="CI3606" s="39"/>
      <c r="CJ3606" s="39"/>
      <c r="CK3606" s="39"/>
      <c r="CL3606" s="39"/>
      <c r="CM3606" s="39"/>
      <c r="CN3606" s="39"/>
      <c r="CO3606" s="39"/>
      <c r="CP3606" s="39"/>
      <c r="CQ3606" s="39"/>
      <c r="CR3606" s="39"/>
      <c r="CS3606" s="39"/>
      <c r="CT3606" s="39"/>
      <c r="CU3606" s="39"/>
      <c r="CV3606" s="39"/>
      <c r="CW3606" s="39"/>
      <c r="CX3606" s="39"/>
      <c r="CY3606" s="39"/>
      <c r="CZ3606" s="39"/>
      <c r="DA3606" s="39"/>
      <c r="DB3606" s="39"/>
      <c r="DC3606" s="39"/>
      <c r="DD3606" s="39"/>
      <c r="DE3606" s="39"/>
    </row>
    <row r="3607" spans="1:109" s="38" customFormat="1" ht="12">
      <c r="A3607" s="298"/>
      <c r="B3607" s="298"/>
      <c r="C3607" s="298"/>
      <c r="D3607" s="298"/>
      <c r="E3607" s="298"/>
      <c r="F3607" s="298"/>
      <c r="G3607" s="298"/>
      <c r="H3607" s="298"/>
      <c r="I3607" s="298"/>
      <c r="J3607" s="298"/>
      <c r="K3607" s="298"/>
      <c r="L3607" s="299"/>
      <c r="M3607" s="302"/>
      <c r="N3607" s="298"/>
      <c r="O3607" s="238"/>
      <c r="P3607" s="238"/>
      <c r="Q3607" s="238"/>
      <c r="T3607" s="39"/>
      <c r="U3607" s="39"/>
      <c r="V3607" s="39"/>
      <c r="W3607" s="39"/>
      <c r="X3607" s="39"/>
      <c r="Y3607" s="39"/>
      <c r="Z3607" s="39"/>
      <c r="AA3607" s="39"/>
      <c r="AB3607" s="39"/>
      <c r="AC3607" s="39"/>
      <c r="AD3607" s="39"/>
      <c r="AE3607" s="39"/>
      <c r="AF3607" s="39"/>
      <c r="AG3607" s="39"/>
      <c r="AH3607" s="39"/>
      <c r="AI3607" s="39"/>
      <c r="AJ3607" s="39"/>
      <c r="AK3607" s="39"/>
      <c r="AL3607" s="39"/>
      <c r="AM3607" s="39"/>
      <c r="AN3607" s="39"/>
      <c r="AO3607" s="39"/>
      <c r="AP3607" s="39"/>
      <c r="AQ3607" s="39"/>
      <c r="AR3607" s="39"/>
      <c r="AS3607" s="39"/>
      <c r="AT3607" s="39"/>
      <c r="AU3607" s="39"/>
      <c r="AV3607" s="39"/>
      <c r="AW3607" s="39"/>
      <c r="AX3607" s="39"/>
      <c r="AY3607" s="39"/>
      <c r="AZ3607" s="39"/>
      <c r="BA3607" s="39"/>
      <c r="BB3607" s="39"/>
      <c r="BC3607" s="39"/>
      <c r="BD3607" s="39"/>
      <c r="BE3607" s="39"/>
      <c r="BF3607" s="39"/>
      <c r="BG3607" s="39"/>
      <c r="BH3607" s="39"/>
      <c r="BI3607" s="39"/>
      <c r="BJ3607" s="39"/>
      <c r="BK3607" s="39"/>
      <c r="BL3607" s="39"/>
      <c r="BM3607" s="39"/>
      <c r="BN3607" s="39"/>
      <c r="BO3607" s="39"/>
      <c r="BP3607" s="39"/>
      <c r="BQ3607" s="39"/>
      <c r="BR3607" s="39"/>
      <c r="BS3607" s="39"/>
      <c r="BT3607" s="39"/>
      <c r="BU3607" s="39"/>
      <c r="BV3607" s="39"/>
      <c r="BW3607" s="39"/>
      <c r="BX3607" s="39"/>
      <c r="BY3607" s="39"/>
      <c r="BZ3607" s="39"/>
      <c r="CA3607" s="39"/>
      <c r="CB3607" s="39"/>
      <c r="CC3607" s="39"/>
      <c r="CD3607" s="39"/>
      <c r="CE3607" s="39"/>
      <c r="CF3607" s="39"/>
      <c r="CG3607" s="39"/>
      <c r="CH3607" s="39"/>
      <c r="CI3607" s="39"/>
      <c r="CJ3607" s="39"/>
      <c r="CK3607" s="39"/>
      <c r="CL3607" s="39"/>
      <c r="CM3607" s="39"/>
      <c r="CN3607" s="39"/>
      <c r="CO3607" s="39"/>
      <c r="CP3607" s="39"/>
      <c r="CQ3607" s="39"/>
      <c r="CR3607" s="39"/>
      <c r="CS3607" s="39"/>
      <c r="CT3607" s="39"/>
      <c r="CU3607" s="39"/>
      <c r="CV3607" s="39"/>
      <c r="CW3607" s="39"/>
      <c r="CX3607" s="39"/>
      <c r="CY3607" s="39"/>
      <c r="CZ3607" s="39"/>
      <c r="DA3607" s="39"/>
      <c r="DB3607" s="39"/>
      <c r="DC3607" s="39"/>
      <c r="DD3607" s="39"/>
      <c r="DE3607" s="39"/>
    </row>
    <row r="3608" spans="1:109" s="38" customFormat="1" ht="12">
      <c r="A3608" s="298"/>
      <c r="B3608" s="298"/>
      <c r="C3608" s="298"/>
      <c r="D3608" s="298"/>
      <c r="E3608" s="298"/>
      <c r="F3608" s="298"/>
      <c r="G3608" s="298"/>
      <c r="H3608" s="298"/>
      <c r="I3608" s="298"/>
      <c r="J3608" s="298"/>
      <c r="K3608" s="298"/>
      <c r="L3608" s="299"/>
      <c r="M3608" s="302"/>
      <c r="N3608" s="298"/>
      <c r="O3608" s="238"/>
      <c r="P3608" s="238"/>
      <c r="Q3608" s="238"/>
      <c r="T3608" s="39"/>
      <c r="U3608" s="39"/>
      <c r="V3608" s="39"/>
      <c r="W3608" s="39"/>
      <c r="X3608" s="39"/>
      <c r="Y3608" s="39"/>
      <c r="Z3608" s="39"/>
      <c r="AA3608" s="39"/>
      <c r="AB3608" s="39"/>
      <c r="AC3608" s="39"/>
      <c r="AD3608" s="39"/>
      <c r="AE3608" s="39"/>
      <c r="AF3608" s="39"/>
      <c r="AG3608" s="39"/>
      <c r="AH3608" s="39"/>
      <c r="AI3608" s="39"/>
      <c r="AJ3608" s="39"/>
      <c r="AK3608" s="39"/>
      <c r="AL3608" s="39"/>
      <c r="AM3608" s="39"/>
      <c r="AN3608" s="39"/>
      <c r="AO3608" s="39"/>
      <c r="AP3608" s="39"/>
      <c r="AQ3608" s="39"/>
      <c r="AR3608" s="39"/>
      <c r="AS3608" s="39"/>
      <c r="AT3608" s="39"/>
      <c r="AU3608" s="39"/>
      <c r="AV3608" s="39"/>
      <c r="AW3608" s="39"/>
      <c r="AX3608" s="39"/>
      <c r="AY3608" s="39"/>
      <c r="AZ3608" s="39"/>
      <c r="BA3608" s="39"/>
      <c r="BB3608" s="39"/>
      <c r="BC3608" s="39"/>
      <c r="BD3608" s="39"/>
      <c r="BE3608" s="39"/>
      <c r="BF3608" s="39"/>
      <c r="BG3608" s="39"/>
      <c r="BH3608" s="39"/>
      <c r="BI3608" s="39"/>
      <c r="BJ3608" s="39"/>
      <c r="BK3608" s="39"/>
      <c r="BL3608" s="39"/>
      <c r="BM3608" s="39"/>
      <c r="BN3608" s="39"/>
      <c r="BO3608" s="39"/>
      <c r="BP3608" s="39"/>
      <c r="BQ3608" s="39"/>
      <c r="BR3608" s="39"/>
      <c r="BS3608" s="39"/>
      <c r="BT3608" s="39"/>
      <c r="BU3608" s="39"/>
      <c r="BV3608" s="39"/>
      <c r="BW3608" s="39"/>
      <c r="BX3608" s="39"/>
      <c r="BY3608" s="39"/>
      <c r="BZ3608" s="39"/>
      <c r="CA3608" s="39"/>
      <c r="CB3608" s="39"/>
      <c r="CC3608" s="39"/>
      <c r="CD3608" s="39"/>
      <c r="CE3608" s="39"/>
      <c r="CF3608" s="39"/>
      <c r="CG3608" s="39"/>
      <c r="CH3608" s="39"/>
      <c r="CI3608" s="39"/>
      <c r="CJ3608" s="39"/>
      <c r="CK3608" s="39"/>
      <c r="CL3608" s="39"/>
      <c r="CM3608" s="39"/>
      <c r="CN3608" s="39"/>
      <c r="CO3608" s="39"/>
      <c r="CP3608" s="39"/>
      <c r="CQ3608" s="39"/>
      <c r="CR3608" s="39"/>
      <c r="CS3608" s="39"/>
      <c r="CT3608" s="39"/>
      <c r="CU3608" s="39"/>
      <c r="CV3608" s="39"/>
      <c r="CW3608" s="39"/>
      <c r="CX3608" s="39"/>
      <c r="CY3608" s="39"/>
      <c r="CZ3608" s="39"/>
      <c r="DA3608" s="39"/>
      <c r="DB3608" s="39"/>
      <c r="DC3608" s="39"/>
      <c r="DD3608" s="39"/>
      <c r="DE3608" s="39"/>
    </row>
    <row r="3609" spans="1:109" s="38" customFormat="1" ht="12">
      <c r="A3609" s="298"/>
      <c r="B3609" s="298"/>
      <c r="C3609" s="298"/>
      <c r="D3609" s="298"/>
      <c r="E3609" s="298"/>
      <c r="F3609" s="298"/>
      <c r="G3609" s="298"/>
      <c r="H3609" s="298"/>
      <c r="I3609" s="298"/>
      <c r="J3609" s="298"/>
      <c r="K3609" s="298"/>
      <c r="L3609" s="299"/>
      <c r="M3609" s="302"/>
      <c r="N3609" s="298"/>
      <c r="O3609" s="238"/>
      <c r="P3609" s="238"/>
      <c r="Q3609" s="238"/>
      <c r="T3609" s="39"/>
      <c r="U3609" s="39"/>
      <c r="V3609" s="39"/>
      <c r="W3609" s="39"/>
      <c r="X3609" s="39"/>
      <c r="Y3609" s="39"/>
      <c r="Z3609" s="39"/>
      <c r="AA3609" s="39"/>
      <c r="AB3609" s="39"/>
      <c r="AC3609" s="39"/>
      <c r="AD3609" s="39"/>
      <c r="AE3609" s="39"/>
      <c r="AF3609" s="39"/>
      <c r="AG3609" s="39"/>
      <c r="AH3609" s="39"/>
      <c r="AI3609" s="39"/>
      <c r="AJ3609" s="39"/>
      <c r="AK3609" s="39"/>
      <c r="AL3609" s="39"/>
      <c r="AM3609" s="39"/>
      <c r="AN3609" s="39"/>
      <c r="AO3609" s="39"/>
      <c r="AP3609" s="39"/>
      <c r="AQ3609" s="39"/>
      <c r="AR3609" s="39"/>
      <c r="AS3609" s="39"/>
      <c r="AT3609" s="39"/>
      <c r="AU3609" s="39"/>
      <c r="AV3609" s="39"/>
      <c r="AW3609" s="39"/>
      <c r="AX3609" s="39"/>
      <c r="AY3609" s="39"/>
      <c r="AZ3609" s="39"/>
      <c r="BA3609" s="39"/>
      <c r="BB3609" s="39"/>
      <c r="BC3609" s="39"/>
      <c r="BD3609" s="39"/>
      <c r="BE3609" s="39"/>
      <c r="BF3609" s="39"/>
      <c r="BG3609" s="39"/>
      <c r="BH3609" s="39"/>
      <c r="BI3609" s="39"/>
      <c r="BJ3609" s="39"/>
      <c r="BK3609" s="39"/>
      <c r="BL3609" s="39"/>
      <c r="BM3609" s="39"/>
      <c r="BN3609" s="39"/>
      <c r="BO3609" s="39"/>
      <c r="BP3609" s="39"/>
      <c r="BQ3609" s="39"/>
      <c r="BR3609" s="39"/>
      <c r="BS3609" s="39"/>
      <c r="BT3609" s="39"/>
      <c r="BU3609" s="39"/>
      <c r="BV3609" s="39"/>
      <c r="BW3609" s="39"/>
      <c r="BX3609" s="39"/>
      <c r="BY3609" s="39"/>
      <c r="BZ3609" s="39"/>
      <c r="CA3609" s="39"/>
      <c r="CB3609" s="39"/>
      <c r="CC3609" s="39"/>
      <c r="CD3609" s="39"/>
      <c r="CE3609" s="39"/>
      <c r="CF3609" s="39"/>
      <c r="CG3609" s="39"/>
      <c r="CH3609" s="39"/>
      <c r="CI3609" s="39"/>
      <c r="CJ3609" s="39"/>
      <c r="CK3609" s="39"/>
      <c r="CL3609" s="39"/>
      <c r="CM3609" s="39"/>
      <c r="CN3609" s="39"/>
      <c r="CO3609" s="39"/>
      <c r="CP3609" s="39"/>
      <c r="CQ3609" s="39"/>
      <c r="CR3609" s="39"/>
      <c r="CS3609" s="39"/>
      <c r="CT3609" s="39"/>
      <c r="CU3609" s="39"/>
      <c r="CV3609" s="39"/>
      <c r="CW3609" s="39"/>
      <c r="CX3609" s="39"/>
      <c r="CY3609" s="39"/>
      <c r="CZ3609" s="39"/>
      <c r="DA3609" s="39"/>
      <c r="DB3609" s="39"/>
      <c r="DC3609" s="39"/>
      <c r="DD3609" s="39"/>
      <c r="DE3609" s="39"/>
    </row>
    <row r="3610" spans="1:109" s="38" customFormat="1" ht="12">
      <c r="A3610" s="298"/>
      <c r="B3610" s="298"/>
      <c r="C3610" s="298"/>
      <c r="D3610" s="298"/>
      <c r="E3610" s="298"/>
      <c r="F3610" s="298"/>
      <c r="G3610" s="298"/>
      <c r="H3610" s="298"/>
      <c r="I3610" s="298"/>
      <c r="J3610" s="298"/>
      <c r="K3610" s="298"/>
      <c r="L3610" s="299"/>
      <c r="M3610" s="302"/>
      <c r="N3610" s="298"/>
      <c r="O3610" s="238"/>
      <c r="P3610" s="238"/>
      <c r="Q3610" s="238"/>
      <c r="T3610" s="39"/>
      <c r="U3610" s="39"/>
      <c r="V3610" s="39"/>
      <c r="W3610" s="39"/>
      <c r="X3610" s="39"/>
      <c r="Y3610" s="39"/>
      <c r="Z3610" s="39"/>
      <c r="AA3610" s="39"/>
      <c r="AB3610" s="39"/>
      <c r="AC3610" s="39"/>
      <c r="AD3610" s="39"/>
      <c r="AE3610" s="39"/>
      <c r="AF3610" s="39"/>
      <c r="AG3610" s="39"/>
      <c r="AH3610" s="39"/>
      <c r="AI3610" s="39"/>
      <c r="AJ3610" s="39"/>
      <c r="AK3610" s="39"/>
      <c r="AL3610" s="39"/>
      <c r="AM3610" s="39"/>
      <c r="AN3610" s="39"/>
      <c r="AO3610" s="39"/>
      <c r="AP3610" s="39"/>
      <c r="AQ3610" s="39"/>
      <c r="AR3610" s="39"/>
      <c r="AS3610" s="39"/>
      <c r="AT3610" s="39"/>
      <c r="AU3610" s="39"/>
      <c r="AV3610" s="39"/>
      <c r="AW3610" s="39"/>
      <c r="AX3610" s="39"/>
      <c r="AY3610" s="39"/>
      <c r="AZ3610" s="39"/>
      <c r="BA3610" s="39"/>
      <c r="BB3610" s="39"/>
      <c r="BC3610" s="39"/>
      <c r="BD3610" s="39"/>
      <c r="BE3610" s="39"/>
      <c r="BF3610" s="39"/>
      <c r="BG3610" s="39"/>
      <c r="BH3610" s="39"/>
      <c r="BI3610" s="39"/>
      <c r="BJ3610" s="39"/>
      <c r="BK3610" s="39"/>
      <c r="BL3610" s="39"/>
      <c r="BM3610" s="39"/>
      <c r="BN3610" s="39"/>
      <c r="BO3610" s="39"/>
      <c r="BP3610" s="39"/>
      <c r="BQ3610" s="39"/>
      <c r="BR3610" s="39"/>
      <c r="BS3610" s="39"/>
      <c r="BT3610" s="39"/>
      <c r="BU3610" s="39"/>
      <c r="BV3610" s="39"/>
      <c r="BW3610" s="39"/>
      <c r="BX3610" s="39"/>
      <c r="BY3610" s="39"/>
      <c r="BZ3610" s="39"/>
      <c r="CA3610" s="39"/>
      <c r="CB3610" s="39"/>
      <c r="CC3610" s="39"/>
      <c r="CD3610" s="39"/>
      <c r="CE3610" s="39"/>
      <c r="CF3610" s="39"/>
      <c r="CG3610" s="39"/>
      <c r="CH3610" s="39"/>
      <c r="CI3610" s="39"/>
      <c r="CJ3610" s="39"/>
      <c r="CK3610" s="39"/>
      <c r="CL3610" s="39"/>
      <c r="CM3610" s="39"/>
      <c r="CN3610" s="39"/>
      <c r="CO3610" s="39"/>
      <c r="CP3610" s="39"/>
      <c r="CQ3610" s="39"/>
      <c r="CR3610" s="39"/>
      <c r="CS3610" s="39"/>
      <c r="CT3610" s="39"/>
      <c r="CU3610" s="39"/>
      <c r="CV3610" s="39"/>
      <c r="CW3610" s="39"/>
      <c r="CX3610" s="39"/>
      <c r="CY3610" s="39"/>
      <c r="CZ3610" s="39"/>
      <c r="DA3610" s="39"/>
      <c r="DB3610" s="39"/>
      <c r="DC3610" s="39"/>
      <c r="DD3610" s="39"/>
      <c r="DE3610" s="39"/>
    </row>
    <row r="3611" spans="1:109" s="38" customFormat="1" ht="12">
      <c r="A3611" s="298"/>
      <c r="B3611" s="298"/>
      <c r="C3611" s="298"/>
      <c r="D3611" s="298"/>
      <c r="E3611" s="298"/>
      <c r="F3611" s="298"/>
      <c r="G3611" s="298"/>
      <c r="H3611" s="298"/>
      <c r="I3611" s="298"/>
      <c r="J3611" s="298"/>
      <c r="K3611" s="298"/>
      <c r="L3611" s="299"/>
      <c r="M3611" s="302"/>
      <c r="N3611" s="298"/>
      <c r="O3611" s="238"/>
      <c r="P3611" s="238"/>
      <c r="Q3611" s="238"/>
      <c r="T3611" s="39"/>
      <c r="U3611" s="39"/>
      <c r="V3611" s="39"/>
      <c r="W3611" s="39"/>
      <c r="X3611" s="39"/>
      <c r="Y3611" s="39"/>
      <c r="Z3611" s="39"/>
      <c r="AA3611" s="39"/>
      <c r="AB3611" s="39"/>
      <c r="AC3611" s="39"/>
      <c r="AD3611" s="39"/>
      <c r="AE3611" s="39"/>
      <c r="AF3611" s="39"/>
      <c r="AG3611" s="39"/>
      <c r="AH3611" s="39"/>
      <c r="AI3611" s="39"/>
      <c r="AJ3611" s="39"/>
      <c r="AK3611" s="39"/>
      <c r="AL3611" s="39"/>
      <c r="AM3611" s="39"/>
      <c r="AN3611" s="39"/>
      <c r="AO3611" s="39"/>
      <c r="AP3611" s="39"/>
      <c r="AQ3611" s="39"/>
      <c r="AR3611" s="39"/>
      <c r="AS3611" s="39"/>
      <c r="AT3611" s="39"/>
      <c r="AU3611" s="39"/>
      <c r="AV3611" s="39"/>
      <c r="AW3611" s="39"/>
      <c r="AX3611" s="39"/>
      <c r="AY3611" s="39"/>
      <c r="AZ3611" s="39"/>
      <c r="BA3611" s="39"/>
      <c r="BB3611" s="39"/>
      <c r="BC3611" s="39"/>
      <c r="BD3611" s="39"/>
      <c r="BE3611" s="39"/>
      <c r="BF3611" s="39"/>
      <c r="BG3611" s="39"/>
      <c r="BH3611" s="39"/>
      <c r="BI3611" s="39"/>
      <c r="BJ3611" s="39"/>
      <c r="BK3611" s="39"/>
      <c r="BL3611" s="39"/>
      <c r="BM3611" s="39"/>
      <c r="BN3611" s="39"/>
      <c r="BO3611" s="39"/>
      <c r="BP3611" s="39"/>
      <c r="BQ3611" s="39"/>
      <c r="BR3611" s="39"/>
      <c r="BS3611" s="39"/>
      <c r="BT3611" s="39"/>
      <c r="BU3611" s="39"/>
      <c r="BV3611" s="39"/>
      <c r="BW3611" s="39"/>
      <c r="BX3611" s="39"/>
      <c r="BY3611" s="39"/>
      <c r="BZ3611" s="39"/>
      <c r="CA3611" s="39"/>
      <c r="CB3611" s="39"/>
      <c r="CC3611" s="39"/>
      <c r="CD3611" s="39"/>
      <c r="CE3611" s="39"/>
      <c r="CF3611" s="39"/>
      <c r="CG3611" s="39"/>
      <c r="CH3611" s="39"/>
      <c r="CI3611" s="39"/>
      <c r="CJ3611" s="39"/>
      <c r="CK3611" s="39"/>
      <c r="CL3611" s="39"/>
      <c r="CM3611" s="39"/>
      <c r="CN3611" s="39"/>
      <c r="CO3611" s="39"/>
      <c r="CP3611" s="39"/>
      <c r="CQ3611" s="39"/>
      <c r="CR3611" s="39"/>
      <c r="CS3611" s="39"/>
      <c r="CT3611" s="39"/>
      <c r="CU3611" s="39"/>
      <c r="CV3611" s="39"/>
      <c r="CW3611" s="39"/>
      <c r="CX3611" s="39"/>
      <c r="CY3611" s="39"/>
      <c r="CZ3611" s="39"/>
      <c r="DA3611" s="39"/>
      <c r="DB3611" s="39"/>
      <c r="DC3611" s="39"/>
      <c r="DD3611" s="39"/>
      <c r="DE3611" s="39"/>
    </row>
    <row r="3612" spans="1:109" s="38" customFormat="1" ht="12">
      <c r="A3612" s="298"/>
      <c r="B3612" s="298"/>
      <c r="C3612" s="298"/>
      <c r="D3612" s="298"/>
      <c r="E3612" s="298"/>
      <c r="F3612" s="298"/>
      <c r="G3612" s="298"/>
      <c r="H3612" s="298"/>
      <c r="I3612" s="298"/>
      <c r="J3612" s="298"/>
      <c r="K3612" s="298"/>
      <c r="L3612" s="299"/>
      <c r="M3612" s="302"/>
      <c r="N3612" s="298"/>
      <c r="O3612" s="238"/>
      <c r="P3612" s="238"/>
      <c r="Q3612" s="238"/>
      <c r="T3612" s="39"/>
      <c r="U3612" s="39"/>
      <c r="V3612" s="39"/>
      <c r="W3612" s="39"/>
      <c r="X3612" s="39"/>
      <c r="Y3612" s="39"/>
      <c r="Z3612" s="39"/>
      <c r="AA3612" s="39"/>
      <c r="AB3612" s="39"/>
      <c r="AC3612" s="39"/>
      <c r="AD3612" s="39"/>
      <c r="AE3612" s="39"/>
      <c r="AF3612" s="39"/>
      <c r="AG3612" s="39"/>
      <c r="AH3612" s="39"/>
      <c r="AI3612" s="39"/>
      <c r="AJ3612" s="39"/>
      <c r="AK3612" s="39"/>
      <c r="AL3612" s="39"/>
      <c r="AM3612" s="39"/>
      <c r="AN3612" s="39"/>
      <c r="AO3612" s="39"/>
      <c r="AP3612" s="39"/>
      <c r="AQ3612" s="39"/>
      <c r="AR3612" s="39"/>
      <c r="AS3612" s="39"/>
      <c r="AT3612" s="39"/>
      <c r="AU3612" s="39"/>
      <c r="AV3612" s="39"/>
      <c r="AW3612" s="39"/>
      <c r="AX3612" s="39"/>
      <c r="AY3612" s="39"/>
      <c r="AZ3612" s="39"/>
      <c r="BA3612" s="39"/>
      <c r="BB3612" s="39"/>
      <c r="BC3612" s="39"/>
      <c r="BD3612" s="39"/>
      <c r="BE3612" s="39"/>
      <c r="BF3612" s="39"/>
      <c r="BG3612" s="39"/>
      <c r="BH3612" s="39"/>
      <c r="BI3612" s="39"/>
      <c r="BJ3612" s="39"/>
      <c r="BK3612" s="39"/>
      <c r="BL3612" s="39"/>
      <c r="BM3612" s="39"/>
      <c r="BN3612" s="39"/>
      <c r="BO3612" s="39"/>
      <c r="BP3612" s="39"/>
      <c r="BQ3612" s="39"/>
      <c r="BR3612" s="39"/>
      <c r="BS3612" s="39"/>
      <c r="BT3612" s="39"/>
      <c r="BU3612" s="39"/>
      <c r="BV3612" s="39"/>
      <c r="BW3612" s="39"/>
      <c r="BX3612" s="39"/>
      <c r="BY3612" s="39"/>
      <c r="BZ3612" s="39"/>
      <c r="CA3612" s="39"/>
      <c r="CB3612" s="39"/>
      <c r="CC3612" s="39"/>
      <c r="CD3612" s="39"/>
      <c r="CE3612" s="39"/>
      <c r="CF3612" s="39"/>
      <c r="CG3612" s="39"/>
      <c r="CH3612" s="39"/>
      <c r="CI3612" s="39"/>
      <c r="CJ3612" s="39"/>
      <c r="CK3612" s="39"/>
      <c r="CL3612" s="39"/>
      <c r="CM3612" s="39"/>
      <c r="CN3612" s="39"/>
      <c r="CO3612" s="39"/>
      <c r="CP3612" s="39"/>
      <c r="CQ3612" s="39"/>
      <c r="CR3612" s="39"/>
      <c r="CS3612" s="39"/>
      <c r="CT3612" s="39"/>
      <c r="CU3612" s="39"/>
      <c r="CV3612" s="39"/>
      <c r="CW3612" s="39"/>
      <c r="CX3612" s="39"/>
      <c r="CY3612" s="39"/>
      <c r="CZ3612" s="39"/>
      <c r="DA3612" s="39"/>
      <c r="DB3612" s="39"/>
      <c r="DC3612" s="39"/>
      <c r="DD3612" s="39"/>
      <c r="DE3612" s="39"/>
    </row>
    <row r="3613" spans="1:109" s="38" customFormat="1" ht="12">
      <c r="A3613" s="298"/>
      <c r="B3613" s="298"/>
      <c r="C3613" s="298"/>
      <c r="D3613" s="298"/>
      <c r="E3613" s="298"/>
      <c r="F3613" s="298"/>
      <c r="G3613" s="298"/>
      <c r="H3613" s="298"/>
      <c r="I3613" s="298"/>
      <c r="J3613" s="298"/>
      <c r="K3613" s="298"/>
      <c r="L3613" s="299"/>
      <c r="M3613" s="302"/>
      <c r="N3613" s="298"/>
      <c r="O3613" s="238"/>
      <c r="P3613" s="238"/>
      <c r="Q3613" s="238"/>
      <c r="T3613" s="39"/>
      <c r="U3613" s="39"/>
      <c r="V3613" s="39"/>
      <c r="W3613" s="39"/>
      <c r="X3613" s="39"/>
      <c r="Y3613" s="39"/>
      <c r="Z3613" s="39"/>
      <c r="AA3613" s="39"/>
      <c r="AB3613" s="39"/>
      <c r="AC3613" s="39"/>
      <c r="AD3613" s="39"/>
      <c r="AE3613" s="39"/>
      <c r="AF3613" s="39"/>
      <c r="AG3613" s="39"/>
      <c r="AH3613" s="39"/>
      <c r="AI3613" s="39"/>
      <c r="AJ3613" s="39"/>
      <c r="AK3613" s="39"/>
      <c r="AL3613" s="39"/>
      <c r="AM3613" s="39"/>
      <c r="AN3613" s="39"/>
      <c r="AO3613" s="39"/>
      <c r="AP3613" s="39"/>
      <c r="AQ3613" s="39"/>
      <c r="AR3613" s="39"/>
      <c r="AS3613" s="39"/>
      <c r="AT3613" s="39"/>
      <c r="AU3613" s="39"/>
      <c r="AV3613" s="39"/>
      <c r="AW3613" s="39"/>
      <c r="AX3613" s="39"/>
      <c r="AY3613" s="39"/>
      <c r="AZ3613" s="39"/>
      <c r="BA3613" s="39"/>
      <c r="BB3613" s="39"/>
      <c r="BC3613" s="39"/>
      <c r="BD3613" s="39"/>
      <c r="BE3613" s="39"/>
      <c r="BF3613" s="39"/>
      <c r="BG3613" s="39"/>
      <c r="BH3613" s="39"/>
      <c r="BI3613" s="39"/>
      <c r="BJ3613" s="39"/>
      <c r="BK3613" s="39"/>
      <c r="BL3613" s="39"/>
      <c r="BM3613" s="39"/>
      <c r="BN3613" s="39"/>
      <c r="BO3613" s="39"/>
      <c r="BP3613" s="39"/>
      <c r="BQ3613" s="39"/>
      <c r="BR3613" s="39"/>
      <c r="BS3613" s="39"/>
      <c r="BT3613" s="39"/>
      <c r="BU3613" s="39"/>
      <c r="BV3613" s="39"/>
      <c r="BW3613" s="39"/>
      <c r="BX3613" s="39"/>
      <c r="BY3613" s="39"/>
      <c r="BZ3613" s="39"/>
      <c r="CA3613" s="39"/>
      <c r="CB3613" s="39"/>
      <c r="CC3613" s="39"/>
      <c r="CD3613" s="39"/>
      <c r="CE3613" s="39"/>
      <c r="CF3613" s="39"/>
      <c r="CG3613" s="39"/>
      <c r="CH3613" s="39"/>
      <c r="CI3613" s="39"/>
      <c r="CJ3613" s="39"/>
      <c r="CK3613" s="39"/>
      <c r="CL3613" s="39"/>
      <c r="CM3613" s="39"/>
      <c r="CN3613" s="39"/>
      <c r="CO3613" s="39"/>
      <c r="CP3613" s="39"/>
      <c r="CQ3613" s="39"/>
      <c r="CR3613" s="39"/>
      <c r="CS3613" s="39"/>
      <c r="CT3613" s="39"/>
      <c r="CU3613" s="39"/>
      <c r="CV3613" s="39"/>
      <c r="CW3613" s="39"/>
      <c r="CX3613" s="39"/>
      <c r="CY3613" s="39"/>
      <c r="CZ3613" s="39"/>
      <c r="DA3613" s="39"/>
      <c r="DB3613" s="39"/>
      <c r="DC3613" s="39"/>
      <c r="DD3613" s="39"/>
      <c r="DE3613" s="39"/>
    </row>
    <row r="3614" spans="1:109" s="38" customFormat="1" ht="12">
      <c r="A3614" s="298"/>
      <c r="B3614" s="298"/>
      <c r="C3614" s="298"/>
      <c r="D3614" s="298"/>
      <c r="E3614" s="298"/>
      <c r="F3614" s="298"/>
      <c r="G3614" s="298"/>
      <c r="H3614" s="298"/>
      <c r="I3614" s="298"/>
      <c r="J3614" s="298"/>
      <c r="K3614" s="298"/>
      <c r="L3614" s="299"/>
      <c r="M3614" s="302"/>
      <c r="N3614" s="298"/>
      <c r="O3614" s="238"/>
      <c r="P3614" s="238"/>
      <c r="Q3614" s="238"/>
      <c r="T3614" s="39"/>
      <c r="U3614" s="39"/>
      <c r="V3614" s="39"/>
      <c r="W3614" s="39"/>
      <c r="X3614" s="39"/>
      <c r="Y3614" s="39"/>
      <c r="Z3614" s="39"/>
      <c r="AA3614" s="39"/>
      <c r="AB3614" s="39"/>
      <c r="AC3614" s="39"/>
      <c r="AD3614" s="39"/>
      <c r="AE3614" s="39"/>
      <c r="AF3614" s="39"/>
      <c r="AG3614" s="39"/>
      <c r="AH3614" s="39"/>
      <c r="AI3614" s="39"/>
      <c r="AJ3614" s="39"/>
      <c r="AK3614" s="39"/>
      <c r="AL3614" s="39"/>
      <c r="AM3614" s="39"/>
      <c r="AN3614" s="39"/>
      <c r="AO3614" s="39"/>
      <c r="AP3614" s="39"/>
      <c r="AQ3614" s="39"/>
      <c r="AR3614" s="39"/>
      <c r="AS3614" s="39"/>
      <c r="AT3614" s="39"/>
      <c r="AU3614" s="39"/>
      <c r="AV3614" s="39"/>
      <c r="AW3614" s="39"/>
      <c r="AX3614" s="39"/>
      <c r="AY3614" s="39"/>
      <c r="AZ3614" s="39"/>
      <c r="BA3614" s="39"/>
      <c r="BB3614" s="39"/>
      <c r="BC3614" s="39"/>
      <c r="BD3614" s="39"/>
      <c r="BE3614" s="39"/>
      <c r="BF3614" s="39"/>
      <c r="BG3614" s="39"/>
      <c r="BH3614" s="39"/>
      <c r="BI3614" s="39"/>
      <c r="BJ3614" s="39"/>
      <c r="BK3614" s="39"/>
      <c r="BL3614" s="39"/>
      <c r="BM3614" s="39"/>
      <c r="BN3614" s="39"/>
      <c r="BO3614" s="39"/>
      <c r="BP3614" s="39"/>
      <c r="BQ3614" s="39"/>
      <c r="BR3614" s="39"/>
      <c r="BS3614" s="39"/>
      <c r="BT3614" s="39"/>
      <c r="BU3614" s="39"/>
      <c r="BV3614" s="39"/>
      <c r="BW3614" s="39"/>
      <c r="BX3614" s="39"/>
      <c r="BY3614" s="39"/>
      <c r="BZ3614" s="39"/>
      <c r="CA3614" s="39"/>
      <c r="CB3614" s="39"/>
      <c r="CC3614" s="39"/>
      <c r="CD3614" s="39"/>
      <c r="CE3614" s="39"/>
      <c r="CF3614" s="39"/>
      <c r="CG3614" s="39"/>
      <c r="CH3614" s="39"/>
      <c r="CI3614" s="39"/>
      <c r="CJ3614" s="39"/>
      <c r="CK3614" s="39"/>
      <c r="CL3614" s="39"/>
      <c r="CM3614" s="39"/>
      <c r="CN3614" s="39"/>
      <c r="CO3614" s="39"/>
      <c r="CP3614" s="39"/>
      <c r="CQ3614" s="39"/>
      <c r="CR3614" s="39"/>
      <c r="CS3614" s="39"/>
      <c r="CT3614" s="39"/>
      <c r="CU3614" s="39"/>
      <c r="CV3614" s="39"/>
      <c r="CW3614" s="39"/>
      <c r="CX3614" s="39"/>
      <c r="CY3614" s="39"/>
      <c r="CZ3614" s="39"/>
      <c r="DA3614" s="39"/>
      <c r="DB3614" s="39"/>
      <c r="DC3614" s="39"/>
      <c r="DD3614" s="39"/>
      <c r="DE3614" s="39"/>
    </row>
    <row r="3615" spans="1:109" s="38" customFormat="1" ht="12">
      <c r="A3615" s="298"/>
      <c r="B3615" s="298"/>
      <c r="C3615" s="298"/>
      <c r="D3615" s="298"/>
      <c r="E3615" s="298"/>
      <c r="F3615" s="298"/>
      <c r="G3615" s="298"/>
      <c r="H3615" s="298"/>
      <c r="I3615" s="298"/>
      <c r="J3615" s="298"/>
      <c r="K3615" s="298"/>
      <c r="L3615" s="299"/>
      <c r="M3615" s="302"/>
      <c r="N3615" s="298"/>
      <c r="O3615" s="238"/>
      <c r="P3615" s="238"/>
      <c r="Q3615" s="238"/>
      <c r="T3615" s="39"/>
      <c r="U3615" s="39"/>
      <c r="V3615" s="39"/>
      <c r="W3615" s="39"/>
      <c r="X3615" s="39"/>
      <c r="Y3615" s="39"/>
      <c r="Z3615" s="39"/>
      <c r="AA3615" s="39"/>
      <c r="AB3615" s="39"/>
      <c r="AC3615" s="39"/>
      <c r="AD3615" s="39"/>
      <c r="AE3615" s="39"/>
      <c r="AF3615" s="39"/>
      <c r="AG3615" s="39"/>
      <c r="AH3615" s="39"/>
      <c r="AI3615" s="39"/>
      <c r="AJ3615" s="39"/>
      <c r="AK3615" s="39"/>
      <c r="AL3615" s="39"/>
      <c r="AM3615" s="39"/>
      <c r="AN3615" s="39"/>
      <c r="AO3615" s="39"/>
      <c r="AP3615" s="39"/>
      <c r="AQ3615" s="39"/>
      <c r="AR3615" s="39"/>
      <c r="AS3615" s="39"/>
      <c r="AT3615" s="39"/>
      <c r="AU3615" s="39"/>
      <c r="AV3615" s="39"/>
      <c r="AW3615" s="39"/>
      <c r="AX3615" s="39"/>
      <c r="AY3615" s="39"/>
      <c r="AZ3615" s="39"/>
      <c r="BA3615" s="39"/>
      <c r="BB3615" s="39"/>
      <c r="BC3615" s="39"/>
      <c r="BD3615" s="39"/>
      <c r="BE3615" s="39"/>
      <c r="BF3615" s="39"/>
      <c r="BG3615" s="39"/>
      <c r="BH3615" s="39"/>
      <c r="BI3615" s="39"/>
      <c r="BJ3615" s="39"/>
      <c r="BK3615" s="39"/>
      <c r="BL3615" s="39"/>
      <c r="BM3615" s="39"/>
      <c r="BN3615" s="39"/>
      <c r="BO3615" s="39"/>
      <c r="BP3615" s="39"/>
      <c r="BQ3615" s="39"/>
      <c r="BR3615" s="39"/>
      <c r="BS3615" s="39"/>
      <c r="BT3615" s="39"/>
      <c r="BU3615" s="39"/>
      <c r="BV3615" s="39"/>
      <c r="BW3615" s="39"/>
      <c r="BX3615" s="39"/>
      <c r="BY3615" s="39"/>
      <c r="BZ3615" s="39"/>
      <c r="CA3615" s="39"/>
      <c r="CB3615" s="39"/>
      <c r="CC3615" s="39"/>
      <c r="CD3615" s="39"/>
      <c r="CE3615" s="39"/>
      <c r="CF3615" s="39"/>
      <c r="CG3615" s="39"/>
      <c r="CH3615" s="39"/>
      <c r="CI3615" s="39"/>
      <c r="CJ3615" s="39"/>
      <c r="CK3615" s="39"/>
      <c r="CL3615" s="39"/>
      <c r="CM3615" s="39"/>
      <c r="CN3615" s="39"/>
      <c r="CO3615" s="39"/>
      <c r="CP3615" s="39"/>
      <c r="CQ3615" s="39"/>
      <c r="CR3615" s="39"/>
      <c r="CS3615" s="39"/>
      <c r="CT3615" s="39"/>
      <c r="CU3615" s="39"/>
      <c r="CV3615" s="39"/>
      <c r="CW3615" s="39"/>
      <c r="CX3615" s="39"/>
      <c r="CY3615" s="39"/>
      <c r="CZ3615" s="39"/>
      <c r="DA3615" s="39"/>
      <c r="DB3615" s="39"/>
      <c r="DC3615" s="39"/>
      <c r="DD3615" s="39"/>
      <c r="DE3615" s="39"/>
    </row>
    <row r="3616" spans="1:109" s="38" customFormat="1" ht="12">
      <c r="A3616" s="298"/>
      <c r="B3616" s="298"/>
      <c r="C3616" s="298"/>
      <c r="D3616" s="298"/>
      <c r="E3616" s="298"/>
      <c r="F3616" s="298"/>
      <c r="G3616" s="298"/>
      <c r="H3616" s="298"/>
      <c r="I3616" s="298"/>
      <c r="J3616" s="298"/>
      <c r="K3616" s="298"/>
      <c r="L3616" s="299"/>
      <c r="M3616" s="302"/>
      <c r="N3616" s="298"/>
      <c r="O3616" s="238"/>
      <c r="P3616" s="238"/>
      <c r="Q3616" s="238"/>
      <c r="T3616" s="39"/>
      <c r="U3616" s="39"/>
      <c r="V3616" s="39"/>
      <c r="W3616" s="39"/>
      <c r="X3616" s="39"/>
      <c r="Y3616" s="39"/>
      <c r="Z3616" s="39"/>
      <c r="AA3616" s="39"/>
      <c r="AB3616" s="39"/>
      <c r="AC3616" s="39"/>
      <c r="AD3616" s="39"/>
      <c r="AE3616" s="39"/>
      <c r="AF3616" s="39"/>
      <c r="AG3616" s="39"/>
      <c r="AH3616" s="39"/>
      <c r="AI3616" s="39"/>
      <c r="AJ3616" s="39"/>
      <c r="AK3616" s="39"/>
      <c r="AL3616" s="39"/>
      <c r="AM3616" s="39"/>
      <c r="AN3616" s="39"/>
      <c r="AO3616" s="39"/>
      <c r="AP3616" s="39"/>
      <c r="AQ3616" s="39"/>
      <c r="AR3616" s="39"/>
      <c r="AS3616" s="39"/>
      <c r="AT3616" s="39"/>
      <c r="AU3616" s="39"/>
      <c r="AV3616" s="39"/>
      <c r="AW3616" s="39"/>
      <c r="AX3616" s="39"/>
      <c r="AY3616" s="39"/>
      <c r="AZ3616" s="39"/>
      <c r="BA3616" s="39"/>
      <c r="BB3616" s="39"/>
      <c r="BC3616" s="39"/>
      <c r="BD3616" s="39"/>
      <c r="BE3616" s="39"/>
      <c r="BF3616" s="39"/>
      <c r="BG3616" s="39"/>
      <c r="BH3616" s="39"/>
      <c r="BI3616" s="39"/>
      <c r="BJ3616" s="39"/>
      <c r="BK3616" s="39"/>
      <c r="BL3616" s="39"/>
      <c r="BM3616" s="39"/>
      <c r="BN3616" s="39"/>
      <c r="BO3616" s="39"/>
      <c r="BP3616" s="39"/>
      <c r="BQ3616" s="39"/>
      <c r="BR3616" s="39"/>
      <c r="BS3616" s="39"/>
      <c r="BT3616" s="39"/>
      <c r="BU3616" s="39"/>
      <c r="BV3616" s="39"/>
      <c r="BW3616" s="39"/>
      <c r="BX3616" s="39"/>
      <c r="BY3616" s="39"/>
      <c r="BZ3616" s="39"/>
      <c r="CA3616" s="39"/>
      <c r="CB3616" s="39"/>
      <c r="CC3616" s="39"/>
      <c r="CD3616" s="39"/>
      <c r="CE3616" s="39"/>
      <c r="CF3616" s="39"/>
      <c r="CG3616" s="39"/>
      <c r="CH3616" s="39"/>
      <c r="CI3616" s="39"/>
      <c r="CJ3616" s="39"/>
      <c r="CK3616" s="39"/>
      <c r="CL3616" s="39"/>
      <c r="CM3616" s="39"/>
      <c r="CN3616" s="39"/>
      <c r="CO3616" s="39"/>
      <c r="CP3616" s="39"/>
      <c r="CQ3616" s="39"/>
      <c r="CR3616" s="39"/>
      <c r="CS3616" s="39"/>
      <c r="CT3616" s="39"/>
      <c r="CU3616" s="39"/>
      <c r="CV3616" s="39"/>
      <c r="CW3616" s="39"/>
      <c r="CX3616" s="39"/>
      <c r="CY3616" s="39"/>
      <c r="CZ3616" s="39"/>
      <c r="DA3616" s="39"/>
      <c r="DB3616" s="39"/>
      <c r="DC3616" s="39"/>
      <c r="DD3616" s="39"/>
      <c r="DE3616" s="39"/>
    </row>
    <row r="3617" spans="1:109" s="38" customFormat="1" ht="12">
      <c r="A3617" s="298"/>
      <c r="B3617" s="298"/>
      <c r="C3617" s="298"/>
      <c r="D3617" s="298"/>
      <c r="E3617" s="298"/>
      <c r="F3617" s="298"/>
      <c r="G3617" s="298"/>
      <c r="H3617" s="298"/>
      <c r="I3617" s="298"/>
      <c r="J3617" s="298"/>
      <c r="K3617" s="298"/>
      <c r="L3617" s="299"/>
      <c r="M3617" s="302"/>
      <c r="N3617" s="298"/>
      <c r="O3617" s="238"/>
      <c r="P3617" s="238"/>
      <c r="Q3617" s="238"/>
      <c r="T3617" s="39"/>
      <c r="U3617" s="39"/>
      <c r="V3617" s="39"/>
      <c r="W3617" s="39"/>
      <c r="X3617" s="39"/>
      <c r="Y3617" s="39"/>
      <c r="Z3617" s="39"/>
      <c r="AA3617" s="39"/>
      <c r="AB3617" s="39"/>
      <c r="AC3617" s="39"/>
      <c r="AD3617" s="39"/>
      <c r="AE3617" s="39"/>
      <c r="AF3617" s="39"/>
      <c r="AG3617" s="39"/>
      <c r="AH3617" s="39"/>
      <c r="AI3617" s="39"/>
      <c r="AJ3617" s="39"/>
      <c r="AK3617" s="39"/>
      <c r="AL3617" s="39"/>
      <c r="AM3617" s="39"/>
      <c r="AN3617" s="39"/>
      <c r="AO3617" s="39"/>
      <c r="AP3617" s="39"/>
      <c r="AQ3617" s="39"/>
      <c r="AR3617" s="39"/>
      <c r="AS3617" s="39"/>
      <c r="AT3617" s="39"/>
      <c r="AU3617" s="39"/>
      <c r="AV3617" s="39"/>
      <c r="AW3617" s="39"/>
      <c r="AX3617" s="39"/>
      <c r="AY3617" s="39"/>
      <c r="AZ3617" s="39"/>
      <c r="BA3617" s="39"/>
      <c r="BB3617" s="39"/>
      <c r="BC3617" s="39"/>
      <c r="BD3617" s="39"/>
      <c r="BE3617" s="39"/>
      <c r="BF3617" s="39"/>
      <c r="BG3617" s="39"/>
      <c r="BH3617" s="39"/>
      <c r="BI3617" s="39"/>
      <c r="BJ3617" s="39"/>
      <c r="BK3617" s="39"/>
      <c r="BL3617" s="39"/>
      <c r="BM3617" s="39"/>
      <c r="BN3617" s="39"/>
      <c r="BO3617" s="39"/>
      <c r="BP3617" s="39"/>
      <c r="BQ3617" s="39"/>
      <c r="BR3617" s="39"/>
      <c r="BS3617" s="39"/>
      <c r="BT3617" s="39"/>
      <c r="BU3617" s="39"/>
      <c r="BV3617" s="39"/>
      <c r="BW3617" s="39"/>
      <c r="BX3617" s="39"/>
      <c r="BY3617" s="39"/>
      <c r="BZ3617" s="39"/>
      <c r="CA3617" s="39"/>
      <c r="CB3617" s="39"/>
      <c r="CC3617" s="39"/>
      <c r="CD3617" s="39"/>
      <c r="CE3617" s="39"/>
      <c r="CF3617" s="39"/>
      <c r="CG3617" s="39"/>
      <c r="CH3617" s="39"/>
      <c r="CI3617" s="39"/>
      <c r="CJ3617" s="39"/>
      <c r="CK3617" s="39"/>
      <c r="CL3617" s="39"/>
      <c r="CM3617" s="39"/>
      <c r="CN3617" s="39"/>
      <c r="CO3617" s="39"/>
      <c r="CP3617" s="39"/>
      <c r="CQ3617" s="39"/>
      <c r="CR3617" s="39"/>
      <c r="CS3617" s="39"/>
      <c r="CT3617" s="39"/>
      <c r="CU3617" s="39"/>
      <c r="CV3617" s="39"/>
      <c r="CW3617" s="39"/>
      <c r="CX3617" s="39"/>
      <c r="CY3617" s="39"/>
      <c r="CZ3617" s="39"/>
      <c r="DA3617" s="39"/>
      <c r="DB3617" s="39"/>
      <c r="DC3617" s="39"/>
      <c r="DD3617" s="39"/>
      <c r="DE3617" s="39"/>
    </row>
    <row r="3618" spans="1:109" s="38" customFormat="1" ht="12">
      <c r="A3618" s="298"/>
      <c r="B3618" s="298"/>
      <c r="C3618" s="298"/>
      <c r="D3618" s="298"/>
      <c r="E3618" s="298"/>
      <c r="F3618" s="298"/>
      <c r="G3618" s="298"/>
      <c r="H3618" s="298"/>
      <c r="I3618" s="298"/>
      <c r="J3618" s="298"/>
      <c r="K3618" s="298"/>
      <c r="L3618" s="299"/>
      <c r="M3618" s="302"/>
      <c r="N3618" s="298"/>
      <c r="O3618" s="238"/>
      <c r="P3618" s="238"/>
      <c r="Q3618" s="238"/>
      <c r="T3618" s="39"/>
      <c r="U3618" s="39"/>
      <c r="V3618" s="39"/>
      <c r="W3618" s="39"/>
      <c r="X3618" s="39"/>
      <c r="Y3618" s="39"/>
      <c r="Z3618" s="39"/>
      <c r="AA3618" s="39"/>
      <c r="AB3618" s="39"/>
      <c r="AC3618" s="39"/>
      <c r="AD3618" s="39"/>
      <c r="AE3618" s="39"/>
      <c r="AF3618" s="39"/>
      <c r="AG3618" s="39"/>
      <c r="AH3618" s="39"/>
      <c r="AI3618" s="39"/>
      <c r="AJ3618" s="39"/>
      <c r="AK3618" s="39"/>
      <c r="AL3618" s="39"/>
      <c r="AM3618" s="39"/>
      <c r="AN3618" s="39"/>
      <c r="AO3618" s="39"/>
      <c r="AP3618" s="39"/>
      <c r="AQ3618" s="39"/>
      <c r="AR3618" s="39"/>
      <c r="AS3618" s="39"/>
      <c r="AT3618" s="39"/>
      <c r="AU3618" s="39"/>
      <c r="AV3618" s="39"/>
      <c r="AW3618" s="39"/>
      <c r="AX3618" s="39"/>
      <c r="AY3618" s="39"/>
      <c r="AZ3618" s="39"/>
      <c r="BA3618" s="39"/>
      <c r="BB3618" s="39"/>
      <c r="BC3618" s="39"/>
      <c r="BD3618" s="39"/>
      <c r="BE3618" s="39"/>
      <c r="BF3618" s="39"/>
      <c r="BG3618" s="39"/>
      <c r="BH3618" s="39"/>
      <c r="BI3618" s="39"/>
      <c r="BJ3618" s="39"/>
      <c r="BK3618" s="39"/>
      <c r="BL3618" s="39"/>
      <c r="BM3618" s="39"/>
      <c r="BN3618" s="39"/>
      <c r="BO3618" s="39"/>
      <c r="BP3618" s="39"/>
      <c r="BQ3618" s="39"/>
      <c r="BR3618" s="39"/>
      <c r="BS3618" s="39"/>
      <c r="BT3618" s="39"/>
      <c r="BU3618" s="39"/>
      <c r="BV3618" s="39"/>
      <c r="BW3618" s="39"/>
      <c r="BX3618" s="39"/>
      <c r="BY3618" s="39"/>
      <c r="BZ3618" s="39"/>
      <c r="CA3618" s="39"/>
      <c r="CB3618" s="39"/>
      <c r="CC3618" s="39"/>
      <c r="CD3618" s="39"/>
      <c r="CE3618" s="39"/>
      <c r="CF3618" s="39"/>
      <c r="CG3618" s="39"/>
      <c r="CH3618" s="39"/>
      <c r="CI3618" s="39"/>
      <c r="CJ3618" s="39"/>
      <c r="CK3618" s="39"/>
      <c r="CL3618" s="39"/>
      <c r="CM3618" s="39"/>
      <c r="CN3618" s="39"/>
      <c r="CO3618" s="39"/>
      <c r="CP3618" s="39"/>
      <c r="CQ3618" s="39"/>
      <c r="CR3618" s="39"/>
      <c r="CS3618" s="39"/>
      <c r="CT3618" s="39"/>
      <c r="CU3618" s="39"/>
      <c r="CV3618" s="39"/>
      <c r="CW3618" s="39"/>
      <c r="CX3618" s="39"/>
      <c r="CY3618" s="39"/>
      <c r="CZ3618" s="39"/>
      <c r="DA3618" s="39"/>
      <c r="DB3618" s="39"/>
      <c r="DC3618" s="39"/>
      <c r="DD3618" s="39"/>
      <c r="DE3618" s="39"/>
    </row>
    <row r="3619" spans="1:109" s="38" customFormat="1" ht="12">
      <c r="A3619" s="298"/>
      <c r="B3619" s="298"/>
      <c r="C3619" s="298"/>
      <c r="D3619" s="298"/>
      <c r="E3619" s="298"/>
      <c r="F3619" s="298"/>
      <c r="G3619" s="298"/>
      <c r="H3619" s="298"/>
      <c r="I3619" s="298"/>
      <c r="J3619" s="298"/>
      <c r="K3619" s="298"/>
      <c r="L3619" s="299"/>
      <c r="M3619" s="302"/>
      <c r="N3619" s="298"/>
      <c r="O3619" s="238"/>
      <c r="P3619" s="238"/>
      <c r="Q3619" s="238"/>
      <c r="T3619" s="39"/>
      <c r="U3619" s="39"/>
      <c r="V3619" s="39"/>
      <c r="W3619" s="39"/>
      <c r="X3619" s="39"/>
      <c r="Y3619" s="39"/>
      <c r="Z3619" s="39"/>
      <c r="AA3619" s="39"/>
      <c r="AB3619" s="39"/>
      <c r="AC3619" s="39"/>
      <c r="AD3619" s="39"/>
      <c r="AE3619" s="39"/>
      <c r="AF3619" s="39"/>
      <c r="AG3619" s="39"/>
      <c r="AH3619" s="39"/>
      <c r="AI3619" s="39"/>
      <c r="AJ3619" s="39"/>
      <c r="AK3619" s="39"/>
      <c r="AL3619" s="39"/>
      <c r="AM3619" s="39"/>
      <c r="AN3619" s="39"/>
      <c r="AO3619" s="39"/>
      <c r="AP3619" s="39"/>
      <c r="AQ3619" s="39"/>
      <c r="AR3619" s="39"/>
      <c r="AS3619" s="39"/>
      <c r="AT3619" s="39"/>
      <c r="AU3619" s="39"/>
      <c r="AV3619" s="39"/>
      <c r="AW3619" s="39"/>
      <c r="AX3619" s="39"/>
      <c r="AY3619" s="39"/>
      <c r="AZ3619" s="39"/>
      <c r="BA3619" s="39"/>
      <c r="BB3619" s="39"/>
      <c r="BC3619" s="39"/>
      <c r="BD3619" s="39"/>
      <c r="BE3619" s="39"/>
      <c r="BF3619" s="39"/>
      <c r="BG3619" s="39"/>
      <c r="BH3619" s="39"/>
      <c r="BI3619" s="39"/>
      <c r="BJ3619" s="39"/>
      <c r="BK3619" s="39"/>
      <c r="BL3619" s="39"/>
      <c r="BM3619" s="39"/>
      <c r="BN3619" s="39"/>
      <c r="BO3619" s="39"/>
      <c r="BP3619" s="39"/>
      <c r="BQ3619" s="39"/>
      <c r="BR3619" s="39"/>
      <c r="BS3619" s="39"/>
      <c r="BT3619" s="39"/>
      <c r="BU3619" s="39"/>
      <c r="BV3619" s="39"/>
      <c r="BW3619" s="39"/>
      <c r="BX3619" s="39"/>
      <c r="BY3619" s="39"/>
      <c r="BZ3619" s="39"/>
      <c r="CA3619" s="39"/>
      <c r="CB3619" s="39"/>
      <c r="CC3619" s="39"/>
      <c r="CD3619" s="39"/>
      <c r="CE3619" s="39"/>
      <c r="CF3619" s="39"/>
      <c r="CG3619" s="39"/>
      <c r="CH3619" s="39"/>
      <c r="CI3619" s="39"/>
      <c r="CJ3619" s="39"/>
      <c r="CK3619" s="39"/>
      <c r="CL3619" s="39"/>
      <c r="CM3619" s="39"/>
      <c r="CN3619" s="39"/>
      <c r="CO3619" s="39"/>
      <c r="CP3619" s="39"/>
      <c r="CQ3619" s="39"/>
      <c r="CR3619" s="39"/>
      <c r="CS3619" s="39"/>
      <c r="CT3619" s="39"/>
      <c r="CU3619" s="39"/>
      <c r="CV3619" s="39"/>
      <c r="CW3619" s="39"/>
      <c r="CX3619" s="39"/>
      <c r="CY3619" s="39"/>
      <c r="CZ3619" s="39"/>
      <c r="DA3619" s="39"/>
      <c r="DB3619" s="39"/>
      <c r="DC3619" s="39"/>
      <c r="DD3619" s="39"/>
      <c r="DE3619" s="39"/>
    </row>
    <row r="3620" spans="1:109" s="38" customFormat="1" ht="12">
      <c r="A3620" s="298"/>
      <c r="B3620" s="298"/>
      <c r="C3620" s="298"/>
      <c r="D3620" s="298"/>
      <c r="E3620" s="298"/>
      <c r="F3620" s="298"/>
      <c r="G3620" s="298"/>
      <c r="H3620" s="298"/>
      <c r="I3620" s="298"/>
      <c r="J3620" s="298"/>
      <c r="K3620" s="298"/>
      <c r="L3620" s="299"/>
      <c r="M3620" s="302"/>
      <c r="N3620" s="298"/>
      <c r="O3620" s="238"/>
      <c r="P3620" s="238"/>
      <c r="Q3620" s="238"/>
      <c r="T3620" s="39"/>
      <c r="U3620" s="39"/>
      <c r="V3620" s="39"/>
      <c r="W3620" s="39"/>
      <c r="X3620" s="39"/>
      <c r="Y3620" s="39"/>
      <c r="Z3620" s="39"/>
      <c r="AA3620" s="39"/>
      <c r="AB3620" s="39"/>
      <c r="AC3620" s="39"/>
      <c r="AD3620" s="39"/>
      <c r="AE3620" s="39"/>
      <c r="AF3620" s="39"/>
      <c r="AG3620" s="39"/>
      <c r="AH3620" s="39"/>
      <c r="AI3620" s="39"/>
      <c r="AJ3620" s="39"/>
      <c r="AK3620" s="39"/>
      <c r="AL3620" s="39"/>
      <c r="AM3620" s="39"/>
      <c r="AN3620" s="39"/>
      <c r="AO3620" s="39"/>
      <c r="AP3620" s="39"/>
      <c r="AQ3620" s="39"/>
      <c r="AR3620" s="39"/>
      <c r="AS3620" s="39"/>
      <c r="AT3620" s="39"/>
      <c r="AU3620" s="39"/>
      <c r="AV3620" s="39"/>
      <c r="AW3620" s="39"/>
      <c r="AX3620" s="39"/>
      <c r="AY3620" s="39"/>
      <c r="AZ3620" s="39"/>
      <c r="BA3620" s="39"/>
      <c r="BB3620" s="39"/>
      <c r="BC3620" s="39"/>
      <c r="BD3620" s="39"/>
      <c r="BE3620" s="39"/>
      <c r="BF3620" s="39"/>
      <c r="BG3620" s="39"/>
      <c r="BH3620" s="39"/>
      <c r="BI3620" s="39"/>
      <c r="BJ3620" s="39"/>
      <c r="BK3620" s="39"/>
      <c r="BL3620" s="39"/>
      <c r="BM3620" s="39"/>
      <c r="BN3620" s="39"/>
      <c r="BO3620" s="39"/>
      <c r="BP3620" s="39"/>
      <c r="BQ3620" s="39"/>
      <c r="BR3620" s="39"/>
      <c r="BS3620" s="39"/>
      <c r="BT3620" s="39"/>
      <c r="BU3620" s="39"/>
      <c r="BV3620" s="39"/>
      <c r="BW3620" s="39"/>
      <c r="BX3620" s="39"/>
      <c r="BY3620" s="39"/>
      <c r="BZ3620" s="39"/>
      <c r="CA3620" s="39"/>
      <c r="CB3620" s="39"/>
      <c r="CC3620" s="39"/>
      <c r="CD3620" s="39"/>
      <c r="CE3620" s="39"/>
      <c r="CF3620" s="39"/>
      <c r="CG3620" s="39"/>
      <c r="CH3620" s="39"/>
      <c r="CI3620" s="39"/>
      <c r="CJ3620" s="39"/>
      <c r="CK3620" s="39"/>
      <c r="CL3620" s="39"/>
      <c r="CM3620" s="39"/>
      <c r="CN3620" s="39"/>
      <c r="CO3620" s="39"/>
      <c r="CP3620" s="39"/>
      <c r="CQ3620" s="39"/>
      <c r="CR3620" s="39"/>
      <c r="CS3620" s="39"/>
      <c r="CT3620" s="39"/>
      <c r="CU3620" s="39"/>
      <c r="CV3620" s="39"/>
      <c r="CW3620" s="39"/>
      <c r="CX3620" s="39"/>
      <c r="CY3620" s="39"/>
      <c r="CZ3620" s="39"/>
      <c r="DA3620" s="39"/>
      <c r="DB3620" s="39"/>
      <c r="DC3620" s="39"/>
      <c r="DD3620" s="39"/>
      <c r="DE3620" s="39"/>
    </row>
    <row r="3621" spans="1:109" s="38" customFormat="1" ht="12">
      <c r="A3621" s="298"/>
      <c r="B3621" s="298"/>
      <c r="C3621" s="298"/>
      <c r="D3621" s="298"/>
      <c r="E3621" s="298"/>
      <c r="F3621" s="298"/>
      <c r="G3621" s="298"/>
      <c r="H3621" s="298"/>
      <c r="I3621" s="298"/>
      <c r="J3621" s="298"/>
      <c r="K3621" s="298"/>
      <c r="L3621" s="299"/>
      <c r="M3621" s="302"/>
      <c r="N3621" s="298"/>
      <c r="O3621" s="238"/>
      <c r="P3621" s="238"/>
      <c r="Q3621" s="238"/>
      <c r="T3621" s="39"/>
      <c r="U3621" s="39"/>
      <c r="V3621" s="39"/>
      <c r="W3621" s="39"/>
      <c r="X3621" s="39"/>
      <c r="Y3621" s="39"/>
      <c r="Z3621" s="39"/>
      <c r="AA3621" s="39"/>
      <c r="AB3621" s="39"/>
      <c r="AC3621" s="39"/>
      <c r="AD3621" s="39"/>
      <c r="AE3621" s="39"/>
      <c r="AF3621" s="39"/>
      <c r="AG3621" s="39"/>
      <c r="AH3621" s="39"/>
      <c r="AI3621" s="39"/>
      <c r="AJ3621" s="39"/>
      <c r="AK3621" s="39"/>
      <c r="AL3621" s="39"/>
      <c r="AM3621" s="39"/>
      <c r="AN3621" s="39"/>
      <c r="AO3621" s="39"/>
      <c r="AP3621" s="39"/>
      <c r="AQ3621" s="39"/>
      <c r="AR3621" s="39"/>
      <c r="AS3621" s="39"/>
      <c r="AT3621" s="39"/>
      <c r="AU3621" s="39"/>
      <c r="AV3621" s="39"/>
      <c r="AW3621" s="39"/>
      <c r="AX3621" s="39"/>
      <c r="AY3621" s="39"/>
      <c r="AZ3621" s="39"/>
      <c r="BA3621" s="39"/>
      <c r="BB3621" s="39"/>
      <c r="BC3621" s="39"/>
      <c r="BD3621" s="39"/>
      <c r="BE3621" s="39"/>
      <c r="BF3621" s="39"/>
      <c r="BG3621" s="39"/>
      <c r="BH3621" s="39"/>
      <c r="BI3621" s="39"/>
      <c r="BJ3621" s="39"/>
      <c r="BK3621" s="39"/>
      <c r="BL3621" s="39"/>
      <c r="BM3621" s="39"/>
      <c r="BN3621" s="39"/>
      <c r="BO3621" s="39"/>
      <c r="BP3621" s="39"/>
      <c r="BQ3621" s="39"/>
      <c r="BR3621" s="39"/>
      <c r="BS3621" s="39"/>
      <c r="BT3621" s="39"/>
      <c r="BU3621" s="39"/>
      <c r="BV3621" s="39"/>
      <c r="BW3621" s="39"/>
      <c r="BX3621" s="39"/>
      <c r="BY3621" s="39"/>
      <c r="BZ3621" s="39"/>
      <c r="CA3621" s="39"/>
      <c r="CB3621" s="39"/>
      <c r="CC3621" s="39"/>
      <c r="CD3621" s="39"/>
      <c r="CE3621" s="39"/>
      <c r="CF3621" s="39"/>
      <c r="CG3621" s="39"/>
      <c r="CH3621" s="39"/>
      <c r="CI3621" s="39"/>
      <c r="CJ3621" s="39"/>
      <c r="CK3621" s="39"/>
      <c r="CL3621" s="39"/>
      <c r="CM3621" s="39"/>
      <c r="CN3621" s="39"/>
      <c r="CO3621" s="39"/>
      <c r="CP3621" s="39"/>
      <c r="CQ3621" s="39"/>
      <c r="CR3621" s="39"/>
      <c r="CS3621" s="39"/>
      <c r="CT3621" s="39"/>
      <c r="CU3621" s="39"/>
      <c r="CV3621" s="39"/>
      <c r="CW3621" s="39"/>
      <c r="CX3621" s="39"/>
      <c r="CY3621" s="39"/>
      <c r="CZ3621" s="39"/>
      <c r="DA3621" s="39"/>
      <c r="DB3621" s="39"/>
      <c r="DC3621" s="39"/>
      <c r="DD3621" s="39"/>
      <c r="DE3621" s="39"/>
    </row>
    <row r="3622" spans="1:109" s="38" customFormat="1" ht="12">
      <c r="A3622" s="298"/>
      <c r="B3622" s="298"/>
      <c r="C3622" s="298"/>
      <c r="D3622" s="298"/>
      <c r="E3622" s="298"/>
      <c r="F3622" s="298"/>
      <c r="G3622" s="298"/>
      <c r="H3622" s="298"/>
      <c r="I3622" s="298"/>
      <c r="J3622" s="298"/>
      <c r="K3622" s="298"/>
      <c r="L3622" s="299"/>
      <c r="M3622" s="302"/>
      <c r="N3622" s="298"/>
      <c r="O3622" s="238"/>
      <c r="P3622" s="238"/>
      <c r="Q3622" s="238"/>
      <c r="T3622" s="39"/>
      <c r="U3622" s="39"/>
      <c r="V3622" s="39"/>
      <c r="W3622" s="39"/>
      <c r="X3622" s="39"/>
      <c r="Y3622" s="39"/>
      <c r="Z3622" s="39"/>
      <c r="AA3622" s="39"/>
      <c r="AB3622" s="39"/>
      <c r="AC3622" s="39"/>
      <c r="AD3622" s="39"/>
      <c r="AE3622" s="39"/>
      <c r="AF3622" s="39"/>
      <c r="AG3622" s="39"/>
      <c r="AH3622" s="39"/>
      <c r="AI3622" s="39"/>
      <c r="AJ3622" s="39"/>
      <c r="AK3622" s="39"/>
      <c r="AL3622" s="39"/>
      <c r="AM3622" s="39"/>
      <c r="AN3622" s="39"/>
      <c r="AO3622" s="39"/>
      <c r="AP3622" s="39"/>
      <c r="AQ3622" s="39"/>
      <c r="AR3622" s="39"/>
      <c r="AS3622" s="39"/>
      <c r="AT3622" s="39"/>
      <c r="AU3622" s="39"/>
      <c r="AV3622" s="39"/>
      <c r="AW3622" s="39"/>
      <c r="AX3622" s="39"/>
      <c r="AY3622" s="39"/>
      <c r="AZ3622" s="39"/>
      <c r="BA3622" s="39"/>
      <c r="BB3622" s="39"/>
      <c r="BC3622" s="39"/>
      <c r="BD3622" s="39"/>
      <c r="BE3622" s="39"/>
      <c r="BF3622" s="39"/>
      <c r="BG3622" s="39"/>
      <c r="BH3622" s="39"/>
      <c r="BI3622" s="39"/>
      <c r="BJ3622" s="39"/>
      <c r="BK3622" s="39"/>
      <c r="BL3622" s="39"/>
      <c r="BM3622" s="39"/>
      <c r="BN3622" s="39"/>
      <c r="BO3622" s="39"/>
      <c r="BP3622" s="39"/>
      <c r="BQ3622" s="39"/>
      <c r="BR3622" s="39"/>
      <c r="BS3622" s="39"/>
      <c r="BT3622" s="39"/>
      <c r="BU3622" s="39"/>
      <c r="BV3622" s="39"/>
      <c r="BW3622" s="39"/>
      <c r="BX3622" s="39"/>
      <c r="BY3622" s="39"/>
      <c r="BZ3622" s="39"/>
      <c r="CA3622" s="39"/>
      <c r="CB3622" s="39"/>
      <c r="CC3622" s="39"/>
      <c r="CD3622" s="39"/>
      <c r="CE3622" s="39"/>
      <c r="CF3622" s="39"/>
      <c r="CG3622" s="39"/>
      <c r="CH3622" s="39"/>
      <c r="CI3622" s="39"/>
      <c r="CJ3622" s="39"/>
      <c r="CK3622" s="39"/>
      <c r="CL3622" s="39"/>
      <c r="CM3622" s="39"/>
      <c r="CN3622" s="39"/>
      <c r="CO3622" s="39"/>
      <c r="CP3622" s="39"/>
      <c r="CQ3622" s="39"/>
      <c r="CR3622" s="39"/>
      <c r="CS3622" s="39"/>
      <c r="CT3622" s="39"/>
      <c r="CU3622" s="39"/>
      <c r="CV3622" s="39"/>
      <c r="CW3622" s="39"/>
      <c r="CX3622" s="39"/>
      <c r="CY3622" s="39"/>
      <c r="CZ3622" s="39"/>
      <c r="DA3622" s="39"/>
      <c r="DB3622" s="39"/>
      <c r="DC3622" s="39"/>
      <c r="DD3622" s="39"/>
      <c r="DE3622" s="39"/>
    </row>
    <row r="3623" spans="1:109" s="38" customFormat="1" ht="12">
      <c r="A3623" s="298"/>
      <c r="B3623" s="298"/>
      <c r="C3623" s="298"/>
      <c r="D3623" s="298"/>
      <c r="E3623" s="298"/>
      <c r="F3623" s="298"/>
      <c r="G3623" s="298"/>
      <c r="H3623" s="298"/>
      <c r="I3623" s="298"/>
      <c r="J3623" s="298"/>
      <c r="K3623" s="298"/>
      <c r="L3623" s="299"/>
      <c r="M3623" s="302"/>
      <c r="N3623" s="298"/>
      <c r="O3623" s="238"/>
      <c r="P3623" s="238"/>
      <c r="Q3623" s="238"/>
      <c r="T3623" s="39"/>
      <c r="U3623" s="39"/>
      <c r="V3623" s="39"/>
      <c r="W3623" s="39"/>
      <c r="X3623" s="39"/>
      <c r="Y3623" s="39"/>
      <c r="Z3623" s="39"/>
      <c r="AA3623" s="39"/>
      <c r="AB3623" s="39"/>
      <c r="AC3623" s="39"/>
      <c r="AD3623" s="39"/>
      <c r="AE3623" s="39"/>
      <c r="AF3623" s="39"/>
      <c r="AG3623" s="39"/>
      <c r="AH3623" s="39"/>
      <c r="AI3623" s="39"/>
      <c r="AJ3623" s="39"/>
      <c r="AK3623" s="39"/>
      <c r="AL3623" s="39"/>
      <c r="AM3623" s="39"/>
      <c r="AN3623" s="39"/>
      <c r="AO3623" s="39"/>
      <c r="AP3623" s="39"/>
      <c r="AQ3623" s="39"/>
      <c r="AR3623" s="39"/>
      <c r="AS3623" s="39"/>
      <c r="AT3623" s="39"/>
      <c r="AU3623" s="39"/>
      <c r="AV3623" s="39"/>
      <c r="AW3623" s="39"/>
      <c r="AX3623" s="39"/>
      <c r="AY3623" s="39"/>
      <c r="AZ3623" s="39"/>
      <c r="BA3623" s="39"/>
      <c r="BB3623" s="39"/>
      <c r="BC3623" s="39"/>
      <c r="BD3623" s="39"/>
      <c r="BE3623" s="39"/>
      <c r="BF3623" s="39"/>
      <c r="BG3623" s="39"/>
      <c r="BH3623" s="39"/>
      <c r="BI3623" s="39"/>
      <c r="BJ3623" s="39"/>
      <c r="BK3623" s="39"/>
      <c r="BL3623" s="39"/>
      <c r="BM3623" s="39"/>
      <c r="BN3623" s="39"/>
      <c r="BO3623" s="39"/>
      <c r="BP3623" s="39"/>
      <c r="BQ3623" s="39"/>
      <c r="BR3623" s="39"/>
      <c r="BS3623" s="39"/>
      <c r="BT3623" s="39"/>
      <c r="BU3623" s="39"/>
      <c r="BV3623" s="39"/>
      <c r="BW3623" s="39"/>
      <c r="BX3623" s="39"/>
      <c r="BY3623" s="39"/>
      <c r="BZ3623" s="39"/>
      <c r="CA3623" s="39"/>
      <c r="CB3623" s="39"/>
      <c r="CC3623" s="39"/>
      <c r="CD3623" s="39"/>
      <c r="CE3623" s="39"/>
      <c r="CF3623" s="39"/>
      <c r="CG3623" s="39"/>
      <c r="CH3623" s="39"/>
      <c r="CI3623" s="39"/>
      <c r="CJ3623" s="39"/>
      <c r="CK3623" s="39"/>
      <c r="CL3623" s="39"/>
      <c r="CM3623" s="39"/>
      <c r="CN3623" s="39"/>
      <c r="CO3623" s="39"/>
      <c r="CP3623" s="39"/>
      <c r="CQ3623" s="39"/>
      <c r="CR3623" s="39"/>
      <c r="CS3623" s="39"/>
      <c r="CT3623" s="39"/>
      <c r="CU3623" s="39"/>
      <c r="CV3623" s="39"/>
      <c r="CW3623" s="39"/>
      <c r="CX3623" s="39"/>
      <c r="CY3623" s="39"/>
      <c r="CZ3623" s="39"/>
      <c r="DA3623" s="39"/>
      <c r="DB3623" s="39"/>
      <c r="DC3623" s="39"/>
      <c r="DD3623" s="39"/>
      <c r="DE3623" s="39"/>
    </row>
    <row r="3624" spans="1:109" s="38" customFormat="1" ht="12">
      <c r="A3624" s="298"/>
      <c r="B3624" s="298"/>
      <c r="C3624" s="298"/>
      <c r="D3624" s="298"/>
      <c r="E3624" s="298"/>
      <c r="F3624" s="298"/>
      <c r="G3624" s="298"/>
      <c r="H3624" s="298"/>
      <c r="I3624" s="298"/>
      <c r="J3624" s="298"/>
      <c r="K3624" s="298"/>
      <c r="L3624" s="299"/>
      <c r="M3624" s="302"/>
      <c r="N3624" s="298"/>
      <c r="O3624" s="238"/>
      <c r="P3624" s="238"/>
      <c r="Q3624" s="238"/>
      <c r="T3624" s="39"/>
      <c r="U3624" s="39"/>
      <c r="V3624" s="39"/>
      <c r="W3624" s="39"/>
      <c r="X3624" s="39"/>
      <c r="Y3624" s="39"/>
      <c r="Z3624" s="39"/>
      <c r="AA3624" s="39"/>
      <c r="AB3624" s="39"/>
      <c r="AC3624" s="39"/>
      <c r="AD3624" s="39"/>
      <c r="AE3624" s="39"/>
      <c r="AF3624" s="39"/>
      <c r="AG3624" s="39"/>
      <c r="AH3624" s="39"/>
      <c r="AI3624" s="39"/>
      <c r="AJ3624" s="39"/>
      <c r="AK3624" s="39"/>
      <c r="AL3624" s="39"/>
      <c r="AM3624" s="39"/>
      <c r="AN3624" s="39"/>
      <c r="AO3624" s="39"/>
      <c r="AP3624" s="39"/>
      <c r="AQ3624" s="39"/>
      <c r="AR3624" s="39"/>
      <c r="AS3624" s="39"/>
      <c r="AT3624" s="39"/>
      <c r="AU3624" s="39"/>
      <c r="AV3624" s="39"/>
      <c r="AW3624" s="39"/>
      <c r="AX3624" s="39"/>
      <c r="AY3624" s="39"/>
      <c r="AZ3624" s="39"/>
      <c r="BA3624" s="39"/>
      <c r="BB3624" s="39"/>
      <c r="BC3624" s="39"/>
      <c r="BD3624" s="39"/>
      <c r="BE3624" s="39"/>
      <c r="BF3624" s="39"/>
      <c r="BG3624" s="39"/>
      <c r="BH3624" s="39"/>
      <c r="BI3624" s="39"/>
      <c r="BJ3624" s="39"/>
      <c r="BK3624" s="39"/>
      <c r="BL3624" s="39"/>
      <c r="BM3624" s="39"/>
      <c r="BN3624" s="39"/>
      <c r="BO3624" s="39"/>
      <c r="BP3624" s="39"/>
      <c r="BQ3624" s="39"/>
      <c r="BR3624" s="39"/>
      <c r="BS3624" s="39"/>
      <c r="BT3624" s="39"/>
      <c r="BU3624" s="39"/>
      <c r="BV3624" s="39"/>
      <c r="BW3624" s="39"/>
      <c r="BX3624" s="39"/>
      <c r="BY3624" s="39"/>
      <c r="BZ3624" s="39"/>
      <c r="CA3624" s="39"/>
      <c r="CB3624" s="39"/>
      <c r="CC3624" s="39"/>
      <c r="CD3624" s="39"/>
      <c r="CE3624" s="39"/>
      <c r="CF3624" s="39"/>
      <c r="CG3624" s="39"/>
      <c r="CH3624" s="39"/>
      <c r="CI3624" s="39"/>
      <c r="CJ3624" s="39"/>
      <c r="CK3624" s="39"/>
      <c r="CL3624" s="39"/>
      <c r="CM3624" s="39"/>
      <c r="CN3624" s="39"/>
      <c r="CO3624" s="39"/>
      <c r="CP3624" s="39"/>
      <c r="CQ3624" s="39"/>
      <c r="CR3624" s="39"/>
      <c r="CS3624" s="39"/>
      <c r="CT3624" s="39"/>
      <c r="CU3624" s="39"/>
      <c r="CV3624" s="39"/>
      <c r="CW3624" s="39"/>
      <c r="CX3624" s="39"/>
      <c r="CY3624" s="39"/>
      <c r="CZ3624" s="39"/>
      <c r="DA3624" s="39"/>
      <c r="DB3624" s="39"/>
      <c r="DC3624" s="39"/>
      <c r="DD3624" s="39"/>
      <c r="DE3624" s="39"/>
    </row>
    <row r="3625" spans="1:109" s="38" customFormat="1" ht="12">
      <c r="A3625" s="298"/>
      <c r="B3625" s="298"/>
      <c r="C3625" s="298"/>
      <c r="D3625" s="298"/>
      <c r="E3625" s="298"/>
      <c r="F3625" s="298"/>
      <c r="G3625" s="298"/>
      <c r="H3625" s="298"/>
      <c r="I3625" s="298"/>
      <c r="J3625" s="298"/>
      <c r="K3625" s="298"/>
      <c r="L3625" s="299"/>
      <c r="M3625" s="302"/>
      <c r="N3625" s="298"/>
      <c r="O3625" s="238"/>
      <c r="P3625" s="238"/>
      <c r="Q3625" s="238"/>
      <c r="T3625" s="39"/>
      <c r="U3625" s="39"/>
      <c r="V3625" s="39"/>
      <c r="W3625" s="39"/>
      <c r="X3625" s="39"/>
      <c r="Y3625" s="39"/>
      <c r="Z3625" s="39"/>
      <c r="AA3625" s="39"/>
      <c r="AB3625" s="39"/>
      <c r="AC3625" s="39"/>
      <c r="AD3625" s="39"/>
      <c r="AE3625" s="39"/>
      <c r="AF3625" s="39"/>
      <c r="AG3625" s="39"/>
      <c r="AH3625" s="39"/>
      <c r="AI3625" s="39"/>
      <c r="AJ3625" s="39"/>
      <c r="AK3625" s="39"/>
      <c r="AL3625" s="39"/>
      <c r="AM3625" s="39"/>
      <c r="AN3625" s="39"/>
      <c r="AO3625" s="39"/>
      <c r="AP3625" s="39"/>
      <c r="AQ3625" s="39"/>
      <c r="AR3625" s="39"/>
      <c r="AS3625" s="39"/>
      <c r="AT3625" s="39"/>
      <c r="AU3625" s="39"/>
      <c r="AV3625" s="39"/>
      <c r="AW3625" s="39"/>
      <c r="AX3625" s="39"/>
      <c r="AY3625" s="39"/>
      <c r="AZ3625" s="39"/>
      <c r="BA3625" s="39"/>
      <c r="BB3625" s="39"/>
      <c r="BC3625" s="39"/>
      <c r="BD3625" s="39"/>
      <c r="BE3625" s="39"/>
      <c r="BF3625" s="39"/>
      <c r="BG3625" s="39"/>
      <c r="BH3625" s="39"/>
      <c r="BI3625" s="39"/>
      <c r="BJ3625" s="39"/>
      <c r="BK3625" s="39"/>
      <c r="BL3625" s="39"/>
      <c r="BM3625" s="39"/>
      <c r="BN3625" s="39"/>
      <c r="BO3625" s="39"/>
      <c r="BP3625" s="39"/>
      <c r="BQ3625" s="39"/>
      <c r="BR3625" s="39"/>
      <c r="BS3625" s="39"/>
      <c r="BT3625" s="39"/>
      <c r="BU3625" s="39"/>
      <c r="BV3625" s="39"/>
      <c r="BW3625" s="39"/>
      <c r="BX3625" s="39"/>
      <c r="BY3625" s="39"/>
      <c r="BZ3625" s="39"/>
      <c r="CA3625" s="39"/>
      <c r="CB3625" s="39"/>
      <c r="CC3625" s="39"/>
      <c r="CD3625" s="39"/>
      <c r="CE3625" s="39"/>
      <c r="CF3625" s="39"/>
      <c r="CG3625" s="39"/>
      <c r="CH3625" s="39"/>
      <c r="CI3625" s="39"/>
      <c r="CJ3625" s="39"/>
      <c r="CK3625" s="39"/>
      <c r="CL3625" s="39"/>
      <c r="CM3625" s="39"/>
      <c r="CN3625" s="39"/>
      <c r="CO3625" s="39"/>
      <c r="CP3625" s="39"/>
      <c r="CQ3625" s="39"/>
      <c r="CR3625" s="39"/>
      <c r="CS3625" s="39"/>
      <c r="CT3625" s="39"/>
      <c r="CU3625" s="39"/>
      <c r="CV3625" s="39"/>
      <c r="CW3625" s="39"/>
      <c r="CX3625" s="39"/>
      <c r="CY3625" s="39"/>
      <c r="CZ3625" s="39"/>
      <c r="DA3625" s="39"/>
      <c r="DB3625" s="39"/>
      <c r="DC3625" s="39"/>
      <c r="DD3625" s="39"/>
      <c r="DE3625" s="39"/>
    </row>
    <row r="3626" spans="1:109" s="38" customFormat="1" ht="12">
      <c r="A3626" s="298"/>
      <c r="B3626" s="298"/>
      <c r="C3626" s="298"/>
      <c r="D3626" s="298"/>
      <c r="E3626" s="298"/>
      <c r="F3626" s="298"/>
      <c r="G3626" s="298"/>
      <c r="H3626" s="298"/>
      <c r="I3626" s="298"/>
      <c r="J3626" s="298"/>
      <c r="K3626" s="298"/>
      <c r="L3626" s="299"/>
      <c r="M3626" s="302"/>
      <c r="N3626" s="298"/>
      <c r="O3626" s="238"/>
      <c r="P3626" s="238"/>
      <c r="Q3626" s="238"/>
      <c r="T3626" s="39"/>
      <c r="U3626" s="39"/>
      <c r="V3626" s="39"/>
      <c r="W3626" s="39"/>
      <c r="X3626" s="39"/>
      <c r="Y3626" s="39"/>
      <c r="Z3626" s="39"/>
      <c r="AA3626" s="39"/>
      <c r="AB3626" s="39"/>
      <c r="AC3626" s="39"/>
      <c r="AD3626" s="39"/>
      <c r="AE3626" s="39"/>
      <c r="AF3626" s="39"/>
      <c r="AG3626" s="39"/>
      <c r="AH3626" s="39"/>
      <c r="AI3626" s="39"/>
      <c r="AJ3626" s="39"/>
      <c r="AK3626" s="39"/>
      <c r="AL3626" s="39"/>
      <c r="AM3626" s="39"/>
      <c r="AN3626" s="39"/>
      <c r="AO3626" s="39"/>
      <c r="AP3626" s="39"/>
      <c r="AQ3626" s="39"/>
      <c r="AR3626" s="39"/>
      <c r="AS3626" s="39"/>
      <c r="AT3626" s="39"/>
      <c r="AU3626" s="39"/>
      <c r="AV3626" s="39"/>
      <c r="AW3626" s="39"/>
      <c r="AX3626" s="39"/>
      <c r="AY3626" s="39"/>
      <c r="AZ3626" s="39"/>
      <c r="BA3626" s="39"/>
      <c r="BB3626" s="39"/>
      <c r="BC3626" s="39"/>
      <c r="BD3626" s="39"/>
      <c r="BE3626" s="39"/>
      <c r="BF3626" s="39"/>
      <c r="BG3626" s="39"/>
      <c r="BH3626" s="39"/>
      <c r="BI3626" s="39"/>
      <c r="BJ3626" s="39"/>
      <c r="BK3626" s="39"/>
      <c r="BL3626" s="39"/>
      <c r="BM3626" s="39"/>
      <c r="BN3626" s="39"/>
      <c r="BO3626" s="39"/>
      <c r="BP3626" s="39"/>
      <c r="BQ3626" s="39"/>
      <c r="BR3626" s="39"/>
      <c r="BS3626" s="39"/>
      <c r="BT3626" s="39"/>
      <c r="BU3626" s="39"/>
      <c r="BV3626" s="39"/>
      <c r="BW3626" s="39"/>
      <c r="BX3626" s="39"/>
      <c r="BY3626" s="39"/>
      <c r="BZ3626" s="39"/>
      <c r="CA3626" s="39"/>
      <c r="CB3626" s="39"/>
      <c r="CC3626" s="39"/>
      <c r="CD3626" s="39"/>
      <c r="CE3626" s="39"/>
      <c r="CF3626" s="39"/>
      <c r="CG3626" s="39"/>
      <c r="CH3626" s="39"/>
      <c r="CI3626" s="39"/>
      <c r="CJ3626" s="39"/>
      <c r="CK3626" s="39"/>
      <c r="CL3626" s="39"/>
      <c r="CM3626" s="39"/>
      <c r="CN3626" s="39"/>
      <c r="CO3626" s="39"/>
      <c r="CP3626" s="39"/>
      <c r="CQ3626" s="39"/>
      <c r="CR3626" s="39"/>
      <c r="CS3626" s="39"/>
      <c r="CT3626" s="39"/>
      <c r="CU3626" s="39"/>
      <c r="CV3626" s="39"/>
      <c r="CW3626" s="39"/>
      <c r="CX3626" s="39"/>
      <c r="CY3626" s="39"/>
      <c r="CZ3626" s="39"/>
      <c r="DA3626" s="39"/>
      <c r="DB3626" s="39"/>
      <c r="DC3626" s="39"/>
      <c r="DD3626" s="39"/>
      <c r="DE3626" s="39"/>
    </row>
    <row r="3627" spans="1:109" s="38" customFormat="1" ht="12">
      <c r="A3627" s="298"/>
      <c r="B3627" s="298"/>
      <c r="C3627" s="298"/>
      <c r="D3627" s="298"/>
      <c r="E3627" s="298"/>
      <c r="F3627" s="298"/>
      <c r="G3627" s="298"/>
      <c r="H3627" s="298"/>
      <c r="I3627" s="298"/>
      <c r="J3627" s="298"/>
      <c r="K3627" s="298"/>
      <c r="L3627" s="299"/>
      <c r="M3627" s="302"/>
      <c r="N3627" s="298"/>
      <c r="O3627" s="238"/>
      <c r="P3627" s="238"/>
      <c r="Q3627" s="238"/>
      <c r="T3627" s="39"/>
      <c r="U3627" s="39"/>
      <c r="V3627" s="39"/>
      <c r="W3627" s="39"/>
      <c r="X3627" s="39"/>
      <c r="Y3627" s="39"/>
      <c r="Z3627" s="39"/>
      <c r="AA3627" s="39"/>
      <c r="AB3627" s="39"/>
      <c r="AC3627" s="39"/>
      <c r="AD3627" s="39"/>
      <c r="AE3627" s="39"/>
      <c r="AF3627" s="39"/>
      <c r="AG3627" s="39"/>
      <c r="AH3627" s="39"/>
      <c r="AI3627" s="39"/>
      <c r="AJ3627" s="39"/>
      <c r="AK3627" s="39"/>
      <c r="AL3627" s="39"/>
      <c r="AM3627" s="39"/>
      <c r="AN3627" s="39"/>
      <c r="AO3627" s="39"/>
      <c r="AP3627" s="39"/>
      <c r="AQ3627" s="39"/>
      <c r="AR3627" s="39"/>
      <c r="AS3627" s="39"/>
      <c r="AT3627" s="39"/>
      <c r="AU3627" s="39"/>
      <c r="AV3627" s="39"/>
      <c r="AW3627" s="39"/>
      <c r="AX3627" s="39"/>
      <c r="AY3627" s="39"/>
      <c r="AZ3627" s="39"/>
      <c r="BA3627" s="39"/>
      <c r="BB3627" s="39"/>
      <c r="BC3627" s="39"/>
      <c r="BD3627" s="39"/>
      <c r="BE3627" s="39"/>
      <c r="BF3627" s="39"/>
      <c r="BG3627" s="39"/>
      <c r="BH3627" s="39"/>
      <c r="BI3627" s="39"/>
      <c r="BJ3627" s="39"/>
      <c r="BK3627" s="39"/>
      <c r="BL3627" s="39"/>
      <c r="BM3627" s="39"/>
      <c r="BN3627" s="39"/>
      <c r="BO3627" s="39"/>
      <c r="BP3627" s="39"/>
      <c r="BQ3627" s="39"/>
      <c r="BR3627" s="39"/>
      <c r="BS3627" s="39"/>
      <c r="BT3627" s="39"/>
      <c r="BU3627" s="39"/>
      <c r="BV3627" s="39"/>
      <c r="BW3627" s="39"/>
      <c r="BX3627" s="39"/>
      <c r="BY3627" s="39"/>
      <c r="BZ3627" s="39"/>
      <c r="CA3627" s="39"/>
      <c r="CB3627" s="39"/>
      <c r="CC3627" s="39"/>
      <c r="CD3627" s="39"/>
      <c r="CE3627" s="39"/>
      <c r="CF3627" s="39"/>
      <c r="CG3627" s="39"/>
      <c r="CH3627" s="39"/>
      <c r="CI3627" s="39"/>
      <c r="CJ3627" s="39"/>
      <c r="CK3627" s="39"/>
      <c r="CL3627" s="39"/>
      <c r="CM3627" s="39"/>
      <c r="CN3627" s="39"/>
      <c r="CO3627" s="39"/>
      <c r="CP3627" s="39"/>
      <c r="CQ3627" s="39"/>
      <c r="CR3627" s="39"/>
      <c r="CS3627" s="39"/>
      <c r="CT3627" s="39"/>
      <c r="CU3627" s="39"/>
      <c r="CV3627" s="39"/>
      <c r="CW3627" s="39"/>
      <c r="CX3627" s="39"/>
      <c r="CY3627" s="39"/>
      <c r="CZ3627" s="39"/>
      <c r="DA3627" s="39"/>
      <c r="DB3627" s="39"/>
      <c r="DC3627" s="39"/>
      <c r="DD3627" s="39"/>
      <c r="DE3627" s="39"/>
    </row>
    <row r="3628" spans="1:109" s="38" customFormat="1" ht="12">
      <c r="A3628" s="298"/>
      <c r="B3628" s="298"/>
      <c r="C3628" s="298"/>
      <c r="D3628" s="298"/>
      <c r="E3628" s="298"/>
      <c r="F3628" s="298"/>
      <c r="G3628" s="298"/>
      <c r="H3628" s="298"/>
      <c r="I3628" s="298"/>
      <c r="J3628" s="298"/>
      <c r="K3628" s="298"/>
      <c r="L3628" s="299"/>
      <c r="M3628" s="302"/>
      <c r="N3628" s="298"/>
      <c r="O3628" s="238"/>
      <c r="P3628" s="238"/>
      <c r="Q3628" s="238"/>
      <c r="T3628" s="39"/>
      <c r="U3628" s="39"/>
      <c r="V3628" s="39"/>
      <c r="W3628" s="39"/>
      <c r="X3628" s="39"/>
      <c r="Y3628" s="39"/>
      <c r="Z3628" s="39"/>
      <c r="AA3628" s="39"/>
      <c r="AB3628" s="39"/>
      <c r="AC3628" s="39"/>
      <c r="AD3628" s="39"/>
      <c r="AE3628" s="39"/>
      <c r="AF3628" s="39"/>
      <c r="AG3628" s="39"/>
      <c r="AH3628" s="39"/>
      <c r="AI3628" s="39"/>
      <c r="AJ3628" s="39"/>
      <c r="AK3628" s="39"/>
      <c r="AL3628" s="39"/>
      <c r="AM3628" s="39"/>
      <c r="AN3628" s="39"/>
      <c r="AO3628" s="39"/>
      <c r="AP3628" s="39"/>
      <c r="AQ3628" s="39"/>
      <c r="AR3628" s="39"/>
      <c r="AS3628" s="39"/>
      <c r="AT3628" s="39"/>
      <c r="AU3628" s="39"/>
      <c r="AV3628" s="39"/>
      <c r="AW3628" s="39"/>
      <c r="AX3628" s="39"/>
      <c r="AY3628" s="39"/>
      <c r="AZ3628" s="39"/>
      <c r="BA3628" s="39"/>
      <c r="BB3628" s="39"/>
      <c r="BC3628" s="39"/>
      <c r="BD3628" s="39"/>
      <c r="BE3628" s="39"/>
      <c r="BF3628" s="39"/>
      <c r="BG3628" s="39"/>
      <c r="BH3628" s="39"/>
      <c r="BI3628" s="39"/>
      <c r="BJ3628" s="39"/>
      <c r="BK3628" s="39"/>
      <c r="BL3628" s="39"/>
      <c r="BM3628" s="39"/>
      <c r="BN3628" s="39"/>
      <c r="BO3628" s="39"/>
      <c r="BP3628" s="39"/>
      <c r="BQ3628" s="39"/>
      <c r="BR3628" s="39"/>
      <c r="BS3628" s="39"/>
      <c r="BT3628" s="39"/>
      <c r="BU3628" s="39"/>
      <c r="BV3628" s="39"/>
      <c r="BW3628" s="39"/>
      <c r="BX3628" s="39"/>
      <c r="BY3628" s="39"/>
      <c r="BZ3628" s="39"/>
      <c r="CA3628" s="39"/>
      <c r="CB3628" s="39"/>
      <c r="CC3628" s="39"/>
      <c r="CD3628" s="39"/>
      <c r="CE3628" s="39"/>
      <c r="CF3628" s="39"/>
      <c r="CG3628" s="39"/>
      <c r="CH3628" s="39"/>
      <c r="CI3628" s="39"/>
      <c r="CJ3628" s="39"/>
      <c r="CK3628" s="39"/>
      <c r="CL3628" s="39"/>
      <c r="CM3628" s="39"/>
      <c r="CN3628" s="39"/>
      <c r="CO3628" s="39"/>
      <c r="CP3628" s="39"/>
      <c r="CQ3628" s="39"/>
      <c r="CR3628" s="39"/>
      <c r="CS3628" s="39"/>
      <c r="CT3628" s="39"/>
      <c r="CU3628" s="39"/>
      <c r="CV3628" s="39"/>
      <c r="CW3628" s="39"/>
      <c r="CX3628" s="39"/>
      <c r="CY3628" s="39"/>
      <c r="CZ3628" s="39"/>
      <c r="DA3628" s="39"/>
      <c r="DB3628" s="39"/>
      <c r="DC3628" s="39"/>
      <c r="DD3628" s="39"/>
      <c r="DE3628" s="39"/>
    </row>
    <row r="3629" spans="1:109" s="38" customFormat="1" ht="12">
      <c r="A3629" s="298"/>
      <c r="B3629" s="298"/>
      <c r="C3629" s="298"/>
      <c r="D3629" s="298"/>
      <c r="E3629" s="298"/>
      <c r="F3629" s="298"/>
      <c r="G3629" s="298"/>
      <c r="H3629" s="298"/>
      <c r="I3629" s="298"/>
      <c r="J3629" s="298"/>
      <c r="K3629" s="298"/>
      <c r="L3629" s="299"/>
      <c r="M3629" s="302"/>
      <c r="N3629" s="298"/>
      <c r="O3629" s="238"/>
      <c r="P3629" s="238"/>
      <c r="Q3629" s="238"/>
      <c r="T3629" s="39"/>
      <c r="U3629" s="39"/>
      <c r="V3629" s="39"/>
      <c r="W3629" s="39"/>
      <c r="X3629" s="39"/>
      <c r="Y3629" s="39"/>
      <c r="Z3629" s="39"/>
      <c r="AA3629" s="39"/>
      <c r="AB3629" s="39"/>
      <c r="AC3629" s="39"/>
      <c r="AD3629" s="39"/>
      <c r="AE3629" s="39"/>
      <c r="AF3629" s="39"/>
      <c r="AG3629" s="39"/>
      <c r="AH3629" s="39"/>
      <c r="AI3629" s="39"/>
      <c r="AJ3629" s="39"/>
      <c r="AK3629" s="39"/>
      <c r="AL3629" s="39"/>
      <c r="AM3629" s="39"/>
      <c r="AN3629" s="39"/>
      <c r="AO3629" s="39"/>
      <c r="AP3629" s="39"/>
      <c r="AQ3629" s="39"/>
      <c r="AR3629" s="39"/>
      <c r="AS3629" s="39"/>
      <c r="AT3629" s="39"/>
      <c r="AU3629" s="39"/>
      <c r="AV3629" s="39"/>
      <c r="AW3629" s="39"/>
      <c r="AX3629" s="39"/>
      <c r="AY3629" s="39"/>
      <c r="AZ3629" s="39"/>
      <c r="BA3629" s="39"/>
      <c r="BB3629" s="39"/>
      <c r="BC3629" s="39"/>
      <c r="BD3629" s="39"/>
      <c r="BE3629" s="39"/>
      <c r="BF3629" s="39"/>
      <c r="BG3629" s="39"/>
      <c r="BH3629" s="39"/>
      <c r="BI3629" s="39"/>
      <c r="BJ3629" s="39"/>
      <c r="BK3629" s="39"/>
      <c r="BL3629" s="39"/>
      <c r="BM3629" s="39"/>
      <c r="BN3629" s="39"/>
      <c r="BO3629" s="39"/>
      <c r="BP3629" s="39"/>
      <c r="BQ3629" s="39"/>
      <c r="BR3629" s="39"/>
      <c r="BS3629" s="39"/>
      <c r="BT3629" s="39"/>
      <c r="BU3629" s="39"/>
      <c r="BV3629" s="39"/>
      <c r="BW3629" s="39"/>
      <c r="BX3629" s="39"/>
      <c r="BY3629" s="39"/>
      <c r="BZ3629" s="39"/>
      <c r="CA3629" s="39"/>
      <c r="CB3629" s="39"/>
      <c r="CC3629" s="39"/>
      <c r="CD3629" s="39"/>
      <c r="CE3629" s="39"/>
      <c r="CF3629" s="39"/>
      <c r="CG3629" s="39"/>
      <c r="CH3629" s="39"/>
      <c r="CI3629" s="39"/>
      <c r="CJ3629" s="39"/>
      <c r="CK3629" s="39"/>
      <c r="CL3629" s="39"/>
      <c r="CM3629" s="39"/>
      <c r="CN3629" s="39"/>
      <c r="CO3629" s="39"/>
      <c r="CP3629" s="39"/>
      <c r="CQ3629" s="39"/>
      <c r="CR3629" s="39"/>
      <c r="CS3629" s="39"/>
      <c r="CT3629" s="39"/>
      <c r="CU3629" s="39"/>
      <c r="CV3629" s="39"/>
      <c r="CW3629" s="39"/>
      <c r="CX3629" s="39"/>
      <c r="CY3629" s="39"/>
      <c r="CZ3629" s="39"/>
      <c r="DA3629" s="39"/>
      <c r="DB3629" s="39"/>
      <c r="DC3629" s="39"/>
      <c r="DD3629" s="39"/>
      <c r="DE3629" s="39"/>
    </row>
    <row r="3630" spans="1:109" s="38" customFormat="1" ht="12">
      <c r="A3630" s="298"/>
      <c r="B3630" s="298"/>
      <c r="C3630" s="298"/>
      <c r="D3630" s="298"/>
      <c r="E3630" s="298"/>
      <c r="F3630" s="298"/>
      <c r="G3630" s="298"/>
      <c r="H3630" s="298"/>
      <c r="I3630" s="298"/>
      <c r="J3630" s="298"/>
      <c r="K3630" s="298"/>
      <c r="L3630" s="299"/>
      <c r="M3630" s="302"/>
      <c r="N3630" s="298"/>
      <c r="O3630" s="238"/>
      <c r="P3630" s="238"/>
      <c r="Q3630" s="238"/>
      <c r="T3630" s="39"/>
      <c r="U3630" s="39"/>
      <c r="V3630" s="39"/>
      <c r="W3630" s="39"/>
      <c r="X3630" s="39"/>
      <c r="Y3630" s="39"/>
      <c r="Z3630" s="39"/>
      <c r="AA3630" s="39"/>
      <c r="AB3630" s="39"/>
      <c r="AC3630" s="39"/>
      <c r="AD3630" s="39"/>
      <c r="AE3630" s="39"/>
      <c r="AF3630" s="39"/>
      <c r="AG3630" s="39"/>
      <c r="AH3630" s="39"/>
      <c r="AI3630" s="39"/>
      <c r="AJ3630" s="39"/>
      <c r="AK3630" s="39"/>
      <c r="AL3630" s="39"/>
      <c r="AM3630" s="39"/>
      <c r="AN3630" s="39"/>
      <c r="AO3630" s="39"/>
      <c r="AP3630" s="39"/>
      <c r="AQ3630" s="39"/>
      <c r="AR3630" s="39"/>
      <c r="AS3630" s="39"/>
      <c r="AT3630" s="39"/>
      <c r="AU3630" s="39"/>
      <c r="AV3630" s="39"/>
      <c r="AW3630" s="39"/>
      <c r="AX3630" s="39"/>
      <c r="AY3630" s="39"/>
      <c r="AZ3630" s="39"/>
      <c r="BA3630" s="39"/>
      <c r="BB3630" s="39"/>
      <c r="BC3630" s="39"/>
      <c r="BD3630" s="39"/>
      <c r="BE3630" s="39"/>
      <c r="BF3630" s="39"/>
      <c r="BG3630" s="39"/>
      <c r="BH3630" s="39"/>
      <c r="BI3630" s="39"/>
      <c r="BJ3630" s="39"/>
      <c r="BK3630" s="39"/>
      <c r="BL3630" s="39"/>
      <c r="BM3630" s="39"/>
      <c r="BN3630" s="39"/>
      <c r="BO3630" s="39"/>
      <c r="BP3630" s="39"/>
      <c r="BQ3630" s="39"/>
      <c r="BR3630" s="39"/>
      <c r="BS3630" s="39"/>
      <c r="BT3630" s="39"/>
      <c r="BU3630" s="39"/>
      <c r="BV3630" s="39"/>
      <c r="BW3630" s="39"/>
      <c r="BX3630" s="39"/>
      <c r="BY3630" s="39"/>
      <c r="BZ3630" s="39"/>
      <c r="CA3630" s="39"/>
      <c r="CB3630" s="39"/>
      <c r="CC3630" s="39"/>
      <c r="CD3630" s="39"/>
      <c r="CE3630" s="39"/>
      <c r="CF3630" s="39"/>
      <c r="CG3630" s="39"/>
      <c r="CH3630" s="39"/>
      <c r="CI3630" s="39"/>
      <c r="CJ3630" s="39"/>
      <c r="CK3630" s="39"/>
      <c r="CL3630" s="39"/>
      <c r="CM3630" s="39"/>
      <c r="CN3630" s="39"/>
      <c r="CO3630" s="39"/>
      <c r="CP3630" s="39"/>
      <c r="CQ3630" s="39"/>
      <c r="CR3630" s="39"/>
      <c r="CS3630" s="39"/>
      <c r="CT3630" s="39"/>
      <c r="CU3630" s="39"/>
      <c r="CV3630" s="39"/>
      <c r="CW3630" s="39"/>
      <c r="CX3630" s="39"/>
      <c r="CY3630" s="39"/>
      <c r="CZ3630" s="39"/>
      <c r="DA3630" s="39"/>
      <c r="DB3630" s="39"/>
      <c r="DC3630" s="39"/>
      <c r="DD3630" s="39"/>
      <c r="DE3630" s="39"/>
    </row>
    <row r="3631" spans="1:109" s="38" customFormat="1" ht="12">
      <c r="A3631" s="298"/>
      <c r="B3631" s="298"/>
      <c r="C3631" s="298"/>
      <c r="D3631" s="298"/>
      <c r="E3631" s="298"/>
      <c r="F3631" s="298"/>
      <c r="G3631" s="298"/>
      <c r="H3631" s="298"/>
      <c r="I3631" s="298"/>
      <c r="J3631" s="298"/>
      <c r="K3631" s="298"/>
      <c r="L3631" s="299"/>
      <c r="M3631" s="302"/>
      <c r="N3631" s="298"/>
      <c r="O3631" s="238"/>
      <c r="P3631" s="238"/>
      <c r="Q3631" s="238"/>
      <c r="T3631" s="39"/>
      <c r="U3631" s="39"/>
      <c r="V3631" s="39"/>
      <c r="W3631" s="39"/>
      <c r="X3631" s="39"/>
      <c r="Y3631" s="39"/>
      <c r="Z3631" s="39"/>
      <c r="AA3631" s="39"/>
      <c r="AB3631" s="39"/>
      <c r="AC3631" s="39"/>
      <c r="AD3631" s="39"/>
      <c r="AE3631" s="39"/>
      <c r="AF3631" s="39"/>
      <c r="AG3631" s="39"/>
      <c r="AH3631" s="39"/>
      <c r="AI3631" s="39"/>
      <c r="AJ3631" s="39"/>
      <c r="AK3631" s="39"/>
      <c r="AL3631" s="39"/>
      <c r="AM3631" s="39"/>
      <c r="AN3631" s="39"/>
      <c r="AO3631" s="39"/>
      <c r="AP3631" s="39"/>
      <c r="AQ3631" s="39"/>
      <c r="AR3631" s="39"/>
      <c r="AS3631" s="39"/>
      <c r="AT3631" s="39"/>
      <c r="AU3631" s="39"/>
      <c r="AV3631" s="39"/>
      <c r="AW3631" s="39"/>
      <c r="AX3631" s="39"/>
      <c r="AY3631" s="39"/>
      <c r="AZ3631" s="39"/>
      <c r="BA3631" s="39"/>
      <c r="BB3631" s="39"/>
      <c r="BC3631" s="39"/>
      <c r="BD3631" s="39"/>
      <c r="BE3631" s="39"/>
      <c r="BF3631" s="39"/>
      <c r="BG3631" s="39"/>
      <c r="BH3631" s="39"/>
      <c r="BI3631" s="39"/>
      <c r="BJ3631" s="39"/>
      <c r="BK3631" s="39"/>
      <c r="BL3631" s="39"/>
      <c r="BM3631" s="39"/>
      <c r="BN3631" s="39"/>
      <c r="BO3631" s="39"/>
      <c r="BP3631" s="39"/>
      <c r="BQ3631" s="39"/>
      <c r="BR3631" s="39"/>
      <c r="BS3631" s="39"/>
      <c r="BT3631" s="39"/>
      <c r="BU3631" s="39"/>
      <c r="BV3631" s="39"/>
      <c r="BW3631" s="39"/>
      <c r="BX3631" s="39"/>
      <c r="BY3631" s="39"/>
      <c r="BZ3631" s="39"/>
      <c r="CA3631" s="39"/>
      <c r="CB3631" s="39"/>
      <c r="CC3631" s="39"/>
      <c r="CD3631" s="39"/>
      <c r="CE3631" s="39"/>
      <c r="CF3631" s="39"/>
      <c r="CG3631" s="39"/>
      <c r="CH3631" s="39"/>
      <c r="CI3631" s="39"/>
      <c r="CJ3631" s="39"/>
      <c r="CK3631" s="39"/>
      <c r="CL3631" s="39"/>
      <c r="CM3631" s="39"/>
      <c r="CN3631" s="39"/>
      <c r="CO3631" s="39"/>
      <c r="CP3631" s="39"/>
      <c r="CQ3631" s="39"/>
      <c r="CR3631" s="39"/>
      <c r="CS3631" s="39"/>
      <c r="CT3631" s="39"/>
      <c r="CU3631" s="39"/>
      <c r="CV3631" s="39"/>
      <c r="CW3631" s="39"/>
      <c r="CX3631" s="39"/>
      <c r="CY3631" s="39"/>
      <c r="CZ3631" s="39"/>
      <c r="DA3631" s="39"/>
      <c r="DB3631" s="39"/>
      <c r="DC3631" s="39"/>
      <c r="DD3631" s="39"/>
      <c r="DE3631" s="39"/>
    </row>
    <row r="3632" spans="1:109" s="38" customFormat="1" ht="12">
      <c r="A3632" s="298"/>
      <c r="B3632" s="298"/>
      <c r="C3632" s="298"/>
      <c r="D3632" s="298"/>
      <c r="E3632" s="298"/>
      <c r="F3632" s="298"/>
      <c r="G3632" s="298"/>
      <c r="H3632" s="298"/>
      <c r="I3632" s="298"/>
      <c r="J3632" s="298"/>
      <c r="K3632" s="298"/>
      <c r="L3632" s="299"/>
      <c r="M3632" s="302"/>
      <c r="N3632" s="298"/>
      <c r="O3632" s="238"/>
      <c r="P3632" s="238"/>
      <c r="Q3632" s="238"/>
      <c r="T3632" s="39"/>
      <c r="U3632" s="39"/>
      <c r="V3632" s="39"/>
      <c r="W3632" s="39"/>
      <c r="X3632" s="39"/>
      <c r="Y3632" s="39"/>
      <c r="Z3632" s="39"/>
      <c r="AA3632" s="39"/>
      <c r="AB3632" s="39"/>
      <c r="AC3632" s="39"/>
      <c r="AD3632" s="39"/>
      <c r="AE3632" s="39"/>
      <c r="AF3632" s="39"/>
      <c r="AG3632" s="39"/>
      <c r="AH3632" s="39"/>
      <c r="AI3632" s="39"/>
      <c r="AJ3632" s="39"/>
      <c r="AK3632" s="39"/>
      <c r="AL3632" s="39"/>
      <c r="AM3632" s="39"/>
      <c r="AN3632" s="39"/>
      <c r="AO3632" s="39"/>
      <c r="AP3632" s="39"/>
      <c r="AQ3632" s="39"/>
      <c r="AR3632" s="39"/>
      <c r="AS3632" s="39"/>
      <c r="AT3632" s="39"/>
      <c r="AU3632" s="39"/>
      <c r="AV3632" s="39"/>
      <c r="AW3632" s="39"/>
      <c r="AX3632" s="39"/>
      <c r="AY3632" s="39"/>
      <c r="AZ3632" s="39"/>
      <c r="BA3632" s="39"/>
      <c r="BB3632" s="39"/>
      <c r="BC3632" s="39"/>
      <c r="BD3632" s="39"/>
      <c r="BE3632" s="39"/>
      <c r="BF3632" s="39"/>
      <c r="BG3632" s="39"/>
      <c r="BH3632" s="39"/>
      <c r="BI3632" s="39"/>
      <c r="BJ3632" s="39"/>
      <c r="BK3632" s="39"/>
      <c r="BL3632" s="39"/>
      <c r="BM3632" s="39"/>
      <c r="BN3632" s="39"/>
      <c r="BO3632" s="39"/>
      <c r="BP3632" s="39"/>
      <c r="BQ3632" s="39"/>
      <c r="BR3632" s="39"/>
      <c r="BS3632" s="39"/>
      <c r="BT3632" s="39"/>
      <c r="BU3632" s="39"/>
      <c r="BV3632" s="39"/>
      <c r="BW3632" s="39"/>
      <c r="BX3632" s="39"/>
      <c r="BY3632" s="39"/>
      <c r="BZ3632" s="39"/>
      <c r="CA3632" s="39"/>
      <c r="CB3632" s="39"/>
      <c r="CC3632" s="39"/>
      <c r="CD3632" s="39"/>
      <c r="CE3632" s="39"/>
      <c r="CF3632" s="39"/>
      <c r="CG3632" s="39"/>
      <c r="CH3632" s="39"/>
      <c r="CI3632" s="39"/>
      <c r="CJ3632" s="39"/>
      <c r="CK3632" s="39"/>
      <c r="CL3632" s="39"/>
      <c r="CM3632" s="39"/>
      <c r="CN3632" s="39"/>
      <c r="CO3632" s="39"/>
      <c r="CP3632" s="39"/>
      <c r="CQ3632" s="39"/>
      <c r="CR3632" s="39"/>
      <c r="CS3632" s="39"/>
      <c r="CT3632" s="39"/>
      <c r="CU3632" s="39"/>
      <c r="CV3632" s="39"/>
      <c r="CW3632" s="39"/>
      <c r="CX3632" s="39"/>
      <c r="CY3632" s="39"/>
      <c r="CZ3632" s="39"/>
      <c r="DA3632" s="39"/>
      <c r="DB3632" s="39"/>
      <c r="DC3632" s="39"/>
      <c r="DD3632" s="39"/>
      <c r="DE3632" s="39"/>
    </row>
    <row r="3633" spans="1:109" s="38" customFormat="1" ht="12">
      <c r="A3633" s="298"/>
      <c r="B3633" s="298"/>
      <c r="C3633" s="298"/>
      <c r="D3633" s="298"/>
      <c r="E3633" s="298"/>
      <c r="F3633" s="298"/>
      <c r="G3633" s="298"/>
      <c r="H3633" s="298"/>
      <c r="I3633" s="298"/>
      <c r="J3633" s="298"/>
      <c r="K3633" s="298"/>
      <c r="L3633" s="299"/>
      <c r="M3633" s="302"/>
      <c r="N3633" s="298"/>
      <c r="O3633" s="238"/>
      <c r="P3633" s="238"/>
      <c r="Q3633" s="238"/>
      <c r="T3633" s="39"/>
      <c r="U3633" s="39"/>
      <c r="V3633" s="39"/>
      <c r="W3633" s="39"/>
      <c r="X3633" s="39"/>
      <c r="Y3633" s="39"/>
      <c r="Z3633" s="39"/>
      <c r="AA3633" s="39"/>
      <c r="AB3633" s="39"/>
      <c r="AC3633" s="39"/>
      <c r="AD3633" s="39"/>
      <c r="AE3633" s="39"/>
      <c r="AF3633" s="39"/>
      <c r="AG3633" s="39"/>
      <c r="AH3633" s="39"/>
      <c r="AI3633" s="39"/>
      <c r="AJ3633" s="39"/>
      <c r="AK3633" s="39"/>
      <c r="AL3633" s="39"/>
      <c r="AM3633" s="39"/>
      <c r="AN3633" s="39"/>
      <c r="AO3633" s="39"/>
      <c r="AP3633" s="39"/>
      <c r="AQ3633" s="39"/>
      <c r="AR3633" s="39"/>
      <c r="AS3633" s="39"/>
      <c r="AT3633" s="39"/>
      <c r="AU3633" s="39"/>
      <c r="AV3633" s="39"/>
      <c r="AW3633" s="39"/>
      <c r="AX3633" s="39"/>
      <c r="AY3633" s="39"/>
      <c r="AZ3633" s="39"/>
      <c r="BA3633" s="39"/>
      <c r="BB3633" s="39"/>
      <c r="BC3633" s="39"/>
      <c r="BD3633" s="39"/>
      <c r="BE3633" s="39"/>
      <c r="BF3633" s="39"/>
      <c r="BG3633" s="39"/>
      <c r="BH3633" s="39"/>
      <c r="BI3633" s="39"/>
      <c r="BJ3633" s="39"/>
      <c r="BK3633" s="39"/>
      <c r="BL3633" s="39"/>
      <c r="BM3633" s="39"/>
      <c r="BN3633" s="39"/>
      <c r="BO3633" s="39"/>
      <c r="BP3633" s="39"/>
      <c r="BQ3633" s="39"/>
      <c r="BR3633" s="39"/>
      <c r="BS3633" s="39"/>
      <c r="BT3633" s="39"/>
      <c r="BU3633" s="39"/>
      <c r="BV3633" s="39"/>
      <c r="BW3633" s="39"/>
      <c r="BX3633" s="39"/>
      <c r="BY3633" s="39"/>
      <c r="BZ3633" s="39"/>
      <c r="CA3633" s="39"/>
      <c r="CB3633" s="39"/>
      <c r="CC3633" s="39"/>
      <c r="CD3633" s="39"/>
      <c r="CE3633" s="39"/>
      <c r="CF3633" s="39"/>
      <c r="CG3633" s="39"/>
      <c r="CH3633" s="39"/>
      <c r="CI3633" s="39"/>
      <c r="CJ3633" s="39"/>
      <c r="CK3633" s="39"/>
      <c r="CL3633" s="39"/>
      <c r="CM3633" s="39"/>
      <c r="CN3633" s="39"/>
      <c r="CO3633" s="39"/>
      <c r="CP3633" s="39"/>
      <c r="CQ3633" s="39"/>
      <c r="CR3633" s="39"/>
      <c r="CS3633" s="39"/>
      <c r="CT3633" s="39"/>
      <c r="CU3633" s="39"/>
      <c r="CV3633" s="39"/>
      <c r="CW3633" s="39"/>
      <c r="CX3633" s="39"/>
      <c r="CY3633" s="39"/>
      <c r="CZ3633" s="39"/>
      <c r="DA3633" s="39"/>
      <c r="DB3633" s="39"/>
      <c r="DC3633" s="39"/>
      <c r="DD3633" s="39"/>
      <c r="DE3633" s="39"/>
    </row>
    <row r="3634" spans="1:109" s="38" customFormat="1" ht="12">
      <c r="A3634" s="298"/>
      <c r="B3634" s="298"/>
      <c r="C3634" s="298"/>
      <c r="D3634" s="298"/>
      <c r="E3634" s="298"/>
      <c r="F3634" s="298"/>
      <c r="G3634" s="298"/>
      <c r="H3634" s="298"/>
      <c r="I3634" s="298"/>
      <c r="J3634" s="298"/>
      <c r="K3634" s="298"/>
      <c r="L3634" s="299"/>
      <c r="M3634" s="302"/>
      <c r="N3634" s="298"/>
      <c r="O3634" s="238"/>
      <c r="P3634" s="238"/>
      <c r="Q3634" s="238"/>
      <c r="T3634" s="39"/>
      <c r="U3634" s="39"/>
      <c r="V3634" s="39"/>
      <c r="W3634" s="39"/>
      <c r="X3634" s="39"/>
      <c r="Y3634" s="39"/>
      <c r="Z3634" s="39"/>
      <c r="AA3634" s="39"/>
      <c r="AB3634" s="39"/>
      <c r="AC3634" s="39"/>
      <c r="AD3634" s="39"/>
      <c r="AE3634" s="39"/>
      <c r="AF3634" s="39"/>
      <c r="AG3634" s="39"/>
      <c r="AH3634" s="39"/>
      <c r="AI3634" s="39"/>
      <c r="AJ3634" s="39"/>
      <c r="AK3634" s="39"/>
      <c r="AL3634" s="39"/>
      <c r="AM3634" s="39"/>
      <c r="AN3634" s="39"/>
      <c r="AO3634" s="39"/>
      <c r="AP3634" s="39"/>
      <c r="AQ3634" s="39"/>
      <c r="AR3634" s="39"/>
      <c r="AS3634" s="39"/>
      <c r="AT3634" s="39"/>
      <c r="AU3634" s="39"/>
      <c r="AV3634" s="39"/>
      <c r="AW3634" s="39"/>
      <c r="AX3634" s="39"/>
      <c r="AY3634" s="39"/>
      <c r="AZ3634" s="39"/>
      <c r="BA3634" s="39"/>
      <c r="BB3634" s="39"/>
      <c r="BC3634" s="39"/>
      <c r="BD3634" s="39"/>
      <c r="BE3634" s="39"/>
      <c r="BF3634" s="39"/>
      <c r="BG3634" s="39"/>
      <c r="BH3634" s="39"/>
      <c r="BI3634" s="39"/>
      <c r="BJ3634" s="39"/>
      <c r="BK3634" s="39"/>
      <c r="BL3634" s="39"/>
      <c r="BM3634" s="39"/>
      <c r="BN3634" s="39"/>
      <c r="BO3634" s="39"/>
      <c r="BP3634" s="39"/>
      <c r="BQ3634" s="39"/>
      <c r="BR3634" s="39"/>
      <c r="BS3634" s="39"/>
      <c r="BT3634" s="39"/>
      <c r="BU3634" s="39"/>
      <c r="BV3634" s="39"/>
      <c r="BW3634" s="39"/>
      <c r="BX3634" s="39"/>
      <c r="BY3634" s="39"/>
      <c r="BZ3634" s="39"/>
      <c r="CA3634" s="39"/>
      <c r="CB3634" s="39"/>
      <c r="CC3634" s="39"/>
      <c r="CD3634" s="39"/>
      <c r="CE3634" s="39"/>
      <c r="CF3634" s="39"/>
      <c r="CG3634" s="39"/>
      <c r="CH3634" s="39"/>
      <c r="CI3634" s="39"/>
      <c r="CJ3634" s="39"/>
      <c r="CK3634" s="39"/>
      <c r="CL3634" s="39"/>
      <c r="CM3634" s="39"/>
      <c r="CN3634" s="39"/>
      <c r="CO3634" s="39"/>
      <c r="CP3634" s="39"/>
      <c r="CQ3634" s="39"/>
      <c r="CR3634" s="39"/>
      <c r="CS3634" s="39"/>
      <c r="CT3634" s="39"/>
      <c r="CU3634" s="39"/>
      <c r="CV3634" s="39"/>
      <c r="CW3634" s="39"/>
      <c r="CX3634" s="39"/>
      <c r="CY3634" s="39"/>
      <c r="CZ3634" s="39"/>
      <c r="DA3634" s="39"/>
      <c r="DB3634" s="39"/>
      <c r="DC3634" s="39"/>
      <c r="DD3634" s="39"/>
      <c r="DE3634" s="39"/>
    </row>
    <row r="3635" spans="1:109" s="38" customFormat="1" ht="12">
      <c r="A3635" s="298"/>
      <c r="B3635" s="298"/>
      <c r="C3635" s="298"/>
      <c r="D3635" s="298"/>
      <c r="E3635" s="298"/>
      <c r="F3635" s="298"/>
      <c r="G3635" s="298"/>
      <c r="H3635" s="298"/>
      <c r="I3635" s="298"/>
      <c r="J3635" s="298"/>
      <c r="K3635" s="298"/>
      <c r="L3635" s="299"/>
      <c r="M3635" s="302"/>
      <c r="N3635" s="298"/>
      <c r="O3635" s="238"/>
      <c r="P3635" s="238"/>
      <c r="Q3635" s="238"/>
      <c r="T3635" s="39"/>
      <c r="U3635" s="39"/>
      <c r="V3635" s="39"/>
      <c r="W3635" s="39"/>
      <c r="X3635" s="39"/>
      <c r="Y3635" s="39"/>
      <c r="Z3635" s="39"/>
      <c r="AA3635" s="39"/>
      <c r="AB3635" s="39"/>
      <c r="AC3635" s="39"/>
      <c r="AD3635" s="39"/>
      <c r="AE3635" s="39"/>
      <c r="AF3635" s="39"/>
      <c r="AG3635" s="39"/>
      <c r="AH3635" s="39"/>
      <c r="AI3635" s="39"/>
      <c r="AJ3635" s="39"/>
      <c r="AK3635" s="39"/>
      <c r="AL3635" s="39"/>
      <c r="AM3635" s="39"/>
      <c r="AN3635" s="39"/>
      <c r="AO3635" s="39"/>
      <c r="AP3635" s="39"/>
      <c r="AQ3635" s="39"/>
      <c r="AR3635" s="39"/>
      <c r="AS3635" s="39"/>
      <c r="AT3635" s="39"/>
      <c r="AU3635" s="39"/>
      <c r="AV3635" s="39"/>
      <c r="AW3635" s="39"/>
      <c r="AX3635" s="39"/>
      <c r="AY3635" s="39"/>
      <c r="AZ3635" s="39"/>
      <c r="BA3635" s="39"/>
      <c r="BB3635" s="39"/>
      <c r="BC3635" s="39"/>
      <c r="BD3635" s="39"/>
      <c r="BE3635" s="39"/>
      <c r="BF3635" s="39"/>
      <c r="BG3635" s="39"/>
      <c r="BH3635" s="39"/>
      <c r="BI3635" s="39"/>
      <c r="BJ3635" s="39"/>
      <c r="BK3635" s="39"/>
      <c r="BL3635" s="39"/>
      <c r="BM3635" s="39"/>
      <c r="BN3635" s="39"/>
      <c r="BO3635" s="39"/>
      <c r="BP3635" s="39"/>
      <c r="BQ3635" s="39"/>
      <c r="BR3635" s="39"/>
      <c r="BS3635" s="39"/>
      <c r="BT3635" s="39"/>
      <c r="BU3635" s="39"/>
      <c r="BV3635" s="39"/>
      <c r="BW3635" s="39"/>
      <c r="BX3635" s="39"/>
      <c r="BY3635" s="39"/>
      <c r="BZ3635" s="39"/>
      <c r="CA3635" s="39"/>
      <c r="CB3635" s="39"/>
      <c r="CC3635" s="39"/>
      <c r="CD3635" s="39"/>
      <c r="CE3635" s="39"/>
      <c r="CF3635" s="39"/>
      <c r="CG3635" s="39"/>
      <c r="CH3635" s="39"/>
      <c r="CI3635" s="39"/>
      <c r="CJ3635" s="39"/>
      <c r="CK3635" s="39"/>
      <c r="CL3635" s="39"/>
      <c r="CM3635" s="39"/>
      <c r="CN3635" s="39"/>
      <c r="CO3635" s="39"/>
      <c r="CP3635" s="39"/>
      <c r="CQ3635" s="39"/>
      <c r="CR3635" s="39"/>
      <c r="CS3635" s="39"/>
      <c r="CT3635" s="39"/>
      <c r="CU3635" s="39"/>
      <c r="CV3635" s="39"/>
      <c r="CW3635" s="39"/>
      <c r="CX3635" s="39"/>
      <c r="CY3635" s="39"/>
      <c r="CZ3635" s="39"/>
      <c r="DA3635" s="39"/>
      <c r="DB3635" s="39"/>
      <c r="DC3635" s="39"/>
      <c r="DD3635" s="39"/>
      <c r="DE3635" s="39"/>
    </row>
    <row r="3636" spans="1:109" s="38" customFormat="1" ht="12">
      <c r="A3636" s="298"/>
      <c r="B3636" s="298"/>
      <c r="C3636" s="298"/>
      <c r="D3636" s="298"/>
      <c r="E3636" s="298"/>
      <c r="F3636" s="298"/>
      <c r="G3636" s="298"/>
      <c r="H3636" s="298"/>
      <c r="I3636" s="298"/>
      <c r="J3636" s="298"/>
      <c r="K3636" s="298"/>
      <c r="L3636" s="299"/>
      <c r="M3636" s="302"/>
      <c r="N3636" s="298"/>
      <c r="O3636" s="238"/>
      <c r="P3636" s="238"/>
      <c r="Q3636" s="238"/>
      <c r="T3636" s="39"/>
      <c r="U3636" s="39"/>
      <c r="V3636" s="39"/>
      <c r="W3636" s="39"/>
      <c r="X3636" s="39"/>
      <c r="Y3636" s="39"/>
      <c r="Z3636" s="39"/>
      <c r="AA3636" s="39"/>
      <c r="AB3636" s="39"/>
      <c r="AC3636" s="39"/>
      <c r="AD3636" s="39"/>
      <c r="AE3636" s="39"/>
      <c r="AF3636" s="39"/>
      <c r="AG3636" s="39"/>
      <c r="AH3636" s="39"/>
      <c r="AI3636" s="39"/>
      <c r="AJ3636" s="39"/>
      <c r="AK3636" s="39"/>
      <c r="AL3636" s="39"/>
      <c r="AM3636" s="39"/>
      <c r="AN3636" s="39"/>
      <c r="AO3636" s="39"/>
      <c r="AP3636" s="39"/>
      <c r="AQ3636" s="39"/>
      <c r="AR3636" s="39"/>
      <c r="AS3636" s="39"/>
      <c r="AT3636" s="39"/>
      <c r="AU3636" s="39"/>
      <c r="AV3636" s="39"/>
      <c r="AW3636" s="39"/>
      <c r="AX3636" s="39"/>
      <c r="AY3636" s="39"/>
      <c r="AZ3636" s="39"/>
      <c r="BA3636" s="39"/>
      <c r="BB3636" s="39"/>
      <c r="BC3636" s="39"/>
      <c r="BD3636" s="39"/>
      <c r="BE3636" s="39"/>
      <c r="BF3636" s="39"/>
      <c r="BG3636" s="39"/>
      <c r="BH3636" s="39"/>
      <c r="BI3636" s="39"/>
      <c r="BJ3636" s="39"/>
      <c r="BK3636" s="39"/>
      <c r="BL3636" s="39"/>
      <c r="BM3636" s="39"/>
      <c r="BN3636" s="39"/>
      <c r="BO3636" s="39"/>
      <c r="BP3636" s="39"/>
      <c r="BQ3636" s="39"/>
      <c r="BR3636" s="39"/>
      <c r="BS3636" s="39"/>
      <c r="BT3636" s="39"/>
      <c r="BU3636" s="39"/>
      <c r="BV3636" s="39"/>
      <c r="BW3636" s="39"/>
      <c r="BX3636" s="39"/>
      <c r="BY3636" s="39"/>
      <c r="BZ3636" s="39"/>
      <c r="CA3636" s="39"/>
      <c r="CB3636" s="39"/>
      <c r="CC3636" s="39"/>
      <c r="CD3636" s="39"/>
      <c r="CE3636" s="39"/>
      <c r="CF3636" s="39"/>
      <c r="CG3636" s="39"/>
      <c r="CH3636" s="39"/>
      <c r="CI3636" s="39"/>
      <c r="CJ3636" s="39"/>
      <c r="CK3636" s="39"/>
      <c r="CL3636" s="39"/>
      <c r="CM3636" s="39"/>
      <c r="CN3636" s="39"/>
      <c r="CO3636" s="39"/>
      <c r="CP3636" s="39"/>
      <c r="CQ3636" s="39"/>
      <c r="CR3636" s="39"/>
      <c r="CS3636" s="39"/>
      <c r="CT3636" s="39"/>
      <c r="CU3636" s="39"/>
      <c r="CV3636" s="39"/>
      <c r="CW3636" s="39"/>
      <c r="CX3636" s="39"/>
      <c r="CY3636" s="39"/>
      <c r="CZ3636" s="39"/>
      <c r="DA3636" s="39"/>
      <c r="DB3636" s="39"/>
      <c r="DC3636" s="39"/>
      <c r="DD3636" s="39"/>
      <c r="DE3636" s="39"/>
    </row>
    <row r="3637" spans="1:109" s="38" customFormat="1" ht="12">
      <c r="A3637" s="298"/>
      <c r="B3637" s="298"/>
      <c r="C3637" s="298"/>
      <c r="D3637" s="298"/>
      <c r="E3637" s="298"/>
      <c r="F3637" s="298"/>
      <c r="G3637" s="298"/>
      <c r="H3637" s="298"/>
      <c r="I3637" s="298"/>
      <c r="J3637" s="298"/>
      <c r="K3637" s="298"/>
      <c r="L3637" s="299"/>
      <c r="M3637" s="302"/>
      <c r="N3637" s="298"/>
      <c r="O3637" s="238"/>
      <c r="P3637" s="238"/>
      <c r="Q3637" s="238"/>
      <c r="T3637" s="39"/>
      <c r="U3637" s="39"/>
      <c r="V3637" s="39"/>
      <c r="W3637" s="39"/>
      <c r="X3637" s="39"/>
      <c r="Y3637" s="39"/>
      <c r="Z3637" s="39"/>
      <c r="AA3637" s="39"/>
      <c r="AB3637" s="39"/>
      <c r="AC3637" s="39"/>
      <c r="AD3637" s="39"/>
      <c r="AE3637" s="39"/>
      <c r="AF3637" s="39"/>
      <c r="AG3637" s="39"/>
      <c r="AH3637" s="39"/>
      <c r="AI3637" s="39"/>
      <c r="AJ3637" s="39"/>
      <c r="AK3637" s="39"/>
      <c r="AL3637" s="39"/>
      <c r="AM3637" s="39"/>
      <c r="AN3637" s="39"/>
      <c r="AO3637" s="39"/>
      <c r="AP3637" s="39"/>
      <c r="AQ3637" s="39"/>
      <c r="AR3637" s="39"/>
      <c r="AS3637" s="39"/>
      <c r="AT3637" s="39"/>
      <c r="AU3637" s="39"/>
      <c r="AV3637" s="39"/>
      <c r="AW3637" s="39"/>
      <c r="AX3637" s="39"/>
      <c r="AY3637" s="39"/>
      <c r="AZ3637" s="39"/>
      <c r="BA3637" s="39"/>
      <c r="BB3637" s="39"/>
      <c r="BC3637" s="39"/>
      <c r="BD3637" s="39"/>
      <c r="BE3637" s="39"/>
      <c r="BF3637" s="39"/>
      <c r="BG3637" s="39"/>
      <c r="BH3637" s="39"/>
      <c r="BI3637" s="39"/>
      <c r="BJ3637" s="39"/>
      <c r="BK3637" s="39"/>
      <c r="BL3637" s="39"/>
      <c r="BM3637" s="39"/>
      <c r="BN3637" s="39"/>
      <c r="BO3637" s="39"/>
      <c r="BP3637" s="39"/>
      <c r="BQ3637" s="39"/>
      <c r="BR3637" s="39"/>
      <c r="BS3637" s="39"/>
      <c r="BT3637" s="39"/>
      <c r="BU3637" s="39"/>
      <c r="BV3637" s="39"/>
      <c r="BW3637" s="39"/>
      <c r="BX3637" s="39"/>
      <c r="BY3637" s="39"/>
      <c r="BZ3637" s="39"/>
      <c r="CA3637" s="39"/>
      <c r="CB3637" s="39"/>
      <c r="CC3637" s="39"/>
      <c r="CD3637" s="39"/>
      <c r="CE3637" s="39"/>
      <c r="CF3637" s="39"/>
      <c r="CG3637" s="39"/>
      <c r="CH3637" s="39"/>
      <c r="CI3637" s="39"/>
      <c r="CJ3637" s="39"/>
      <c r="CK3637" s="39"/>
      <c r="CL3637" s="39"/>
      <c r="CM3637" s="39"/>
      <c r="CN3637" s="39"/>
      <c r="CO3637" s="39"/>
      <c r="CP3637" s="39"/>
      <c r="CQ3637" s="39"/>
      <c r="CR3637" s="39"/>
      <c r="CS3637" s="39"/>
      <c r="CT3637" s="39"/>
      <c r="CU3637" s="39"/>
      <c r="CV3637" s="39"/>
      <c r="CW3637" s="39"/>
      <c r="CX3637" s="39"/>
      <c r="CY3637" s="39"/>
      <c r="CZ3637" s="39"/>
      <c r="DA3637" s="39"/>
      <c r="DB3637" s="39"/>
      <c r="DC3637" s="39"/>
      <c r="DD3637" s="39"/>
      <c r="DE3637" s="39"/>
    </row>
    <row r="3638" spans="1:109" s="38" customFormat="1" ht="12">
      <c r="A3638" s="298"/>
      <c r="B3638" s="298"/>
      <c r="C3638" s="298"/>
      <c r="D3638" s="298"/>
      <c r="E3638" s="298"/>
      <c r="F3638" s="298"/>
      <c r="G3638" s="298"/>
      <c r="H3638" s="298"/>
      <c r="I3638" s="298"/>
      <c r="J3638" s="298"/>
      <c r="K3638" s="298"/>
      <c r="L3638" s="299"/>
      <c r="M3638" s="302"/>
      <c r="N3638" s="298"/>
      <c r="O3638" s="238"/>
      <c r="P3638" s="238"/>
      <c r="Q3638" s="238"/>
      <c r="T3638" s="39"/>
      <c r="U3638" s="39"/>
      <c r="V3638" s="39"/>
      <c r="W3638" s="39"/>
      <c r="X3638" s="39"/>
      <c r="Y3638" s="39"/>
      <c r="Z3638" s="39"/>
      <c r="AA3638" s="39"/>
      <c r="AB3638" s="39"/>
      <c r="AC3638" s="39"/>
      <c r="AD3638" s="39"/>
      <c r="AE3638" s="39"/>
      <c r="AF3638" s="39"/>
      <c r="AG3638" s="39"/>
      <c r="AH3638" s="39"/>
      <c r="AI3638" s="39"/>
      <c r="AJ3638" s="39"/>
      <c r="AK3638" s="39"/>
      <c r="AL3638" s="39"/>
      <c r="AM3638" s="39"/>
      <c r="AN3638" s="39"/>
      <c r="AO3638" s="39"/>
      <c r="AP3638" s="39"/>
      <c r="AQ3638" s="39"/>
      <c r="AR3638" s="39"/>
      <c r="AS3638" s="39"/>
      <c r="AT3638" s="39"/>
      <c r="AU3638" s="39"/>
      <c r="AV3638" s="39"/>
      <c r="AW3638" s="39"/>
      <c r="AX3638" s="39"/>
      <c r="AY3638" s="39"/>
      <c r="AZ3638" s="39"/>
      <c r="BA3638" s="39"/>
      <c r="BB3638" s="39"/>
      <c r="BC3638" s="39"/>
      <c r="BD3638" s="39"/>
      <c r="BE3638" s="39"/>
      <c r="BF3638" s="39"/>
      <c r="BG3638" s="39"/>
      <c r="BH3638" s="39"/>
      <c r="BI3638" s="39"/>
      <c r="BJ3638" s="39"/>
      <c r="BK3638" s="39"/>
      <c r="BL3638" s="39"/>
      <c r="BM3638" s="39"/>
      <c r="BN3638" s="39"/>
      <c r="BO3638" s="39"/>
      <c r="BP3638" s="39"/>
      <c r="BQ3638" s="39"/>
      <c r="BR3638" s="39"/>
      <c r="BS3638" s="39"/>
      <c r="BT3638" s="39"/>
      <c r="BU3638" s="39"/>
      <c r="BV3638" s="39"/>
      <c r="BW3638" s="39"/>
      <c r="BX3638" s="39"/>
      <c r="BY3638" s="39"/>
      <c r="BZ3638" s="39"/>
      <c r="CA3638" s="39"/>
      <c r="CB3638" s="39"/>
      <c r="CC3638" s="39"/>
      <c r="CD3638" s="39"/>
      <c r="CE3638" s="39"/>
      <c r="CF3638" s="39"/>
      <c r="CG3638" s="39"/>
      <c r="CH3638" s="39"/>
      <c r="CI3638" s="39"/>
      <c r="CJ3638" s="39"/>
      <c r="CK3638" s="39"/>
      <c r="CL3638" s="39"/>
      <c r="CM3638" s="39"/>
      <c r="CN3638" s="39"/>
      <c r="CO3638" s="39"/>
      <c r="CP3638" s="39"/>
      <c r="CQ3638" s="39"/>
      <c r="CR3638" s="39"/>
      <c r="CS3638" s="39"/>
      <c r="CT3638" s="39"/>
      <c r="CU3638" s="39"/>
      <c r="CV3638" s="39"/>
      <c r="CW3638" s="39"/>
      <c r="CX3638" s="39"/>
      <c r="CY3638" s="39"/>
      <c r="CZ3638" s="39"/>
      <c r="DA3638" s="39"/>
      <c r="DB3638" s="39"/>
      <c r="DC3638" s="39"/>
      <c r="DD3638" s="39"/>
      <c r="DE3638" s="39"/>
    </row>
    <row r="3639" spans="1:109" s="38" customFormat="1" ht="12">
      <c r="A3639" s="298"/>
      <c r="B3639" s="298"/>
      <c r="C3639" s="298"/>
      <c r="D3639" s="298"/>
      <c r="E3639" s="298"/>
      <c r="F3639" s="298"/>
      <c r="G3639" s="298"/>
      <c r="H3639" s="298"/>
      <c r="I3639" s="298"/>
      <c r="J3639" s="298"/>
      <c r="K3639" s="298"/>
      <c r="L3639" s="299"/>
      <c r="M3639" s="302"/>
      <c r="N3639" s="298"/>
      <c r="O3639" s="238"/>
      <c r="P3639" s="238"/>
      <c r="Q3639" s="238"/>
      <c r="T3639" s="39"/>
      <c r="U3639" s="39"/>
      <c r="V3639" s="39"/>
      <c r="W3639" s="39"/>
      <c r="X3639" s="39"/>
      <c r="Y3639" s="39"/>
      <c r="Z3639" s="39"/>
      <c r="AA3639" s="39"/>
      <c r="AB3639" s="39"/>
      <c r="AC3639" s="39"/>
      <c r="AD3639" s="39"/>
      <c r="AE3639" s="39"/>
      <c r="AF3639" s="39"/>
      <c r="AG3639" s="39"/>
      <c r="AH3639" s="39"/>
      <c r="AI3639" s="39"/>
      <c r="AJ3639" s="39"/>
      <c r="AK3639" s="39"/>
      <c r="AL3639" s="39"/>
      <c r="AM3639" s="39"/>
      <c r="AN3639" s="39"/>
      <c r="AO3639" s="39"/>
      <c r="AP3639" s="39"/>
      <c r="AQ3639" s="39"/>
      <c r="AR3639" s="39"/>
      <c r="AS3639" s="39"/>
      <c r="AT3639" s="39"/>
      <c r="AU3639" s="39"/>
      <c r="AV3639" s="39"/>
      <c r="AW3639" s="39"/>
      <c r="AX3639" s="39"/>
      <c r="AY3639" s="39"/>
      <c r="AZ3639" s="39"/>
      <c r="BA3639" s="39"/>
      <c r="BB3639" s="39"/>
      <c r="BC3639" s="39"/>
      <c r="BD3639" s="39"/>
      <c r="BE3639" s="39"/>
      <c r="BF3639" s="39"/>
      <c r="BG3639" s="39"/>
      <c r="BH3639" s="39"/>
      <c r="BI3639" s="39"/>
      <c r="BJ3639" s="39"/>
      <c r="BK3639" s="39"/>
      <c r="BL3639" s="39"/>
      <c r="BM3639" s="39"/>
      <c r="BN3639" s="39"/>
      <c r="BO3639" s="39"/>
      <c r="BP3639" s="39"/>
      <c r="BQ3639" s="39"/>
      <c r="BR3639" s="39"/>
      <c r="BS3639" s="39"/>
      <c r="BT3639" s="39"/>
      <c r="BU3639" s="39"/>
      <c r="BV3639" s="39"/>
      <c r="BW3639" s="39"/>
      <c r="BX3639" s="39"/>
      <c r="BY3639" s="39"/>
      <c r="BZ3639" s="39"/>
      <c r="CA3639" s="39"/>
      <c r="CB3639" s="39"/>
      <c r="CC3639" s="39"/>
      <c r="CD3639" s="39"/>
      <c r="CE3639" s="39"/>
      <c r="CF3639" s="39"/>
      <c r="CG3639" s="39"/>
      <c r="CH3639" s="39"/>
      <c r="CI3639" s="39"/>
      <c r="CJ3639" s="39"/>
      <c r="CK3639" s="39"/>
      <c r="CL3639" s="39"/>
      <c r="CM3639" s="39"/>
      <c r="CN3639" s="39"/>
      <c r="CO3639" s="39"/>
      <c r="CP3639" s="39"/>
      <c r="CQ3639" s="39"/>
      <c r="CR3639" s="39"/>
      <c r="CS3639" s="39"/>
      <c r="CT3639" s="39"/>
      <c r="CU3639" s="39"/>
      <c r="CV3639" s="39"/>
      <c r="CW3639" s="39"/>
      <c r="CX3639" s="39"/>
      <c r="CY3639" s="39"/>
      <c r="CZ3639" s="39"/>
      <c r="DA3639" s="39"/>
      <c r="DB3639" s="39"/>
      <c r="DC3639" s="39"/>
      <c r="DD3639" s="39"/>
      <c r="DE3639" s="39"/>
    </row>
    <row r="3640" spans="1:109" s="38" customFormat="1" ht="12">
      <c r="A3640" s="298"/>
      <c r="B3640" s="298"/>
      <c r="C3640" s="298"/>
      <c r="D3640" s="298"/>
      <c r="E3640" s="298"/>
      <c r="F3640" s="298"/>
      <c r="G3640" s="298"/>
      <c r="H3640" s="298"/>
      <c r="I3640" s="298"/>
      <c r="J3640" s="298"/>
      <c r="K3640" s="298"/>
      <c r="L3640" s="299"/>
      <c r="M3640" s="302"/>
      <c r="N3640" s="298"/>
      <c r="O3640" s="238"/>
      <c r="P3640" s="238"/>
      <c r="Q3640" s="238"/>
      <c r="T3640" s="39"/>
      <c r="U3640" s="39"/>
      <c r="V3640" s="39"/>
      <c r="W3640" s="39"/>
      <c r="X3640" s="39"/>
      <c r="Y3640" s="39"/>
      <c r="Z3640" s="39"/>
      <c r="AA3640" s="39"/>
      <c r="AB3640" s="39"/>
      <c r="AC3640" s="39"/>
      <c r="AD3640" s="39"/>
      <c r="AE3640" s="39"/>
      <c r="AF3640" s="39"/>
      <c r="AG3640" s="39"/>
      <c r="AH3640" s="39"/>
      <c r="AI3640" s="39"/>
      <c r="AJ3640" s="39"/>
      <c r="AK3640" s="39"/>
      <c r="AL3640" s="39"/>
      <c r="AM3640" s="39"/>
      <c r="AN3640" s="39"/>
      <c r="AO3640" s="39"/>
      <c r="AP3640" s="39"/>
      <c r="AQ3640" s="39"/>
      <c r="AR3640" s="39"/>
      <c r="AS3640" s="39"/>
      <c r="AT3640" s="39"/>
      <c r="AU3640" s="39"/>
      <c r="AV3640" s="39"/>
      <c r="AW3640" s="39"/>
      <c r="AX3640" s="39"/>
      <c r="AY3640" s="39"/>
      <c r="AZ3640" s="39"/>
      <c r="BA3640" s="39"/>
      <c r="BB3640" s="39"/>
      <c r="BC3640" s="39"/>
      <c r="BD3640" s="39"/>
      <c r="BE3640" s="39"/>
      <c r="BF3640" s="39"/>
      <c r="BG3640" s="39"/>
      <c r="BH3640" s="39"/>
      <c r="BI3640" s="39"/>
      <c r="BJ3640" s="39"/>
      <c r="BK3640" s="39"/>
      <c r="BL3640" s="39"/>
      <c r="BM3640" s="39"/>
      <c r="BN3640" s="39"/>
      <c r="BO3640" s="39"/>
      <c r="BP3640" s="39"/>
      <c r="BQ3640" s="39"/>
      <c r="BR3640" s="39"/>
      <c r="BS3640" s="39"/>
      <c r="BT3640" s="39"/>
      <c r="BU3640" s="39"/>
      <c r="BV3640" s="39"/>
      <c r="BW3640" s="39"/>
      <c r="BX3640" s="39"/>
      <c r="BY3640" s="39"/>
      <c r="BZ3640" s="39"/>
      <c r="CA3640" s="39"/>
      <c r="CB3640" s="39"/>
      <c r="CC3640" s="39"/>
      <c r="CD3640" s="39"/>
      <c r="CE3640" s="39"/>
      <c r="CF3640" s="39"/>
      <c r="CG3640" s="39"/>
      <c r="CH3640" s="39"/>
      <c r="CI3640" s="39"/>
      <c r="CJ3640" s="39"/>
      <c r="CK3640" s="39"/>
      <c r="CL3640" s="39"/>
      <c r="CM3640" s="39"/>
      <c r="CN3640" s="39"/>
      <c r="CO3640" s="39"/>
      <c r="CP3640" s="39"/>
      <c r="CQ3640" s="39"/>
      <c r="CR3640" s="39"/>
      <c r="CS3640" s="39"/>
      <c r="CT3640" s="39"/>
      <c r="CU3640" s="39"/>
      <c r="CV3640" s="39"/>
      <c r="CW3640" s="39"/>
      <c r="CX3640" s="39"/>
      <c r="CY3640" s="39"/>
      <c r="CZ3640" s="39"/>
      <c r="DA3640" s="39"/>
      <c r="DB3640" s="39"/>
      <c r="DC3640" s="39"/>
      <c r="DD3640" s="39"/>
      <c r="DE3640" s="39"/>
    </row>
    <row r="3641" spans="1:109" s="38" customFormat="1" ht="12">
      <c r="A3641" s="298"/>
      <c r="B3641" s="298"/>
      <c r="C3641" s="298"/>
      <c r="D3641" s="298"/>
      <c r="E3641" s="298"/>
      <c r="F3641" s="298"/>
      <c r="G3641" s="298"/>
      <c r="H3641" s="298"/>
      <c r="I3641" s="298"/>
      <c r="J3641" s="298"/>
      <c r="K3641" s="298"/>
      <c r="L3641" s="299"/>
      <c r="M3641" s="302"/>
      <c r="N3641" s="298"/>
      <c r="O3641" s="238"/>
      <c r="P3641" s="238"/>
      <c r="Q3641" s="238"/>
      <c r="T3641" s="39"/>
      <c r="U3641" s="39"/>
      <c r="V3641" s="39"/>
      <c r="W3641" s="39"/>
      <c r="X3641" s="39"/>
      <c r="Y3641" s="39"/>
      <c r="Z3641" s="39"/>
      <c r="AA3641" s="39"/>
      <c r="AB3641" s="39"/>
      <c r="AC3641" s="39"/>
      <c r="AD3641" s="39"/>
      <c r="AE3641" s="39"/>
      <c r="AF3641" s="39"/>
      <c r="AG3641" s="39"/>
      <c r="AH3641" s="39"/>
      <c r="AI3641" s="39"/>
      <c r="AJ3641" s="39"/>
      <c r="AK3641" s="39"/>
      <c r="AL3641" s="39"/>
      <c r="AM3641" s="39"/>
      <c r="AN3641" s="39"/>
      <c r="AO3641" s="39"/>
      <c r="AP3641" s="39"/>
      <c r="AQ3641" s="39"/>
      <c r="AR3641" s="39"/>
      <c r="AS3641" s="39"/>
      <c r="AT3641" s="39"/>
      <c r="AU3641" s="39"/>
      <c r="AV3641" s="39"/>
      <c r="AW3641" s="39"/>
      <c r="AX3641" s="39"/>
      <c r="AY3641" s="39"/>
      <c r="AZ3641" s="39"/>
      <c r="BA3641" s="39"/>
      <c r="BB3641" s="39"/>
      <c r="BC3641" s="39"/>
      <c r="BD3641" s="39"/>
      <c r="BE3641" s="39"/>
      <c r="BF3641" s="39"/>
      <c r="BG3641" s="39"/>
      <c r="BH3641" s="39"/>
      <c r="BI3641" s="39"/>
      <c r="BJ3641" s="39"/>
      <c r="BK3641" s="39"/>
      <c r="BL3641" s="39"/>
      <c r="BM3641" s="39"/>
      <c r="BN3641" s="39"/>
      <c r="BO3641" s="39"/>
      <c r="BP3641" s="39"/>
      <c r="BQ3641" s="39"/>
      <c r="BR3641" s="39"/>
      <c r="BS3641" s="39"/>
      <c r="BT3641" s="39"/>
      <c r="BU3641" s="39"/>
      <c r="BV3641" s="39"/>
      <c r="BW3641" s="39"/>
      <c r="BX3641" s="39"/>
      <c r="BY3641" s="39"/>
      <c r="BZ3641" s="39"/>
      <c r="CA3641" s="39"/>
      <c r="CB3641" s="39"/>
      <c r="CC3641" s="39"/>
      <c r="CD3641" s="39"/>
      <c r="CE3641" s="39"/>
      <c r="CF3641" s="39"/>
      <c r="CG3641" s="39"/>
      <c r="CH3641" s="39"/>
      <c r="CI3641" s="39"/>
      <c r="CJ3641" s="39"/>
      <c r="CK3641" s="39"/>
      <c r="CL3641" s="39"/>
      <c r="CM3641" s="39"/>
      <c r="CN3641" s="39"/>
      <c r="CO3641" s="39"/>
      <c r="CP3641" s="39"/>
      <c r="CQ3641" s="39"/>
      <c r="CR3641" s="39"/>
      <c r="CS3641" s="39"/>
      <c r="CT3641" s="39"/>
      <c r="CU3641" s="39"/>
      <c r="CV3641" s="39"/>
      <c r="CW3641" s="39"/>
      <c r="CX3641" s="39"/>
      <c r="CY3641" s="39"/>
      <c r="CZ3641" s="39"/>
      <c r="DA3641" s="39"/>
      <c r="DB3641" s="39"/>
      <c r="DC3641" s="39"/>
      <c r="DD3641" s="39"/>
      <c r="DE3641" s="39"/>
    </row>
    <row r="3642" spans="1:109" s="38" customFormat="1" ht="12">
      <c r="A3642" s="298"/>
      <c r="B3642" s="298"/>
      <c r="C3642" s="298"/>
      <c r="D3642" s="298"/>
      <c r="E3642" s="298"/>
      <c r="F3642" s="298"/>
      <c r="G3642" s="298"/>
      <c r="H3642" s="298"/>
      <c r="I3642" s="298"/>
      <c r="J3642" s="298"/>
      <c r="K3642" s="298"/>
      <c r="L3642" s="299"/>
      <c r="M3642" s="302"/>
      <c r="N3642" s="298"/>
      <c r="O3642" s="238"/>
      <c r="P3642" s="238"/>
      <c r="Q3642" s="238"/>
      <c r="T3642" s="39"/>
      <c r="U3642" s="39"/>
      <c r="V3642" s="39"/>
      <c r="W3642" s="39"/>
      <c r="X3642" s="39"/>
      <c r="Y3642" s="39"/>
      <c r="Z3642" s="39"/>
      <c r="AA3642" s="39"/>
      <c r="AB3642" s="39"/>
      <c r="AC3642" s="39"/>
      <c r="AD3642" s="39"/>
      <c r="AE3642" s="39"/>
      <c r="AF3642" s="39"/>
      <c r="AG3642" s="39"/>
      <c r="AH3642" s="39"/>
      <c r="AI3642" s="39"/>
      <c r="AJ3642" s="39"/>
      <c r="AK3642" s="39"/>
      <c r="AL3642" s="39"/>
      <c r="AM3642" s="39"/>
      <c r="AN3642" s="39"/>
      <c r="AO3642" s="39"/>
      <c r="AP3642" s="39"/>
      <c r="AQ3642" s="39"/>
      <c r="AR3642" s="39"/>
      <c r="AS3642" s="39"/>
      <c r="AT3642" s="39"/>
      <c r="AU3642" s="39"/>
      <c r="AV3642" s="39"/>
      <c r="AW3642" s="39"/>
      <c r="AX3642" s="39"/>
      <c r="AY3642" s="39"/>
      <c r="AZ3642" s="39"/>
      <c r="BA3642" s="39"/>
      <c r="BB3642" s="39"/>
      <c r="BC3642" s="39"/>
      <c r="BD3642" s="39"/>
      <c r="BE3642" s="39"/>
      <c r="BF3642" s="39"/>
      <c r="BG3642" s="39"/>
      <c r="BH3642" s="39"/>
      <c r="BI3642" s="39"/>
      <c r="BJ3642" s="39"/>
      <c r="BK3642" s="39"/>
      <c r="BL3642" s="39"/>
      <c r="BM3642" s="39"/>
      <c r="BN3642" s="39"/>
      <c r="BO3642" s="39"/>
      <c r="BP3642" s="39"/>
      <c r="BQ3642" s="39"/>
      <c r="BR3642" s="39"/>
      <c r="BS3642" s="39"/>
      <c r="BT3642" s="39"/>
      <c r="BU3642" s="39"/>
      <c r="BV3642" s="39"/>
      <c r="BW3642" s="39"/>
      <c r="BX3642" s="39"/>
      <c r="BY3642" s="39"/>
      <c r="BZ3642" s="39"/>
      <c r="CA3642" s="39"/>
      <c r="CB3642" s="39"/>
      <c r="CC3642" s="39"/>
      <c r="CD3642" s="39"/>
      <c r="CE3642" s="39"/>
      <c r="CF3642" s="39"/>
      <c r="CG3642" s="39"/>
      <c r="CH3642" s="39"/>
      <c r="CI3642" s="39"/>
      <c r="CJ3642" s="39"/>
      <c r="CK3642" s="39"/>
      <c r="CL3642" s="39"/>
      <c r="CM3642" s="39"/>
      <c r="CN3642" s="39"/>
      <c r="CO3642" s="39"/>
      <c r="CP3642" s="39"/>
      <c r="CQ3642" s="39"/>
      <c r="CR3642" s="39"/>
      <c r="CS3642" s="39"/>
      <c r="CT3642" s="39"/>
      <c r="CU3642" s="39"/>
      <c r="CV3642" s="39"/>
      <c r="CW3642" s="39"/>
      <c r="CX3642" s="39"/>
      <c r="CY3642" s="39"/>
      <c r="CZ3642" s="39"/>
      <c r="DA3642" s="39"/>
      <c r="DB3642" s="39"/>
      <c r="DC3642" s="39"/>
      <c r="DD3642" s="39"/>
      <c r="DE3642" s="39"/>
    </row>
    <row r="3643" spans="1:109" s="38" customFormat="1" ht="12">
      <c r="A3643" s="298"/>
      <c r="B3643" s="298"/>
      <c r="C3643" s="298"/>
      <c r="D3643" s="298"/>
      <c r="E3643" s="298"/>
      <c r="F3643" s="298"/>
      <c r="G3643" s="298"/>
      <c r="H3643" s="298"/>
      <c r="I3643" s="298"/>
      <c r="J3643" s="298"/>
      <c r="K3643" s="298"/>
      <c r="L3643" s="299"/>
      <c r="M3643" s="302"/>
      <c r="N3643" s="298"/>
      <c r="O3643" s="238"/>
      <c r="P3643" s="238"/>
      <c r="Q3643" s="238"/>
      <c r="T3643" s="39"/>
      <c r="U3643" s="39"/>
      <c r="V3643" s="39"/>
      <c r="W3643" s="39"/>
      <c r="X3643" s="39"/>
      <c r="Y3643" s="39"/>
      <c r="Z3643" s="39"/>
      <c r="AA3643" s="39"/>
      <c r="AB3643" s="39"/>
      <c r="AC3643" s="39"/>
      <c r="AD3643" s="39"/>
      <c r="AE3643" s="39"/>
      <c r="AF3643" s="39"/>
      <c r="AG3643" s="39"/>
      <c r="AH3643" s="39"/>
      <c r="AI3643" s="39"/>
      <c r="AJ3643" s="39"/>
      <c r="AK3643" s="39"/>
      <c r="AL3643" s="39"/>
      <c r="AM3643" s="39"/>
      <c r="AN3643" s="39"/>
      <c r="AO3643" s="39"/>
      <c r="AP3643" s="39"/>
      <c r="AQ3643" s="39"/>
      <c r="AR3643" s="39"/>
      <c r="AS3643" s="39"/>
      <c r="AT3643" s="39"/>
      <c r="AU3643" s="39"/>
      <c r="AV3643" s="39"/>
      <c r="AW3643" s="39"/>
      <c r="AX3643" s="39"/>
      <c r="AY3643" s="39"/>
      <c r="AZ3643" s="39"/>
      <c r="BA3643" s="39"/>
      <c r="BB3643" s="39"/>
      <c r="BC3643" s="39"/>
      <c r="BD3643" s="39"/>
      <c r="BE3643" s="39"/>
      <c r="BF3643" s="39"/>
      <c r="BG3643" s="39"/>
      <c r="BH3643" s="39"/>
      <c r="BI3643" s="39"/>
      <c r="BJ3643" s="39"/>
      <c r="BK3643" s="39"/>
      <c r="BL3643" s="39"/>
      <c r="BM3643" s="39"/>
      <c r="BN3643" s="39"/>
      <c r="BO3643" s="39"/>
      <c r="BP3643" s="39"/>
      <c r="BQ3643" s="39"/>
      <c r="BR3643" s="39"/>
      <c r="BS3643" s="39"/>
      <c r="BT3643" s="39"/>
      <c r="BU3643" s="39"/>
      <c r="BV3643" s="39"/>
      <c r="BW3643" s="39"/>
      <c r="BX3643" s="39"/>
      <c r="BY3643" s="39"/>
      <c r="BZ3643" s="39"/>
      <c r="CA3643" s="39"/>
      <c r="CB3643" s="39"/>
      <c r="CC3643" s="39"/>
      <c r="CD3643" s="39"/>
      <c r="CE3643" s="39"/>
      <c r="CF3643" s="39"/>
      <c r="CG3643" s="39"/>
      <c r="CH3643" s="39"/>
      <c r="CI3643" s="39"/>
      <c r="CJ3643" s="39"/>
      <c r="CK3643" s="39"/>
      <c r="CL3643" s="39"/>
      <c r="CM3643" s="39"/>
      <c r="CN3643" s="39"/>
      <c r="CO3643" s="39"/>
      <c r="CP3643" s="39"/>
      <c r="CQ3643" s="39"/>
      <c r="CR3643" s="39"/>
      <c r="CS3643" s="39"/>
      <c r="CT3643" s="39"/>
      <c r="CU3643" s="39"/>
      <c r="CV3643" s="39"/>
      <c r="CW3643" s="39"/>
      <c r="CX3643" s="39"/>
      <c r="CY3643" s="39"/>
      <c r="CZ3643" s="39"/>
      <c r="DA3643" s="39"/>
      <c r="DB3643" s="39"/>
      <c r="DC3643" s="39"/>
      <c r="DD3643" s="39"/>
      <c r="DE3643" s="39"/>
    </row>
    <row r="3644" spans="1:109" s="38" customFormat="1" ht="12">
      <c r="A3644" s="298"/>
      <c r="B3644" s="298"/>
      <c r="C3644" s="298"/>
      <c r="D3644" s="298"/>
      <c r="E3644" s="298"/>
      <c r="F3644" s="298"/>
      <c r="G3644" s="298"/>
      <c r="H3644" s="298"/>
      <c r="I3644" s="298"/>
      <c r="J3644" s="298"/>
      <c r="K3644" s="298"/>
      <c r="L3644" s="299"/>
      <c r="M3644" s="302"/>
      <c r="N3644" s="298"/>
      <c r="O3644" s="238"/>
      <c r="P3644" s="238"/>
      <c r="Q3644" s="238"/>
      <c r="T3644" s="39"/>
      <c r="U3644" s="39"/>
      <c r="V3644" s="39"/>
      <c r="W3644" s="39"/>
      <c r="X3644" s="39"/>
      <c r="Y3644" s="39"/>
      <c r="Z3644" s="39"/>
      <c r="AA3644" s="39"/>
      <c r="AB3644" s="39"/>
      <c r="AC3644" s="39"/>
      <c r="AD3644" s="39"/>
      <c r="AE3644" s="39"/>
      <c r="AF3644" s="39"/>
      <c r="AG3644" s="39"/>
      <c r="AH3644" s="39"/>
      <c r="AI3644" s="39"/>
      <c r="AJ3644" s="39"/>
      <c r="AK3644" s="39"/>
      <c r="AL3644" s="39"/>
      <c r="AM3644" s="39"/>
      <c r="AN3644" s="39"/>
      <c r="AO3644" s="39"/>
      <c r="AP3644" s="39"/>
      <c r="AQ3644" s="39"/>
      <c r="AR3644" s="39"/>
      <c r="AS3644" s="39"/>
      <c r="AT3644" s="39"/>
      <c r="AU3644" s="39"/>
      <c r="AV3644" s="39"/>
      <c r="AW3644" s="39"/>
      <c r="AX3644" s="39"/>
      <c r="AY3644" s="39"/>
      <c r="AZ3644" s="39"/>
      <c r="BA3644" s="39"/>
      <c r="BB3644" s="39"/>
      <c r="BC3644" s="39"/>
      <c r="BD3644" s="39"/>
      <c r="BE3644" s="39"/>
      <c r="BF3644" s="39"/>
      <c r="BG3644" s="39"/>
      <c r="BH3644" s="39"/>
      <c r="BI3644" s="39"/>
      <c r="BJ3644" s="39"/>
      <c r="BK3644" s="39"/>
      <c r="BL3644" s="39"/>
      <c r="BM3644" s="39"/>
      <c r="BN3644" s="39"/>
      <c r="BO3644" s="39"/>
      <c r="BP3644" s="39"/>
      <c r="BQ3644" s="39"/>
      <c r="BR3644" s="39"/>
      <c r="BS3644" s="39"/>
      <c r="BT3644" s="39"/>
      <c r="BU3644" s="39"/>
      <c r="BV3644" s="39"/>
      <c r="BW3644" s="39"/>
      <c r="BX3644" s="39"/>
      <c r="BY3644" s="39"/>
      <c r="BZ3644" s="39"/>
      <c r="CA3644" s="39"/>
      <c r="CB3644" s="39"/>
      <c r="CC3644" s="39"/>
      <c r="CD3644" s="39"/>
      <c r="CE3644" s="39"/>
      <c r="CF3644" s="39"/>
      <c r="CG3644" s="39"/>
      <c r="CH3644" s="39"/>
      <c r="CI3644" s="39"/>
      <c r="CJ3644" s="39"/>
      <c r="CK3644" s="39"/>
      <c r="CL3644" s="39"/>
      <c r="CM3644" s="39"/>
      <c r="CN3644" s="39"/>
      <c r="CO3644" s="39"/>
      <c r="CP3644" s="39"/>
      <c r="CQ3644" s="39"/>
      <c r="CR3644" s="39"/>
      <c r="CS3644" s="39"/>
      <c r="CT3644" s="39"/>
      <c r="CU3644" s="39"/>
      <c r="CV3644" s="39"/>
      <c r="CW3644" s="39"/>
      <c r="CX3644" s="39"/>
      <c r="CY3644" s="39"/>
      <c r="CZ3644" s="39"/>
      <c r="DA3644" s="39"/>
      <c r="DB3644" s="39"/>
      <c r="DC3644" s="39"/>
      <c r="DD3644" s="39"/>
      <c r="DE3644" s="39"/>
    </row>
    <row r="3645" spans="1:109" s="38" customFormat="1" ht="12">
      <c r="A3645" s="298"/>
      <c r="B3645" s="298"/>
      <c r="C3645" s="298"/>
      <c r="D3645" s="298"/>
      <c r="E3645" s="298"/>
      <c r="F3645" s="298"/>
      <c r="G3645" s="298"/>
      <c r="H3645" s="298"/>
      <c r="I3645" s="298"/>
      <c r="J3645" s="298"/>
      <c r="K3645" s="298"/>
      <c r="L3645" s="299"/>
      <c r="M3645" s="302"/>
      <c r="N3645" s="298"/>
      <c r="O3645" s="238"/>
      <c r="P3645" s="238"/>
      <c r="Q3645" s="238"/>
      <c r="T3645" s="39"/>
      <c r="U3645" s="39"/>
      <c r="V3645" s="39"/>
      <c r="W3645" s="39"/>
      <c r="X3645" s="39"/>
      <c r="Y3645" s="39"/>
      <c r="Z3645" s="39"/>
      <c r="AA3645" s="39"/>
      <c r="AB3645" s="39"/>
      <c r="AC3645" s="39"/>
      <c r="AD3645" s="39"/>
      <c r="AE3645" s="39"/>
      <c r="AF3645" s="39"/>
      <c r="AG3645" s="39"/>
      <c r="AH3645" s="39"/>
      <c r="AI3645" s="39"/>
      <c r="AJ3645" s="39"/>
      <c r="AK3645" s="39"/>
      <c r="AL3645" s="39"/>
      <c r="AM3645" s="39"/>
      <c r="AN3645" s="39"/>
      <c r="AO3645" s="39"/>
      <c r="AP3645" s="39"/>
      <c r="AQ3645" s="39"/>
      <c r="AR3645" s="39"/>
      <c r="AS3645" s="39"/>
      <c r="AT3645" s="39"/>
      <c r="AU3645" s="39"/>
      <c r="AV3645" s="39"/>
      <c r="AW3645" s="39"/>
      <c r="AX3645" s="39"/>
      <c r="AY3645" s="39"/>
      <c r="AZ3645" s="39"/>
      <c r="BA3645" s="39"/>
      <c r="BB3645" s="39"/>
      <c r="BC3645" s="39"/>
      <c r="BD3645" s="39"/>
      <c r="BE3645" s="39"/>
      <c r="BF3645" s="39"/>
      <c r="BG3645" s="39"/>
      <c r="BH3645" s="39"/>
      <c r="BI3645" s="39"/>
      <c r="BJ3645" s="39"/>
      <c r="BK3645" s="39"/>
      <c r="BL3645" s="39"/>
      <c r="BM3645" s="39"/>
      <c r="BN3645" s="39"/>
      <c r="BO3645" s="39"/>
      <c r="BP3645" s="39"/>
      <c r="BQ3645" s="39"/>
      <c r="BR3645" s="39"/>
      <c r="BS3645" s="39"/>
      <c r="BT3645" s="39"/>
      <c r="BU3645" s="39"/>
      <c r="BV3645" s="39"/>
      <c r="BW3645" s="39"/>
      <c r="BX3645" s="39"/>
      <c r="BY3645" s="39"/>
      <c r="BZ3645" s="39"/>
      <c r="CA3645" s="39"/>
      <c r="CB3645" s="39"/>
      <c r="CC3645" s="39"/>
      <c r="CD3645" s="39"/>
      <c r="CE3645" s="39"/>
      <c r="CF3645" s="39"/>
      <c r="CG3645" s="39"/>
      <c r="CH3645" s="39"/>
      <c r="CI3645" s="39"/>
      <c r="CJ3645" s="39"/>
      <c r="CK3645" s="39"/>
      <c r="CL3645" s="39"/>
      <c r="CM3645" s="39"/>
      <c r="CN3645" s="39"/>
      <c r="CO3645" s="39"/>
      <c r="CP3645" s="39"/>
      <c r="CQ3645" s="39"/>
      <c r="CR3645" s="39"/>
      <c r="CS3645" s="39"/>
      <c r="CT3645" s="39"/>
      <c r="CU3645" s="39"/>
      <c r="CV3645" s="39"/>
      <c r="CW3645" s="39"/>
      <c r="CX3645" s="39"/>
      <c r="CY3645" s="39"/>
      <c r="CZ3645" s="39"/>
      <c r="DA3645" s="39"/>
      <c r="DB3645" s="39"/>
      <c r="DC3645" s="39"/>
      <c r="DD3645" s="39"/>
      <c r="DE3645" s="39"/>
    </row>
    <row r="3646" spans="1:109" s="38" customFormat="1" ht="12">
      <c r="A3646" s="298"/>
      <c r="B3646" s="298"/>
      <c r="C3646" s="298"/>
      <c r="D3646" s="298"/>
      <c r="E3646" s="298"/>
      <c r="F3646" s="298"/>
      <c r="G3646" s="298"/>
      <c r="H3646" s="298"/>
      <c r="I3646" s="298"/>
      <c r="J3646" s="298"/>
      <c r="K3646" s="298"/>
      <c r="L3646" s="299"/>
      <c r="M3646" s="302"/>
      <c r="N3646" s="298"/>
      <c r="O3646" s="238"/>
      <c r="P3646" s="238"/>
      <c r="Q3646" s="238"/>
      <c r="T3646" s="39"/>
      <c r="U3646" s="39"/>
      <c r="V3646" s="39"/>
      <c r="W3646" s="39"/>
      <c r="X3646" s="39"/>
      <c r="Y3646" s="39"/>
      <c r="Z3646" s="39"/>
      <c r="AA3646" s="39"/>
      <c r="AB3646" s="39"/>
      <c r="AC3646" s="39"/>
      <c r="AD3646" s="39"/>
      <c r="AE3646" s="39"/>
      <c r="AF3646" s="39"/>
      <c r="AG3646" s="39"/>
      <c r="AH3646" s="39"/>
      <c r="AI3646" s="39"/>
      <c r="AJ3646" s="39"/>
      <c r="AK3646" s="39"/>
      <c r="AL3646" s="39"/>
      <c r="AM3646" s="39"/>
      <c r="AN3646" s="39"/>
      <c r="AO3646" s="39"/>
      <c r="AP3646" s="39"/>
      <c r="AQ3646" s="39"/>
      <c r="AR3646" s="39"/>
      <c r="AS3646" s="39"/>
      <c r="AT3646" s="39"/>
      <c r="AU3646" s="39"/>
      <c r="AV3646" s="39"/>
      <c r="AW3646" s="39"/>
      <c r="AX3646" s="39"/>
      <c r="AY3646" s="39"/>
      <c r="AZ3646" s="39"/>
      <c r="BA3646" s="39"/>
      <c r="BB3646" s="39"/>
      <c r="BC3646" s="39"/>
      <c r="BD3646" s="39"/>
      <c r="BE3646" s="39"/>
      <c r="BF3646" s="39"/>
      <c r="BG3646" s="39"/>
      <c r="BH3646" s="39"/>
      <c r="BI3646" s="39"/>
      <c r="BJ3646" s="39"/>
      <c r="BK3646" s="39"/>
      <c r="BL3646" s="39"/>
      <c r="BM3646" s="39"/>
      <c r="BN3646" s="39"/>
      <c r="BO3646" s="39"/>
      <c r="BP3646" s="39"/>
      <c r="BQ3646" s="39"/>
      <c r="BR3646" s="39"/>
      <c r="BS3646" s="39"/>
      <c r="BT3646" s="39"/>
      <c r="BU3646" s="39"/>
      <c r="BV3646" s="39"/>
      <c r="BW3646" s="39"/>
      <c r="BX3646" s="39"/>
      <c r="BY3646" s="39"/>
      <c r="BZ3646" s="39"/>
      <c r="CA3646" s="39"/>
      <c r="CB3646" s="39"/>
      <c r="CC3646" s="39"/>
      <c r="CD3646" s="39"/>
      <c r="CE3646" s="39"/>
      <c r="CF3646" s="39"/>
      <c r="CG3646" s="39"/>
      <c r="CH3646" s="39"/>
      <c r="CI3646" s="39"/>
      <c r="CJ3646" s="39"/>
      <c r="CK3646" s="39"/>
      <c r="CL3646" s="39"/>
      <c r="CM3646" s="39"/>
      <c r="CN3646" s="39"/>
      <c r="CO3646" s="39"/>
      <c r="CP3646" s="39"/>
      <c r="CQ3646" s="39"/>
      <c r="CR3646" s="39"/>
      <c r="CS3646" s="39"/>
      <c r="CT3646" s="39"/>
      <c r="CU3646" s="39"/>
      <c r="CV3646" s="39"/>
      <c r="CW3646" s="39"/>
      <c r="CX3646" s="39"/>
      <c r="CY3646" s="39"/>
      <c r="CZ3646" s="39"/>
      <c r="DA3646" s="39"/>
      <c r="DB3646" s="39"/>
      <c r="DC3646" s="39"/>
      <c r="DD3646" s="39"/>
      <c r="DE3646" s="39"/>
    </row>
    <row r="3647" spans="1:109" s="38" customFormat="1" ht="12">
      <c r="A3647" s="298"/>
      <c r="B3647" s="298"/>
      <c r="C3647" s="298"/>
      <c r="D3647" s="298"/>
      <c r="E3647" s="298"/>
      <c r="F3647" s="298"/>
      <c r="G3647" s="298"/>
      <c r="H3647" s="298"/>
      <c r="I3647" s="298"/>
      <c r="J3647" s="298"/>
      <c r="K3647" s="298"/>
      <c r="L3647" s="299"/>
      <c r="M3647" s="302"/>
      <c r="N3647" s="298"/>
      <c r="O3647" s="238"/>
      <c r="P3647" s="238"/>
      <c r="Q3647" s="238"/>
      <c r="T3647" s="39"/>
      <c r="U3647" s="39"/>
      <c r="V3647" s="39"/>
      <c r="W3647" s="39"/>
      <c r="X3647" s="39"/>
      <c r="Y3647" s="39"/>
      <c r="Z3647" s="39"/>
      <c r="AA3647" s="39"/>
      <c r="AB3647" s="39"/>
      <c r="AC3647" s="39"/>
      <c r="AD3647" s="39"/>
      <c r="AE3647" s="39"/>
      <c r="AF3647" s="39"/>
      <c r="AG3647" s="39"/>
      <c r="AH3647" s="39"/>
      <c r="AI3647" s="39"/>
      <c r="AJ3647" s="39"/>
      <c r="AK3647" s="39"/>
      <c r="AL3647" s="39"/>
      <c r="AM3647" s="39"/>
      <c r="AN3647" s="39"/>
      <c r="AO3647" s="39"/>
      <c r="AP3647" s="39"/>
      <c r="AQ3647" s="39"/>
      <c r="AR3647" s="39"/>
      <c r="AS3647" s="39"/>
      <c r="AT3647" s="39"/>
      <c r="AU3647" s="39"/>
      <c r="AV3647" s="39"/>
      <c r="AW3647" s="39"/>
      <c r="AX3647" s="39"/>
      <c r="AY3647" s="39"/>
      <c r="AZ3647" s="39"/>
      <c r="BA3647" s="39"/>
      <c r="BB3647" s="39"/>
      <c r="BC3647" s="39"/>
      <c r="BD3647" s="39"/>
      <c r="BE3647" s="39"/>
      <c r="BF3647" s="39"/>
      <c r="BG3647" s="39"/>
      <c r="BH3647" s="39"/>
      <c r="BI3647" s="39"/>
      <c r="BJ3647" s="39"/>
      <c r="BK3647" s="39"/>
      <c r="BL3647" s="39"/>
      <c r="BM3647" s="39"/>
      <c r="BN3647" s="39"/>
      <c r="BO3647" s="39"/>
      <c r="BP3647" s="39"/>
      <c r="BQ3647" s="39"/>
      <c r="BR3647" s="39"/>
      <c r="BS3647" s="39"/>
      <c r="BT3647" s="39"/>
      <c r="BU3647" s="39"/>
      <c r="BV3647" s="39"/>
      <c r="BW3647" s="39"/>
      <c r="BX3647" s="39"/>
      <c r="BY3647" s="39"/>
      <c r="BZ3647" s="39"/>
      <c r="CA3647" s="39"/>
      <c r="CB3647" s="39"/>
      <c r="CC3647" s="39"/>
      <c r="CD3647" s="39"/>
      <c r="CE3647" s="39"/>
      <c r="CF3647" s="39"/>
      <c r="CG3647" s="39"/>
      <c r="CH3647" s="39"/>
      <c r="CI3647" s="39"/>
      <c r="CJ3647" s="39"/>
      <c r="CK3647" s="39"/>
      <c r="CL3647" s="39"/>
      <c r="CM3647" s="39"/>
      <c r="CN3647" s="39"/>
      <c r="CO3647" s="39"/>
      <c r="CP3647" s="39"/>
      <c r="CQ3647" s="39"/>
      <c r="CR3647" s="39"/>
      <c r="CS3647" s="39"/>
      <c r="CT3647" s="39"/>
      <c r="CU3647" s="39"/>
      <c r="CV3647" s="39"/>
      <c r="CW3647" s="39"/>
      <c r="CX3647" s="39"/>
      <c r="CY3647" s="39"/>
      <c r="CZ3647" s="39"/>
      <c r="DA3647" s="39"/>
      <c r="DB3647" s="39"/>
      <c r="DC3647" s="39"/>
      <c r="DD3647" s="39"/>
      <c r="DE3647" s="39"/>
    </row>
    <row r="3648" spans="1:109" s="38" customFormat="1" ht="12">
      <c r="A3648" s="298"/>
      <c r="B3648" s="298"/>
      <c r="C3648" s="298"/>
      <c r="D3648" s="298"/>
      <c r="E3648" s="298"/>
      <c r="F3648" s="298"/>
      <c r="G3648" s="298"/>
      <c r="H3648" s="298"/>
      <c r="I3648" s="298"/>
      <c r="J3648" s="298"/>
      <c r="K3648" s="298"/>
      <c r="L3648" s="299"/>
      <c r="M3648" s="302"/>
      <c r="N3648" s="298"/>
      <c r="O3648" s="238"/>
      <c r="P3648" s="238"/>
      <c r="Q3648" s="238"/>
      <c r="T3648" s="39"/>
      <c r="U3648" s="39"/>
      <c r="V3648" s="39"/>
      <c r="W3648" s="39"/>
      <c r="X3648" s="39"/>
      <c r="Y3648" s="39"/>
      <c r="Z3648" s="39"/>
      <c r="AA3648" s="39"/>
      <c r="AB3648" s="39"/>
      <c r="AC3648" s="39"/>
      <c r="AD3648" s="39"/>
      <c r="AE3648" s="39"/>
      <c r="AF3648" s="39"/>
      <c r="AG3648" s="39"/>
      <c r="AH3648" s="39"/>
      <c r="AI3648" s="39"/>
      <c r="AJ3648" s="39"/>
      <c r="AK3648" s="39"/>
      <c r="AL3648" s="39"/>
      <c r="AM3648" s="39"/>
      <c r="AN3648" s="39"/>
      <c r="AO3648" s="39"/>
      <c r="AP3648" s="39"/>
      <c r="AQ3648" s="39"/>
      <c r="AR3648" s="39"/>
      <c r="AS3648" s="39"/>
      <c r="AT3648" s="39"/>
      <c r="AU3648" s="39"/>
      <c r="AV3648" s="39"/>
      <c r="AW3648" s="39"/>
      <c r="AX3648" s="39"/>
      <c r="AY3648" s="39"/>
      <c r="AZ3648" s="39"/>
      <c r="BA3648" s="39"/>
      <c r="BB3648" s="39"/>
      <c r="BC3648" s="39"/>
      <c r="BD3648" s="39"/>
      <c r="BE3648" s="39"/>
      <c r="BF3648" s="39"/>
      <c r="BG3648" s="39"/>
      <c r="BH3648" s="39"/>
      <c r="BI3648" s="39"/>
      <c r="BJ3648" s="39"/>
      <c r="BK3648" s="39"/>
      <c r="BL3648" s="39"/>
      <c r="BM3648" s="39"/>
      <c r="BN3648" s="39"/>
      <c r="BO3648" s="39"/>
      <c r="BP3648" s="39"/>
      <c r="BQ3648" s="39"/>
      <c r="BR3648" s="39"/>
      <c r="BS3648" s="39"/>
      <c r="BT3648" s="39"/>
      <c r="BU3648" s="39"/>
      <c r="BV3648" s="39"/>
      <c r="BW3648" s="39"/>
      <c r="BX3648" s="39"/>
      <c r="BY3648" s="39"/>
      <c r="BZ3648" s="39"/>
      <c r="CA3648" s="39"/>
      <c r="CB3648" s="39"/>
      <c r="CC3648" s="39"/>
      <c r="CD3648" s="39"/>
      <c r="CE3648" s="39"/>
      <c r="CF3648" s="39"/>
      <c r="CG3648" s="39"/>
      <c r="CH3648" s="39"/>
      <c r="CI3648" s="39"/>
      <c r="CJ3648" s="39"/>
      <c r="CK3648" s="39"/>
      <c r="CL3648" s="39"/>
      <c r="CM3648" s="39"/>
      <c r="CN3648" s="39"/>
      <c r="CO3648" s="39"/>
      <c r="CP3648" s="39"/>
      <c r="CQ3648" s="39"/>
      <c r="CR3648" s="39"/>
      <c r="CS3648" s="39"/>
      <c r="CT3648" s="39"/>
      <c r="CU3648" s="39"/>
      <c r="CV3648" s="39"/>
      <c r="CW3648" s="39"/>
      <c r="CX3648" s="39"/>
      <c r="CY3648" s="39"/>
      <c r="CZ3648" s="39"/>
      <c r="DA3648" s="39"/>
      <c r="DB3648" s="39"/>
      <c r="DC3648" s="39"/>
      <c r="DD3648" s="39"/>
      <c r="DE3648" s="39"/>
    </row>
    <row r="3649" spans="1:109" s="38" customFormat="1" ht="12">
      <c r="A3649" s="298"/>
      <c r="B3649" s="298"/>
      <c r="C3649" s="298"/>
      <c r="D3649" s="298"/>
      <c r="E3649" s="298"/>
      <c r="F3649" s="298"/>
      <c r="G3649" s="298"/>
      <c r="H3649" s="298"/>
      <c r="I3649" s="298"/>
      <c r="J3649" s="298"/>
      <c r="K3649" s="298"/>
      <c r="L3649" s="299"/>
      <c r="M3649" s="302"/>
      <c r="N3649" s="298"/>
      <c r="O3649" s="238"/>
      <c r="P3649" s="238"/>
      <c r="Q3649" s="238"/>
      <c r="T3649" s="39"/>
      <c r="U3649" s="39"/>
      <c r="V3649" s="39"/>
      <c r="W3649" s="39"/>
      <c r="X3649" s="39"/>
      <c r="Y3649" s="39"/>
      <c r="Z3649" s="39"/>
      <c r="AA3649" s="39"/>
      <c r="AB3649" s="39"/>
      <c r="AC3649" s="39"/>
      <c r="AD3649" s="39"/>
      <c r="AE3649" s="39"/>
      <c r="AF3649" s="39"/>
      <c r="AG3649" s="39"/>
      <c r="AH3649" s="39"/>
      <c r="AI3649" s="39"/>
      <c r="AJ3649" s="39"/>
      <c r="AK3649" s="39"/>
      <c r="AL3649" s="39"/>
      <c r="AM3649" s="39"/>
      <c r="AN3649" s="39"/>
      <c r="AO3649" s="39"/>
      <c r="AP3649" s="39"/>
      <c r="AQ3649" s="39"/>
      <c r="AR3649" s="39"/>
      <c r="AS3649" s="39"/>
      <c r="AT3649" s="39"/>
      <c r="AU3649" s="39"/>
      <c r="AV3649" s="39"/>
      <c r="AW3649" s="39"/>
      <c r="AX3649" s="39"/>
      <c r="AY3649" s="39"/>
      <c r="AZ3649" s="39"/>
      <c r="BA3649" s="39"/>
      <c r="BB3649" s="39"/>
      <c r="BC3649" s="39"/>
      <c r="BD3649" s="39"/>
      <c r="BE3649" s="39"/>
      <c r="BF3649" s="39"/>
      <c r="BG3649" s="39"/>
      <c r="BH3649" s="39"/>
      <c r="BI3649" s="39"/>
      <c r="BJ3649" s="39"/>
      <c r="BK3649" s="39"/>
      <c r="BL3649" s="39"/>
      <c r="BM3649" s="39"/>
      <c r="BN3649" s="39"/>
      <c r="BO3649" s="39"/>
      <c r="BP3649" s="39"/>
      <c r="BQ3649" s="39"/>
      <c r="BR3649" s="39"/>
      <c r="BS3649" s="39"/>
      <c r="BT3649" s="39"/>
      <c r="BU3649" s="39"/>
      <c r="BV3649" s="39"/>
      <c r="BW3649" s="39"/>
      <c r="BX3649" s="39"/>
      <c r="BY3649" s="39"/>
      <c r="BZ3649" s="39"/>
      <c r="CA3649" s="39"/>
      <c r="CB3649" s="39"/>
      <c r="CC3649" s="39"/>
      <c r="CD3649" s="39"/>
      <c r="CE3649" s="39"/>
      <c r="CF3649" s="39"/>
      <c r="CG3649" s="39"/>
      <c r="CH3649" s="39"/>
      <c r="CI3649" s="39"/>
      <c r="CJ3649" s="39"/>
      <c r="CK3649" s="39"/>
      <c r="CL3649" s="39"/>
      <c r="CM3649" s="39"/>
      <c r="CN3649" s="39"/>
      <c r="CO3649" s="39"/>
      <c r="CP3649" s="39"/>
      <c r="CQ3649" s="39"/>
      <c r="CR3649" s="39"/>
      <c r="CS3649" s="39"/>
      <c r="CT3649" s="39"/>
      <c r="CU3649" s="39"/>
      <c r="CV3649" s="39"/>
      <c r="CW3649" s="39"/>
      <c r="CX3649" s="39"/>
      <c r="CY3649" s="39"/>
      <c r="CZ3649" s="39"/>
      <c r="DA3649" s="39"/>
      <c r="DB3649" s="39"/>
      <c r="DC3649" s="39"/>
      <c r="DD3649" s="39"/>
      <c r="DE3649" s="39"/>
    </row>
    <row r="3650" spans="1:109" s="38" customFormat="1" ht="12">
      <c r="A3650" s="298"/>
      <c r="B3650" s="298"/>
      <c r="C3650" s="298"/>
      <c r="D3650" s="298"/>
      <c r="E3650" s="298"/>
      <c r="F3650" s="298"/>
      <c r="G3650" s="298"/>
      <c r="H3650" s="298"/>
      <c r="I3650" s="298"/>
      <c r="J3650" s="298"/>
      <c r="K3650" s="298"/>
      <c r="L3650" s="299"/>
      <c r="M3650" s="302"/>
      <c r="N3650" s="298"/>
      <c r="O3650" s="238"/>
      <c r="P3650" s="238"/>
      <c r="Q3650" s="238"/>
      <c r="T3650" s="39"/>
      <c r="U3650" s="39"/>
      <c r="V3650" s="39"/>
      <c r="W3650" s="39"/>
      <c r="X3650" s="39"/>
      <c r="Y3650" s="39"/>
      <c r="Z3650" s="39"/>
      <c r="AA3650" s="39"/>
      <c r="AB3650" s="39"/>
      <c r="AC3650" s="39"/>
      <c r="AD3650" s="39"/>
      <c r="AE3650" s="39"/>
      <c r="AF3650" s="39"/>
      <c r="AG3650" s="39"/>
      <c r="AH3650" s="39"/>
      <c r="AI3650" s="39"/>
      <c r="AJ3650" s="39"/>
      <c r="AK3650" s="39"/>
      <c r="AL3650" s="39"/>
      <c r="AM3650" s="39"/>
      <c r="AN3650" s="39"/>
      <c r="AO3650" s="39"/>
      <c r="AP3650" s="39"/>
      <c r="AQ3650" s="39"/>
      <c r="AR3650" s="39"/>
      <c r="AS3650" s="39"/>
      <c r="AT3650" s="39"/>
      <c r="AU3650" s="39"/>
      <c r="AV3650" s="39"/>
      <c r="AW3650" s="39"/>
      <c r="AX3650" s="39"/>
      <c r="AY3650" s="39"/>
      <c r="AZ3650" s="39"/>
      <c r="BA3650" s="39"/>
      <c r="BB3650" s="39"/>
      <c r="BC3650" s="39"/>
      <c r="BD3650" s="39"/>
      <c r="BE3650" s="39"/>
      <c r="BF3650" s="39"/>
      <c r="BG3650" s="39"/>
      <c r="BH3650" s="39"/>
      <c r="BI3650" s="39"/>
      <c r="BJ3650" s="39"/>
      <c r="BK3650" s="39"/>
      <c r="BL3650" s="39"/>
      <c r="BM3650" s="39"/>
      <c r="BN3650" s="39"/>
      <c r="BO3650" s="39"/>
      <c r="BP3650" s="39"/>
      <c r="BQ3650" s="39"/>
      <c r="BR3650" s="39"/>
      <c r="BS3650" s="39"/>
      <c r="BT3650" s="39"/>
      <c r="BU3650" s="39"/>
      <c r="BV3650" s="39"/>
      <c r="BW3650" s="39"/>
      <c r="BX3650" s="39"/>
      <c r="BY3650" s="39"/>
      <c r="BZ3650" s="39"/>
      <c r="CA3650" s="39"/>
      <c r="CB3650" s="39"/>
      <c r="CC3650" s="39"/>
      <c r="CD3650" s="39"/>
      <c r="CE3650" s="39"/>
      <c r="CF3650" s="39"/>
      <c r="CG3650" s="39"/>
      <c r="CH3650" s="39"/>
      <c r="CI3650" s="39"/>
      <c r="CJ3650" s="39"/>
      <c r="CK3650" s="39"/>
      <c r="CL3650" s="39"/>
      <c r="CM3650" s="39"/>
      <c r="CN3650" s="39"/>
      <c r="CO3650" s="39"/>
      <c r="CP3650" s="39"/>
      <c r="CQ3650" s="39"/>
      <c r="CR3650" s="39"/>
      <c r="CS3650" s="39"/>
      <c r="CT3650" s="39"/>
      <c r="CU3650" s="39"/>
      <c r="CV3650" s="39"/>
      <c r="CW3650" s="39"/>
      <c r="CX3650" s="39"/>
      <c r="CY3650" s="39"/>
      <c r="CZ3650" s="39"/>
      <c r="DA3650" s="39"/>
      <c r="DB3650" s="39"/>
      <c r="DC3650" s="39"/>
      <c r="DD3650" s="39"/>
      <c r="DE3650" s="39"/>
    </row>
    <row r="3651" spans="1:109" s="38" customFormat="1" ht="12">
      <c r="A3651" s="298"/>
      <c r="B3651" s="298"/>
      <c r="C3651" s="298"/>
      <c r="D3651" s="298"/>
      <c r="E3651" s="298"/>
      <c r="F3651" s="298"/>
      <c r="G3651" s="298"/>
      <c r="H3651" s="298"/>
      <c r="I3651" s="298"/>
      <c r="J3651" s="298"/>
      <c r="K3651" s="298"/>
      <c r="L3651" s="299"/>
      <c r="M3651" s="302"/>
      <c r="N3651" s="298"/>
      <c r="O3651" s="238"/>
      <c r="P3651" s="238"/>
      <c r="Q3651" s="238"/>
      <c r="T3651" s="39"/>
      <c r="U3651" s="39"/>
      <c r="V3651" s="39"/>
      <c r="W3651" s="39"/>
      <c r="X3651" s="39"/>
      <c r="Y3651" s="39"/>
      <c r="Z3651" s="39"/>
      <c r="AA3651" s="39"/>
      <c r="AB3651" s="39"/>
      <c r="AC3651" s="39"/>
      <c r="AD3651" s="39"/>
      <c r="AE3651" s="39"/>
      <c r="AF3651" s="39"/>
      <c r="AG3651" s="39"/>
      <c r="AH3651" s="39"/>
      <c r="AI3651" s="39"/>
      <c r="AJ3651" s="39"/>
      <c r="AK3651" s="39"/>
      <c r="AL3651" s="39"/>
      <c r="AM3651" s="39"/>
      <c r="AN3651" s="39"/>
      <c r="AO3651" s="39"/>
      <c r="AP3651" s="39"/>
      <c r="AQ3651" s="39"/>
      <c r="AR3651" s="39"/>
      <c r="AS3651" s="39"/>
      <c r="AT3651" s="39"/>
      <c r="AU3651" s="39"/>
      <c r="AV3651" s="39"/>
      <c r="AW3651" s="39"/>
      <c r="AX3651" s="39"/>
      <c r="AY3651" s="39"/>
      <c r="AZ3651" s="39"/>
      <c r="BA3651" s="39"/>
      <c r="BB3651" s="39"/>
      <c r="BC3651" s="39"/>
      <c r="BD3651" s="39"/>
      <c r="BE3651" s="39"/>
      <c r="BF3651" s="39"/>
      <c r="BG3651" s="39"/>
      <c r="BH3651" s="39"/>
      <c r="BI3651" s="39"/>
      <c r="BJ3651" s="39"/>
      <c r="BK3651" s="39"/>
      <c r="BL3651" s="39"/>
      <c r="BM3651" s="39"/>
      <c r="BN3651" s="39"/>
      <c r="BO3651" s="39"/>
      <c r="BP3651" s="39"/>
      <c r="BQ3651" s="39"/>
      <c r="BR3651" s="39"/>
      <c r="BS3651" s="39"/>
      <c r="BT3651" s="39"/>
      <c r="BU3651" s="39"/>
      <c r="BV3651" s="39"/>
      <c r="BW3651" s="39"/>
      <c r="BX3651" s="39"/>
      <c r="BY3651" s="39"/>
      <c r="BZ3651" s="39"/>
      <c r="CA3651" s="39"/>
      <c r="CB3651" s="39"/>
      <c r="CC3651" s="39"/>
      <c r="CD3651" s="39"/>
      <c r="CE3651" s="39"/>
      <c r="CF3651" s="39"/>
      <c r="CG3651" s="39"/>
      <c r="CH3651" s="39"/>
      <c r="CI3651" s="39"/>
      <c r="CJ3651" s="39"/>
      <c r="CK3651" s="39"/>
      <c r="CL3651" s="39"/>
      <c r="CM3651" s="39"/>
      <c r="CN3651" s="39"/>
      <c r="CO3651" s="39"/>
      <c r="CP3651" s="39"/>
      <c r="CQ3651" s="39"/>
      <c r="CR3651" s="39"/>
      <c r="CS3651" s="39"/>
      <c r="CT3651" s="39"/>
      <c r="CU3651" s="39"/>
      <c r="CV3651" s="39"/>
      <c r="CW3651" s="39"/>
      <c r="CX3651" s="39"/>
      <c r="CY3651" s="39"/>
      <c r="CZ3651" s="39"/>
      <c r="DA3651" s="39"/>
      <c r="DB3651" s="39"/>
      <c r="DC3651" s="39"/>
      <c r="DD3651" s="39"/>
      <c r="DE3651" s="39"/>
    </row>
    <row r="3652" spans="1:109" s="38" customFormat="1" ht="12">
      <c r="A3652" s="298"/>
      <c r="B3652" s="298"/>
      <c r="C3652" s="298"/>
      <c r="D3652" s="298"/>
      <c r="E3652" s="298"/>
      <c r="F3652" s="298"/>
      <c r="G3652" s="298"/>
      <c r="H3652" s="298"/>
      <c r="I3652" s="298"/>
      <c r="J3652" s="298"/>
      <c r="K3652" s="298"/>
      <c r="L3652" s="299"/>
      <c r="M3652" s="302"/>
      <c r="N3652" s="298"/>
      <c r="O3652" s="238"/>
      <c r="P3652" s="238"/>
      <c r="Q3652" s="238"/>
      <c r="T3652" s="39"/>
      <c r="U3652" s="39"/>
      <c r="V3652" s="39"/>
      <c r="W3652" s="39"/>
      <c r="X3652" s="39"/>
      <c r="Y3652" s="39"/>
      <c r="Z3652" s="39"/>
      <c r="AA3652" s="39"/>
      <c r="AB3652" s="39"/>
      <c r="AC3652" s="39"/>
      <c r="AD3652" s="39"/>
      <c r="AE3652" s="39"/>
      <c r="AF3652" s="39"/>
      <c r="AG3652" s="39"/>
      <c r="AH3652" s="39"/>
      <c r="AI3652" s="39"/>
      <c r="AJ3652" s="39"/>
      <c r="AK3652" s="39"/>
      <c r="AL3652" s="39"/>
      <c r="AM3652" s="39"/>
      <c r="AN3652" s="39"/>
      <c r="AO3652" s="39"/>
      <c r="AP3652" s="39"/>
      <c r="AQ3652" s="39"/>
      <c r="AR3652" s="39"/>
      <c r="AS3652" s="39"/>
      <c r="AT3652" s="39"/>
      <c r="AU3652" s="39"/>
      <c r="AV3652" s="39"/>
      <c r="AW3652" s="39"/>
      <c r="AX3652" s="39"/>
      <c r="AY3652" s="39"/>
      <c r="AZ3652" s="39"/>
      <c r="BA3652" s="39"/>
      <c r="BB3652" s="39"/>
      <c r="BC3652" s="39"/>
      <c r="BD3652" s="39"/>
      <c r="BE3652" s="39"/>
      <c r="BF3652" s="39"/>
      <c r="BG3652" s="39"/>
      <c r="BH3652" s="39"/>
      <c r="BI3652" s="39"/>
      <c r="BJ3652" s="39"/>
      <c r="BK3652" s="39"/>
      <c r="BL3652" s="39"/>
      <c r="BM3652" s="39"/>
      <c r="BN3652" s="39"/>
      <c r="BO3652" s="39"/>
      <c r="BP3652" s="39"/>
      <c r="BQ3652" s="39"/>
      <c r="BR3652" s="39"/>
      <c r="BS3652" s="39"/>
      <c r="BT3652" s="39"/>
      <c r="BU3652" s="39"/>
      <c r="BV3652" s="39"/>
      <c r="BW3652" s="39"/>
      <c r="BX3652" s="39"/>
      <c r="BY3652" s="39"/>
      <c r="BZ3652" s="39"/>
      <c r="CA3652" s="39"/>
      <c r="CB3652" s="39"/>
      <c r="CC3652" s="39"/>
      <c r="CD3652" s="39"/>
      <c r="CE3652" s="39"/>
      <c r="CF3652" s="39"/>
      <c r="CG3652" s="39"/>
      <c r="CH3652" s="39"/>
      <c r="CI3652" s="39"/>
      <c r="CJ3652" s="39"/>
      <c r="CK3652" s="39"/>
      <c r="CL3652" s="39"/>
      <c r="CM3652" s="39"/>
      <c r="CN3652" s="39"/>
      <c r="CO3652" s="39"/>
      <c r="CP3652" s="39"/>
      <c r="CQ3652" s="39"/>
      <c r="CR3652" s="39"/>
      <c r="CS3652" s="39"/>
      <c r="CT3652" s="39"/>
      <c r="CU3652" s="39"/>
      <c r="CV3652" s="39"/>
      <c r="CW3652" s="39"/>
      <c r="CX3652" s="39"/>
      <c r="CY3652" s="39"/>
      <c r="CZ3652" s="39"/>
      <c r="DA3652" s="39"/>
      <c r="DB3652" s="39"/>
      <c r="DC3652" s="39"/>
      <c r="DD3652" s="39"/>
      <c r="DE3652" s="39"/>
    </row>
    <row r="3653" spans="1:109" s="38" customFormat="1" ht="12">
      <c r="A3653" s="298"/>
      <c r="B3653" s="298"/>
      <c r="C3653" s="298"/>
      <c r="D3653" s="298"/>
      <c r="E3653" s="298"/>
      <c r="F3653" s="298"/>
      <c r="G3653" s="298"/>
      <c r="H3653" s="298"/>
      <c r="I3653" s="298"/>
      <c r="J3653" s="298"/>
      <c r="K3653" s="298"/>
      <c r="L3653" s="299"/>
      <c r="M3653" s="302"/>
      <c r="N3653" s="298"/>
      <c r="O3653" s="238"/>
      <c r="P3653" s="238"/>
      <c r="Q3653" s="238"/>
      <c r="T3653" s="39"/>
      <c r="U3653" s="39"/>
      <c r="V3653" s="39"/>
      <c r="W3653" s="39"/>
      <c r="X3653" s="39"/>
      <c r="Y3653" s="39"/>
      <c r="Z3653" s="39"/>
      <c r="AA3653" s="39"/>
      <c r="AB3653" s="39"/>
      <c r="AC3653" s="39"/>
      <c r="AD3653" s="39"/>
      <c r="AE3653" s="39"/>
      <c r="AF3653" s="39"/>
      <c r="AG3653" s="39"/>
      <c r="AH3653" s="39"/>
      <c r="AI3653" s="39"/>
      <c r="AJ3653" s="39"/>
      <c r="AK3653" s="39"/>
      <c r="AL3653" s="39"/>
      <c r="AM3653" s="39"/>
      <c r="AN3653" s="39"/>
      <c r="AO3653" s="39"/>
      <c r="AP3653" s="39"/>
      <c r="AQ3653" s="39"/>
      <c r="AR3653" s="39"/>
      <c r="AS3653" s="39"/>
      <c r="AT3653" s="39"/>
      <c r="AU3653" s="39"/>
      <c r="AV3653" s="39"/>
      <c r="AW3653" s="39"/>
      <c r="AX3653" s="39"/>
      <c r="AY3653" s="39"/>
      <c r="AZ3653" s="39"/>
      <c r="BA3653" s="39"/>
      <c r="BB3653" s="39"/>
      <c r="BC3653" s="39"/>
      <c r="BD3653" s="39"/>
      <c r="BE3653" s="39"/>
      <c r="BF3653" s="39"/>
      <c r="BG3653" s="39"/>
      <c r="BH3653" s="39"/>
      <c r="BI3653" s="39"/>
      <c r="BJ3653" s="39"/>
      <c r="BK3653" s="39"/>
      <c r="BL3653" s="39"/>
      <c r="BM3653" s="39"/>
      <c r="BN3653" s="39"/>
      <c r="BO3653" s="39"/>
      <c r="BP3653" s="39"/>
      <c r="BQ3653" s="39"/>
      <c r="BR3653" s="39"/>
      <c r="BS3653" s="39"/>
      <c r="BT3653" s="39"/>
      <c r="BU3653" s="39"/>
      <c r="BV3653" s="39"/>
      <c r="BW3653" s="39"/>
      <c r="BX3653" s="39"/>
      <c r="BY3653" s="39"/>
      <c r="BZ3653" s="39"/>
      <c r="CA3653" s="39"/>
      <c r="CB3653" s="39"/>
      <c r="CC3653" s="39"/>
      <c r="CD3653" s="39"/>
      <c r="CE3653" s="39"/>
      <c r="CF3653" s="39"/>
      <c r="CG3653" s="39"/>
      <c r="CH3653" s="39"/>
      <c r="CI3653" s="39"/>
      <c r="CJ3653" s="39"/>
      <c r="CK3653" s="39"/>
      <c r="CL3653" s="39"/>
      <c r="CM3653" s="39"/>
      <c r="CN3653" s="39"/>
      <c r="CO3653" s="39"/>
      <c r="CP3653" s="39"/>
      <c r="CQ3653" s="39"/>
      <c r="CR3653" s="39"/>
      <c r="CS3653" s="39"/>
      <c r="CT3653" s="39"/>
      <c r="CU3653" s="39"/>
      <c r="CV3653" s="39"/>
      <c r="CW3653" s="39"/>
      <c r="CX3653" s="39"/>
      <c r="CY3653" s="39"/>
      <c r="CZ3653" s="39"/>
      <c r="DA3653" s="39"/>
      <c r="DB3653" s="39"/>
      <c r="DC3653" s="39"/>
      <c r="DD3653" s="39"/>
      <c r="DE3653" s="39"/>
    </row>
    <row r="3654" spans="1:109" s="38" customFormat="1" ht="12">
      <c r="A3654" s="298"/>
      <c r="B3654" s="298"/>
      <c r="C3654" s="298"/>
      <c r="D3654" s="298"/>
      <c r="E3654" s="298"/>
      <c r="F3654" s="298"/>
      <c r="G3654" s="298"/>
      <c r="H3654" s="298"/>
      <c r="I3654" s="298"/>
      <c r="J3654" s="298"/>
      <c r="K3654" s="298"/>
      <c r="L3654" s="299"/>
      <c r="M3654" s="302"/>
      <c r="N3654" s="298"/>
      <c r="O3654" s="238"/>
      <c r="P3654" s="238"/>
      <c r="Q3654" s="238"/>
      <c r="T3654" s="39"/>
      <c r="U3654" s="39"/>
      <c r="V3654" s="39"/>
      <c r="W3654" s="39"/>
      <c r="X3654" s="39"/>
      <c r="Y3654" s="39"/>
      <c r="Z3654" s="39"/>
      <c r="AA3654" s="39"/>
      <c r="AB3654" s="39"/>
      <c r="AC3654" s="39"/>
      <c r="AD3654" s="39"/>
      <c r="AE3654" s="39"/>
      <c r="AF3654" s="39"/>
      <c r="AG3654" s="39"/>
      <c r="AH3654" s="39"/>
      <c r="AI3654" s="39"/>
      <c r="AJ3654" s="39"/>
      <c r="AK3654" s="39"/>
      <c r="AL3654" s="39"/>
      <c r="AM3654" s="39"/>
      <c r="AN3654" s="39"/>
      <c r="AO3654" s="39"/>
      <c r="AP3654" s="39"/>
      <c r="AQ3654" s="39"/>
      <c r="AR3654" s="39"/>
      <c r="AS3654" s="39"/>
      <c r="AT3654" s="39"/>
      <c r="AU3654" s="39"/>
      <c r="AV3654" s="39"/>
      <c r="AW3654" s="39"/>
      <c r="AX3654" s="39"/>
      <c r="AY3654" s="39"/>
      <c r="AZ3654" s="39"/>
      <c r="BA3654" s="39"/>
      <c r="BB3654" s="39"/>
      <c r="BC3654" s="39"/>
      <c r="BD3654" s="39"/>
      <c r="BE3654" s="39"/>
      <c r="BF3654" s="39"/>
      <c r="BG3654" s="39"/>
      <c r="BH3654" s="39"/>
      <c r="BI3654" s="39"/>
      <c r="BJ3654" s="39"/>
      <c r="BK3654" s="39"/>
      <c r="BL3654" s="39"/>
      <c r="BM3654" s="39"/>
      <c r="BN3654" s="39"/>
      <c r="BO3654" s="39"/>
      <c r="BP3654" s="39"/>
      <c r="BQ3654" s="39"/>
      <c r="BR3654" s="39"/>
      <c r="BS3654" s="39"/>
      <c r="BT3654" s="39"/>
      <c r="BU3654" s="39"/>
      <c r="BV3654" s="39"/>
      <c r="BW3654" s="39"/>
      <c r="BX3654" s="39"/>
      <c r="BY3654" s="39"/>
      <c r="BZ3654" s="39"/>
      <c r="CA3654" s="39"/>
      <c r="CB3654" s="39"/>
      <c r="CC3654" s="39"/>
      <c r="CD3654" s="39"/>
      <c r="CE3654" s="39"/>
      <c r="CF3654" s="39"/>
      <c r="CG3654" s="39"/>
      <c r="CH3654" s="39"/>
      <c r="CI3654" s="39"/>
      <c r="CJ3654" s="39"/>
      <c r="CK3654" s="39"/>
      <c r="CL3654" s="39"/>
      <c r="CM3654" s="39"/>
      <c r="CN3654" s="39"/>
      <c r="CO3654" s="39"/>
      <c r="CP3654" s="39"/>
      <c r="CQ3654" s="39"/>
      <c r="CR3654" s="39"/>
      <c r="CS3654" s="39"/>
      <c r="CT3654" s="39"/>
      <c r="CU3654" s="39"/>
      <c r="CV3654" s="39"/>
      <c r="CW3654" s="39"/>
      <c r="CX3654" s="39"/>
      <c r="CY3654" s="39"/>
      <c r="CZ3654" s="39"/>
      <c r="DA3654" s="39"/>
      <c r="DB3654" s="39"/>
      <c r="DC3654" s="39"/>
      <c r="DD3654" s="39"/>
      <c r="DE3654" s="39"/>
    </row>
    <row r="3655" spans="1:109" s="38" customFormat="1" ht="12">
      <c r="A3655" s="298"/>
      <c r="B3655" s="298"/>
      <c r="C3655" s="298"/>
      <c r="D3655" s="298"/>
      <c r="E3655" s="298"/>
      <c r="F3655" s="298"/>
      <c r="G3655" s="298"/>
      <c r="H3655" s="298"/>
      <c r="I3655" s="298"/>
      <c r="J3655" s="298"/>
      <c r="K3655" s="298"/>
      <c r="L3655" s="299"/>
      <c r="M3655" s="302"/>
      <c r="N3655" s="298"/>
      <c r="O3655" s="238"/>
      <c r="P3655" s="238"/>
      <c r="Q3655" s="238"/>
      <c r="T3655" s="39"/>
      <c r="U3655" s="39"/>
      <c r="V3655" s="39"/>
      <c r="W3655" s="39"/>
      <c r="X3655" s="39"/>
      <c r="Y3655" s="39"/>
      <c r="Z3655" s="39"/>
      <c r="AA3655" s="39"/>
      <c r="AB3655" s="39"/>
      <c r="AC3655" s="39"/>
      <c r="AD3655" s="39"/>
      <c r="AE3655" s="39"/>
      <c r="AF3655" s="39"/>
      <c r="AG3655" s="39"/>
      <c r="AH3655" s="39"/>
      <c r="AI3655" s="39"/>
      <c r="AJ3655" s="39"/>
      <c r="AK3655" s="39"/>
      <c r="AL3655" s="39"/>
      <c r="AM3655" s="39"/>
      <c r="AN3655" s="39"/>
      <c r="AO3655" s="39"/>
      <c r="AP3655" s="39"/>
      <c r="AQ3655" s="39"/>
      <c r="AR3655" s="39"/>
      <c r="AS3655" s="39"/>
      <c r="AT3655" s="39"/>
      <c r="AU3655" s="39"/>
      <c r="AV3655" s="39"/>
      <c r="AW3655" s="39"/>
      <c r="AX3655" s="39"/>
      <c r="AY3655" s="39"/>
      <c r="AZ3655" s="39"/>
      <c r="BA3655" s="39"/>
      <c r="BB3655" s="39"/>
      <c r="BC3655" s="39"/>
      <c r="BD3655" s="39"/>
      <c r="BE3655" s="39"/>
      <c r="BF3655" s="39"/>
      <c r="BG3655" s="39"/>
      <c r="BH3655" s="39"/>
      <c r="BI3655" s="39"/>
      <c r="BJ3655" s="39"/>
      <c r="BK3655" s="39"/>
      <c r="BL3655" s="39"/>
      <c r="BM3655" s="39"/>
      <c r="BN3655" s="39"/>
      <c r="BO3655" s="39"/>
      <c r="BP3655" s="39"/>
      <c r="BQ3655" s="39"/>
      <c r="BR3655" s="39"/>
      <c r="BS3655" s="39"/>
      <c r="BT3655" s="39"/>
      <c r="BU3655" s="39"/>
      <c r="BV3655" s="39"/>
      <c r="BW3655" s="39"/>
      <c r="BX3655" s="39"/>
      <c r="BY3655" s="39"/>
      <c r="BZ3655" s="39"/>
      <c r="CA3655" s="39"/>
      <c r="CB3655" s="39"/>
      <c r="CC3655" s="39"/>
      <c r="CD3655" s="39"/>
      <c r="CE3655" s="39"/>
      <c r="CF3655" s="39"/>
      <c r="CG3655" s="39"/>
      <c r="CH3655" s="39"/>
      <c r="CI3655" s="39"/>
      <c r="CJ3655" s="39"/>
      <c r="CK3655" s="39"/>
      <c r="CL3655" s="39"/>
      <c r="CM3655" s="39"/>
      <c r="CN3655" s="39"/>
      <c r="CO3655" s="39"/>
      <c r="CP3655" s="39"/>
      <c r="CQ3655" s="39"/>
      <c r="CR3655" s="39"/>
      <c r="CS3655" s="39"/>
      <c r="CT3655" s="39"/>
      <c r="CU3655" s="39"/>
      <c r="CV3655" s="39"/>
      <c r="CW3655" s="39"/>
      <c r="CX3655" s="39"/>
      <c r="CY3655" s="39"/>
      <c r="CZ3655" s="39"/>
      <c r="DA3655" s="39"/>
      <c r="DB3655" s="39"/>
      <c r="DC3655" s="39"/>
      <c r="DD3655" s="39"/>
      <c r="DE3655" s="39"/>
    </row>
    <row r="3656" spans="1:109" s="38" customFormat="1" ht="12">
      <c r="A3656" s="298"/>
      <c r="B3656" s="298"/>
      <c r="C3656" s="298"/>
      <c r="D3656" s="298"/>
      <c r="E3656" s="298"/>
      <c r="F3656" s="298"/>
      <c r="G3656" s="298"/>
      <c r="H3656" s="298"/>
      <c r="I3656" s="298"/>
      <c r="J3656" s="298"/>
      <c r="K3656" s="298"/>
      <c r="L3656" s="299"/>
      <c r="M3656" s="302"/>
      <c r="N3656" s="298"/>
      <c r="O3656" s="238"/>
      <c r="P3656" s="238"/>
      <c r="Q3656" s="238"/>
      <c r="T3656" s="39"/>
      <c r="U3656" s="39"/>
      <c r="V3656" s="39"/>
      <c r="W3656" s="39"/>
      <c r="X3656" s="39"/>
      <c r="Y3656" s="39"/>
      <c r="Z3656" s="39"/>
      <c r="AA3656" s="39"/>
      <c r="AB3656" s="39"/>
      <c r="AC3656" s="39"/>
      <c r="AD3656" s="39"/>
      <c r="AE3656" s="39"/>
      <c r="AF3656" s="39"/>
      <c r="AG3656" s="39"/>
      <c r="AH3656" s="39"/>
      <c r="AI3656" s="39"/>
      <c r="AJ3656" s="39"/>
      <c r="AK3656" s="39"/>
      <c r="AL3656" s="39"/>
      <c r="AM3656" s="39"/>
      <c r="AN3656" s="39"/>
      <c r="AO3656" s="39"/>
      <c r="AP3656" s="39"/>
      <c r="AQ3656" s="39"/>
      <c r="AR3656" s="39"/>
      <c r="AS3656" s="39"/>
      <c r="AT3656" s="39"/>
      <c r="AU3656" s="39"/>
      <c r="AV3656" s="39"/>
      <c r="AW3656" s="39"/>
      <c r="AX3656" s="39"/>
      <c r="AY3656" s="39"/>
      <c r="AZ3656" s="39"/>
      <c r="BA3656" s="39"/>
      <c r="BB3656" s="39"/>
      <c r="BC3656" s="39"/>
      <c r="BD3656" s="39"/>
      <c r="BE3656" s="39"/>
      <c r="BF3656" s="39"/>
      <c r="BG3656" s="39"/>
      <c r="BH3656" s="39"/>
      <c r="BI3656" s="39"/>
      <c r="BJ3656" s="39"/>
      <c r="BK3656" s="39"/>
      <c r="BL3656" s="39"/>
      <c r="BM3656" s="39"/>
      <c r="BN3656" s="39"/>
      <c r="BO3656" s="39"/>
      <c r="BP3656" s="39"/>
      <c r="BQ3656" s="39"/>
      <c r="BR3656" s="39"/>
      <c r="BS3656" s="39"/>
      <c r="BT3656" s="39"/>
      <c r="BU3656" s="39"/>
      <c r="BV3656" s="39"/>
      <c r="BW3656" s="39"/>
      <c r="BX3656" s="39"/>
      <c r="BY3656" s="39"/>
      <c r="BZ3656" s="39"/>
      <c r="CA3656" s="39"/>
      <c r="CB3656" s="39"/>
      <c r="CC3656" s="39"/>
      <c r="CD3656" s="39"/>
      <c r="CE3656" s="39"/>
      <c r="CF3656" s="39"/>
      <c r="CG3656" s="39"/>
      <c r="CH3656" s="39"/>
      <c r="CI3656" s="39"/>
      <c r="CJ3656" s="39"/>
      <c r="CK3656" s="39"/>
      <c r="CL3656" s="39"/>
      <c r="CM3656" s="39"/>
      <c r="CN3656" s="39"/>
      <c r="CO3656" s="39"/>
      <c r="CP3656" s="39"/>
      <c r="CQ3656" s="39"/>
      <c r="CR3656" s="39"/>
      <c r="CS3656" s="39"/>
      <c r="CT3656" s="39"/>
      <c r="CU3656" s="39"/>
      <c r="CV3656" s="39"/>
      <c r="CW3656" s="39"/>
      <c r="CX3656" s="39"/>
      <c r="CY3656" s="39"/>
      <c r="CZ3656" s="39"/>
      <c r="DA3656" s="39"/>
      <c r="DB3656" s="39"/>
      <c r="DC3656" s="39"/>
      <c r="DD3656" s="39"/>
      <c r="DE3656" s="39"/>
    </row>
    <row r="3657" spans="1:109" s="38" customFormat="1" ht="12">
      <c r="A3657" s="298"/>
      <c r="B3657" s="298"/>
      <c r="C3657" s="298"/>
      <c r="D3657" s="298"/>
      <c r="E3657" s="298"/>
      <c r="F3657" s="298"/>
      <c r="G3657" s="298"/>
      <c r="H3657" s="298"/>
      <c r="I3657" s="298"/>
      <c r="J3657" s="298"/>
      <c r="K3657" s="298"/>
      <c r="L3657" s="299"/>
      <c r="M3657" s="302"/>
      <c r="N3657" s="298"/>
      <c r="O3657" s="238"/>
      <c r="P3657" s="238"/>
      <c r="Q3657" s="238"/>
      <c r="T3657" s="39"/>
      <c r="U3657" s="39"/>
      <c r="V3657" s="39"/>
      <c r="W3657" s="39"/>
      <c r="X3657" s="39"/>
      <c r="Y3657" s="39"/>
      <c r="Z3657" s="39"/>
      <c r="AA3657" s="39"/>
      <c r="AB3657" s="39"/>
      <c r="AC3657" s="39"/>
      <c r="AD3657" s="39"/>
      <c r="AE3657" s="39"/>
      <c r="AF3657" s="39"/>
      <c r="AG3657" s="39"/>
      <c r="AH3657" s="39"/>
      <c r="AI3657" s="39"/>
      <c r="AJ3657" s="39"/>
      <c r="AK3657" s="39"/>
      <c r="AL3657" s="39"/>
      <c r="AM3657" s="39"/>
      <c r="AN3657" s="39"/>
      <c r="AO3657" s="39"/>
      <c r="AP3657" s="39"/>
      <c r="AQ3657" s="39"/>
      <c r="AR3657" s="39"/>
      <c r="AS3657" s="39"/>
      <c r="AT3657" s="39"/>
      <c r="AU3657" s="39"/>
      <c r="AV3657" s="39"/>
      <c r="AW3657" s="39"/>
      <c r="AX3657" s="39"/>
      <c r="AY3657" s="39"/>
      <c r="AZ3657" s="39"/>
      <c r="BA3657" s="39"/>
      <c r="BB3657" s="39"/>
      <c r="BC3657" s="39"/>
      <c r="BD3657" s="39"/>
      <c r="BE3657" s="39"/>
      <c r="BF3657" s="39"/>
      <c r="BG3657" s="39"/>
      <c r="BH3657" s="39"/>
      <c r="BI3657" s="39"/>
      <c r="BJ3657" s="39"/>
      <c r="BK3657" s="39"/>
      <c r="BL3657" s="39"/>
      <c r="BM3657" s="39"/>
      <c r="BN3657" s="39"/>
      <c r="BO3657" s="39"/>
      <c r="BP3657" s="39"/>
      <c r="BQ3657" s="39"/>
      <c r="BR3657" s="39"/>
      <c r="BS3657" s="39"/>
      <c r="BT3657" s="39"/>
      <c r="BU3657" s="39"/>
      <c r="BV3657" s="39"/>
      <c r="BW3657" s="39"/>
      <c r="BX3657" s="39"/>
      <c r="BY3657" s="39"/>
      <c r="BZ3657" s="39"/>
      <c r="CA3657" s="39"/>
      <c r="CB3657" s="39"/>
      <c r="CC3657" s="39"/>
      <c r="CD3657" s="39"/>
      <c r="CE3657" s="39"/>
      <c r="CF3657" s="39"/>
      <c r="CG3657" s="39"/>
      <c r="CH3657" s="39"/>
      <c r="CI3657" s="39"/>
      <c r="CJ3657" s="39"/>
      <c r="CK3657" s="39"/>
      <c r="CL3657" s="39"/>
      <c r="CM3657" s="39"/>
      <c r="CN3657" s="39"/>
      <c r="CO3657" s="39"/>
      <c r="CP3657" s="39"/>
      <c r="CQ3657" s="39"/>
      <c r="CR3657" s="39"/>
      <c r="CS3657" s="39"/>
      <c r="CT3657" s="39"/>
      <c r="CU3657" s="39"/>
      <c r="CV3657" s="39"/>
      <c r="CW3657" s="39"/>
      <c r="CX3657" s="39"/>
      <c r="CY3657" s="39"/>
      <c r="CZ3657" s="39"/>
      <c r="DA3657" s="39"/>
      <c r="DB3657" s="39"/>
      <c r="DC3657" s="39"/>
      <c r="DD3657" s="39"/>
      <c r="DE3657" s="39"/>
    </row>
    <row r="3658" spans="1:109" s="38" customFormat="1" ht="12">
      <c r="A3658" s="298"/>
      <c r="B3658" s="298"/>
      <c r="C3658" s="298"/>
      <c r="D3658" s="298"/>
      <c r="E3658" s="298"/>
      <c r="F3658" s="298"/>
      <c r="G3658" s="298"/>
      <c r="H3658" s="298"/>
      <c r="I3658" s="298"/>
      <c r="J3658" s="298"/>
      <c r="K3658" s="298"/>
      <c r="L3658" s="299"/>
      <c r="M3658" s="302"/>
      <c r="N3658" s="298"/>
      <c r="O3658" s="238"/>
      <c r="P3658" s="238"/>
      <c r="Q3658" s="238"/>
      <c r="T3658" s="39"/>
      <c r="U3658" s="39"/>
      <c r="V3658" s="39"/>
      <c r="W3658" s="39"/>
      <c r="X3658" s="39"/>
      <c r="Y3658" s="39"/>
      <c r="Z3658" s="39"/>
      <c r="AA3658" s="39"/>
      <c r="AB3658" s="39"/>
      <c r="AC3658" s="39"/>
      <c r="AD3658" s="39"/>
      <c r="AE3658" s="39"/>
      <c r="AF3658" s="39"/>
      <c r="AG3658" s="39"/>
      <c r="AH3658" s="39"/>
      <c r="AI3658" s="39"/>
      <c r="AJ3658" s="39"/>
      <c r="AK3658" s="39"/>
      <c r="AL3658" s="39"/>
      <c r="AM3658" s="39"/>
      <c r="AN3658" s="39"/>
      <c r="AO3658" s="39"/>
      <c r="AP3658" s="39"/>
      <c r="AQ3658" s="39"/>
      <c r="AR3658" s="39"/>
      <c r="AS3658" s="39"/>
      <c r="AT3658" s="39"/>
      <c r="AU3658" s="39"/>
      <c r="AV3658" s="39"/>
      <c r="AW3658" s="39"/>
      <c r="AX3658" s="39"/>
      <c r="AY3658" s="39"/>
      <c r="AZ3658" s="39"/>
      <c r="BA3658" s="39"/>
      <c r="BB3658" s="39"/>
      <c r="BC3658" s="39"/>
      <c r="BD3658" s="39"/>
      <c r="BE3658" s="39"/>
      <c r="BF3658" s="39"/>
      <c r="BG3658" s="39"/>
      <c r="BH3658" s="39"/>
      <c r="BI3658" s="39"/>
      <c r="BJ3658" s="39"/>
      <c r="BK3658" s="39"/>
      <c r="BL3658" s="39"/>
      <c r="BM3658" s="39"/>
      <c r="BN3658" s="39"/>
      <c r="BO3658" s="39"/>
      <c r="BP3658" s="39"/>
      <c r="BQ3658" s="39"/>
      <c r="BR3658" s="39"/>
      <c r="BS3658" s="39"/>
      <c r="BT3658" s="39"/>
      <c r="BU3658" s="39"/>
      <c r="BV3658" s="39"/>
      <c r="BW3658" s="39"/>
      <c r="BX3658" s="39"/>
      <c r="BY3658" s="39"/>
      <c r="BZ3658" s="39"/>
      <c r="CA3658" s="39"/>
      <c r="CB3658" s="39"/>
      <c r="CC3658" s="39"/>
      <c r="CD3658" s="39"/>
      <c r="CE3658" s="39"/>
      <c r="CF3658" s="39"/>
      <c r="CG3658" s="39"/>
      <c r="CH3658" s="39"/>
      <c r="CI3658" s="39"/>
      <c r="CJ3658" s="39"/>
      <c r="CK3658" s="39"/>
      <c r="CL3658" s="39"/>
      <c r="CM3658" s="39"/>
      <c r="CN3658" s="39"/>
      <c r="CO3658" s="39"/>
      <c r="CP3658" s="39"/>
      <c r="CQ3658" s="39"/>
      <c r="CR3658" s="39"/>
      <c r="CS3658" s="39"/>
      <c r="CT3658" s="39"/>
      <c r="CU3658" s="39"/>
      <c r="CV3658" s="39"/>
      <c r="CW3658" s="39"/>
      <c r="CX3658" s="39"/>
      <c r="CY3658" s="39"/>
      <c r="CZ3658" s="39"/>
      <c r="DA3658" s="39"/>
      <c r="DB3658" s="39"/>
      <c r="DC3658" s="39"/>
      <c r="DD3658" s="39"/>
      <c r="DE3658" s="39"/>
    </row>
    <row r="3659" spans="1:109" s="38" customFormat="1" ht="12">
      <c r="A3659" s="298"/>
      <c r="B3659" s="298"/>
      <c r="C3659" s="298"/>
      <c r="D3659" s="298"/>
      <c r="E3659" s="298"/>
      <c r="F3659" s="298"/>
      <c r="G3659" s="298"/>
      <c r="H3659" s="298"/>
      <c r="I3659" s="298"/>
      <c r="J3659" s="298"/>
      <c r="K3659" s="298"/>
      <c r="L3659" s="299"/>
      <c r="M3659" s="302"/>
      <c r="N3659" s="298"/>
      <c r="O3659" s="238"/>
      <c r="P3659" s="238"/>
      <c r="Q3659" s="238"/>
      <c r="T3659" s="39"/>
      <c r="U3659" s="39"/>
      <c r="V3659" s="39"/>
      <c r="W3659" s="39"/>
      <c r="X3659" s="39"/>
      <c r="Y3659" s="39"/>
      <c r="Z3659" s="39"/>
      <c r="AA3659" s="39"/>
      <c r="AB3659" s="39"/>
      <c r="AC3659" s="39"/>
      <c r="AD3659" s="39"/>
      <c r="AE3659" s="39"/>
      <c r="AF3659" s="39"/>
      <c r="AG3659" s="39"/>
      <c r="AH3659" s="39"/>
      <c r="AI3659" s="39"/>
      <c r="AJ3659" s="39"/>
      <c r="AK3659" s="39"/>
      <c r="AL3659" s="39"/>
      <c r="AM3659" s="39"/>
      <c r="AN3659" s="39"/>
      <c r="AO3659" s="39"/>
      <c r="AP3659" s="39"/>
      <c r="AQ3659" s="39"/>
      <c r="AR3659" s="39"/>
      <c r="AS3659" s="39"/>
      <c r="AT3659" s="39"/>
      <c r="AU3659" s="39"/>
      <c r="AV3659" s="39"/>
      <c r="AW3659" s="39"/>
      <c r="AX3659" s="39"/>
      <c r="AY3659" s="39"/>
      <c r="AZ3659" s="39"/>
      <c r="BA3659" s="39"/>
      <c r="BB3659" s="39"/>
      <c r="BC3659" s="39"/>
      <c r="BD3659" s="39"/>
      <c r="BE3659" s="39"/>
      <c r="BF3659" s="39"/>
      <c r="BG3659" s="39"/>
      <c r="BH3659" s="39"/>
      <c r="BI3659" s="39"/>
      <c r="BJ3659" s="39"/>
      <c r="BK3659" s="39"/>
      <c r="BL3659" s="39"/>
      <c r="BM3659" s="39"/>
      <c r="BN3659" s="39"/>
      <c r="BO3659" s="39"/>
      <c r="BP3659" s="39"/>
      <c r="BQ3659" s="39"/>
      <c r="BR3659" s="39"/>
      <c r="BS3659" s="39"/>
      <c r="BT3659" s="39"/>
      <c r="BU3659" s="39"/>
      <c r="BV3659" s="39"/>
      <c r="BW3659" s="39"/>
      <c r="BX3659" s="39"/>
      <c r="BY3659" s="39"/>
      <c r="BZ3659" s="39"/>
      <c r="CA3659" s="39"/>
      <c r="CB3659" s="39"/>
      <c r="CC3659" s="39"/>
      <c r="CD3659" s="39"/>
      <c r="CE3659" s="39"/>
      <c r="CF3659" s="39"/>
      <c r="CG3659" s="39"/>
      <c r="CH3659" s="39"/>
      <c r="CI3659" s="39"/>
      <c r="CJ3659" s="39"/>
      <c r="CK3659" s="39"/>
      <c r="CL3659" s="39"/>
      <c r="CM3659" s="39"/>
      <c r="CN3659" s="39"/>
      <c r="CO3659" s="39"/>
      <c r="CP3659" s="39"/>
      <c r="CQ3659" s="39"/>
      <c r="CR3659" s="39"/>
      <c r="CS3659" s="39"/>
      <c r="CT3659" s="39"/>
      <c r="CU3659" s="39"/>
      <c r="CV3659" s="39"/>
      <c r="CW3659" s="39"/>
      <c r="CX3659" s="39"/>
      <c r="CY3659" s="39"/>
      <c r="CZ3659" s="39"/>
      <c r="DA3659" s="39"/>
      <c r="DB3659" s="39"/>
      <c r="DC3659" s="39"/>
      <c r="DD3659" s="39"/>
      <c r="DE3659" s="39"/>
    </row>
    <row r="3660" spans="1:109" s="38" customFormat="1" ht="12">
      <c r="A3660" s="298"/>
      <c r="B3660" s="298"/>
      <c r="C3660" s="298"/>
      <c r="D3660" s="298"/>
      <c r="E3660" s="298"/>
      <c r="F3660" s="298"/>
      <c r="G3660" s="298"/>
      <c r="H3660" s="298"/>
      <c r="I3660" s="298"/>
      <c r="J3660" s="298"/>
      <c r="K3660" s="298"/>
      <c r="L3660" s="299"/>
      <c r="M3660" s="302"/>
      <c r="N3660" s="298"/>
      <c r="O3660" s="238"/>
      <c r="P3660" s="238"/>
      <c r="Q3660" s="238"/>
      <c r="T3660" s="39"/>
      <c r="U3660" s="39"/>
      <c r="V3660" s="39"/>
      <c r="W3660" s="39"/>
      <c r="X3660" s="39"/>
      <c r="Y3660" s="39"/>
      <c r="Z3660" s="39"/>
      <c r="AA3660" s="39"/>
      <c r="AB3660" s="39"/>
      <c r="AC3660" s="39"/>
      <c r="AD3660" s="39"/>
      <c r="AE3660" s="39"/>
      <c r="AF3660" s="39"/>
      <c r="AG3660" s="39"/>
      <c r="AH3660" s="39"/>
      <c r="AI3660" s="39"/>
      <c r="AJ3660" s="39"/>
      <c r="AK3660" s="39"/>
      <c r="AL3660" s="39"/>
      <c r="AM3660" s="39"/>
      <c r="AN3660" s="39"/>
      <c r="AO3660" s="39"/>
      <c r="AP3660" s="39"/>
      <c r="AQ3660" s="39"/>
      <c r="AR3660" s="39"/>
      <c r="AS3660" s="39"/>
      <c r="AT3660" s="39"/>
      <c r="AU3660" s="39"/>
      <c r="AV3660" s="39"/>
      <c r="AW3660" s="39"/>
      <c r="AX3660" s="39"/>
      <c r="AY3660" s="39"/>
      <c r="AZ3660" s="39"/>
      <c r="BA3660" s="39"/>
      <c r="BB3660" s="39"/>
      <c r="BC3660" s="39"/>
      <c r="BD3660" s="39"/>
      <c r="BE3660" s="39"/>
      <c r="BF3660" s="39"/>
      <c r="BG3660" s="39"/>
      <c r="BH3660" s="39"/>
      <c r="BI3660" s="39"/>
      <c r="BJ3660" s="39"/>
      <c r="BK3660" s="39"/>
      <c r="BL3660" s="39"/>
      <c r="BM3660" s="39"/>
      <c r="BN3660" s="39"/>
      <c r="BO3660" s="39"/>
      <c r="BP3660" s="39"/>
      <c r="BQ3660" s="39"/>
      <c r="BR3660" s="39"/>
      <c r="BS3660" s="39"/>
      <c r="BT3660" s="39"/>
      <c r="BU3660" s="39"/>
      <c r="BV3660" s="39"/>
      <c r="BW3660" s="39"/>
      <c r="BX3660" s="39"/>
      <c r="BY3660" s="39"/>
      <c r="BZ3660" s="39"/>
      <c r="CA3660" s="39"/>
      <c r="CB3660" s="39"/>
      <c r="CC3660" s="39"/>
      <c r="CD3660" s="39"/>
      <c r="CE3660" s="39"/>
      <c r="CF3660" s="39"/>
      <c r="CG3660" s="39"/>
      <c r="CH3660" s="39"/>
      <c r="CI3660" s="39"/>
      <c r="CJ3660" s="39"/>
      <c r="CK3660" s="39"/>
      <c r="CL3660" s="39"/>
      <c r="CM3660" s="39"/>
      <c r="CN3660" s="39"/>
      <c r="CO3660" s="39"/>
      <c r="CP3660" s="39"/>
      <c r="CQ3660" s="39"/>
      <c r="CR3660" s="39"/>
      <c r="CS3660" s="39"/>
      <c r="CT3660" s="39"/>
      <c r="CU3660" s="39"/>
      <c r="CV3660" s="39"/>
      <c r="CW3660" s="39"/>
      <c r="CX3660" s="39"/>
      <c r="CY3660" s="39"/>
      <c r="CZ3660" s="39"/>
      <c r="DA3660" s="39"/>
      <c r="DB3660" s="39"/>
      <c r="DC3660" s="39"/>
      <c r="DD3660" s="39"/>
      <c r="DE3660" s="39"/>
    </row>
    <row r="3661" spans="1:109" s="38" customFormat="1" ht="12">
      <c r="A3661" s="298"/>
      <c r="B3661" s="298"/>
      <c r="C3661" s="298"/>
      <c r="D3661" s="298"/>
      <c r="E3661" s="298"/>
      <c r="F3661" s="298"/>
      <c r="G3661" s="298"/>
      <c r="H3661" s="298"/>
      <c r="I3661" s="298"/>
      <c r="J3661" s="298"/>
      <c r="K3661" s="298"/>
      <c r="L3661" s="299"/>
      <c r="M3661" s="302"/>
      <c r="N3661" s="298"/>
      <c r="O3661" s="238"/>
      <c r="P3661" s="238"/>
      <c r="Q3661" s="238"/>
      <c r="T3661" s="39"/>
      <c r="U3661" s="39"/>
      <c r="V3661" s="39"/>
      <c r="W3661" s="39"/>
      <c r="X3661" s="39"/>
      <c r="Y3661" s="39"/>
      <c r="Z3661" s="39"/>
      <c r="AA3661" s="39"/>
      <c r="AB3661" s="39"/>
      <c r="AC3661" s="39"/>
      <c r="AD3661" s="39"/>
      <c r="AE3661" s="39"/>
      <c r="AF3661" s="39"/>
      <c r="AG3661" s="39"/>
      <c r="AH3661" s="39"/>
      <c r="AI3661" s="39"/>
      <c r="AJ3661" s="39"/>
      <c r="AK3661" s="39"/>
      <c r="AL3661" s="39"/>
      <c r="AM3661" s="39"/>
      <c r="AN3661" s="39"/>
      <c r="AO3661" s="39"/>
      <c r="AP3661" s="39"/>
      <c r="AQ3661" s="39"/>
      <c r="AR3661" s="39"/>
      <c r="AS3661" s="39"/>
      <c r="AT3661" s="39"/>
      <c r="AU3661" s="39"/>
      <c r="AV3661" s="39"/>
      <c r="AW3661" s="39"/>
      <c r="AX3661" s="39"/>
      <c r="AY3661" s="39"/>
      <c r="AZ3661" s="39"/>
      <c r="BA3661" s="39"/>
      <c r="BB3661" s="39"/>
      <c r="BC3661" s="39"/>
      <c r="BD3661" s="39"/>
      <c r="BE3661" s="39"/>
      <c r="BF3661" s="39"/>
      <c r="BG3661" s="39"/>
      <c r="BH3661" s="39"/>
      <c r="BI3661" s="39"/>
      <c r="BJ3661" s="39"/>
      <c r="BK3661" s="39"/>
      <c r="BL3661" s="39"/>
      <c r="BM3661" s="39"/>
      <c r="BN3661" s="39"/>
      <c r="BO3661" s="39"/>
      <c r="BP3661" s="39"/>
      <c r="BQ3661" s="39"/>
      <c r="BR3661" s="39"/>
      <c r="BS3661" s="39"/>
      <c r="BT3661" s="39"/>
      <c r="BU3661" s="39"/>
      <c r="BV3661" s="39"/>
      <c r="BW3661" s="39"/>
      <c r="BX3661" s="39"/>
      <c r="BY3661" s="39"/>
      <c r="BZ3661" s="39"/>
      <c r="CA3661" s="39"/>
      <c r="CB3661" s="39"/>
      <c r="CC3661" s="39"/>
      <c r="CD3661" s="39"/>
      <c r="CE3661" s="39"/>
      <c r="CF3661" s="39"/>
      <c r="CG3661" s="39"/>
      <c r="CH3661" s="39"/>
      <c r="CI3661" s="39"/>
      <c r="CJ3661" s="39"/>
      <c r="CK3661" s="39"/>
      <c r="CL3661" s="39"/>
      <c r="CM3661" s="39"/>
      <c r="CN3661" s="39"/>
      <c r="CO3661" s="39"/>
      <c r="CP3661" s="39"/>
      <c r="CQ3661" s="39"/>
      <c r="CR3661" s="39"/>
      <c r="CS3661" s="39"/>
      <c r="CT3661" s="39"/>
      <c r="CU3661" s="39"/>
      <c r="CV3661" s="39"/>
      <c r="CW3661" s="39"/>
      <c r="CX3661" s="39"/>
      <c r="CY3661" s="39"/>
      <c r="CZ3661" s="39"/>
      <c r="DA3661" s="39"/>
      <c r="DB3661" s="39"/>
      <c r="DC3661" s="39"/>
      <c r="DD3661" s="39"/>
      <c r="DE3661" s="39"/>
    </row>
    <row r="3662" spans="1:109" s="38" customFormat="1" ht="12">
      <c r="A3662" s="298"/>
      <c r="B3662" s="298"/>
      <c r="C3662" s="298"/>
      <c r="D3662" s="298"/>
      <c r="E3662" s="298"/>
      <c r="F3662" s="298"/>
      <c r="G3662" s="298"/>
      <c r="H3662" s="298"/>
      <c r="I3662" s="298"/>
      <c r="J3662" s="298"/>
      <c r="K3662" s="298"/>
      <c r="L3662" s="299"/>
      <c r="M3662" s="302"/>
      <c r="N3662" s="298"/>
      <c r="O3662" s="238"/>
      <c r="P3662" s="238"/>
      <c r="Q3662" s="238"/>
      <c r="T3662" s="39"/>
      <c r="U3662" s="39"/>
      <c r="V3662" s="39"/>
      <c r="W3662" s="39"/>
      <c r="X3662" s="39"/>
      <c r="Y3662" s="39"/>
      <c r="Z3662" s="39"/>
      <c r="AA3662" s="39"/>
      <c r="AB3662" s="39"/>
      <c r="AC3662" s="39"/>
      <c r="AD3662" s="39"/>
      <c r="AE3662" s="39"/>
      <c r="AF3662" s="39"/>
      <c r="AG3662" s="39"/>
      <c r="AH3662" s="39"/>
      <c r="AI3662" s="39"/>
      <c r="AJ3662" s="39"/>
      <c r="AK3662" s="39"/>
      <c r="AL3662" s="39"/>
      <c r="AM3662" s="39"/>
      <c r="AN3662" s="39"/>
      <c r="AO3662" s="39"/>
      <c r="AP3662" s="39"/>
      <c r="AQ3662" s="39"/>
      <c r="AR3662" s="39"/>
      <c r="AS3662" s="39"/>
      <c r="AT3662" s="39"/>
      <c r="AU3662" s="39"/>
      <c r="AV3662" s="39"/>
      <c r="AW3662" s="39"/>
      <c r="AX3662" s="39"/>
      <c r="AY3662" s="39"/>
      <c r="AZ3662" s="39"/>
      <c r="BA3662" s="39"/>
      <c r="BB3662" s="39"/>
      <c r="BC3662" s="39"/>
      <c r="BD3662" s="39"/>
      <c r="BE3662" s="39"/>
      <c r="BF3662" s="39"/>
      <c r="BG3662" s="39"/>
      <c r="BH3662" s="39"/>
      <c r="BI3662" s="39"/>
      <c r="BJ3662" s="39"/>
      <c r="BK3662" s="39"/>
      <c r="BL3662" s="39"/>
      <c r="BM3662" s="39"/>
      <c r="BN3662" s="39"/>
      <c r="BO3662" s="39"/>
      <c r="BP3662" s="39"/>
      <c r="BQ3662" s="39"/>
      <c r="BR3662" s="39"/>
      <c r="BS3662" s="39"/>
      <c r="BT3662" s="39"/>
      <c r="BU3662" s="39"/>
      <c r="BV3662" s="39"/>
      <c r="BW3662" s="39"/>
      <c r="BX3662" s="39"/>
      <c r="BY3662" s="39"/>
      <c r="BZ3662" s="39"/>
      <c r="CA3662" s="39"/>
      <c r="CB3662" s="39"/>
      <c r="CC3662" s="39"/>
      <c r="CD3662" s="39"/>
      <c r="CE3662" s="39"/>
      <c r="CF3662" s="39"/>
      <c r="CG3662" s="39"/>
      <c r="CH3662" s="39"/>
      <c r="CI3662" s="39"/>
      <c r="CJ3662" s="39"/>
      <c r="CK3662" s="39"/>
      <c r="CL3662" s="39"/>
      <c r="CM3662" s="39"/>
      <c r="CN3662" s="39"/>
      <c r="CO3662" s="39"/>
      <c r="CP3662" s="39"/>
      <c r="CQ3662" s="39"/>
      <c r="CR3662" s="39"/>
      <c r="CS3662" s="39"/>
      <c r="CT3662" s="39"/>
      <c r="CU3662" s="39"/>
      <c r="CV3662" s="39"/>
      <c r="CW3662" s="39"/>
      <c r="CX3662" s="39"/>
      <c r="CY3662" s="39"/>
      <c r="CZ3662" s="39"/>
      <c r="DA3662" s="39"/>
      <c r="DB3662" s="39"/>
      <c r="DC3662" s="39"/>
      <c r="DD3662" s="39"/>
      <c r="DE3662" s="39"/>
    </row>
    <row r="3663" spans="1:109" s="38" customFormat="1" ht="12">
      <c r="A3663" s="298"/>
      <c r="B3663" s="298"/>
      <c r="C3663" s="298"/>
      <c r="D3663" s="298"/>
      <c r="E3663" s="298"/>
      <c r="F3663" s="298"/>
      <c r="G3663" s="298"/>
      <c r="H3663" s="298"/>
      <c r="I3663" s="298"/>
      <c r="J3663" s="298"/>
      <c r="K3663" s="298"/>
      <c r="L3663" s="299"/>
      <c r="M3663" s="302"/>
      <c r="N3663" s="298"/>
      <c r="O3663" s="238"/>
      <c r="P3663" s="238"/>
      <c r="Q3663" s="238"/>
      <c r="T3663" s="39"/>
      <c r="U3663" s="39"/>
      <c r="V3663" s="39"/>
      <c r="W3663" s="39"/>
      <c r="X3663" s="39"/>
      <c r="Y3663" s="39"/>
      <c r="Z3663" s="39"/>
      <c r="AA3663" s="39"/>
      <c r="AB3663" s="39"/>
      <c r="AC3663" s="39"/>
      <c r="AD3663" s="39"/>
      <c r="AE3663" s="39"/>
      <c r="AF3663" s="39"/>
      <c r="AG3663" s="39"/>
      <c r="AH3663" s="39"/>
      <c r="AI3663" s="39"/>
      <c r="AJ3663" s="39"/>
      <c r="AK3663" s="39"/>
      <c r="AL3663" s="39"/>
      <c r="AM3663" s="39"/>
      <c r="AN3663" s="39"/>
      <c r="AO3663" s="39"/>
      <c r="AP3663" s="39"/>
      <c r="AQ3663" s="39"/>
      <c r="AR3663" s="39"/>
      <c r="AS3663" s="39"/>
      <c r="AT3663" s="39"/>
      <c r="AU3663" s="39"/>
      <c r="AV3663" s="39"/>
      <c r="AW3663" s="39"/>
      <c r="AX3663" s="39"/>
      <c r="AY3663" s="39"/>
      <c r="AZ3663" s="39"/>
      <c r="BA3663" s="39"/>
      <c r="BB3663" s="39"/>
      <c r="BC3663" s="39"/>
      <c r="BD3663" s="39"/>
      <c r="BE3663" s="39"/>
      <c r="BF3663" s="39"/>
      <c r="BG3663" s="39"/>
      <c r="BH3663" s="39"/>
      <c r="BI3663" s="39"/>
      <c r="BJ3663" s="39"/>
      <c r="BK3663" s="39"/>
      <c r="BL3663" s="39"/>
      <c r="BM3663" s="39"/>
      <c r="BN3663" s="39"/>
      <c r="BO3663" s="39"/>
      <c r="BP3663" s="39"/>
      <c r="BQ3663" s="39"/>
      <c r="BR3663" s="39"/>
      <c r="BS3663" s="39"/>
      <c r="BT3663" s="39"/>
      <c r="BU3663" s="39"/>
      <c r="BV3663" s="39"/>
      <c r="BW3663" s="39"/>
      <c r="BX3663" s="39"/>
      <c r="BY3663" s="39"/>
      <c r="BZ3663" s="39"/>
      <c r="CA3663" s="39"/>
      <c r="CB3663" s="39"/>
      <c r="CC3663" s="39"/>
      <c r="CD3663" s="39"/>
      <c r="CE3663" s="39"/>
      <c r="CF3663" s="39"/>
      <c r="CG3663" s="39"/>
      <c r="CH3663" s="39"/>
      <c r="CI3663" s="39"/>
      <c r="CJ3663" s="39"/>
      <c r="CK3663" s="39"/>
      <c r="CL3663" s="39"/>
      <c r="CM3663" s="39"/>
      <c r="CN3663" s="39"/>
      <c r="CO3663" s="39"/>
      <c r="CP3663" s="39"/>
      <c r="CQ3663" s="39"/>
      <c r="CR3663" s="39"/>
      <c r="CS3663" s="39"/>
      <c r="CT3663" s="39"/>
      <c r="CU3663" s="39"/>
      <c r="CV3663" s="39"/>
      <c r="CW3663" s="39"/>
      <c r="CX3663" s="39"/>
      <c r="CY3663" s="39"/>
      <c r="CZ3663" s="39"/>
      <c r="DA3663" s="39"/>
      <c r="DB3663" s="39"/>
      <c r="DC3663" s="39"/>
      <c r="DD3663" s="39"/>
      <c r="DE3663" s="39"/>
    </row>
    <row r="3664" spans="1:109" s="38" customFormat="1" ht="12">
      <c r="A3664" s="298"/>
      <c r="B3664" s="298"/>
      <c r="C3664" s="298"/>
      <c r="D3664" s="298"/>
      <c r="E3664" s="298"/>
      <c r="F3664" s="298"/>
      <c r="G3664" s="298"/>
      <c r="H3664" s="298"/>
      <c r="I3664" s="298"/>
      <c r="J3664" s="298"/>
      <c r="K3664" s="298"/>
      <c r="L3664" s="299"/>
      <c r="M3664" s="302"/>
      <c r="N3664" s="298"/>
      <c r="O3664" s="238"/>
      <c r="P3664" s="238"/>
      <c r="Q3664" s="238"/>
      <c r="T3664" s="39"/>
      <c r="U3664" s="39"/>
      <c r="V3664" s="39"/>
      <c r="W3664" s="39"/>
      <c r="X3664" s="39"/>
      <c r="Y3664" s="39"/>
      <c r="Z3664" s="39"/>
      <c r="AA3664" s="39"/>
      <c r="AB3664" s="39"/>
      <c r="AC3664" s="39"/>
      <c r="AD3664" s="39"/>
      <c r="AE3664" s="39"/>
      <c r="AF3664" s="39"/>
      <c r="AG3664" s="39"/>
      <c r="AH3664" s="39"/>
      <c r="AI3664" s="39"/>
      <c r="AJ3664" s="39"/>
      <c r="AK3664" s="39"/>
      <c r="AL3664" s="39"/>
      <c r="AM3664" s="39"/>
      <c r="AN3664" s="39"/>
      <c r="AO3664" s="39"/>
      <c r="AP3664" s="39"/>
      <c r="AQ3664" s="39"/>
      <c r="AR3664" s="39"/>
      <c r="AS3664" s="39"/>
      <c r="AT3664" s="39"/>
      <c r="AU3664" s="39"/>
      <c r="AV3664" s="39"/>
      <c r="AW3664" s="39"/>
      <c r="AX3664" s="39"/>
      <c r="AY3664" s="39"/>
      <c r="AZ3664" s="39"/>
      <c r="BA3664" s="39"/>
      <c r="BB3664" s="39"/>
      <c r="BC3664" s="39"/>
      <c r="BD3664" s="39"/>
      <c r="BE3664" s="39"/>
      <c r="BF3664" s="39"/>
      <c r="BG3664" s="39"/>
      <c r="BH3664" s="39"/>
      <c r="BI3664" s="39"/>
      <c r="BJ3664" s="39"/>
      <c r="BK3664" s="39"/>
      <c r="BL3664" s="39"/>
      <c r="BM3664" s="39"/>
      <c r="BN3664" s="39"/>
      <c r="BO3664" s="39"/>
      <c r="BP3664" s="39"/>
      <c r="BQ3664" s="39"/>
      <c r="BR3664" s="39"/>
      <c r="BS3664" s="39"/>
      <c r="BT3664" s="39"/>
      <c r="BU3664" s="39"/>
      <c r="BV3664" s="39"/>
      <c r="BW3664" s="39"/>
      <c r="BX3664" s="39"/>
      <c r="BY3664" s="39"/>
      <c r="BZ3664" s="39"/>
      <c r="CA3664" s="39"/>
      <c r="CB3664" s="39"/>
      <c r="CC3664" s="39"/>
      <c r="CD3664" s="39"/>
      <c r="CE3664" s="39"/>
      <c r="CF3664" s="39"/>
      <c r="CG3664" s="39"/>
      <c r="CH3664" s="39"/>
      <c r="CI3664" s="39"/>
      <c r="CJ3664" s="39"/>
      <c r="CK3664" s="39"/>
      <c r="CL3664" s="39"/>
      <c r="CM3664" s="39"/>
      <c r="CN3664" s="39"/>
      <c r="CO3664" s="39"/>
      <c r="CP3664" s="39"/>
      <c r="CQ3664" s="39"/>
      <c r="CR3664" s="39"/>
      <c r="CS3664" s="39"/>
      <c r="CT3664" s="39"/>
      <c r="CU3664" s="39"/>
      <c r="CV3664" s="39"/>
      <c r="CW3664" s="39"/>
      <c r="CX3664" s="39"/>
      <c r="CY3664" s="39"/>
      <c r="CZ3664" s="39"/>
      <c r="DA3664" s="39"/>
      <c r="DB3664" s="39"/>
      <c r="DC3664" s="39"/>
      <c r="DD3664" s="39"/>
      <c r="DE3664" s="39"/>
    </row>
  </sheetData>
  <sheetProtection password="CAB2" sheet="1"/>
  <mergeCells count="57">
    <mergeCell ref="A1:K1"/>
    <mergeCell ref="M1:N1"/>
    <mergeCell ref="A2:B2"/>
    <mergeCell ref="C2:K2"/>
    <mergeCell ref="A3:B3"/>
    <mergeCell ref="C3:E3"/>
    <mergeCell ref="F3:H3"/>
    <mergeCell ref="I3:K3"/>
    <mergeCell ref="A4:B4"/>
    <mergeCell ref="C4:E4"/>
    <mergeCell ref="F4:H4"/>
    <mergeCell ref="I4:K4"/>
    <mergeCell ref="A6:E6"/>
    <mergeCell ref="G6:K6"/>
    <mergeCell ref="G7:K7"/>
    <mergeCell ref="H8:J8"/>
    <mergeCell ref="G9:K9"/>
    <mergeCell ref="G11:K11"/>
    <mergeCell ref="G19:I19"/>
    <mergeCell ref="G21:I21"/>
    <mergeCell ref="G22:I22"/>
    <mergeCell ref="G23:K23"/>
    <mergeCell ref="G24:K24"/>
    <mergeCell ref="A25:C25"/>
    <mergeCell ref="G25:I25"/>
    <mergeCell ref="J25:K25"/>
    <mergeCell ref="A26:C26"/>
    <mergeCell ref="G26:I26"/>
    <mergeCell ref="A27:C27"/>
    <mergeCell ref="G27:I27"/>
    <mergeCell ref="A28:C28"/>
    <mergeCell ref="G28:I28"/>
    <mergeCell ref="A29:C29"/>
    <mergeCell ref="G29:I29"/>
    <mergeCell ref="D31:E31"/>
    <mergeCell ref="D32:E32"/>
    <mergeCell ref="D34:E34"/>
    <mergeCell ref="B35:E35"/>
    <mergeCell ref="F35:G35"/>
    <mergeCell ref="H35:K35"/>
    <mergeCell ref="A50:K51"/>
    <mergeCell ref="F36:G36"/>
    <mergeCell ref="H36:K36"/>
    <mergeCell ref="A38:B38"/>
    <mergeCell ref="A39:B39"/>
    <mergeCell ref="C39:K39"/>
    <mergeCell ref="A41:K41"/>
    <mergeCell ref="O9:Q10"/>
    <mergeCell ref="A52:K52"/>
    <mergeCell ref="A53:K53"/>
    <mergeCell ref="A54:K54"/>
    <mergeCell ref="O1:Q8"/>
    <mergeCell ref="A42:K42"/>
    <mergeCell ref="A43:K44"/>
    <mergeCell ref="A45:K45"/>
    <mergeCell ref="A46:K47"/>
    <mergeCell ref="A48:K49"/>
  </mergeCells>
  <conditionalFormatting sqref="C39:K39">
    <cfRule type="expression" priority="4" dxfId="4">
      <formula>$C$38="No"</formula>
    </cfRule>
    <cfRule type="expression" priority="5" dxfId="3">
      <formula>$C$38="Yes"</formula>
    </cfRule>
  </conditionalFormatting>
  <conditionalFormatting sqref="F36:G36">
    <cfRule type="containsText" priority="3" dxfId="2" operator="containsText" stopIfTrue="1" text="No">
      <formula>NOT(ISERROR(SEARCH("No",F36)))</formula>
    </cfRule>
  </conditionalFormatting>
  <conditionalFormatting sqref="F35:G35">
    <cfRule type="containsText" priority="2" dxfId="1" operator="containsText" stopIfTrue="1" text="NO">
      <formula>NOT(ISERROR(SEARCH("NO",F35)))</formula>
    </cfRule>
  </conditionalFormatting>
  <conditionalFormatting sqref="H35">
    <cfRule type="containsText" priority="1" dxfId="0" operator="containsText" stopIfTrue="1" text="Use the new calculated">
      <formula>NOT(ISERROR(SEARCH("Use the new calculated",H35)))</formula>
    </cfRule>
  </conditionalFormatting>
  <dataValidations count="3">
    <dataValidation type="list" allowBlank="1" showInputMessage="1" showErrorMessage="1" sqref="J25:K25">
      <formula1>$L$5:$L$6</formula1>
    </dataValidation>
    <dataValidation type="list" allowBlank="1" showInputMessage="1" showErrorMessage="1" sqref="C38">
      <formula1>$L$1:$L$2</formula1>
    </dataValidation>
    <dataValidation type="list" allowBlank="1" showInputMessage="1" showErrorMessage="1" sqref="H8:J8">
      <formula1>$O$13:$O$20</formula1>
    </dataValidation>
  </dataValidations>
  <printOptions/>
  <pageMargins left="0.447530864197531" right="0.367063492063492" top="0.408950617283951" bottom="0.270061728395062" header="0.3" footer="0.3"/>
  <pageSetup horizontalDpi="600" verticalDpi="600" orientation="landscape" scale="90" r:id="rId1"/>
  <headerFooter differentFirst="1" alignWithMargins="0">
    <oddHeader>&amp;L&amp;8Wisconsin Department of Natural Resources Supplied Form.  This spreadsheet is only a guide, and it is the responsibility of the user to ensure that accurate results are reported.</oddHeader>
    <firstHeader>&amp;L&amp;7Wisconsin Department of Natural Resources Supplied Form.  This spreadsheet is only a guide, and it is the responsibility of the user to ensure that accurate results are reported.</firstHeader>
  </headerFooter>
</worksheet>
</file>

<file path=xl/worksheets/sheet4.xml><?xml version="1.0" encoding="utf-8"?>
<worksheet xmlns="http://schemas.openxmlformats.org/spreadsheetml/2006/main" xmlns:r="http://schemas.openxmlformats.org/officeDocument/2006/relationships">
  <sheetPr>
    <tabColor theme="3" tint="0.5999900102615356"/>
  </sheetPr>
  <dimension ref="A1:S1107"/>
  <sheetViews>
    <sheetView showGridLines="0" zoomScale="90" zoomScaleNormal="90" zoomScalePageLayoutView="80" workbookViewId="0" topLeftCell="A1">
      <selection activeCell="E7" sqref="E7"/>
    </sheetView>
  </sheetViews>
  <sheetFormatPr defaultColWidth="9.140625" defaultRowHeight="12.75"/>
  <cols>
    <col min="1" max="1" width="8.7109375" style="285" customWidth="1"/>
    <col min="2" max="2" width="13.57421875" style="285" customWidth="1"/>
    <col min="3" max="3" width="14.28125" style="285" customWidth="1"/>
    <col min="4" max="4" width="11.7109375" style="285" customWidth="1"/>
    <col min="5" max="5" width="15.28125" style="285" bestFit="1" customWidth="1"/>
    <col min="6" max="6" width="8.7109375" style="285" customWidth="1"/>
    <col min="7" max="7" width="7.57421875" style="285" customWidth="1"/>
    <col min="8" max="8" width="14.28125" style="285" customWidth="1"/>
    <col min="9" max="9" width="10.28125" style="285" customWidth="1"/>
    <col min="10" max="10" width="13.140625" style="285" customWidth="1"/>
    <col min="11" max="11" width="13.57421875" style="285" customWidth="1"/>
    <col min="12" max="12" width="7.140625" style="13" customWidth="1"/>
    <col min="13" max="13" width="10.140625" style="288" customWidth="1"/>
    <col min="14" max="14" width="10.7109375" style="285" customWidth="1"/>
    <col min="15" max="15" width="8.7109375" style="12" customWidth="1"/>
    <col min="16" max="19" width="9.140625" style="248" customWidth="1"/>
    <col min="20" max="109" width="8.7109375" style="248" customWidth="1"/>
    <col min="110" max="16384" width="9.140625" style="248" customWidth="1"/>
  </cols>
  <sheetData>
    <row r="1" spans="1:19" ht="16.5" customHeight="1" thickBot="1" thickTop="1">
      <c r="A1" s="525" t="s">
        <v>137</v>
      </c>
      <c r="B1" s="526"/>
      <c r="C1" s="526"/>
      <c r="D1" s="526"/>
      <c r="E1" s="526"/>
      <c r="F1" s="526"/>
      <c r="G1" s="526"/>
      <c r="H1" s="526"/>
      <c r="I1" s="526"/>
      <c r="J1" s="526"/>
      <c r="K1" s="527"/>
      <c r="L1" s="23" t="s">
        <v>20</v>
      </c>
      <c r="M1" s="516" t="s">
        <v>23</v>
      </c>
      <c r="N1" s="518"/>
      <c r="O1" s="569" t="s">
        <v>126</v>
      </c>
      <c r="P1" s="570"/>
      <c r="Q1" s="570"/>
      <c r="R1" s="249"/>
      <c r="S1" s="317"/>
    </row>
    <row r="2" spans="1:19" s="238" customFormat="1" ht="15.75" customHeight="1" thickBot="1" thickTop="1">
      <c r="A2" s="564" t="s">
        <v>124</v>
      </c>
      <c r="B2" s="565"/>
      <c r="C2" s="571">
        <f>'Initial LOD'!C6:K6</f>
        <v>0</v>
      </c>
      <c r="D2" s="572"/>
      <c r="E2" s="572"/>
      <c r="F2" s="572"/>
      <c r="G2" s="572"/>
      <c r="H2" s="572"/>
      <c r="I2" s="572"/>
      <c r="J2" s="572"/>
      <c r="K2" s="573"/>
      <c r="L2" s="23" t="s">
        <v>21</v>
      </c>
      <c r="M2" s="250" t="s">
        <v>24</v>
      </c>
      <c r="N2" s="251" t="s">
        <v>0</v>
      </c>
      <c r="O2" s="569"/>
      <c r="P2" s="570"/>
      <c r="Q2" s="570"/>
      <c r="R2" s="252"/>
      <c r="S2" s="318"/>
    </row>
    <row r="3" spans="1:19" ht="13.5" customHeight="1" thickTop="1">
      <c r="A3" s="582" t="s">
        <v>115</v>
      </c>
      <c r="B3" s="583"/>
      <c r="C3" s="561">
        <f>'Initial LOD'!C7:E7</f>
        <v>0</v>
      </c>
      <c r="D3" s="562"/>
      <c r="E3" s="563"/>
      <c r="F3" s="547" t="s">
        <v>34</v>
      </c>
      <c r="G3" s="548"/>
      <c r="H3" s="549"/>
      <c r="I3" s="578">
        <v>43517</v>
      </c>
      <c r="J3" s="562"/>
      <c r="K3" s="579"/>
      <c r="L3" s="23" t="s">
        <v>21</v>
      </c>
      <c r="M3" s="253">
        <f>IF('Initial LOD'!H12="","",'Initial LOD'!H12)</f>
      </c>
      <c r="N3" s="254">
        <f>IF('Initial LOD'!J12="","",'Initial LOD'!J12)</f>
      </c>
      <c r="O3" s="245"/>
      <c r="P3" s="246"/>
      <c r="Q3" s="247"/>
      <c r="R3" s="249"/>
      <c r="S3" s="317"/>
    </row>
    <row r="4" spans="1:19" ht="13.5" customHeight="1" thickBot="1">
      <c r="A4" s="552" t="s">
        <v>53</v>
      </c>
      <c r="B4" s="553"/>
      <c r="C4" s="557" t="str">
        <f>'Initial LOD'!C8:E8</f>
        <v>Wastewater</v>
      </c>
      <c r="D4" s="558"/>
      <c r="E4" s="559"/>
      <c r="F4" s="513" t="s">
        <v>54</v>
      </c>
      <c r="G4" s="514"/>
      <c r="H4" s="515"/>
      <c r="I4" s="557" t="s">
        <v>125</v>
      </c>
      <c r="J4" s="558"/>
      <c r="K4" s="560"/>
      <c r="L4" s="23" t="s">
        <v>21</v>
      </c>
      <c r="M4" s="253">
        <f>IF('Initial LOD'!H13="","",'Initial LOD'!H13)</f>
      </c>
      <c r="N4" s="254">
        <f>IF('Initial LOD'!J13="","",'Initial LOD'!J13)</f>
      </c>
      <c r="O4" s="246"/>
      <c r="P4" s="246"/>
      <c r="Q4" s="247"/>
      <c r="R4" s="249"/>
      <c r="S4" s="317"/>
    </row>
    <row r="5" spans="1:19" ht="12" customHeight="1" thickBot="1" thickTop="1">
      <c r="A5" s="45"/>
      <c r="B5" s="132">
        <f>SUM(IF(FREQUENCY(B8:B23,B8:B23)&gt;0,1))</f>
        <v>8</v>
      </c>
      <c r="C5" s="133">
        <f>SUM(IF(FREQUENCY(C8:C23,C8:C23)&gt;0,1))</f>
        <v>8</v>
      </c>
      <c r="D5" s="46"/>
      <c r="E5" s="46"/>
      <c r="F5" s="45"/>
      <c r="G5" s="45"/>
      <c r="H5" s="45"/>
      <c r="I5" s="46"/>
      <c r="J5" s="46"/>
      <c r="K5" s="46"/>
      <c r="L5" s="24" t="str">
        <f>IF(J19&gt;99,"99th Percentile","")</f>
        <v>99th Percentile</v>
      </c>
      <c r="M5" s="253">
        <f>IF('Initial LOD'!H14="","",'Initial LOD'!H14)</f>
      </c>
      <c r="N5" s="254">
        <f>IF('Initial LOD'!J14="","",'Initial LOD'!J14)</f>
      </c>
      <c r="O5" s="23" t="s">
        <v>96</v>
      </c>
      <c r="P5" s="12"/>
      <c r="S5" s="317"/>
    </row>
    <row r="6" spans="1:19" ht="12" customHeight="1" thickBot="1" thickTop="1">
      <c r="A6" s="516" t="s">
        <v>102</v>
      </c>
      <c r="B6" s="517"/>
      <c r="C6" s="517"/>
      <c r="D6" s="517"/>
      <c r="E6" s="518"/>
      <c r="F6" s="47"/>
      <c r="G6" s="519" t="s">
        <v>40</v>
      </c>
      <c r="H6" s="520"/>
      <c r="I6" s="520"/>
      <c r="J6" s="520"/>
      <c r="K6" s="521"/>
      <c r="L6" s="24" t="s">
        <v>33</v>
      </c>
      <c r="M6" s="253">
        <f>IF('Initial LOD'!H15="","",'Initial LOD'!H15)</f>
      </c>
      <c r="N6" s="254">
        <f>IF('Initial LOD'!J15="","",'Initial LOD'!J15)</f>
      </c>
      <c r="O6" s="23" t="s">
        <v>91</v>
      </c>
      <c r="P6" s="12"/>
      <c r="S6" s="317"/>
    </row>
    <row r="7" spans="1:19" ht="12" customHeight="1" thickBot="1">
      <c r="A7" s="255"/>
      <c r="B7" s="40" t="s">
        <v>13</v>
      </c>
      <c r="C7" s="41" t="s">
        <v>14</v>
      </c>
      <c r="D7" s="42" t="s">
        <v>0</v>
      </c>
      <c r="E7" s="256" t="s">
        <v>4</v>
      </c>
      <c r="F7" s="49"/>
      <c r="G7" s="522" t="s">
        <v>114</v>
      </c>
      <c r="H7" s="523"/>
      <c r="I7" s="523"/>
      <c r="J7" s="523"/>
      <c r="K7" s="524"/>
      <c r="L7" s="23"/>
      <c r="M7" s="253">
        <f>IF('Initial LOD'!H16="","",'Initial LOD'!H16)</f>
      </c>
      <c r="N7" s="254">
        <f>IF('Initial LOD'!J16="","",'Initial LOD'!J16)</f>
      </c>
      <c r="O7" s="23" t="s">
        <v>92</v>
      </c>
      <c r="P7" s="12"/>
      <c r="S7" s="317"/>
    </row>
    <row r="8" spans="1:19" ht="12" customHeight="1" thickBot="1">
      <c r="A8" s="257" t="s">
        <v>42</v>
      </c>
      <c r="B8" s="258">
        <f>IF('Initial LOD'!B12="","",'Initial LOD'!B12)</f>
      </c>
      <c r="C8" s="259">
        <f>IF('Initial LOD'!C12="","",'Initial LOD'!C12)</f>
      </c>
      <c r="D8" s="260">
        <f>IF('Initial LOD'!D12="","",'Initial LOD'!D12)</f>
      </c>
      <c r="E8" s="51">
        <f aca="true" t="shared" si="0" ref="E8:E23">IF(D8="","",SUM(D8/$D$25))</f>
      </c>
      <c r="F8" s="52"/>
      <c r="G8" s="44" t="s">
        <v>112</v>
      </c>
      <c r="H8" s="574" t="s">
        <v>95</v>
      </c>
      <c r="I8" s="576"/>
      <c r="J8" s="577"/>
      <c r="K8" s="53"/>
      <c r="L8" s="15"/>
      <c r="M8" s="253">
        <f>IF('Initial LOD'!H17="","",'Initial LOD'!H17)</f>
      </c>
      <c r="N8" s="254">
        <f>IF('Initial LOD'!J17="","",'Initial LOD'!J17)</f>
      </c>
      <c r="O8" s="23" t="s">
        <v>90</v>
      </c>
      <c r="P8" s="12"/>
      <c r="S8" s="317"/>
    </row>
    <row r="9" spans="1:19" ht="12" customHeight="1">
      <c r="A9" s="261" t="s">
        <v>43</v>
      </c>
      <c r="B9" s="262">
        <f>IF('Initial LOD'!B13="","",'Initial LOD'!B13)</f>
      </c>
      <c r="C9" s="263">
        <f>IF('Initial LOD'!C13="","",'Initial LOD'!C13)</f>
      </c>
      <c r="D9" s="264">
        <f>IF('Initial LOD'!D13="","",'Initial LOD'!D13)</f>
      </c>
      <c r="E9" s="51">
        <f t="shared" si="0"/>
      </c>
      <c r="F9" s="52"/>
      <c r="G9" s="497" t="str">
        <f>IF(H8="","",(IF(OR(H8="&lt;1/month",H8="1/month",H8="2/month"),"Use all method blanks from the last two years.",IF(H8="1/week","Use at least the 50 most recent method blanks.","Use at least the last 6 months of method blanks."))))</f>
        <v>Use at least the last 6 months of method blanks.</v>
      </c>
      <c r="H9" s="498"/>
      <c r="I9" s="498"/>
      <c r="J9" s="498"/>
      <c r="K9" s="499"/>
      <c r="L9" s="15"/>
      <c r="M9" s="253">
        <f>IF('Initial LOD'!H18="","",'Initial LOD'!H18)</f>
      </c>
      <c r="N9" s="254">
        <f>IF('Initial LOD'!J18="","",'Initial LOD'!J18)</f>
      </c>
      <c r="O9" s="23" t="s">
        <v>93</v>
      </c>
      <c r="P9" s="12"/>
      <c r="S9" s="317"/>
    </row>
    <row r="10" spans="1:19" ht="12" customHeight="1">
      <c r="A10" s="261" t="s">
        <v>44</v>
      </c>
      <c r="B10" s="262">
        <f>IF('Initial LOD'!B14="","",'Initial LOD'!B14)</f>
      </c>
      <c r="C10" s="263">
        <f>IF('Initial LOD'!C14="","",'Initial LOD'!C14)</f>
      </c>
      <c r="D10" s="264">
        <f>IF('Initial LOD'!D14="","",'Initial LOD'!D14)</f>
      </c>
      <c r="E10" s="51">
        <f t="shared" si="0"/>
      </c>
      <c r="F10" s="52"/>
      <c r="G10" s="18"/>
      <c r="H10" s="11"/>
      <c r="I10" s="11"/>
      <c r="J10" s="11"/>
      <c r="K10" s="19"/>
      <c r="L10" s="15"/>
      <c r="M10" s="253">
        <f>IF('Initial LOD'!H19="","",'Initial LOD'!H19)</f>
      </c>
      <c r="N10" s="254">
        <f>IF('Initial LOD'!J19="","",'Initial LOD'!J19)</f>
      </c>
      <c r="O10" s="23" t="s">
        <v>94</v>
      </c>
      <c r="P10" s="12"/>
      <c r="S10" s="317"/>
    </row>
    <row r="11" spans="1:19" ht="12" customHeight="1">
      <c r="A11" s="265" t="s">
        <v>45</v>
      </c>
      <c r="B11" s="262">
        <f>IF('Initial LOD'!B15="","",'Initial LOD'!B15)</f>
      </c>
      <c r="C11" s="263">
        <f>IF('Initial LOD'!C15="","",'Initial LOD'!C15)</f>
      </c>
      <c r="D11" s="264">
        <f>IF('Initial LOD'!D15="","",'Initial LOD'!D15)</f>
      </c>
      <c r="E11" s="51">
        <f t="shared" si="0"/>
      </c>
      <c r="F11" s="52"/>
      <c r="G11" s="506" t="s">
        <v>108</v>
      </c>
      <c r="H11" s="507"/>
      <c r="I11" s="507"/>
      <c r="J11" s="507"/>
      <c r="K11" s="508"/>
      <c r="L11" s="15"/>
      <c r="M11" s="253">
        <v>43091</v>
      </c>
      <c r="N11" s="266">
        <v>0.0777</v>
      </c>
      <c r="O11" s="23" t="s">
        <v>95</v>
      </c>
      <c r="P11" s="12"/>
      <c r="S11" s="317"/>
    </row>
    <row r="12" spans="1:19" ht="12" customHeight="1">
      <c r="A12" s="267" t="s">
        <v>46</v>
      </c>
      <c r="B12" s="262">
        <f>IF('Initial LOD'!B16="","",'Initial LOD'!B16)</f>
      </c>
      <c r="C12" s="263">
        <f>IF('Initial LOD'!C16="","",'Initial LOD'!C16)</f>
      </c>
      <c r="D12" s="264">
        <f>IF('Initial LOD'!D16="","",'Initial LOD'!D16)</f>
      </c>
      <c r="E12" s="51">
        <f t="shared" si="0"/>
      </c>
      <c r="F12" s="52"/>
      <c r="G12" s="143"/>
      <c r="H12" s="95"/>
      <c r="I12" s="95"/>
      <c r="J12" s="95"/>
      <c r="K12" s="144"/>
      <c r="L12" s="15"/>
      <c r="M12" s="253">
        <v>43098</v>
      </c>
      <c r="N12" s="266">
        <v>0.081</v>
      </c>
      <c r="O12" s="23" t="s">
        <v>101</v>
      </c>
      <c r="P12" s="12"/>
      <c r="S12" s="317"/>
    </row>
    <row r="13" spans="1:19" ht="12" customHeight="1">
      <c r="A13" s="267" t="s">
        <v>47</v>
      </c>
      <c r="B13" s="262">
        <f>IF('Initial LOD'!B17="","",'Initial LOD'!B17)</f>
      </c>
      <c r="C13" s="263">
        <f>IF('Initial LOD'!C17="","",'Initial LOD'!C17)</f>
      </c>
      <c r="D13" s="264">
        <f>IF('Initial LOD'!D17="","",'Initial LOD'!D17)</f>
      </c>
      <c r="E13" s="51">
        <f t="shared" si="0"/>
      </c>
      <c r="F13" s="52"/>
      <c r="G13" s="128" t="s">
        <v>77</v>
      </c>
      <c r="H13" s="129" t="s">
        <v>73</v>
      </c>
      <c r="I13" s="129" t="s">
        <v>71</v>
      </c>
      <c r="J13" s="129" t="s">
        <v>75</v>
      </c>
      <c r="K13" s="130" t="s">
        <v>103</v>
      </c>
      <c r="M13" s="253">
        <v>43106</v>
      </c>
      <c r="N13" s="266">
        <v>0.069</v>
      </c>
      <c r="O13" s="23"/>
      <c r="P13" s="12"/>
      <c r="S13" s="317"/>
    </row>
    <row r="14" spans="1:19" ht="12" customHeight="1">
      <c r="A14" s="267" t="s">
        <v>48</v>
      </c>
      <c r="B14" s="262">
        <f>IF('Initial LOD'!B18="","",'Initial LOD'!B18)</f>
      </c>
      <c r="C14" s="263">
        <f>IF('Initial LOD'!C18="","",'Initial LOD'!C18)</f>
      </c>
      <c r="D14" s="264">
        <f>IF('Initial LOD'!D18="","",'Initial LOD'!D18)</f>
      </c>
      <c r="E14" s="51">
        <f t="shared" si="0"/>
      </c>
      <c r="F14" s="52"/>
      <c r="G14" s="128" t="s">
        <v>70</v>
      </c>
      <c r="H14" s="129" t="s">
        <v>74</v>
      </c>
      <c r="I14" s="129" t="s">
        <v>72</v>
      </c>
      <c r="J14" s="129" t="s">
        <v>76</v>
      </c>
      <c r="K14" s="130" t="s">
        <v>103</v>
      </c>
      <c r="M14" s="253">
        <v>43113</v>
      </c>
      <c r="N14" s="266">
        <v>0.08</v>
      </c>
      <c r="O14" s="16"/>
      <c r="P14" s="12"/>
      <c r="S14" s="317"/>
    </row>
    <row r="15" spans="1:19" ht="12" customHeight="1">
      <c r="A15" s="267" t="s">
        <v>49</v>
      </c>
      <c r="B15" s="262">
        <f>IF('Initial LOD'!B19="","",'Initial LOD'!B19)</f>
      </c>
      <c r="C15" s="263">
        <f>IF('Initial LOD'!C19="","",'Initial LOD'!C19)</f>
      </c>
      <c r="D15" s="264">
        <f>IF('Initial LOD'!D19="","",'Initial LOD'!D19)</f>
      </c>
      <c r="E15" s="51">
        <f t="shared" si="0"/>
      </c>
      <c r="F15" s="52"/>
      <c r="G15" s="128" t="s">
        <v>78</v>
      </c>
      <c r="H15" s="129" t="s">
        <v>80</v>
      </c>
      <c r="I15" s="129" t="s">
        <v>79</v>
      </c>
      <c r="J15" s="129" t="s">
        <v>81</v>
      </c>
      <c r="K15" s="130" t="s">
        <v>104</v>
      </c>
      <c r="M15" s="253">
        <v>43120</v>
      </c>
      <c r="N15" s="266">
        <v>0.099</v>
      </c>
      <c r="O15" s="16"/>
      <c r="P15" s="12"/>
      <c r="S15" s="317"/>
    </row>
    <row r="16" spans="1:19" ht="12" customHeight="1">
      <c r="A16" s="268" t="s">
        <v>25</v>
      </c>
      <c r="B16" s="269">
        <v>43471</v>
      </c>
      <c r="C16" s="269">
        <v>43471</v>
      </c>
      <c r="D16" s="270">
        <v>0.991</v>
      </c>
      <c r="E16" s="51">
        <f t="shared" si="0"/>
        <v>0.991</v>
      </c>
      <c r="F16" s="52"/>
      <c r="G16" s="59"/>
      <c r="H16" s="60"/>
      <c r="I16" s="60"/>
      <c r="J16" s="60"/>
      <c r="K16" s="61"/>
      <c r="L16" s="16"/>
      <c r="M16" s="253">
        <v>43183</v>
      </c>
      <c r="N16" s="266">
        <v>0.0497</v>
      </c>
      <c r="P16" s="12"/>
      <c r="S16" s="317"/>
    </row>
    <row r="17" spans="1:19" ht="12" customHeight="1">
      <c r="A17" s="268" t="s">
        <v>26</v>
      </c>
      <c r="B17" s="269">
        <v>43472</v>
      </c>
      <c r="C17" s="269">
        <v>43472</v>
      </c>
      <c r="D17" s="270">
        <v>0.997</v>
      </c>
      <c r="E17" s="51">
        <f t="shared" si="0"/>
        <v>0.997</v>
      </c>
      <c r="F17" s="52"/>
      <c r="G17" s="59"/>
      <c r="H17" s="60"/>
      <c r="I17" s="60"/>
      <c r="J17" s="60"/>
      <c r="K17" s="61"/>
      <c r="L17" s="16"/>
      <c r="M17" s="253">
        <v>43190</v>
      </c>
      <c r="N17" s="266">
        <v>0.0791</v>
      </c>
      <c r="P17" s="12"/>
      <c r="S17" s="317"/>
    </row>
    <row r="18" spans="1:16" ht="12" customHeight="1">
      <c r="A18" s="268" t="s">
        <v>27</v>
      </c>
      <c r="B18" s="269">
        <v>43557</v>
      </c>
      <c r="C18" s="269">
        <v>43557</v>
      </c>
      <c r="D18" s="270">
        <v>0.877</v>
      </c>
      <c r="E18" s="51">
        <f t="shared" si="0"/>
        <v>0.877</v>
      </c>
      <c r="F18" s="52"/>
      <c r="G18" s="59"/>
      <c r="H18" s="62"/>
      <c r="I18" s="62"/>
      <c r="J18" s="62"/>
      <c r="K18" s="61"/>
      <c r="L18" s="16"/>
      <c r="M18" s="253">
        <v>43197</v>
      </c>
      <c r="N18" s="266">
        <v>0.096</v>
      </c>
      <c r="P18" s="12"/>
    </row>
    <row r="19" spans="1:16" ht="12" customHeight="1">
      <c r="A19" s="268" t="s">
        <v>28</v>
      </c>
      <c r="B19" s="269">
        <v>43563</v>
      </c>
      <c r="C19" s="269">
        <v>43563</v>
      </c>
      <c r="D19" s="270">
        <v>0.951</v>
      </c>
      <c r="E19" s="51">
        <f t="shared" si="0"/>
        <v>0.951</v>
      </c>
      <c r="F19" s="52"/>
      <c r="G19" s="509" t="s">
        <v>109</v>
      </c>
      <c r="H19" s="510"/>
      <c r="I19" s="510"/>
      <c r="J19" s="63">
        <f>COUNT(N3:N196)</f>
        <v>105</v>
      </c>
      <c r="K19" s="64"/>
      <c r="M19" s="253">
        <v>43204</v>
      </c>
      <c r="N19" s="266">
        <v>0.0777</v>
      </c>
      <c r="P19" s="12"/>
    </row>
    <row r="20" spans="1:16" ht="12" customHeight="1">
      <c r="A20" s="268" t="s">
        <v>29</v>
      </c>
      <c r="B20" s="269">
        <v>43650</v>
      </c>
      <c r="C20" s="269">
        <v>43650</v>
      </c>
      <c r="D20" s="270">
        <v>0.967</v>
      </c>
      <c r="E20" s="51">
        <f t="shared" si="0"/>
        <v>0.967</v>
      </c>
      <c r="F20" s="52"/>
      <c r="G20" s="59"/>
      <c r="H20" s="60"/>
      <c r="I20" s="60"/>
      <c r="J20" s="60"/>
      <c r="K20" s="61"/>
      <c r="M20" s="253">
        <v>43211</v>
      </c>
      <c r="N20" s="266">
        <v>0.081</v>
      </c>
      <c r="P20" s="12"/>
    </row>
    <row r="21" spans="1:16" ht="13.5" customHeight="1">
      <c r="A21" s="268" t="s">
        <v>30</v>
      </c>
      <c r="B21" s="269">
        <v>43657</v>
      </c>
      <c r="C21" s="269">
        <v>43657</v>
      </c>
      <c r="D21" s="270">
        <v>1.002</v>
      </c>
      <c r="E21" s="51">
        <f t="shared" si="0"/>
        <v>1.002</v>
      </c>
      <c r="F21" s="52"/>
      <c r="G21" s="483" t="s">
        <v>56</v>
      </c>
      <c r="H21" s="484"/>
      <c r="I21" s="484"/>
      <c r="J21" s="65">
        <f>IF(J26&gt;0,(J26+(J27*J28)),(J27*J28))</f>
        <v>0.11307973147879034</v>
      </c>
      <c r="K21" s="66" t="s">
        <v>3</v>
      </c>
      <c r="M21" s="253">
        <v>43218</v>
      </c>
      <c r="N21" s="266">
        <v>0.069</v>
      </c>
      <c r="P21" s="12"/>
    </row>
    <row r="22" spans="1:16" ht="13.5" customHeight="1">
      <c r="A22" s="268" t="s">
        <v>31</v>
      </c>
      <c r="B22" s="269">
        <v>43740</v>
      </c>
      <c r="C22" s="269">
        <v>43740</v>
      </c>
      <c r="D22" s="270">
        <v>1.006</v>
      </c>
      <c r="E22" s="51">
        <f t="shared" si="0"/>
        <v>1.006</v>
      </c>
      <c r="F22" s="52"/>
      <c r="G22" s="483" t="s">
        <v>55</v>
      </c>
      <c r="H22" s="484"/>
      <c r="I22" s="484"/>
      <c r="J22" s="65">
        <f>IF(J19&gt;99,_xlfn.PERCENTILE.EXC(N3:N196,0.99),"NA")</f>
        <v>0.099</v>
      </c>
      <c r="K22" s="66" t="s">
        <v>3</v>
      </c>
      <c r="M22" s="253">
        <v>43225</v>
      </c>
      <c r="N22" s="266">
        <v>0.08</v>
      </c>
      <c r="P22" s="12"/>
    </row>
    <row r="23" spans="1:16" ht="12.75" thickBot="1">
      <c r="A23" s="271" t="s">
        <v>32</v>
      </c>
      <c r="B23" s="272">
        <v>43743</v>
      </c>
      <c r="C23" s="272">
        <v>43743</v>
      </c>
      <c r="D23" s="273">
        <v>0.995</v>
      </c>
      <c r="E23" s="51">
        <f t="shared" si="0"/>
        <v>0.995</v>
      </c>
      <c r="F23" s="52"/>
      <c r="G23" s="485" t="s">
        <v>113</v>
      </c>
      <c r="H23" s="486"/>
      <c r="I23" s="486"/>
      <c r="J23" s="486"/>
      <c r="K23" s="487"/>
      <c r="M23" s="253">
        <v>43232</v>
      </c>
      <c r="N23" s="266">
        <v>0.099</v>
      </c>
      <c r="P23" s="12"/>
    </row>
    <row r="24" spans="1:16" ht="12" customHeight="1" thickBot="1">
      <c r="A24" s="69">
        <f>IF(D8="","",(IF(OR(B5&lt;3,C5&lt;3),"Need at least 3 separate Prepped and 3 separate Analyzed dates","")))</f>
      </c>
      <c r="B24" s="70"/>
      <c r="C24" s="71"/>
      <c r="D24" s="58"/>
      <c r="E24" s="72"/>
      <c r="F24" s="52"/>
      <c r="G24" s="488"/>
      <c r="H24" s="489"/>
      <c r="I24" s="489"/>
      <c r="J24" s="486"/>
      <c r="K24" s="487"/>
      <c r="M24" s="253">
        <v>43239</v>
      </c>
      <c r="N24" s="266">
        <v>0.0497</v>
      </c>
      <c r="P24" s="12"/>
    </row>
    <row r="25" spans="1:16" ht="12" customHeight="1" thickBot="1">
      <c r="A25" s="490" t="s">
        <v>41</v>
      </c>
      <c r="B25" s="491"/>
      <c r="C25" s="491"/>
      <c r="D25" s="274">
        <v>1</v>
      </c>
      <c r="E25" s="275" t="str">
        <f>'Initial LOD'!E21</f>
        <v>mg/L</v>
      </c>
      <c r="F25" s="52"/>
      <c r="G25" s="492" t="s">
        <v>110</v>
      </c>
      <c r="H25" s="476"/>
      <c r="I25" s="476"/>
      <c r="J25" s="574" t="s">
        <v>33</v>
      </c>
      <c r="K25" s="575"/>
      <c r="M25" s="253">
        <v>43246</v>
      </c>
      <c r="N25" s="266">
        <v>0.0791</v>
      </c>
      <c r="P25" s="12"/>
    </row>
    <row r="26" spans="1:16" ht="12" customHeight="1">
      <c r="A26" s="482" t="s">
        <v>1</v>
      </c>
      <c r="B26" s="472"/>
      <c r="C26" s="472"/>
      <c r="D26" s="75">
        <f>AVERAGE(D8:D23)</f>
        <v>0.9732500000000001</v>
      </c>
      <c r="E26" s="76">
        <f>AVERAGE(E8:E23)</f>
        <v>0.9732500000000001</v>
      </c>
      <c r="F26" s="52"/>
      <c r="G26" s="482" t="s">
        <v>1</v>
      </c>
      <c r="H26" s="472"/>
      <c r="I26" s="472"/>
      <c r="J26" s="77">
        <f>AVERAGE(N3:N196)</f>
        <v>0.07962000000000007</v>
      </c>
      <c r="K26" s="78"/>
      <c r="M26" s="253">
        <v>43253</v>
      </c>
      <c r="N26" s="266">
        <v>0.096</v>
      </c>
      <c r="P26" s="12"/>
    </row>
    <row r="27" spans="1:16" ht="12" customHeight="1">
      <c r="A27" s="482" t="s">
        <v>2</v>
      </c>
      <c r="B27" s="472"/>
      <c r="C27" s="472"/>
      <c r="D27" s="79">
        <f>STDEV(D8:D23)</f>
        <v>0.04317654786703409</v>
      </c>
      <c r="E27" s="80"/>
      <c r="F27" s="55"/>
      <c r="G27" s="482" t="s">
        <v>2</v>
      </c>
      <c r="H27" s="472"/>
      <c r="I27" s="472"/>
      <c r="J27" s="81">
        <f>STDEV(N3:N196)</f>
        <v>0.01415985250900985</v>
      </c>
      <c r="K27" s="80"/>
      <c r="M27" s="253">
        <v>43260</v>
      </c>
      <c r="N27" s="266">
        <v>0.0777</v>
      </c>
      <c r="P27" s="12"/>
    </row>
    <row r="28" spans="1:16" ht="12" customHeight="1">
      <c r="A28" s="482" t="s">
        <v>7</v>
      </c>
      <c r="B28" s="472"/>
      <c r="C28" s="472"/>
      <c r="D28" s="79">
        <f>ROUND((TINV(0.02,(E28-1))),3)</f>
        <v>2.998</v>
      </c>
      <c r="E28" s="22">
        <f>COUNT(D8:D23)</f>
        <v>8</v>
      </c>
      <c r="F28" s="46"/>
      <c r="G28" s="482" t="s">
        <v>111</v>
      </c>
      <c r="H28" s="472"/>
      <c r="I28" s="472"/>
      <c r="J28" s="82">
        <f>ROUND((TINV(0.02,(J19-1))),3)</f>
        <v>2.363</v>
      </c>
      <c r="K28" s="20"/>
      <c r="M28" s="253">
        <v>43267</v>
      </c>
      <c r="N28" s="266">
        <v>0.081</v>
      </c>
      <c r="P28" s="12"/>
    </row>
    <row r="29" spans="1:16" ht="14.25" customHeight="1" thickBot="1">
      <c r="A29" s="459" t="s">
        <v>16</v>
      </c>
      <c r="B29" s="467"/>
      <c r="C29" s="467"/>
      <c r="D29" s="225">
        <f>IF(E28&lt;7,"&lt;7 Spk Blks",(SUM(D28*D27)))</f>
        <v>0.1294432905053682</v>
      </c>
      <c r="E29" s="226" t="str">
        <f>E25</f>
        <v>mg/L</v>
      </c>
      <c r="F29" s="46"/>
      <c r="G29" s="468" t="s">
        <v>19</v>
      </c>
      <c r="H29" s="469"/>
      <c r="I29" s="470"/>
      <c r="J29" s="225">
        <f>IF(J19&lt;7,"&lt;7 MBs",(IF(J25="","Select option",(IF(J25="Standard Deviation",J21,J22)))))</f>
        <v>0.11307973147879034</v>
      </c>
      <c r="K29" s="227" t="str">
        <f>E25</f>
        <v>mg/L</v>
      </c>
      <c r="M29" s="253">
        <v>43274</v>
      </c>
      <c r="N29" s="266">
        <v>0.069</v>
      </c>
      <c r="P29" s="12"/>
    </row>
    <row r="30" spans="1:16" ht="12" customHeight="1" thickBot="1" thickTop="1">
      <c r="A30" s="83"/>
      <c r="B30" s="83"/>
      <c r="C30" s="83"/>
      <c r="D30" s="58"/>
      <c r="E30" s="46"/>
      <c r="F30" s="46"/>
      <c r="G30" s="55"/>
      <c r="H30" s="83"/>
      <c r="I30" s="84"/>
      <c r="J30" s="46"/>
      <c r="K30" s="55"/>
      <c r="L30" s="21"/>
      <c r="M30" s="253">
        <v>43281</v>
      </c>
      <c r="N30" s="266">
        <v>0.08</v>
      </c>
      <c r="P30" s="12"/>
    </row>
    <row r="31" spans="1:16" ht="13.5" customHeight="1" thickTop="1">
      <c r="A31" s="85"/>
      <c r="B31" s="86"/>
      <c r="C31" s="86"/>
      <c r="D31" s="471" t="s">
        <v>5</v>
      </c>
      <c r="E31" s="471"/>
      <c r="F31" s="87">
        <f>IF(OR(D29="&lt;7 Spk Blks",J29="&lt;7 MBs"),"NA",(MAX(D29,J29)))</f>
        <v>0.1294432905053682</v>
      </c>
      <c r="G31" s="87" t="str">
        <f>E25</f>
        <v>mg/L</v>
      </c>
      <c r="H31" s="88" t="s">
        <v>106</v>
      </c>
      <c r="I31" s="89"/>
      <c r="J31" s="90"/>
      <c r="K31" s="91"/>
      <c r="L31" s="17"/>
      <c r="M31" s="253">
        <v>43288</v>
      </c>
      <c r="N31" s="266">
        <v>0.099</v>
      </c>
      <c r="P31" s="12"/>
    </row>
    <row r="32" spans="1:16" ht="13.5" customHeight="1">
      <c r="A32" s="92"/>
      <c r="B32" s="93"/>
      <c r="C32" s="93"/>
      <c r="D32" s="472" t="s">
        <v>120</v>
      </c>
      <c r="E32" s="472"/>
      <c r="F32" s="94">
        <f>IF(F31="NA","NA",(10/3)*F31)</f>
        <v>0.43147763501789405</v>
      </c>
      <c r="G32" s="94" t="str">
        <f>E25</f>
        <v>mg/L</v>
      </c>
      <c r="H32" s="95" t="s">
        <v>37</v>
      </c>
      <c r="I32" s="96"/>
      <c r="J32" s="97"/>
      <c r="K32" s="98"/>
      <c r="M32" s="253">
        <v>43295</v>
      </c>
      <c r="N32" s="266">
        <v>0.0497</v>
      </c>
      <c r="P32" s="12"/>
    </row>
    <row r="33" spans="1:16" ht="12" customHeight="1" thickBot="1">
      <c r="A33" s="92"/>
      <c r="B33" s="93"/>
      <c r="C33" s="93"/>
      <c r="D33" s="99"/>
      <c r="E33" s="99"/>
      <c r="F33" s="58"/>
      <c r="G33" s="58"/>
      <c r="H33" s="137" t="e">
        <f>0.5*F34</f>
        <v>#VALUE!</v>
      </c>
      <c r="I33" s="138" t="e">
        <f>2*F34</f>
        <v>#VALUE!</v>
      </c>
      <c r="J33" s="139" t="e">
        <f>IF(AND(F31&gt;=H33,F31&lt;=I33),"YES","NO")</f>
        <v>#VALUE!</v>
      </c>
      <c r="K33" s="140"/>
      <c r="M33" s="253">
        <v>43302</v>
      </c>
      <c r="N33" s="266">
        <v>0.0791</v>
      </c>
      <c r="P33" s="12"/>
    </row>
    <row r="34" spans="1:16" ht="13.5" customHeight="1" thickBot="1">
      <c r="A34" s="134">
        <f>COUNT(D8:D23)</f>
        <v>8</v>
      </c>
      <c r="B34" s="135">
        <f>COUNTIF(D8:D23,"&lt;0")</f>
        <v>0</v>
      </c>
      <c r="C34" s="136">
        <f>IF(A34=0,"NA",B34/A34)</f>
        <v>0</v>
      </c>
      <c r="D34" s="473" t="s">
        <v>38</v>
      </c>
      <c r="E34" s="474"/>
      <c r="F34" s="274">
        <f>IF('Initial LOD'!F27="NA","",'Initial LOD'!F27)</f>
      </c>
      <c r="G34" s="276" t="str">
        <f>E25</f>
        <v>mg/L</v>
      </c>
      <c r="H34" s="137">
        <f>COUNT(N3:N196)</f>
        <v>105</v>
      </c>
      <c r="I34" s="135">
        <f>COUNTIF(N3:N196,"&gt;"&amp;F34)</f>
        <v>0</v>
      </c>
      <c r="J34" s="141">
        <f>I34/H34</f>
        <v>0</v>
      </c>
      <c r="K34" s="142" t="str">
        <f>IF(J34&lt;3%,"YES","NO")</f>
        <v>YES</v>
      </c>
      <c r="M34" s="253">
        <v>43309</v>
      </c>
      <c r="N34" s="266">
        <v>0.096</v>
      </c>
      <c r="P34" s="12"/>
    </row>
    <row r="35" spans="1:16" ht="13.5" customHeight="1">
      <c r="A35" s="101"/>
      <c r="B35" s="475" t="s">
        <v>58</v>
      </c>
      <c r="C35" s="476"/>
      <c r="D35" s="476"/>
      <c r="E35" s="476"/>
      <c r="F35" s="477">
        <f>IF(OR(F31="NA",F34=""),"",(IF(AND(J33="Yes",K34="Yes"),"YES","NO")))</f>
      </c>
      <c r="G35" s="478"/>
      <c r="H35" s="566" t="str">
        <f>IF(F34="","Enter exisiting LOD.",(IF(OR(F35="YES",F35=""),"","Use the new calculated LOD.")))</f>
        <v>Enter exisiting LOD.</v>
      </c>
      <c r="I35" s="567"/>
      <c r="J35" s="567"/>
      <c r="K35" s="568"/>
      <c r="M35" s="253">
        <v>43316</v>
      </c>
      <c r="N35" s="266">
        <v>0.0777</v>
      </c>
      <c r="P35" s="12"/>
    </row>
    <row r="36" spans="1:16" ht="13.5" customHeight="1" thickBot="1">
      <c r="A36" s="102"/>
      <c r="B36" s="103"/>
      <c r="C36" s="104"/>
      <c r="D36" s="104"/>
      <c r="E36" s="104" t="s">
        <v>65</v>
      </c>
      <c r="F36" s="453" t="str">
        <f>IF(C34="NA","",(IF(C34&gt;5%,"NO","YES")))</f>
        <v>YES</v>
      </c>
      <c r="G36" s="454"/>
      <c r="H36" s="580">
        <f>IF(F36="NO","If no, increase spike level and re-determine initial LOD","")</f>
      </c>
      <c r="I36" s="580"/>
      <c r="J36" s="580"/>
      <c r="K36" s="581"/>
      <c r="M36" s="253">
        <v>43323</v>
      </c>
      <c r="N36" s="266">
        <v>0.081</v>
      </c>
      <c r="P36" s="12"/>
    </row>
    <row r="37" spans="1:16" ht="12" customHeight="1" thickBot="1" thickTop="1">
      <c r="A37" s="105"/>
      <c r="B37" s="83"/>
      <c r="C37" s="83"/>
      <c r="D37" s="58"/>
      <c r="E37" s="46"/>
      <c r="F37" s="46"/>
      <c r="G37" s="55"/>
      <c r="H37" s="106"/>
      <c r="I37" s="106"/>
      <c r="J37" s="107"/>
      <c r="K37" s="55"/>
      <c r="M37" s="253">
        <v>43330</v>
      </c>
      <c r="N37" s="266">
        <v>0.069</v>
      </c>
      <c r="P37" s="12"/>
    </row>
    <row r="38" spans="1:16" ht="13.5" customHeight="1" thickBot="1" thickTop="1">
      <c r="A38" s="457" t="s">
        <v>17</v>
      </c>
      <c r="B38" s="458"/>
      <c r="C38" s="277" t="s">
        <v>20</v>
      </c>
      <c r="D38" s="109" t="s">
        <v>35</v>
      </c>
      <c r="E38" s="110"/>
      <c r="F38" s="110"/>
      <c r="G38" s="111"/>
      <c r="H38" s="112"/>
      <c r="I38" s="113"/>
      <c r="J38" s="110"/>
      <c r="K38" s="114"/>
      <c r="L38" s="17"/>
      <c r="M38" s="253">
        <v>43337</v>
      </c>
      <c r="N38" s="266">
        <v>0.08</v>
      </c>
      <c r="P38" s="12"/>
    </row>
    <row r="39" spans="1:16" ht="13.5" customHeight="1" thickBot="1">
      <c r="A39" s="459" t="s">
        <v>18</v>
      </c>
      <c r="B39" s="460"/>
      <c r="C39" s="554"/>
      <c r="D39" s="555"/>
      <c r="E39" s="555"/>
      <c r="F39" s="555"/>
      <c r="G39" s="555"/>
      <c r="H39" s="555"/>
      <c r="I39" s="555"/>
      <c r="J39" s="555"/>
      <c r="K39" s="556"/>
      <c r="M39" s="253">
        <v>43344</v>
      </c>
      <c r="N39" s="266">
        <v>0.099</v>
      </c>
      <c r="P39" s="12"/>
    </row>
    <row r="40" spans="1:16" ht="12" customHeight="1" thickBot="1" thickTop="1">
      <c r="A40" s="115"/>
      <c r="B40" s="115"/>
      <c r="C40" s="115"/>
      <c r="D40" s="115"/>
      <c r="E40" s="115"/>
      <c r="F40" s="115"/>
      <c r="G40" s="115"/>
      <c r="H40" s="115"/>
      <c r="I40" s="115"/>
      <c r="J40" s="115"/>
      <c r="K40" s="115"/>
      <c r="M40" s="253">
        <v>43351</v>
      </c>
      <c r="N40" s="266">
        <v>0.0497</v>
      </c>
      <c r="P40" s="12"/>
    </row>
    <row r="41" spans="1:16" ht="12" customHeight="1" thickBot="1">
      <c r="A41" s="464" t="s">
        <v>39</v>
      </c>
      <c r="B41" s="465"/>
      <c r="C41" s="465"/>
      <c r="D41" s="465"/>
      <c r="E41" s="465"/>
      <c r="F41" s="465"/>
      <c r="G41" s="465"/>
      <c r="H41" s="465"/>
      <c r="I41" s="465"/>
      <c r="J41" s="465"/>
      <c r="K41" s="466"/>
      <c r="M41" s="253">
        <v>43358</v>
      </c>
      <c r="N41" s="266">
        <v>0.0791</v>
      </c>
      <c r="P41" s="12"/>
    </row>
    <row r="42" spans="1:16" ht="12" customHeight="1">
      <c r="A42" s="447" t="s">
        <v>57</v>
      </c>
      <c r="B42" s="448"/>
      <c r="C42" s="448"/>
      <c r="D42" s="448"/>
      <c r="E42" s="448"/>
      <c r="F42" s="448"/>
      <c r="G42" s="448"/>
      <c r="H42" s="448"/>
      <c r="I42" s="448"/>
      <c r="J42" s="448"/>
      <c r="K42" s="449"/>
      <c r="M42" s="253">
        <v>43365</v>
      </c>
      <c r="N42" s="266">
        <v>0.096</v>
      </c>
      <c r="P42" s="12"/>
    </row>
    <row r="43" spans="1:16" ht="12" customHeight="1">
      <c r="A43" s="450" t="s">
        <v>142</v>
      </c>
      <c r="B43" s="451"/>
      <c r="C43" s="451"/>
      <c r="D43" s="451"/>
      <c r="E43" s="451"/>
      <c r="F43" s="451"/>
      <c r="G43" s="451"/>
      <c r="H43" s="451"/>
      <c r="I43" s="451"/>
      <c r="J43" s="451"/>
      <c r="K43" s="452"/>
      <c r="M43" s="253">
        <v>43372</v>
      </c>
      <c r="N43" s="266">
        <v>0.0777</v>
      </c>
      <c r="P43" s="12"/>
    </row>
    <row r="44" spans="1:16" ht="12" customHeight="1">
      <c r="A44" s="450"/>
      <c r="B44" s="451"/>
      <c r="C44" s="451"/>
      <c r="D44" s="451"/>
      <c r="E44" s="451"/>
      <c r="F44" s="451"/>
      <c r="G44" s="451"/>
      <c r="H44" s="451"/>
      <c r="I44" s="451"/>
      <c r="J44" s="451"/>
      <c r="K44" s="452"/>
      <c r="M44" s="253">
        <v>43379</v>
      </c>
      <c r="N44" s="266">
        <v>0.081</v>
      </c>
      <c r="P44" s="12"/>
    </row>
    <row r="45" spans="1:16" ht="12" customHeight="1">
      <c r="A45" s="441" t="s">
        <v>52</v>
      </c>
      <c r="B45" s="442"/>
      <c r="C45" s="442"/>
      <c r="D45" s="442"/>
      <c r="E45" s="442"/>
      <c r="F45" s="442"/>
      <c r="G45" s="442"/>
      <c r="H45" s="442"/>
      <c r="I45" s="442"/>
      <c r="J45" s="442"/>
      <c r="K45" s="443"/>
      <c r="M45" s="253">
        <v>43386</v>
      </c>
      <c r="N45" s="266">
        <v>0.069</v>
      </c>
      <c r="P45" s="12"/>
    </row>
    <row r="46" spans="1:16" ht="12" customHeight="1">
      <c r="A46" s="450" t="s">
        <v>136</v>
      </c>
      <c r="B46" s="451"/>
      <c r="C46" s="451"/>
      <c r="D46" s="451"/>
      <c r="E46" s="451"/>
      <c r="F46" s="451"/>
      <c r="G46" s="451"/>
      <c r="H46" s="451"/>
      <c r="I46" s="451"/>
      <c r="J46" s="451"/>
      <c r="K46" s="452"/>
      <c r="M46" s="253">
        <v>43393</v>
      </c>
      <c r="N46" s="266">
        <v>0.08</v>
      </c>
      <c r="P46" s="12"/>
    </row>
    <row r="47" spans="1:16" ht="12" customHeight="1">
      <c r="A47" s="450"/>
      <c r="B47" s="451"/>
      <c r="C47" s="451"/>
      <c r="D47" s="451"/>
      <c r="E47" s="451"/>
      <c r="F47" s="451"/>
      <c r="G47" s="451"/>
      <c r="H47" s="451"/>
      <c r="I47" s="451"/>
      <c r="J47" s="451"/>
      <c r="K47" s="452"/>
      <c r="M47" s="253">
        <v>43400</v>
      </c>
      <c r="N47" s="266">
        <v>0.099</v>
      </c>
      <c r="P47" s="12"/>
    </row>
    <row r="48" spans="1:16" ht="12" customHeight="1">
      <c r="A48" s="450" t="s">
        <v>60</v>
      </c>
      <c r="B48" s="451"/>
      <c r="C48" s="451"/>
      <c r="D48" s="451"/>
      <c r="E48" s="451"/>
      <c r="F48" s="451"/>
      <c r="G48" s="451"/>
      <c r="H48" s="451"/>
      <c r="I48" s="451"/>
      <c r="J48" s="451"/>
      <c r="K48" s="452"/>
      <c r="M48" s="253">
        <v>43407</v>
      </c>
      <c r="N48" s="266">
        <v>0.0497</v>
      </c>
      <c r="P48" s="12"/>
    </row>
    <row r="49" spans="1:16" ht="12" customHeight="1">
      <c r="A49" s="450"/>
      <c r="B49" s="451"/>
      <c r="C49" s="451"/>
      <c r="D49" s="451"/>
      <c r="E49" s="451"/>
      <c r="F49" s="451"/>
      <c r="G49" s="451"/>
      <c r="H49" s="451"/>
      <c r="I49" s="451"/>
      <c r="J49" s="451"/>
      <c r="K49" s="452"/>
      <c r="M49" s="253">
        <v>43414</v>
      </c>
      <c r="N49" s="266">
        <v>0.0791</v>
      </c>
      <c r="P49" s="12"/>
    </row>
    <row r="50" spans="1:16" ht="12" customHeight="1">
      <c r="A50" s="450" t="s">
        <v>63</v>
      </c>
      <c r="B50" s="451"/>
      <c r="C50" s="451"/>
      <c r="D50" s="451"/>
      <c r="E50" s="451"/>
      <c r="F50" s="451"/>
      <c r="G50" s="451"/>
      <c r="H50" s="451"/>
      <c r="I50" s="451"/>
      <c r="J50" s="451"/>
      <c r="K50" s="452"/>
      <c r="M50" s="253">
        <v>43421</v>
      </c>
      <c r="N50" s="266">
        <v>0.096</v>
      </c>
      <c r="P50" s="12"/>
    </row>
    <row r="51" spans="1:16" ht="12" customHeight="1">
      <c r="A51" s="450"/>
      <c r="B51" s="451"/>
      <c r="C51" s="451"/>
      <c r="D51" s="451"/>
      <c r="E51" s="451"/>
      <c r="F51" s="451"/>
      <c r="G51" s="451"/>
      <c r="H51" s="451"/>
      <c r="I51" s="451"/>
      <c r="J51" s="451"/>
      <c r="K51" s="452"/>
      <c r="M51" s="253">
        <v>43428</v>
      </c>
      <c r="N51" s="266">
        <v>0.0777</v>
      </c>
      <c r="P51" s="12"/>
    </row>
    <row r="52" spans="1:16" ht="12" customHeight="1">
      <c r="A52" s="441" t="s">
        <v>64</v>
      </c>
      <c r="B52" s="442"/>
      <c r="C52" s="442"/>
      <c r="D52" s="442"/>
      <c r="E52" s="442"/>
      <c r="F52" s="442"/>
      <c r="G52" s="442"/>
      <c r="H52" s="442"/>
      <c r="I52" s="442"/>
      <c r="J52" s="442"/>
      <c r="K52" s="443"/>
      <c r="M52" s="253">
        <v>43435</v>
      </c>
      <c r="N52" s="266">
        <v>0.081</v>
      </c>
      <c r="P52" s="12"/>
    </row>
    <row r="53" spans="1:16" ht="12" customHeight="1">
      <c r="A53" s="441" t="s">
        <v>36</v>
      </c>
      <c r="B53" s="442"/>
      <c r="C53" s="442"/>
      <c r="D53" s="442"/>
      <c r="E53" s="442"/>
      <c r="F53" s="442"/>
      <c r="G53" s="442"/>
      <c r="H53" s="442"/>
      <c r="I53" s="442"/>
      <c r="J53" s="442"/>
      <c r="K53" s="443"/>
      <c r="M53" s="253">
        <v>43442</v>
      </c>
      <c r="N53" s="266">
        <v>0.069</v>
      </c>
      <c r="P53" s="12"/>
    </row>
    <row r="54" spans="1:16" ht="12" customHeight="1" hidden="1">
      <c r="A54" s="444" t="s">
        <v>121</v>
      </c>
      <c r="B54" s="445"/>
      <c r="C54" s="445"/>
      <c r="D54" s="445"/>
      <c r="E54" s="445"/>
      <c r="F54" s="445"/>
      <c r="G54" s="445"/>
      <c r="H54" s="445"/>
      <c r="I54" s="445"/>
      <c r="J54" s="445"/>
      <c r="K54" s="446"/>
      <c r="M54" s="253">
        <v>43449</v>
      </c>
      <c r="N54" s="266">
        <v>0.08</v>
      </c>
      <c r="P54" s="12"/>
    </row>
    <row r="55" spans="1:16" ht="12" hidden="1">
      <c r="A55" s="115"/>
      <c r="B55" s="115"/>
      <c r="C55" s="115"/>
      <c r="D55" s="115"/>
      <c r="E55" s="115"/>
      <c r="F55" s="115"/>
      <c r="G55" s="115"/>
      <c r="H55" s="115"/>
      <c r="I55" s="115"/>
      <c r="J55" s="115"/>
      <c r="K55" s="115"/>
      <c r="M55" s="253">
        <v>43456</v>
      </c>
      <c r="N55" s="266">
        <v>0.099</v>
      </c>
      <c r="P55" s="12"/>
    </row>
    <row r="56" spans="1:16" ht="12" hidden="1">
      <c r="A56" s="115"/>
      <c r="B56" s="115"/>
      <c r="C56" s="115"/>
      <c r="D56" s="115"/>
      <c r="E56" s="115"/>
      <c r="F56" s="115"/>
      <c r="G56" s="115"/>
      <c r="H56" s="115"/>
      <c r="I56" s="115"/>
      <c r="J56" s="115"/>
      <c r="K56" s="115"/>
      <c r="M56" s="253">
        <v>43463</v>
      </c>
      <c r="N56" s="266">
        <v>0.0497</v>
      </c>
      <c r="P56" s="12"/>
    </row>
    <row r="57" spans="1:16" ht="12" hidden="1">
      <c r="A57" s="115"/>
      <c r="B57" s="115"/>
      <c r="C57" s="115"/>
      <c r="D57" s="115"/>
      <c r="E57" s="115"/>
      <c r="F57" s="115"/>
      <c r="G57" s="115"/>
      <c r="H57" s="115"/>
      <c r="I57" s="115"/>
      <c r="J57" s="115"/>
      <c r="K57" s="115"/>
      <c r="M57" s="253">
        <v>43470</v>
      </c>
      <c r="N57" s="266">
        <v>0.0791</v>
      </c>
      <c r="P57" s="12"/>
    </row>
    <row r="58" spans="1:16" ht="12" hidden="1">
      <c r="A58" s="115"/>
      <c r="B58" s="115"/>
      <c r="C58" s="115"/>
      <c r="D58" s="115"/>
      <c r="E58" s="115"/>
      <c r="F58" s="115"/>
      <c r="G58" s="115"/>
      <c r="H58" s="115"/>
      <c r="I58" s="115"/>
      <c r="J58" s="115"/>
      <c r="K58" s="115"/>
      <c r="M58" s="253">
        <v>43477</v>
      </c>
      <c r="N58" s="266">
        <v>0.096</v>
      </c>
      <c r="P58" s="12"/>
    </row>
    <row r="59" spans="1:16" ht="12" hidden="1">
      <c r="A59" s="115"/>
      <c r="B59" s="115"/>
      <c r="C59" s="115"/>
      <c r="D59" s="115"/>
      <c r="E59" s="115"/>
      <c r="F59" s="115"/>
      <c r="G59" s="115"/>
      <c r="H59" s="115"/>
      <c r="I59" s="115"/>
      <c r="J59" s="115"/>
      <c r="K59" s="115"/>
      <c r="M59" s="253">
        <v>43484</v>
      </c>
      <c r="N59" s="266">
        <v>0.076</v>
      </c>
      <c r="P59" s="12"/>
    </row>
    <row r="60" spans="1:16" ht="12" hidden="1">
      <c r="A60" s="115"/>
      <c r="B60" s="115"/>
      <c r="C60" s="115"/>
      <c r="D60" s="115"/>
      <c r="E60" s="115"/>
      <c r="F60" s="115"/>
      <c r="G60" s="115"/>
      <c r="H60" s="115"/>
      <c r="I60" s="115"/>
      <c r="J60" s="115"/>
      <c r="K60" s="115"/>
      <c r="M60" s="253">
        <v>43491</v>
      </c>
      <c r="N60" s="266">
        <v>0.0889</v>
      </c>
      <c r="P60" s="12"/>
    </row>
    <row r="61" spans="1:16" ht="12" hidden="1">
      <c r="A61" s="115"/>
      <c r="B61" s="115"/>
      <c r="C61" s="115"/>
      <c r="D61" s="115"/>
      <c r="E61" s="115"/>
      <c r="F61" s="115"/>
      <c r="G61" s="115"/>
      <c r="H61" s="115"/>
      <c r="I61" s="115"/>
      <c r="J61" s="115"/>
      <c r="K61" s="115"/>
      <c r="M61" s="253">
        <v>43498</v>
      </c>
      <c r="N61" s="266">
        <v>0.0921</v>
      </c>
      <c r="P61" s="12"/>
    </row>
    <row r="62" spans="1:16" ht="12" hidden="1">
      <c r="A62" s="115"/>
      <c r="B62" s="115"/>
      <c r="C62" s="115"/>
      <c r="D62" s="115"/>
      <c r="E62" s="115"/>
      <c r="F62" s="115"/>
      <c r="G62" s="115"/>
      <c r="H62" s="115"/>
      <c r="I62" s="115"/>
      <c r="J62" s="115"/>
      <c r="K62" s="115"/>
      <c r="M62" s="253">
        <v>43505</v>
      </c>
      <c r="N62" s="266">
        <v>0.0695</v>
      </c>
      <c r="P62" s="12"/>
    </row>
    <row r="63" spans="1:16" ht="12" hidden="1">
      <c r="A63" s="115"/>
      <c r="B63" s="115"/>
      <c r="C63" s="115"/>
      <c r="D63" s="115"/>
      <c r="E63" s="115"/>
      <c r="F63" s="115"/>
      <c r="G63" s="115"/>
      <c r="H63" s="115"/>
      <c r="I63" s="115"/>
      <c r="J63" s="115"/>
      <c r="K63" s="115"/>
      <c r="M63" s="253">
        <v>43512</v>
      </c>
      <c r="N63" s="266">
        <v>0.086</v>
      </c>
      <c r="P63" s="12"/>
    </row>
    <row r="64" spans="1:16" ht="12" hidden="1">
      <c r="A64" s="115"/>
      <c r="B64" s="115"/>
      <c r="C64" s="115"/>
      <c r="D64" s="115"/>
      <c r="E64" s="115"/>
      <c r="F64" s="115"/>
      <c r="G64" s="115"/>
      <c r="H64" s="115"/>
      <c r="I64" s="115"/>
      <c r="J64" s="115"/>
      <c r="K64" s="115"/>
      <c r="M64" s="253"/>
      <c r="N64" s="266">
        <v>0.08</v>
      </c>
      <c r="P64" s="12"/>
    </row>
    <row r="65" spans="1:16" ht="12" hidden="1">
      <c r="A65" s="115"/>
      <c r="B65" s="115"/>
      <c r="C65" s="115"/>
      <c r="D65" s="115"/>
      <c r="E65" s="115"/>
      <c r="F65" s="115"/>
      <c r="G65" s="115"/>
      <c r="H65" s="115"/>
      <c r="I65" s="115"/>
      <c r="J65" s="115"/>
      <c r="K65" s="115"/>
      <c r="M65" s="253"/>
      <c r="N65" s="266">
        <v>0.099</v>
      </c>
      <c r="P65" s="12"/>
    </row>
    <row r="66" spans="1:16" ht="12" hidden="1">
      <c r="A66" s="115"/>
      <c r="B66" s="115"/>
      <c r="C66" s="115"/>
      <c r="D66" s="115"/>
      <c r="E66" s="115"/>
      <c r="F66" s="115"/>
      <c r="G66" s="115"/>
      <c r="H66" s="115"/>
      <c r="I66" s="115"/>
      <c r="J66" s="115"/>
      <c r="K66" s="115"/>
      <c r="M66" s="253"/>
      <c r="N66" s="266">
        <v>0.0497</v>
      </c>
      <c r="P66" s="12"/>
    </row>
    <row r="67" spans="1:16" ht="12" hidden="1">
      <c r="A67" s="115"/>
      <c r="B67" s="115"/>
      <c r="C67" s="115"/>
      <c r="D67" s="115"/>
      <c r="E67" s="115"/>
      <c r="F67" s="115"/>
      <c r="G67" s="115"/>
      <c r="H67" s="115"/>
      <c r="I67" s="115"/>
      <c r="J67" s="115"/>
      <c r="K67" s="115"/>
      <c r="M67" s="253"/>
      <c r="N67" s="266">
        <v>0.0791</v>
      </c>
      <c r="P67" s="12"/>
    </row>
    <row r="68" spans="1:16" ht="12" hidden="1">
      <c r="A68" s="115"/>
      <c r="B68" s="115"/>
      <c r="C68" s="115"/>
      <c r="D68" s="115"/>
      <c r="E68" s="115"/>
      <c r="F68" s="115"/>
      <c r="G68" s="115"/>
      <c r="H68" s="115"/>
      <c r="I68" s="115"/>
      <c r="J68" s="115"/>
      <c r="K68" s="115"/>
      <c r="M68" s="253"/>
      <c r="N68" s="266">
        <v>0.096</v>
      </c>
      <c r="P68" s="12"/>
    </row>
    <row r="69" spans="1:16" ht="12" hidden="1">
      <c r="A69" s="115"/>
      <c r="B69" s="115"/>
      <c r="C69" s="115"/>
      <c r="D69" s="115"/>
      <c r="E69" s="115"/>
      <c r="F69" s="115"/>
      <c r="G69" s="115"/>
      <c r="H69" s="115"/>
      <c r="I69" s="115"/>
      <c r="J69" s="115"/>
      <c r="K69" s="115"/>
      <c r="M69" s="253"/>
      <c r="N69" s="266">
        <v>0.0777</v>
      </c>
      <c r="P69" s="12"/>
    </row>
    <row r="70" spans="1:16" ht="12" hidden="1">
      <c r="A70" s="115"/>
      <c r="B70" s="115"/>
      <c r="C70" s="115"/>
      <c r="D70" s="115"/>
      <c r="E70" s="115"/>
      <c r="F70" s="115"/>
      <c r="G70" s="115"/>
      <c r="H70" s="115"/>
      <c r="I70" s="115"/>
      <c r="J70" s="115"/>
      <c r="K70" s="115"/>
      <c r="M70" s="253"/>
      <c r="N70" s="266">
        <v>0.081</v>
      </c>
      <c r="P70" s="12"/>
    </row>
    <row r="71" spans="1:16" ht="12" hidden="1">
      <c r="A71" s="115"/>
      <c r="B71" s="115"/>
      <c r="C71" s="115"/>
      <c r="D71" s="115"/>
      <c r="E71" s="115"/>
      <c r="F71" s="115"/>
      <c r="G71" s="115"/>
      <c r="H71" s="115"/>
      <c r="I71" s="115"/>
      <c r="J71" s="115"/>
      <c r="K71" s="115"/>
      <c r="M71" s="253"/>
      <c r="N71" s="266">
        <v>0.069</v>
      </c>
      <c r="P71" s="12"/>
    </row>
    <row r="72" spans="1:16" ht="12" hidden="1">
      <c r="A72" s="115"/>
      <c r="B72" s="115"/>
      <c r="C72" s="115"/>
      <c r="D72" s="115"/>
      <c r="E72" s="115"/>
      <c r="F72" s="115"/>
      <c r="G72" s="115"/>
      <c r="H72" s="115"/>
      <c r="I72" s="115"/>
      <c r="J72" s="115"/>
      <c r="K72" s="115"/>
      <c r="M72" s="253"/>
      <c r="N72" s="266">
        <v>0.08</v>
      </c>
      <c r="P72" s="12"/>
    </row>
    <row r="73" spans="1:16" ht="12" hidden="1">
      <c r="A73" s="115"/>
      <c r="B73" s="115"/>
      <c r="C73" s="115"/>
      <c r="D73" s="115"/>
      <c r="E73" s="115"/>
      <c r="F73" s="115"/>
      <c r="G73" s="115"/>
      <c r="H73" s="115"/>
      <c r="I73" s="115"/>
      <c r="J73" s="115"/>
      <c r="K73" s="115"/>
      <c r="M73" s="253"/>
      <c r="N73" s="266">
        <v>0.099</v>
      </c>
      <c r="P73" s="12"/>
    </row>
    <row r="74" spans="1:16" ht="12" hidden="1">
      <c r="A74" s="115"/>
      <c r="B74" s="115"/>
      <c r="C74" s="115"/>
      <c r="D74" s="115"/>
      <c r="E74" s="115"/>
      <c r="F74" s="115"/>
      <c r="G74" s="115"/>
      <c r="H74" s="115"/>
      <c r="I74" s="115"/>
      <c r="J74" s="115"/>
      <c r="K74" s="115"/>
      <c r="M74" s="253"/>
      <c r="N74" s="266">
        <v>0.0497</v>
      </c>
      <c r="P74" s="12"/>
    </row>
    <row r="75" spans="1:16" ht="12" hidden="1">
      <c r="A75" s="115"/>
      <c r="B75" s="115"/>
      <c r="C75" s="115"/>
      <c r="D75" s="115"/>
      <c r="E75" s="115"/>
      <c r="F75" s="115"/>
      <c r="G75" s="115"/>
      <c r="H75" s="115"/>
      <c r="I75" s="115"/>
      <c r="J75" s="115"/>
      <c r="K75" s="115"/>
      <c r="M75" s="253"/>
      <c r="N75" s="266">
        <v>0.0791</v>
      </c>
      <c r="P75" s="12"/>
    </row>
    <row r="76" spans="1:16" ht="12" hidden="1">
      <c r="A76" s="115"/>
      <c r="B76" s="115"/>
      <c r="C76" s="115"/>
      <c r="D76" s="115"/>
      <c r="E76" s="115"/>
      <c r="F76" s="115"/>
      <c r="G76" s="115"/>
      <c r="H76" s="115"/>
      <c r="I76" s="115"/>
      <c r="J76" s="115"/>
      <c r="K76" s="115"/>
      <c r="M76" s="253"/>
      <c r="N76" s="266">
        <v>0.096</v>
      </c>
      <c r="P76" s="12"/>
    </row>
    <row r="77" spans="1:16" ht="12" hidden="1">
      <c r="A77" s="115"/>
      <c r="B77" s="115"/>
      <c r="C77" s="115"/>
      <c r="D77" s="115"/>
      <c r="E77" s="115"/>
      <c r="F77" s="115"/>
      <c r="G77" s="115"/>
      <c r="H77" s="115"/>
      <c r="I77" s="115"/>
      <c r="J77" s="115"/>
      <c r="K77" s="115"/>
      <c r="M77" s="253"/>
      <c r="N77" s="266">
        <v>0.0777</v>
      </c>
      <c r="P77" s="12"/>
    </row>
    <row r="78" spans="1:16" ht="12" hidden="1">
      <c r="A78" s="115"/>
      <c r="B78" s="115"/>
      <c r="C78" s="115"/>
      <c r="D78" s="115"/>
      <c r="E78" s="115"/>
      <c r="F78" s="115"/>
      <c r="G78" s="115"/>
      <c r="H78" s="115"/>
      <c r="I78" s="115"/>
      <c r="J78" s="115"/>
      <c r="K78" s="115"/>
      <c r="M78" s="253"/>
      <c r="N78" s="266">
        <v>0.081</v>
      </c>
      <c r="P78" s="12"/>
    </row>
    <row r="79" spans="1:16" ht="12" hidden="1">
      <c r="A79" s="115"/>
      <c r="B79" s="115"/>
      <c r="C79" s="115"/>
      <c r="D79" s="115"/>
      <c r="E79" s="115"/>
      <c r="F79" s="115"/>
      <c r="G79" s="115"/>
      <c r="H79" s="115"/>
      <c r="I79" s="115"/>
      <c r="J79" s="115"/>
      <c r="K79" s="115"/>
      <c r="M79" s="253"/>
      <c r="N79" s="266">
        <v>0.069</v>
      </c>
      <c r="P79" s="12"/>
    </row>
    <row r="80" spans="1:16" ht="12" hidden="1">
      <c r="A80" s="115"/>
      <c r="B80" s="115"/>
      <c r="C80" s="115"/>
      <c r="D80" s="115"/>
      <c r="E80" s="115"/>
      <c r="F80" s="115"/>
      <c r="G80" s="115"/>
      <c r="H80" s="115"/>
      <c r="I80" s="115"/>
      <c r="J80" s="115"/>
      <c r="K80" s="115"/>
      <c r="M80" s="253"/>
      <c r="N80" s="266">
        <v>0.08</v>
      </c>
      <c r="P80" s="12"/>
    </row>
    <row r="81" spans="1:16" ht="12" hidden="1">
      <c r="A81" s="115"/>
      <c r="B81" s="115"/>
      <c r="C81" s="115"/>
      <c r="D81" s="115"/>
      <c r="E81" s="115"/>
      <c r="F81" s="115"/>
      <c r="G81" s="115"/>
      <c r="H81" s="115"/>
      <c r="I81" s="115"/>
      <c r="J81" s="115"/>
      <c r="K81" s="115"/>
      <c r="M81" s="253"/>
      <c r="N81" s="266">
        <v>0.099</v>
      </c>
      <c r="P81" s="12"/>
    </row>
    <row r="82" spans="1:16" ht="12" hidden="1">
      <c r="A82" s="115"/>
      <c r="B82" s="115"/>
      <c r="C82" s="115"/>
      <c r="D82" s="115"/>
      <c r="E82" s="115"/>
      <c r="F82" s="115"/>
      <c r="G82" s="115"/>
      <c r="H82" s="115"/>
      <c r="I82" s="115"/>
      <c r="J82" s="115"/>
      <c r="K82" s="115"/>
      <c r="M82" s="253"/>
      <c r="N82" s="266">
        <v>0.0497</v>
      </c>
      <c r="P82" s="12"/>
    </row>
    <row r="83" spans="1:16" ht="12" hidden="1">
      <c r="A83" s="115"/>
      <c r="B83" s="115"/>
      <c r="C83" s="115"/>
      <c r="D83" s="115"/>
      <c r="E83" s="115"/>
      <c r="F83" s="115"/>
      <c r="G83" s="115"/>
      <c r="H83" s="115"/>
      <c r="I83" s="115"/>
      <c r="J83" s="115"/>
      <c r="K83" s="115"/>
      <c r="M83" s="253"/>
      <c r="N83" s="266">
        <v>0.0791</v>
      </c>
      <c r="P83" s="12"/>
    </row>
    <row r="84" spans="1:16" ht="12" hidden="1">
      <c r="A84" s="115"/>
      <c r="B84" s="115"/>
      <c r="C84" s="115"/>
      <c r="D84" s="115"/>
      <c r="E84" s="115"/>
      <c r="F84" s="115"/>
      <c r="G84" s="115"/>
      <c r="H84" s="115"/>
      <c r="I84" s="115"/>
      <c r="J84" s="115"/>
      <c r="K84" s="115"/>
      <c r="M84" s="253"/>
      <c r="N84" s="266">
        <v>0.096</v>
      </c>
      <c r="P84" s="12"/>
    </row>
    <row r="85" spans="1:16" ht="12" hidden="1">
      <c r="A85" s="115"/>
      <c r="B85" s="115"/>
      <c r="C85" s="115"/>
      <c r="D85" s="115"/>
      <c r="E85" s="115"/>
      <c r="F85" s="115"/>
      <c r="G85" s="115"/>
      <c r="H85" s="115"/>
      <c r="I85" s="115"/>
      <c r="J85" s="115"/>
      <c r="K85" s="115"/>
      <c r="M85" s="253"/>
      <c r="N85" s="266">
        <v>0.076</v>
      </c>
      <c r="P85" s="12"/>
    </row>
    <row r="86" spans="1:16" ht="12" hidden="1">
      <c r="A86" s="115"/>
      <c r="B86" s="115"/>
      <c r="C86" s="115"/>
      <c r="D86" s="115"/>
      <c r="E86" s="115"/>
      <c r="F86" s="115"/>
      <c r="G86" s="115"/>
      <c r="H86" s="115"/>
      <c r="I86" s="115"/>
      <c r="J86" s="115"/>
      <c r="K86" s="115"/>
      <c r="M86" s="253"/>
      <c r="N86" s="266">
        <v>0.0889</v>
      </c>
      <c r="P86" s="12"/>
    </row>
    <row r="87" spans="1:16" ht="12" hidden="1">
      <c r="A87" s="115"/>
      <c r="B87" s="115"/>
      <c r="C87" s="115"/>
      <c r="D87" s="115"/>
      <c r="E87" s="115"/>
      <c r="F87" s="115"/>
      <c r="G87" s="115"/>
      <c r="H87" s="115"/>
      <c r="I87" s="115"/>
      <c r="J87" s="115"/>
      <c r="K87" s="115"/>
      <c r="M87" s="253"/>
      <c r="N87" s="266">
        <v>0.0921</v>
      </c>
      <c r="P87" s="12"/>
    </row>
    <row r="88" spans="1:16" ht="12" hidden="1">
      <c r="A88" s="115"/>
      <c r="B88" s="115"/>
      <c r="C88" s="115"/>
      <c r="D88" s="115"/>
      <c r="E88" s="115"/>
      <c r="F88" s="115"/>
      <c r="G88" s="115"/>
      <c r="H88" s="115"/>
      <c r="I88" s="115"/>
      <c r="J88" s="115"/>
      <c r="K88" s="115"/>
      <c r="M88" s="253"/>
      <c r="N88" s="266">
        <v>0.0695</v>
      </c>
      <c r="P88" s="12"/>
    </row>
    <row r="89" spans="1:16" ht="12" hidden="1">
      <c r="A89" s="115"/>
      <c r="B89" s="115"/>
      <c r="C89" s="115"/>
      <c r="D89" s="115"/>
      <c r="E89" s="115"/>
      <c r="F89" s="115"/>
      <c r="G89" s="115"/>
      <c r="H89" s="115"/>
      <c r="I89" s="115"/>
      <c r="J89" s="115"/>
      <c r="K89" s="115"/>
      <c r="M89" s="253"/>
      <c r="N89" s="266">
        <v>0.086</v>
      </c>
      <c r="P89" s="12"/>
    </row>
    <row r="90" spans="1:16" ht="12" hidden="1">
      <c r="A90" s="115"/>
      <c r="B90" s="115"/>
      <c r="C90" s="115"/>
      <c r="D90" s="115"/>
      <c r="E90" s="115"/>
      <c r="F90" s="115"/>
      <c r="G90" s="115"/>
      <c r="H90" s="115"/>
      <c r="I90" s="115"/>
      <c r="J90" s="115"/>
      <c r="K90" s="115"/>
      <c r="M90" s="253"/>
      <c r="N90" s="266">
        <v>0.08</v>
      </c>
      <c r="P90" s="12"/>
    </row>
    <row r="91" spans="1:16" ht="12" hidden="1">
      <c r="A91" s="115"/>
      <c r="B91" s="115"/>
      <c r="C91" s="115"/>
      <c r="D91" s="115"/>
      <c r="E91" s="115"/>
      <c r="F91" s="115"/>
      <c r="G91" s="115"/>
      <c r="H91" s="115"/>
      <c r="I91" s="115"/>
      <c r="J91" s="115"/>
      <c r="K91" s="115"/>
      <c r="M91" s="253"/>
      <c r="N91" s="266">
        <v>0.099</v>
      </c>
      <c r="P91" s="12"/>
    </row>
    <row r="92" spans="1:16" ht="12" hidden="1">
      <c r="A92" s="115"/>
      <c r="B92" s="115"/>
      <c r="C92" s="115"/>
      <c r="D92" s="115"/>
      <c r="E92" s="115"/>
      <c r="F92" s="115"/>
      <c r="G92" s="115"/>
      <c r="H92" s="115"/>
      <c r="I92" s="115"/>
      <c r="J92" s="115"/>
      <c r="K92" s="115"/>
      <c r="M92" s="253"/>
      <c r="N92" s="266">
        <v>0.0497</v>
      </c>
      <c r="P92" s="12"/>
    </row>
    <row r="93" spans="1:16" ht="12" hidden="1">
      <c r="A93" s="115"/>
      <c r="B93" s="115"/>
      <c r="C93" s="115"/>
      <c r="D93" s="115"/>
      <c r="E93" s="115"/>
      <c r="F93" s="115"/>
      <c r="G93" s="115"/>
      <c r="H93" s="115"/>
      <c r="I93" s="115"/>
      <c r="J93" s="115"/>
      <c r="K93" s="115"/>
      <c r="M93" s="253"/>
      <c r="N93" s="266">
        <v>0.0791</v>
      </c>
      <c r="P93" s="12"/>
    </row>
    <row r="94" spans="1:16" ht="12" hidden="1">
      <c r="A94" s="115"/>
      <c r="B94" s="115"/>
      <c r="C94" s="115"/>
      <c r="D94" s="115"/>
      <c r="E94" s="115"/>
      <c r="F94" s="115"/>
      <c r="G94" s="115"/>
      <c r="H94" s="115"/>
      <c r="I94" s="115"/>
      <c r="J94" s="115"/>
      <c r="K94" s="115"/>
      <c r="M94" s="253"/>
      <c r="N94" s="266">
        <v>0.096</v>
      </c>
      <c r="P94" s="12"/>
    </row>
    <row r="95" spans="1:16" ht="12" hidden="1">
      <c r="A95" s="115"/>
      <c r="B95" s="115"/>
      <c r="C95" s="115"/>
      <c r="D95" s="115"/>
      <c r="E95" s="115"/>
      <c r="F95" s="115"/>
      <c r="G95" s="115"/>
      <c r="H95" s="115"/>
      <c r="I95" s="115"/>
      <c r="J95" s="115"/>
      <c r="K95" s="115"/>
      <c r="M95" s="253"/>
      <c r="N95" s="266">
        <v>0.0777</v>
      </c>
      <c r="P95" s="12"/>
    </row>
    <row r="96" spans="1:16" ht="12" hidden="1">
      <c r="A96" s="115"/>
      <c r="B96" s="115"/>
      <c r="C96" s="115"/>
      <c r="D96" s="115"/>
      <c r="E96" s="115"/>
      <c r="F96" s="115"/>
      <c r="G96" s="115"/>
      <c r="H96" s="115"/>
      <c r="I96" s="115"/>
      <c r="J96" s="115"/>
      <c r="K96" s="115"/>
      <c r="M96" s="253"/>
      <c r="N96" s="266">
        <v>0.081</v>
      </c>
      <c r="P96" s="12"/>
    </row>
    <row r="97" spans="1:16" ht="12" hidden="1">
      <c r="A97" s="115"/>
      <c r="B97" s="115"/>
      <c r="C97" s="115"/>
      <c r="D97" s="115"/>
      <c r="E97" s="115"/>
      <c r="F97" s="115"/>
      <c r="G97" s="115"/>
      <c r="H97" s="115"/>
      <c r="I97" s="115"/>
      <c r="J97" s="115"/>
      <c r="K97" s="115"/>
      <c r="M97" s="253"/>
      <c r="N97" s="266">
        <v>0.069</v>
      </c>
      <c r="P97" s="12"/>
    </row>
    <row r="98" spans="1:16" ht="12" hidden="1">
      <c r="A98" s="115"/>
      <c r="B98" s="115"/>
      <c r="C98" s="115"/>
      <c r="D98" s="115"/>
      <c r="E98" s="115"/>
      <c r="F98" s="115"/>
      <c r="G98" s="115"/>
      <c r="H98" s="115"/>
      <c r="I98" s="115"/>
      <c r="J98" s="115"/>
      <c r="K98" s="115"/>
      <c r="M98" s="253"/>
      <c r="N98" s="266">
        <v>0.08</v>
      </c>
      <c r="P98" s="12"/>
    </row>
    <row r="99" spans="1:16" ht="12" hidden="1">
      <c r="A99" s="115"/>
      <c r="B99" s="115"/>
      <c r="C99" s="115"/>
      <c r="D99" s="115"/>
      <c r="E99" s="115"/>
      <c r="F99" s="115"/>
      <c r="G99" s="115"/>
      <c r="H99" s="115"/>
      <c r="I99" s="115"/>
      <c r="J99" s="115"/>
      <c r="K99" s="115"/>
      <c r="M99" s="278"/>
      <c r="N99" s="266">
        <v>0.099</v>
      </c>
      <c r="P99" s="12"/>
    </row>
    <row r="100" spans="1:16" ht="12" hidden="1">
      <c r="A100" s="115"/>
      <c r="B100" s="115"/>
      <c r="C100" s="115"/>
      <c r="D100" s="115"/>
      <c r="E100" s="115"/>
      <c r="F100" s="115"/>
      <c r="G100" s="115"/>
      <c r="H100" s="115"/>
      <c r="I100" s="115"/>
      <c r="J100" s="115"/>
      <c r="K100" s="115"/>
      <c r="M100" s="278"/>
      <c r="N100" s="266">
        <v>0.0497</v>
      </c>
      <c r="P100" s="12"/>
    </row>
    <row r="101" spans="1:16" ht="12" hidden="1">
      <c r="A101" s="115"/>
      <c r="B101" s="115"/>
      <c r="C101" s="115"/>
      <c r="D101" s="115"/>
      <c r="E101" s="115"/>
      <c r="F101" s="115"/>
      <c r="G101" s="115"/>
      <c r="H101" s="115"/>
      <c r="I101" s="115"/>
      <c r="J101" s="115"/>
      <c r="K101" s="115"/>
      <c r="M101" s="278"/>
      <c r="N101" s="266">
        <v>0.0791</v>
      </c>
      <c r="P101" s="12"/>
    </row>
    <row r="102" spans="1:16" ht="12" hidden="1">
      <c r="A102" s="115"/>
      <c r="B102" s="115"/>
      <c r="C102" s="115"/>
      <c r="D102" s="115"/>
      <c r="E102" s="115"/>
      <c r="F102" s="115"/>
      <c r="G102" s="115"/>
      <c r="H102" s="115"/>
      <c r="I102" s="115"/>
      <c r="J102" s="115"/>
      <c r="K102" s="115"/>
      <c r="M102" s="278"/>
      <c r="N102" s="266">
        <v>0.096</v>
      </c>
      <c r="P102" s="12"/>
    </row>
    <row r="103" spans="1:16" ht="12" hidden="1">
      <c r="A103" s="115"/>
      <c r="B103" s="115"/>
      <c r="C103" s="115"/>
      <c r="D103" s="115"/>
      <c r="E103" s="115"/>
      <c r="F103" s="115"/>
      <c r="G103" s="115"/>
      <c r="H103" s="115"/>
      <c r="I103" s="115"/>
      <c r="J103" s="115"/>
      <c r="K103" s="115"/>
      <c r="M103" s="278"/>
      <c r="N103" s="266">
        <v>0.0777</v>
      </c>
      <c r="P103" s="12"/>
    </row>
    <row r="104" spans="1:16" ht="12" hidden="1">
      <c r="A104" s="115"/>
      <c r="B104" s="115"/>
      <c r="C104" s="115"/>
      <c r="D104" s="115"/>
      <c r="E104" s="115"/>
      <c r="F104" s="115"/>
      <c r="G104" s="115"/>
      <c r="H104" s="115"/>
      <c r="I104" s="115"/>
      <c r="J104" s="115"/>
      <c r="K104" s="115"/>
      <c r="M104" s="278"/>
      <c r="N104" s="266">
        <v>0.081</v>
      </c>
      <c r="P104" s="12"/>
    </row>
    <row r="105" spans="1:16" ht="12" hidden="1">
      <c r="A105" s="115"/>
      <c r="B105" s="115"/>
      <c r="C105" s="115"/>
      <c r="D105" s="115"/>
      <c r="E105" s="115"/>
      <c r="F105" s="115"/>
      <c r="G105" s="115"/>
      <c r="H105" s="115"/>
      <c r="I105" s="115"/>
      <c r="J105" s="115"/>
      <c r="K105" s="115"/>
      <c r="M105" s="278"/>
      <c r="N105" s="266">
        <v>0.069</v>
      </c>
      <c r="P105" s="12"/>
    </row>
    <row r="106" spans="1:16" ht="12" hidden="1">
      <c r="A106" s="115"/>
      <c r="B106" s="115"/>
      <c r="C106" s="115"/>
      <c r="D106" s="115"/>
      <c r="E106" s="115"/>
      <c r="F106" s="115"/>
      <c r="G106" s="115"/>
      <c r="H106" s="115"/>
      <c r="I106" s="115"/>
      <c r="J106" s="115"/>
      <c r="K106" s="115"/>
      <c r="M106" s="278"/>
      <c r="N106" s="266">
        <v>0.08</v>
      </c>
      <c r="P106" s="12"/>
    </row>
    <row r="107" spans="1:16" ht="12" hidden="1">
      <c r="A107" s="115"/>
      <c r="B107" s="115"/>
      <c r="C107" s="115"/>
      <c r="D107" s="115"/>
      <c r="E107" s="115"/>
      <c r="F107" s="115"/>
      <c r="G107" s="115"/>
      <c r="H107" s="115"/>
      <c r="I107" s="115"/>
      <c r="J107" s="115"/>
      <c r="K107" s="115"/>
      <c r="M107" s="278"/>
      <c r="N107" s="266">
        <v>0.099</v>
      </c>
      <c r="P107" s="12"/>
    </row>
    <row r="108" spans="1:16" ht="12" hidden="1">
      <c r="A108" s="115"/>
      <c r="B108" s="115"/>
      <c r="C108" s="115"/>
      <c r="D108" s="115"/>
      <c r="E108" s="115"/>
      <c r="F108" s="115"/>
      <c r="G108" s="115"/>
      <c r="H108" s="115"/>
      <c r="I108" s="115"/>
      <c r="J108" s="115"/>
      <c r="K108" s="115"/>
      <c r="M108" s="278"/>
      <c r="N108" s="266">
        <v>0.0497</v>
      </c>
      <c r="P108" s="12"/>
    </row>
    <row r="109" spans="1:16" ht="12" hidden="1">
      <c r="A109" s="115"/>
      <c r="B109" s="115"/>
      <c r="C109" s="115"/>
      <c r="D109" s="115"/>
      <c r="E109" s="115"/>
      <c r="F109" s="115"/>
      <c r="G109" s="115"/>
      <c r="H109" s="115"/>
      <c r="I109" s="115"/>
      <c r="J109" s="115"/>
      <c r="K109" s="115"/>
      <c r="M109" s="278"/>
      <c r="N109" s="266">
        <v>0.0791</v>
      </c>
      <c r="P109" s="12"/>
    </row>
    <row r="110" spans="1:16" ht="12" hidden="1">
      <c r="A110" s="115"/>
      <c r="B110" s="115"/>
      <c r="C110" s="115"/>
      <c r="D110" s="115"/>
      <c r="E110" s="115"/>
      <c r="F110" s="115"/>
      <c r="G110" s="115"/>
      <c r="H110" s="115"/>
      <c r="I110" s="115"/>
      <c r="J110" s="115"/>
      <c r="K110" s="115"/>
      <c r="M110" s="278"/>
      <c r="N110" s="266">
        <v>0.096</v>
      </c>
      <c r="P110" s="12"/>
    </row>
    <row r="111" spans="1:16" ht="12" hidden="1">
      <c r="A111" s="115"/>
      <c r="B111" s="115"/>
      <c r="C111" s="115"/>
      <c r="D111" s="115"/>
      <c r="E111" s="115"/>
      <c r="F111" s="115"/>
      <c r="G111" s="115"/>
      <c r="H111" s="115"/>
      <c r="I111" s="115"/>
      <c r="J111" s="115"/>
      <c r="K111" s="115"/>
      <c r="M111" s="278"/>
      <c r="N111" s="266">
        <v>0.076</v>
      </c>
      <c r="P111" s="12"/>
    </row>
    <row r="112" spans="1:16" ht="12" hidden="1">
      <c r="A112" s="115"/>
      <c r="B112" s="115"/>
      <c r="C112" s="115"/>
      <c r="D112" s="115"/>
      <c r="E112" s="115"/>
      <c r="F112" s="115"/>
      <c r="G112" s="115"/>
      <c r="H112" s="115"/>
      <c r="I112" s="115"/>
      <c r="J112" s="115"/>
      <c r="K112" s="115"/>
      <c r="M112" s="278"/>
      <c r="N112" s="266">
        <v>0.0889</v>
      </c>
      <c r="P112" s="12"/>
    </row>
    <row r="113" spans="1:16" ht="12" hidden="1">
      <c r="A113" s="115"/>
      <c r="B113" s="115"/>
      <c r="C113" s="115"/>
      <c r="D113" s="115"/>
      <c r="E113" s="115"/>
      <c r="F113" s="115"/>
      <c r="G113" s="115"/>
      <c r="H113" s="115"/>
      <c r="I113" s="115"/>
      <c r="J113" s="115"/>
      <c r="K113" s="115"/>
      <c r="M113" s="278"/>
      <c r="N113" s="266">
        <v>0.0921</v>
      </c>
      <c r="P113" s="12"/>
    </row>
    <row r="114" spans="1:16" ht="12" hidden="1">
      <c r="A114" s="115"/>
      <c r="B114" s="115"/>
      <c r="C114" s="115"/>
      <c r="D114" s="115"/>
      <c r="E114" s="115"/>
      <c r="F114" s="115"/>
      <c r="G114" s="115"/>
      <c r="H114" s="115"/>
      <c r="I114" s="115"/>
      <c r="J114" s="115"/>
      <c r="K114" s="115"/>
      <c r="M114" s="278"/>
      <c r="N114" s="266">
        <v>0.0695</v>
      </c>
      <c r="P114" s="12"/>
    </row>
    <row r="115" spans="1:16" ht="12" hidden="1">
      <c r="A115" s="115"/>
      <c r="B115" s="115"/>
      <c r="C115" s="115"/>
      <c r="D115" s="115"/>
      <c r="E115" s="115"/>
      <c r="F115" s="115"/>
      <c r="G115" s="115"/>
      <c r="H115" s="115"/>
      <c r="I115" s="115"/>
      <c r="J115" s="115"/>
      <c r="K115" s="115"/>
      <c r="M115" s="278"/>
      <c r="N115" s="266">
        <v>0.086</v>
      </c>
      <c r="P115" s="12"/>
    </row>
    <row r="116" spans="1:16" ht="12" hidden="1">
      <c r="A116" s="115"/>
      <c r="B116" s="115"/>
      <c r="C116" s="115"/>
      <c r="D116" s="115"/>
      <c r="E116" s="115"/>
      <c r="F116" s="115"/>
      <c r="G116" s="115"/>
      <c r="H116" s="115"/>
      <c r="I116" s="115"/>
      <c r="J116" s="115"/>
      <c r="K116" s="115"/>
      <c r="M116" s="278"/>
      <c r="N116" s="266"/>
      <c r="P116" s="12"/>
    </row>
    <row r="117" spans="1:16" ht="12" hidden="1">
      <c r="A117" s="115"/>
      <c r="B117" s="115"/>
      <c r="C117" s="115"/>
      <c r="D117" s="115"/>
      <c r="E117" s="115"/>
      <c r="F117" s="115"/>
      <c r="G117" s="115"/>
      <c r="H117" s="115"/>
      <c r="I117" s="115"/>
      <c r="J117" s="115"/>
      <c r="K117" s="115"/>
      <c r="M117" s="278"/>
      <c r="N117" s="266"/>
      <c r="P117" s="12"/>
    </row>
    <row r="118" spans="1:16" ht="12" hidden="1">
      <c r="A118" s="115"/>
      <c r="B118" s="115"/>
      <c r="C118" s="115"/>
      <c r="D118" s="115"/>
      <c r="E118" s="115"/>
      <c r="F118" s="115"/>
      <c r="G118" s="115"/>
      <c r="H118" s="115"/>
      <c r="I118" s="115"/>
      <c r="J118" s="115"/>
      <c r="K118" s="115"/>
      <c r="M118" s="278"/>
      <c r="N118" s="266"/>
      <c r="P118" s="12"/>
    </row>
    <row r="119" spans="1:16" ht="12" hidden="1">
      <c r="A119" s="115"/>
      <c r="B119" s="115"/>
      <c r="C119" s="115"/>
      <c r="D119" s="115"/>
      <c r="E119" s="115"/>
      <c r="F119" s="115"/>
      <c r="G119" s="115"/>
      <c r="H119" s="115"/>
      <c r="I119" s="115"/>
      <c r="J119" s="115"/>
      <c r="K119" s="115"/>
      <c r="M119" s="278"/>
      <c r="N119" s="266"/>
      <c r="P119" s="12"/>
    </row>
    <row r="120" spans="1:16" ht="12" hidden="1">
      <c r="A120" s="115"/>
      <c r="B120" s="115"/>
      <c r="C120" s="115"/>
      <c r="D120" s="115"/>
      <c r="E120" s="115"/>
      <c r="F120" s="115"/>
      <c r="G120" s="115"/>
      <c r="H120" s="115"/>
      <c r="I120" s="115"/>
      <c r="J120" s="115"/>
      <c r="K120" s="115"/>
      <c r="M120" s="278"/>
      <c r="N120" s="266"/>
      <c r="P120" s="12"/>
    </row>
    <row r="121" spans="1:16" ht="12" hidden="1">
      <c r="A121" s="115"/>
      <c r="B121" s="115"/>
      <c r="C121" s="115"/>
      <c r="D121" s="115"/>
      <c r="E121" s="115"/>
      <c r="F121" s="115"/>
      <c r="G121" s="115"/>
      <c r="H121" s="115"/>
      <c r="I121" s="115"/>
      <c r="J121" s="115"/>
      <c r="K121" s="115"/>
      <c r="M121" s="278"/>
      <c r="N121" s="266"/>
      <c r="P121" s="12"/>
    </row>
    <row r="122" spans="1:16" ht="12" hidden="1">
      <c r="A122" s="115"/>
      <c r="B122" s="115"/>
      <c r="C122" s="115"/>
      <c r="D122" s="115"/>
      <c r="E122" s="115"/>
      <c r="F122" s="115"/>
      <c r="G122" s="115"/>
      <c r="H122" s="115"/>
      <c r="I122" s="115"/>
      <c r="J122" s="115"/>
      <c r="K122" s="115"/>
      <c r="M122" s="278"/>
      <c r="N122" s="266"/>
      <c r="P122" s="12"/>
    </row>
    <row r="123" spans="1:16" ht="12" hidden="1">
      <c r="A123" s="115"/>
      <c r="B123" s="115"/>
      <c r="C123" s="115"/>
      <c r="D123" s="115"/>
      <c r="E123" s="115"/>
      <c r="F123" s="115"/>
      <c r="G123" s="115"/>
      <c r="H123" s="115"/>
      <c r="I123" s="115"/>
      <c r="J123" s="115"/>
      <c r="K123" s="115"/>
      <c r="M123" s="278"/>
      <c r="N123" s="266"/>
      <c r="P123" s="12"/>
    </row>
    <row r="124" spans="1:16" ht="12" hidden="1">
      <c r="A124" s="115"/>
      <c r="B124" s="115"/>
      <c r="C124" s="115"/>
      <c r="D124" s="115"/>
      <c r="E124" s="115"/>
      <c r="F124" s="115"/>
      <c r="G124" s="115"/>
      <c r="H124" s="115"/>
      <c r="I124" s="115"/>
      <c r="J124" s="115"/>
      <c r="K124" s="115"/>
      <c r="M124" s="278"/>
      <c r="N124" s="266"/>
      <c r="P124" s="12"/>
    </row>
    <row r="125" spans="1:16" ht="12" hidden="1">
      <c r="A125" s="115"/>
      <c r="B125" s="115"/>
      <c r="C125" s="115"/>
      <c r="D125" s="115"/>
      <c r="E125" s="115"/>
      <c r="F125" s="115"/>
      <c r="G125" s="115"/>
      <c r="H125" s="115"/>
      <c r="I125" s="115"/>
      <c r="J125" s="115"/>
      <c r="K125" s="115"/>
      <c r="M125" s="278"/>
      <c r="N125" s="266"/>
      <c r="P125" s="12"/>
    </row>
    <row r="126" spans="1:16" ht="12" hidden="1">
      <c r="A126" s="115"/>
      <c r="B126" s="115"/>
      <c r="C126" s="115"/>
      <c r="D126" s="115"/>
      <c r="E126" s="115"/>
      <c r="F126" s="115"/>
      <c r="G126" s="115"/>
      <c r="H126" s="115"/>
      <c r="I126" s="115"/>
      <c r="J126" s="115"/>
      <c r="K126" s="115"/>
      <c r="M126" s="278"/>
      <c r="N126" s="266"/>
      <c r="P126" s="12"/>
    </row>
    <row r="127" spans="1:16" ht="12" hidden="1">
      <c r="A127" s="115"/>
      <c r="B127" s="115"/>
      <c r="C127" s="115"/>
      <c r="D127" s="115"/>
      <c r="E127" s="115"/>
      <c r="F127" s="115"/>
      <c r="G127" s="115"/>
      <c r="H127" s="115"/>
      <c r="I127" s="115"/>
      <c r="J127" s="115"/>
      <c r="K127" s="115"/>
      <c r="M127" s="278"/>
      <c r="N127" s="266"/>
      <c r="P127" s="12"/>
    </row>
    <row r="128" spans="1:16" ht="12" hidden="1">
      <c r="A128" s="115"/>
      <c r="B128" s="115"/>
      <c r="C128" s="115"/>
      <c r="D128" s="115"/>
      <c r="E128" s="115"/>
      <c r="F128" s="115"/>
      <c r="G128" s="115"/>
      <c r="H128" s="115"/>
      <c r="I128" s="115"/>
      <c r="J128" s="115"/>
      <c r="K128" s="115"/>
      <c r="M128" s="278"/>
      <c r="N128" s="266"/>
      <c r="P128" s="12"/>
    </row>
    <row r="129" spans="1:16" ht="12" hidden="1">
      <c r="A129" s="115"/>
      <c r="B129" s="115"/>
      <c r="C129" s="115"/>
      <c r="D129" s="115"/>
      <c r="E129" s="115"/>
      <c r="F129" s="115"/>
      <c r="G129" s="115"/>
      <c r="H129" s="115"/>
      <c r="I129" s="115"/>
      <c r="J129" s="115"/>
      <c r="K129" s="115"/>
      <c r="M129" s="278"/>
      <c r="N129" s="266"/>
      <c r="P129" s="12"/>
    </row>
    <row r="130" spans="1:16" ht="12" hidden="1">
      <c r="A130" s="115"/>
      <c r="B130" s="115"/>
      <c r="C130" s="115"/>
      <c r="D130" s="115"/>
      <c r="E130" s="115"/>
      <c r="F130" s="115"/>
      <c r="G130" s="115"/>
      <c r="H130" s="115"/>
      <c r="I130" s="115"/>
      <c r="J130" s="115"/>
      <c r="K130" s="115"/>
      <c r="M130" s="278"/>
      <c r="N130" s="266"/>
      <c r="P130" s="12"/>
    </row>
    <row r="131" spans="1:16" ht="12" hidden="1">
      <c r="A131" s="115"/>
      <c r="B131" s="115"/>
      <c r="C131" s="115"/>
      <c r="D131" s="115"/>
      <c r="E131" s="115"/>
      <c r="F131" s="115"/>
      <c r="G131" s="115"/>
      <c r="H131" s="115"/>
      <c r="I131" s="115"/>
      <c r="J131" s="115"/>
      <c r="K131" s="115"/>
      <c r="M131" s="278"/>
      <c r="N131" s="266"/>
      <c r="P131" s="12"/>
    </row>
    <row r="132" spans="1:16" ht="12" hidden="1">
      <c r="A132" s="115"/>
      <c r="B132" s="115"/>
      <c r="C132" s="115"/>
      <c r="D132" s="115"/>
      <c r="E132" s="115"/>
      <c r="F132" s="115"/>
      <c r="G132" s="115"/>
      <c r="H132" s="115"/>
      <c r="I132" s="115"/>
      <c r="J132" s="115"/>
      <c r="K132" s="115"/>
      <c r="M132" s="278"/>
      <c r="N132" s="266"/>
      <c r="P132" s="12"/>
    </row>
    <row r="133" spans="1:16" ht="12" hidden="1">
      <c r="A133" s="115"/>
      <c r="B133" s="115"/>
      <c r="C133" s="115"/>
      <c r="D133" s="115"/>
      <c r="E133" s="115"/>
      <c r="F133" s="115"/>
      <c r="G133" s="115"/>
      <c r="H133" s="115"/>
      <c r="I133" s="115"/>
      <c r="J133" s="115"/>
      <c r="K133" s="115"/>
      <c r="M133" s="278"/>
      <c r="N133" s="266"/>
      <c r="P133" s="12"/>
    </row>
    <row r="134" spans="1:16" ht="12" hidden="1">
      <c r="A134" s="115"/>
      <c r="B134" s="115"/>
      <c r="C134" s="115"/>
      <c r="D134" s="115"/>
      <c r="E134" s="115"/>
      <c r="F134" s="115"/>
      <c r="G134" s="115"/>
      <c r="H134" s="115"/>
      <c r="I134" s="115"/>
      <c r="J134" s="115"/>
      <c r="K134" s="115"/>
      <c r="M134" s="278"/>
      <c r="N134" s="266"/>
      <c r="P134" s="12"/>
    </row>
    <row r="135" spans="1:16" ht="12" hidden="1">
      <c r="A135" s="115"/>
      <c r="B135" s="115"/>
      <c r="C135" s="115"/>
      <c r="D135" s="115"/>
      <c r="E135" s="115"/>
      <c r="F135" s="115"/>
      <c r="G135" s="115"/>
      <c r="H135" s="115"/>
      <c r="I135" s="115"/>
      <c r="J135" s="115"/>
      <c r="K135" s="115"/>
      <c r="M135" s="278"/>
      <c r="N135" s="266"/>
      <c r="P135" s="12"/>
    </row>
    <row r="136" spans="1:16" ht="12" hidden="1">
      <c r="A136" s="115"/>
      <c r="B136" s="115"/>
      <c r="C136" s="115"/>
      <c r="D136" s="115"/>
      <c r="E136" s="115"/>
      <c r="F136" s="115"/>
      <c r="G136" s="115"/>
      <c r="H136" s="115"/>
      <c r="I136" s="115"/>
      <c r="J136" s="115"/>
      <c r="K136" s="115"/>
      <c r="M136" s="278"/>
      <c r="N136" s="266"/>
      <c r="P136" s="12"/>
    </row>
    <row r="137" spans="1:16" ht="12" hidden="1">
      <c r="A137" s="115"/>
      <c r="B137" s="115"/>
      <c r="C137" s="115"/>
      <c r="D137" s="115"/>
      <c r="E137" s="115"/>
      <c r="F137" s="115"/>
      <c r="G137" s="115"/>
      <c r="H137" s="115"/>
      <c r="I137" s="115"/>
      <c r="J137" s="115"/>
      <c r="K137" s="115"/>
      <c r="M137" s="278"/>
      <c r="N137" s="266"/>
      <c r="P137" s="12"/>
    </row>
    <row r="138" spans="1:16" ht="12" hidden="1">
      <c r="A138" s="115"/>
      <c r="B138" s="115"/>
      <c r="C138" s="115"/>
      <c r="D138" s="115"/>
      <c r="E138" s="115"/>
      <c r="F138" s="115"/>
      <c r="G138" s="115"/>
      <c r="H138" s="115"/>
      <c r="I138" s="115"/>
      <c r="J138" s="115"/>
      <c r="K138" s="115"/>
      <c r="M138" s="278"/>
      <c r="N138" s="266"/>
      <c r="P138" s="12"/>
    </row>
    <row r="139" spans="1:16" ht="12" hidden="1">
      <c r="A139" s="115"/>
      <c r="B139" s="115"/>
      <c r="C139" s="115"/>
      <c r="D139" s="115"/>
      <c r="E139" s="115"/>
      <c r="F139" s="115"/>
      <c r="G139" s="115"/>
      <c r="H139" s="115"/>
      <c r="I139" s="115"/>
      <c r="J139" s="115"/>
      <c r="K139" s="115"/>
      <c r="M139" s="278"/>
      <c r="N139" s="266"/>
      <c r="P139" s="12"/>
    </row>
    <row r="140" spans="1:16" ht="12" hidden="1">
      <c r="A140" s="115"/>
      <c r="B140" s="115"/>
      <c r="C140" s="115"/>
      <c r="D140" s="115"/>
      <c r="E140" s="115"/>
      <c r="F140" s="115"/>
      <c r="G140" s="115"/>
      <c r="H140" s="115"/>
      <c r="I140" s="115"/>
      <c r="J140" s="115"/>
      <c r="K140" s="115"/>
      <c r="M140" s="278"/>
      <c r="N140" s="266"/>
      <c r="P140" s="12"/>
    </row>
    <row r="141" spans="1:16" ht="12" hidden="1">
      <c r="A141" s="115"/>
      <c r="B141" s="115"/>
      <c r="C141" s="115"/>
      <c r="D141" s="115"/>
      <c r="E141" s="115"/>
      <c r="F141" s="115"/>
      <c r="G141" s="115"/>
      <c r="H141" s="115"/>
      <c r="I141" s="115"/>
      <c r="J141" s="115"/>
      <c r="K141" s="115"/>
      <c r="M141" s="278"/>
      <c r="N141" s="266"/>
      <c r="P141" s="12"/>
    </row>
    <row r="142" spans="1:16" ht="12" hidden="1">
      <c r="A142" s="115"/>
      <c r="B142" s="115"/>
      <c r="C142" s="115"/>
      <c r="D142" s="115"/>
      <c r="E142" s="115"/>
      <c r="F142" s="115"/>
      <c r="G142" s="115"/>
      <c r="H142" s="115"/>
      <c r="I142" s="115"/>
      <c r="J142" s="115"/>
      <c r="K142" s="115"/>
      <c r="M142" s="278"/>
      <c r="N142" s="266"/>
      <c r="P142" s="12"/>
    </row>
    <row r="143" spans="1:16" ht="12" hidden="1">
      <c r="A143" s="115"/>
      <c r="B143" s="115"/>
      <c r="C143" s="115"/>
      <c r="D143" s="115"/>
      <c r="E143" s="115"/>
      <c r="F143" s="115"/>
      <c r="G143" s="115"/>
      <c r="H143" s="115"/>
      <c r="I143" s="115"/>
      <c r="J143" s="115"/>
      <c r="K143" s="115"/>
      <c r="M143" s="278"/>
      <c r="N143" s="266"/>
      <c r="P143" s="12"/>
    </row>
    <row r="144" spans="1:16" ht="12" hidden="1">
      <c r="A144" s="115"/>
      <c r="B144" s="115"/>
      <c r="C144" s="115"/>
      <c r="D144" s="115"/>
      <c r="E144" s="115"/>
      <c r="F144" s="115"/>
      <c r="G144" s="115"/>
      <c r="H144" s="115"/>
      <c r="I144" s="115"/>
      <c r="J144" s="115"/>
      <c r="K144" s="115"/>
      <c r="M144" s="278"/>
      <c r="N144" s="266"/>
      <c r="P144" s="12"/>
    </row>
    <row r="145" spans="1:16" ht="12" hidden="1">
      <c r="A145" s="115"/>
      <c r="B145" s="115"/>
      <c r="C145" s="115"/>
      <c r="D145" s="115"/>
      <c r="E145" s="115"/>
      <c r="F145" s="115"/>
      <c r="G145" s="115"/>
      <c r="H145" s="115"/>
      <c r="I145" s="115"/>
      <c r="J145" s="115"/>
      <c r="K145" s="115"/>
      <c r="M145" s="278"/>
      <c r="N145" s="266"/>
      <c r="P145" s="12"/>
    </row>
    <row r="146" spans="1:16" ht="12" hidden="1">
      <c r="A146" s="115"/>
      <c r="B146" s="115"/>
      <c r="C146" s="115"/>
      <c r="D146" s="115"/>
      <c r="E146" s="115"/>
      <c r="F146" s="115"/>
      <c r="G146" s="115"/>
      <c r="H146" s="115"/>
      <c r="I146" s="115"/>
      <c r="J146" s="115"/>
      <c r="K146" s="115"/>
      <c r="M146" s="278"/>
      <c r="N146" s="266"/>
      <c r="P146" s="12"/>
    </row>
    <row r="147" spans="1:16" ht="12" hidden="1">
      <c r="A147" s="115"/>
      <c r="B147" s="115"/>
      <c r="C147" s="115"/>
      <c r="D147" s="115"/>
      <c r="E147" s="115"/>
      <c r="F147" s="115"/>
      <c r="G147" s="115"/>
      <c r="H147" s="115"/>
      <c r="I147" s="115"/>
      <c r="J147" s="115"/>
      <c r="K147" s="115"/>
      <c r="M147" s="278"/>
      <c r="N147" s="266"/>
      <c r="P147" s="12"/>
    </row>
    <row r="148" spans="1:16" ht="12" hidden="1">
      <c r="A148" s="115"/>
      <c r="B148" s="115"/>
      <c r="C148" s="115"/>
      <c r="D148" s="115"/>
      <c r="E148" s="115"/>
      <c r="F148" s="115"/>
      <c r="G148" s="115"/>
      <c r="H148" s="115"/>
      <c r="I148" s="115"/>
      <c r="J148" s="115"/>
      <c r="K148" s="115"/>
      <c r="M148" s="278"/>
      <c r="N148" s="266"/>
      <c r="P148" s="12"/>
    </row>
    <row r="149" spans="1:16" ht="12" hidden="1">
      <c r="A149" s="115"/>
      <c r="B149" s="115"/>
      <c r="C149" s="115"/>
      <c r="D149" s="115"/>
      <c r="E149" s="115"/>
      <c r="F149" s="115"/>
      <c r="G149" s="115"/>
      <c r="H149" s="115"/>
      <c r="I149" s="115"/>
      <c r="J149" s="115"/>
      <c r="K149" s="115"/>
      <c r="M149" s="278"/>
      <c r="N149" s="266"/>
      <c r="P149" s="12"/>
    </row>
    <row r="150" spans="1:16" ht="12" hidden="1">
      <c r="A150" s="115"/>
      <c r="B150" s="115"/>
      <c r="C150" s="115"/>
      <c r="D150" s="115"/>
      <c r="E150" s="115"/>
      <c r="F150" s="115"/>
      <c r="G150" s="115"/>
      <c r="H150" s="115"/>
      <c r="I150" s="115"/>
      <c r="J150" s="115"/>
      <c r="K150" s="115"/>
      <c r="M150" s="278"/>
      <c r="N150" s="266"/>
      <c r="P150" s="12"/>
    </row>
    <row r="151" spans="1:16" ht="12" hidden="1">
      <c r="A151" s="115"/>
      <c r="B151" s="115"/>
      <c r="C151" s="115"/>
      <c r="D151" s="115"/>
      <c r="E151" s="115"/>
      <c r="F151" s="115"/>
      <c r="G151" s="115"/>
      <c r="H151" s="115"/>
      <c r="I151" s="115"/>
      <c r="J151" s="115"/>
      <c r="K151" s="115"/>
      <c r="M151" s="278"/>
      <c r="N151" s="266"/>
      <c r="P151" s="12"/>
    </row>
    <row r="152" spans="1:16" ht="12" hidden="1">
      <c r="A152" s="115"/>
      <c r="B152" s="115"/>
      <c r="C152" s="115"/>
      <c r="D152" s="115"/>
      <c r="E152" s="115"/>
      <c r="F152" s="115"/>
      <c r="G152" s="115"/>
      <c r="H152" s="115"/>
      <c r="I152" s="115"/>
      <c r="J152" s="115"/>
      <c r="K152" s="115"/>
      <c r="M152" s="278"/>
      <c r="N152" s="279"/>
      <c r="P152" s="12"/>
    </row>
    <row r="153" spans="1:16" ht="12" hidden="1">
      <c r="A153" s="115"/>
      <c r="B153" s="115"/>
      <c r="C153" s="115"/>
      <c r="D153" s="115"/>
      <c r="E153" s="115"/>
      <c r="F153" s="115"/>
      <c r="G153" s="115"/>
      <c r="H153" s="115"/>
      <c r="I153" s="115"/>
      <c r="J153" s="115"/>
      <c r="K153" s="115"/>
      <c r="M153" s="278"/>
      <c r="N153" s="279"/>
      <c r="P153" s="12"/>
    </row>
    <row r="154" spans="1:16" ht="12" hidden="1">
      <c r="A154" s="115"/>
      <c r="B154" s="115"/>
      <c r="C154" s="115"/>
      <c r="D154" s="115"/>
      <c r="E154" s="115"/>
      <c r="F154" s="115"/>
      <c r="G154" s="115"/>
      <c r="H154" s="115"/>
      <c r="I154" s="115"/>
      <c r="J154" s="115"/>
      <c r="K154" s="115"/>
      <c r="M154" s="278"/>
      <c r="N154" s="279"/>
      <c r="P154" s="12"/>
    </row>
    <row r="155" spans="1:16" ht="12" hidden="1">
      <c r="A155" s="115"/>
      <c r="B155" s="115"/>
      <c r="C155" s="115"/>
      <c r="D155" s="115"/>
      <c r="E155" s="115"/>
      <c r="F155" s="115"/>
      <c r="G155" s="115"/>
      <c r="H155" s="115"/>
      <c r="I155" s="115"/>
      <c r="J155" s="115"/>
      <c r="K155" s="115"/>
      <c r="M155" s="278"/>
      <c r="N155" s="279"/>
      <c r="P155" s="12"/>
    </row>
    <row r="156" spans="1:16" ht="12" hidden="1">
      <c r="A156" s="115"/>
      <c r="B156" s="115"/>
      <c r="C156" s="115"/>
      <c r="D156" s="115"/>
      <c r="E156" s="115"/>
      <c r="F156" s="115"/>
      <c r="G156" s="115"/>
      <c r="H156" s="115"/>
      <c r="I156" s="115"/>
      <c r="J156" s="115"/>
      <c r="K156" s="115"/>
      <c r="M156" s="278"/>
      <c r="N156" s="279"/>
      <c r="P156" s="12"/>
    </row>
    <row r="157" spans="1:16" ht="12" hidden="1">
      <c r="A157" s="115"/>
      <c r="B157" s="115"/>
      <c r="C157" s="115"/>
      <c r="D157" s="115"/>
      <c r="E157" s="115"/>
      <c r="F157" s="115"/>
      <c r="G157" s="115"/>
      <c r="H157" s="115"/>
      <c r="I157" s="115"/>
      <c r="J157" s="115"/>
      <c r="K157" s="115"/>
      <c r="M157" s="278"/>
      <c r="N157" s="279"/>
      <c r="P157" s="12"/>
    </row>
    <row r="158" spans="1:16" ht="12" hidden="1">
      <c r="A158" s="115"/>
      <c r="B158" s="115"/>
      <c r="C158" s="115"/>
      <c r="D158" s="115"/>
      <c r="E158" s="115"/>
      <c r="F158" s="115"/>
      <c r="G158" s="115"/>
      <c r="H158" s="115"/>
      <c r="I158" s="115"/>
      <c r="J158" s="115"/>
      <c r="K158" s="115"/>
      <c r="M158" s="278"/>
      <c r="N158" s="279"/>
      <c r="P158" s="12"/>
    </row>
    <row r="159" spans="1:16" ht="12" hidden="1">
      <c r="A159" s="115"/>
      <c r="B159" s="115"/>
      <c r="C159" s="115"/>
      <c r="D159" s="115"/>
      <c r="E159" s="115"/>
      <c r="F159" s="115"/>
      <c r="G159" s="115"/>
      <c r="H159" s="115"/>
      <c r="I159" s="115"/>
      <c r="J159" s="115"/>
      <c r="K159" s="115"/>
      <c r="M159" s="278"/>
      <c r="N159" s="279"/>
      <c r="P159" s="12"/>
    </row>
    <row r="160" spans="1:16" ht="12" hidden="1">
      <c r="A160" s="115"/>
      <c r="B160" s="115"/>
      <c r="C160" s="115"/>
      <c r="D160" s="115"/>
      <c r="E160" s="115"/>
      <c r="F160" s="115"/>
      <c r="G160" s="115"/>
      <c r="H160" s="115"/>
      <c r="I160" s="115"/>
      <c r="J160" s="115"/>
      <c r="K160" s="115"/>
      <c r="M160" s="278"/>
      <c r="N160" s="279"/>
      <c r="P160" s="12"/>
    </row>
    <row r="161" spans="1:16" ht="12" hidden="1">
      <c r="A161" s="115"/>
      <c r="B161" s="115"/>
      <c r="C161" s="115"/>
      <c r="D161" s="115"/>
      <c r="E161" s="115"/>
      <c r="F161" s="115"/>
      <c r="G161" s="115"/>
      <c r="H161" s="115"/>
      <c r="I161" s="115"/>
      <c r="J161" s="115"/>
      <c r="K161" s="115"/>
      <c r="M161" s="278"/>
      <c r="N161" s="279"/>
      <c r="P161" s="12"/>
    </row>
    <row r="162" spans="1:16" ht="12" hidden="1">
      <c r="A162" s="115"/>
      <c r="B162" s="115"/>
      <c r="C162" s="115"/>
      <c r="D162" s="115"/>
      <c r="E162" s="115"/>
      <c r="F162" s="115"/>
      <c r="G162" s="115"/>
      <c r="H162" s="115"/>
      <c r="I162" s="115"/>
      <c r="J162" s="115"/>
      <c r="K162" s="115"/>
      <c r="M162" s="278"/>
      <c r="N162" s="279"/>
      <c r="P162" s="12"/>
    </row>
    <row r="163" spans="1:16" ht="12" hidden="1">
      <c r="A163" s="115"/>
      <c r="B163" s="115"/>
      <c r="C163" s="115"/>
      <c r="D163" s="115"/>
      <c r="E163" s="115"/>
      <c r="F163" s="115"/>
      <c r="G163" s="115"/>
      <c r="H163" s="115"/>
      <c r="I163" s="115"/>
      <c r="J163" s="115"/>
      <c r="K163" s="115"/>
      <c r="M163" s="278"/>
      <c r="N163" s="279"/>
      <c r="P163" s="12"/>
    </row>
    <row r="164" spans="1:16" ht="12" hidden="1">
      <c r="A164" s="115"/>
      <c r="B164" s="115"/>
      <c r="C164" s="115"/>
      <c r="D164" s="115"/>
      <c r="E164" s="115"/>
      <c r="F164" s="115"/>
      <c r="G164" s="115"/>
      <c r="H164" s="115"/>
      <c r="I164" s="115"/>
      <c r="J164" s="115"/>
      <c r="K164" s="115"/>
      <c r="M164" s="278"/>
      <c r="N164" s="279"/>
      <c r="P164" s="12"/>
    </row>
    <row r="165" spans="1:16" ht="12" hidden="1">
      <c r="A165" s="115"/>
      <c r="B165" s="115"/>
      <c r="C165" s="115"/>
      <c r="D165" s="115"/>
      <c r="E165" s="115"/>
      <c r="F165" s="115"/>
      <c r="G165" s="115"/>
      <c r="H165" s="115"/>
      <c r="I165" s="115"/>
      <c r="J165" s="115"/>
      <c r="K165" s="115"/>
      <c r="M165" s="278"/>
      <c r="N165" s="279"/>
      <c r="P165" s="12"/>
    </row>
    <row r="166" spans="1:16" ht="12" hidden="1">
      <c r="A166" s="115"/>
      <c r="B166" s="115"/>
      <c r="C166" s="115"/>
      <c r="D166" s="115"/>
      <c r="E166" s="115"/>
      <c r="F166" s="115"/>
      <c r="G166" s="115"/>
      <c r="H166" s="115"/>
      <c r="I166" s="115"/>
      <c r="J166" s="115"/>
      <c r="K166" s="115"/>
      <c r="M166" s="278"/>
      <c r="N166" s="279"/>
      <c r="P166" s="12"/>
    </row>
    <row r="167" spans="1:16" ht="12" hidden="1">
      <c r="A167" s="115"/>
      <c r="B167" s="115"/>
      <c r="C167" s="115"/>
      <c r="D167" s="115"/>
      <c r="E167" s="115"/>
      <c r="F167" s="115"/>
      <c r="G167" s="115"/>
      <c r="H167" s="115"/>
      <c r="I167" s="115"/>
      <c r="J167" s="115"/>
      <c r="K167" s="115"/>
      <c r="M167" s="278"/>
      <c r="N167" s="279"/>
      <c r="P167" s="12"/>
    </row>
    <row r="168" spans="1:16" ht="12" hidden="1">
      <c r="A168" s="115"/>
      <c r="B168" s="115"/>
      <c r="C168" s="115"/>
      <c r="D168" s="115"/>
      <c r="E168" s="115"/>
      <c r="F168" s="115"/>
      <c r="G168" s="115"/>
      <c r="H168" s="115"/>
      <c r="I168" s="115"/>
      <c r="J168" s="115"/>
      <c r="K168" s="115"/>
      <c r="M168" s="278"/>
      <c r="N168" s="279"/>
      <c r="P168" s="12"/>
    </row>
    <row r="169" spans="1:16" ht="12" hidden="1">
      <c r="A169" s="115"/>
      <c r="B169" s="115"/>
      <c r="C169" s="115"/>
      <c r="D169" s="115"/>
      <c r="E169" s="115"/>
      <c r="F169" s="115"/>
      <c r="G169" s="115"/>
      <c r="H169" s="115"/>
      <c r="I169" s="115"/>
      <c r="J169" s="115"/>
      <c r="K169" s="115"/>
      <c r="M169" s="278"/>
      <c r="N169" s="279"/>
      <c r="P169" s="12"/>
    </row>
    <row r="170" spans="1:16" ht="12" hidden="1">
      <c r="A170" s="115"/>
      <c r="B170" s="115"/>
      <c r="C170" s="115"/>
      <c r="D170" s="115"/>
      <c r="E170" s="115"/>
      <c r="F170" s="115"/>
      <c r="G170" s="115"/>
      <c r="H170" s="115"/>
      <c r="I170" s="115"/>
      <c r="J170" s="115"/>
      <c r="K170" s="115"/>
      <c r="M170" s="278"/>
      <c r="N170" s="279"/>
      <c r="P170" s="12"/>
    </row>
    <row r="171" spans="1:16" ht="12" hidden="1">
      <c r="A171" s="115"/>
      <c r="B171" s="115"/>
      <c r="C171" s="115"/>
      <c r="D171" s="115"/>
      <c r="E171" s="115"/>
      <c r="F171" s="115"/>
      <c r="G171" s="115"/>
      <c r="H171" s="115"/>
      <c r="I171" s="115"/>
      <c r="J171" s="115"/>
      <c r="K171" s="115"/>
      <c r="M171" s="278"/>
      <c r="N171" s="279"/>
      <c r="P171" s="12"/>
    </row>
    <row r="172" spans="1:16" ht="12" hidden="1">
      <c r="A172" s="115"/>
      <c r="B172" s="115"/>
      <c r="C172" s="115"/>
      <c r="D172" s="115"/>
      <c r="E172" s="115"/>
      <c r="F172" s="115"/>
      <c r="G172" s="115"/>
      <c r="H172" s="115"/>
      <c r="I172" s="115"/>
      <c r="J172" s="115"/>
      <c r="K172" s="115"/>
      <c r="M172" s="278"/>
      <c r="N172" s="279"/>
      <c r="P172" s="12"/>
    </row>
    <row r="173" spans="1:16" ht="12" hidden="1">
      <c r="A173" s="115"/>
      <c r="B173" s="115"/>
      <c r="C173" s="115"/>
      <c r="D173" s="115"/>
      <c r="E173" s="115"/>
      <c r="F173" s="115"/>
      <c r="G173" s="115"/>
      <c r="H173" s="115"/>
      <c r="I173" s="115"/>
      <c r="J173" s="115"/>
      <c r="K173" s="115"/>
      <c r="M173" s="278"/>
      <c r="N173" s="279"/>
      <c r="P173" s="12"/>
    </row>
    <row r="174" spans="1:16" ht="12" hidden="1">
      <c r="A174" s="115"/>
      <c r="B174" s="115"/>
      <c r="C174" s="115"/>
      <c r="D174" s="115"/>
      <c r="E174" s="115"/>
      <c r="F174" s="115"/>
      <c r="G174" s="115"/>
      <c r="H174" s="115"/>
      <c r="I174" s="115"/>
      <c r="J174" s="115"/>
      <c r="K174" s="115"/>
      <c r="M174" s="278"/>
      <c r="N174" s="279"/>
      <c r="P174" s="12"/>
    </row>
    <row r="175" spans="1:16" ht="12" hidden="1">
      <c r="A175" s="115"/>
      <c r="B175" s="115"/>
      <c r="C175" s="115"/>
      <c r="D175" s="115"/>
      <c r="E175" s="115"/>
      <c r="F175" s="115"/>
      <c r="G175" s="115"/>
      <c r="H175" s="115"/>
      <c r="I175" s="115"/>
      <c r="J175" s="115"/>
      <c r="K175" s="115"/>
      <c r="M175" s="278"/>
      <c r="N175" s="279"/>
      <c r="P175" s="12"/>
    </row>
    <row r="176" spans="1:16" ht="12" hidden="1">
      <c r="A176" s="115"/>
      <c r="B176" s="115"/>
      <c r="C176" s="115"/>
      <c r="D176" s="115"/>
      <c r="E176" s="115"/>
      <c r="F176" s="115"/>
      <c r="G176" s="115"/>
      <c r="H176" s="115"/>
      <c r="I176" s="115"/>
      <c r="J176" s="115"/>
      <c r="K176" s="115"/>
      <c r="M176" s="278"/>
      <c r="N176" s="279"/>
      <c r="P176" s="12"/>
    </row>
    <row r="177" spans="1:16" ht="12" hidden="1">
      <c r="A177" s="115"/>
      <c r="B177" s="115"/>
      <c r="C177" s="115"/>
      <c r="D177" s="115"/>
      <c r="E177" s="115"/>
      <c r="F177" s="115"/>
      <c r="G177" s="115"/>
      <c r="H177" s="115"/>
      <c r="I177" s="115"/>
      <c r="J177" s="115"/>
      <c r="K177" s="115"/>
      <c r="M177" s="278"/>
      <c r="N177" s="279"/>
      <c r="P177" s="12"/>
    </row>
    <row r="178" spans="1:16" ht="12" hidden="1">
      <c r="A178" s="115"/>
      <c r="B178" s="115"/>
      <c r="C178" s="115"/>
      <c r="D178" s="115"/>
      <c r="E178" s="115"/>
      <c r="F178" s="115"/>
      <c r="G178" s="115"/>
      <c r="H178" s="115"/>
      <c r="I178" s="115"/>
      <c r="J178" s="115"/>
      <c r="K178" s="115"/>
      <c r="M178" s="278"/>
      <c r="N178" s="279"/>
      <c r="P178" s="12"/>
    </row>
    <row r="179" spans="1:16" ht="12" hidden="1">
      <c r="A179" s="115"/>
      <c r="B179" s="115"/>
      <c r="C179" s="115"/>
      <c r="D179" s="115"/>
      <c r="E179" s="115"/>
      <c r="F179" s="115"/>
      <c r="G179" s="115"/>
      <c r="H179" s="115"/>
      <c r="I179" s="115"/>
      <c r="J179" s="115"/>
      <c r="K179" s="115"/>
      <c r="M179" s="278"/>
      <c r="N179" s="279"/>
      <c r="P179" s="12"/>
    </row>
    <row r="180" spans="1:16" ht="12" hidden="1">
      <c r="A180" s="115"/>
      <c r="B180" s="115"/>
      <c r="C180" s="115"/>
      <c r="D180" s="115"/>
      <c r="E180" s="115"/>
      <c r="F180" s="115"/>
      <c r="G180" s="115"/>
      <c r="H180" s="115"/>
      <c r="I180" s="115"/>
      <c r="J180" s="115"/>
      <c r="K180" s="115"/>
      <c r="M180" s="278"/>
      <c r="N180" s="279"/>
      <c r="P180" s="12"/>
    </row>
    <row r="181" spans="1:16" ht="12" hidden="1">
      <c r="A181" s="115"/>
      <c r="B181" s="115"/>
      <c r="C181" s="115"/>
      <c r="D181" s="115"/>
      <c r="E181" s="115"/>
      <c r="F181" s="115"/>
      <c r="G181" s="115"/>
      <c r="H181" s="115"/>
      <c r="I181" s="115"/>
      <c r="J181" s="115"/>
      <c r="K181" s="115"/>
      <c r="M181" s="278"/>
      <c r="N181" s="279"/>
      <c r="P181" s="12"/>
    </row>
    <row r="182" spans="1:16" ht="12" hidden="1">
      <c r="A182" s="115"/>
      <c r="B182" s="115"/>
      <c r="C182" s="115"/>
      <c r="D182" s="115"/>
      <c r="E182" s="115"/>
      <c r="F182" s="115"/>
      <c r="G182" s="115"/>
      <c r="H182" s="115"/>
      <c r="I182" s="115"/>
      <c r="J182" s="115"/>
      <c r="K182" s="115"/>
      <c r="M182" s="278"/>
      <c r="N182" s="279"/>
      <c r="P182" s="12"/>
    </row>
    <row r="183" spans="1:16" ht="12" hidden="1">
      <c r="A183" s="115"/>
      <c r="B183" s="115"/>
      <c r="C183" s="115"/>
      <c r="D183" s="115"/>
      <c r="E183" s="115"/>
      <c r="F183" s="115"/>
      <c r="G183" s="115"/>
      <c r="H183" s="115"/>
      <c r="I183" s="115"/>
      <c r="J183" s="115"/>
      <c r="K183" s="115"/>
      <c r="M183" s="278"/>
      <c r="N183" s="279"/>
      <c r="P183" s="12"/>
    </row>
    <row r="184" spans="1:16" ht="12" hidden="1">
      <c r="A184" s="115"/>
      <c r="B184" s="115"/>
      <c r="C184" s="115"/>
      <c r="D184" s="115"/>
      <c r="E184" s="115"/>
      <c r="F184" s="115"/>
      <c r="G184" s="115"/>
      <c r="H184" s="115"/>
      <c r="I184" s="115"/>
      <c r="J184" s="115"/>
      <c r="K184" s="115"/>
      <c r="M184" s="278"/>
      <c r="N184" s="279"/>
      <c r="P184" s="12"/>
    </row>
    <row r="185" spans="1:16" ht="12" hidden="1">
      <c r="A185" s="115"/>
      <c r="B185" s="115"/>
      <c r="C185" s="115"/>
      <c r="D185" s="115"/>
      <c r="E185" s="115"/>
      <c r="F185" s="115"/>
      <c r="G185" s="115"/>
      <c r="H185" s="115"/>
      <c r="I185" s="115"/>
      <c r="J185" s="115"/>
      <c r="K185" s="115"/>
      <c r="M185" s="278"/>
      <c r="N185" s="279"/>
      <c r="P185" s="12"/>
    </row>
    <row r="186" spans="1:16" ht="12" hidden="1">
      <c r="A186" s="115"/>
      <c r="B186" s="115"/>
      <c r="C186" s="115"/>
      <c r="D186" s="115"/>
      <c r="E186" s="115"/>
      <c r="F186" s="115"/>
      <c r="G186" s="115"/>
      <c r="H186" s="115"/>
      <c r="I186" s="115"/>
      <c r="J186" s="115"/>
      <c r="K186" s="115"/>
      <c r="M186" s="278"/>
      <c r="N186" s="279"/>
      <c r="P186" s="12"/>
    </row>
    <row r="187" spans="1:16" ht="12" hidden="1">
      <c r="A187" s="115"/>
      <c r="B187" s="115"/>
      <c r="C187" s="115"/>
      <c r="D187" s="115"/>
      <c r="E187" s="115"/>
      <c r="F187" s="115"/>
      <c r="G187" s="115"/>
      <c r="H187" s="115"/>
      <c r="I187" s="115"/>
      <c r="J187" s="115"/>
      <c r="K187" s="115"/>
      <c r="M187" s="278"/>
      <c r="N187" s="279"/>
      <c r="P187" s="12"/>
    </row>
    <row r="188" spans="1:16" ht="12" hidden="1">
      <c r="A188" s="115"/>
      <c r="B188" s="115"/>
      <c r="C188" s="115"/>
      <c r="D188" s="115"/>
      <c r="E188" s="115"/>
      <c r="F188" s="115"/>
      <c r="G188" s="115"/>
      <c r="H188" s="115"/>
      <c r="I188" s="115"/>
      <c r="J188" s="115"/>
      <c r="K188" s="115"/>
      <c r="M188" s="278"/>
      <c r="N188" s="279"/>
      <c r="P188" s="12"/>
    </row>
    <row r="189" spans="1:16" ht="12" hidden="1">
      <c r="A189" s="115"/>
      <c r="B189" s="115"/>
      <c r="C189" s="115"/>
      <c r="D189" s="115"/>
      <c r="E189" s="115"/>
      <c r="F189" s="115"/>
      <c r="G189" s="115"/>
      <c r="H189" s="115"/>
      <c r="I189" s="115"/>
      <c r="J189" s="115"/>
      <c r="K189" s="115"/>
      <c r="M189" s="278"/>
      <c r="N189" s="279"/>
      <c r="P189" s="12"/>
    </row>
    <row r="190" spans="1:16" ht="12" hidden="1">
      <c r="A190" s="115"/>
      <c r="B190" s="115"/>
      <c r="C190" s="115"/>
      <c r="D190" s="115"/>
      <c r="E190" s="115"/>
      <c r="F190" s="115"/>
      <c r="G190" s="115"/>
      <c r="H190" s="115"/>
      <c r="I190" s="115"/>
      <c r="J190" s="115"/>
      <c r="K190" s="115"/>
      <c r="M190" s="278"/>
      <c r="N190" s="279"/>
      <c r="P190" s="12"/>
    </row>
    <row r="191" spans="1:16" ht="12" hidden="1">
      <c r="A191" s="115"/>
      <c r="B191" s="115"/>
      <c r="C191" s="115"/>
      <c r="D191" s="115"/>
      <c r="E191" s="115"/>
      <c r="F191" s="115"/>
      <c r="G191" s="115"/>
      <c r="H191" s="115"/>
      <c r="I191" s="115"/>
      <c r="J191" s="115"/>
      <c r="K191" s="115"/>
      <c r="M191" s="278"/>
      <c r="N191" s="279"/>
      <c r="P191" s="12"/>
    </row>
    <row r="192" spans="1:16" ht="12" hidden="1">
      <c r="A192" s="115"/>
      <c r="B192" s="115"/>
      <c r="C192" s="115"/>
      <c r="D192" s="115"/>
      <c r="E192" s="115"/>
      <c r="F192" s="115"/>
      <c r="G192" s="115"/>
      <c r="H192" s="115"/>
      <c r="I192" s="115"/>
      <c r="J192" s="115"/>
      <c r="K192" s="115"/>
      <c r="M192" s="278"/>
      <c r="N192" s="279"/>
      <c r="P192" s="12"/>
    </row>
    <row r="193" spans="1:16" ht="12" hidden="1">
      <c r="A193" s="115"/>
      <c r="B193" s="115"/>
      <c r="C193" s="115"/>
      <c r="D193" s="115"/>
      <c r="E193" s="115"/>
      <c r="F193" s="115"/>
      <c r="G193" s="115"/>
      <c r="H193" s="115"/>
      <c r="I193" s="115"/>
      <c r="J193" s="115"/>
      <c r="K193" s="115"/>
      <c r="M193" s="278"/>
      <c r="N193" s="279"/>
      <c r="P193" s="12"/>
    </row>
    <row r="194" spans="1:16" ht="12" hidden="1">
      <c r="A194" s="115"/>
      <c r="B194" s="115"/>
      <c r="C194" s="115"/>
      <c r="D194" s="115"/>
      <c r="E194" s="115"/>
      <c r="F194" s="115"/>
      <c r="G194" s="115"/>
      <c r="H194" s="115"/>
      <c r="I194" s="115"/>
      <c r="J194" s="115"/>
      <c r="K194" s="115"/>
      <c r="M194" s="278"/>
      <c r="N194" s="279"/>
      <c r="P194" s="12"/>
    </row>
    <row r="195" spans="1:16" ht="12" hidden="1">
      <c r="A195" s="115"/>
      <c r="B195" s="115"/>
      <c r="C195" s="115"/>
      <c r="D195" s="115"/>
      <c r="E195" s="115"/>
      <c r="F195" s="115"/>
      <c r="G195" s="115"/>
      <c r="H195" s="115"/>
      <c r="I195" s="115"/>
      <c r="J195" s="115"/>
      <c r="K195" s="115"/>
      <c r="M195" s="278"/>
      <c r="N195" s="279"/>
      <c r="P195" s="12"/>
    </row>
    <row r="196" spans="1:16" ht="12.75" hidden="1" thickBot="1">
      <c r="A196" s="115"/>
      <c r="B196" s="115"/>
      <c r="C196" s="115"/>
      <c r="D196" s="115"/>
      <c r="E196" s="115"/>
      <c r="F196" s="115"/>
      <c r="G196" s="115"/>
      <c r="H196" s="115"/>
      <c r="I196" s="115"/>
      <c r="J196" s="115"/>
      <c r="K196" s="115"/>
      <c r="M196" s="280"/>
      <c r="N196" s="281"/>
      <c r="P196" s="12"/>
    </row>
    <row r="197" spans="1:16" ht="12.75" hidden="1" thickTop="1">
      <c r="A197" s="115"/>
      <c r="B197" s="115"/>
      <c r="C197" s="115"/>
      <c r="D197" s="115"/>
      <c r="E197" s="115"/>
      <c r="F197" s="115"/>
      <c r="G197" s="115"/>
      <c r="H197" s="115"/>
      <c r="I197" s="115"/>
      <c r="J197" s="115"/>
      <c r="K197" s="115"/>
      <c r="M197" s="282"/>
      <c r="N197" s="283"/>
      <c r="P197" s="12"/>
    </row>
    <row r="198" spans="1:16" ht="12" hidden="1">
      <c r="A198" s="115"/>
      <c r="B198" s="115"/>
      <c r="C198" s="115"/>
      <c r="D198" s="115"/>
      <c r="E198" s="115"/>
      <c r="F198" s="115"/>
      <c r="G198" s="115"/>
      <c r="H198" s="115"/>
      <c r="I198" s="115"/>
      <c r="J198" s="115"/>
      <c r="K198" s="115"/>
      <c r="M198" s="269"/>
      <c r="N198" s="284"/>
      <c r="P198" s="12"/>
    </row>
    <row r="199" spans="1:16" ht="12" hidden="1">
      <c r="A199" s="115"/>
      <c r="B199" s="115"/>
      <c r="C199" s="115"/>
      <c r="D199" s="115"/>
      <c r="E199" s="115"/>
      <c r="F199" s="115"/>
      <c r="G199" s="115"/>
      <c r="H199" s="115"/>
      <c r="I199" s="115"/>
      <c r="J199" s="115"/>
      <c r="K199" s="115"/>
      <c r="M199" s="269"/>
      <c r="N199" s="284"/>
      <c r="P199" s="12"/>
    </row>
    <row r="200" spans="1:16" ht="12" hidden="1">
      <c r="A200" s="115"/>
      <c r="B200" s="115"/>
      <c r="C200" s="115"/>
      <c r="D200" s="115"/>
      <c r="E200" s="115"/>
      <c r="F200" s="115"/>
      <c r="G200" s="115"/>
      <c r="H200" s="115"/>
      <c r="I200" s="115"/>
      <c r="J200" s="115"/>
      <c r="K200" s="115"/>
      <c r="M200" s="269"/>
      <c r="N200" s="284"/>
      <c r="P200" s="12"/>
    </row>
    <row r="201" spans="1:16" ht="12" hidden="1">
      <c r="A201" s="115"/>
      <c r="B201" s="115"/>
      <c r="C201" s="115"/>
      <c r="D201" s="115"/>
      <c r="E201" s="115"/>
      <c r="F201" s="115"/>
      <c r="G201" s="115"/>
      <c r="H201" s="115"/>
      <c r="I201" s="115"/>
      <c r="J201" s="115"/>
      <c r="K201" s="115"/>
      <c r="M201" s="269"/>
      <c r="N201" s="284"/>
      <c r="P201" s="12"/>
    </row>
    <row r="202" spans="1:16" ht="12" hidden="1">
      <c r="A202" s="115"/>
      <c r="B202" s="115"/>
      <c r="C202" s="115"/>
      <c r="D202" s="115"/>
      <c r="E202" s="115"/>
      <c r="F202" s="115"/>
      <c r="G202" s="115"/>
      <c r="H202" s="115"/>
      <c r="I202" s="115"/>
      <c r="J202" s="115"/>
      <c r="K202" s="115"/>
      <c r="M202" s="71"/>
      <c r="N202" s="58"/>
      <c r="P202" s="12"/>
    </row>
    <row r="203" spans="1:16" ht="12" hidden="1">
      <c r="A203" s="115"/>
      <c r="B203" s="115"/>
      <c r="C203" s="115"/>
      <c r="D203" s="115"/>
      <c r="E203" s="115"/>
      <c r="F203" s="115"/>
      <c r="G203" s="115"/>
      <c r="H203" s="115"/>
      <c r="I203" s="115"/>
      <c r="J203" s="115"/>
      <c r="K203" s="115"/>
      <c r="M203" s="71"/>
      <c r="N203" s="58"/>
      <c r="P203" s="12"/>
    </row>
    <row r="204" spans="1:16" ht="12" hidden="1">
      <c r="A204" s="115"/>
      <c r="B204" s="115"/>
      <c r="C204" s="115"/>
      <c r="D204" s="115"/>
      <c r="E204" s="115"/>
      <c r="F204" s="115"/>
      <c r="G204" s="115"/>
      <c r="H204" s="115"/>
      <c r="I204" s="115"/>
      <c r="J204" s="115"/>
      <c r="K204" s="115"/>
      <c r="M204" s="71"/>
      <c r="N204" s="58"/>
      <c r="P204" s="12"/>
    </row>
    <row r="205" spans="1:16" ht="12" hidden="1">
      <c r="A205" s="115"/>
      <c r="B205" s="115"/>
      <c r="C205" s="115"/>
      <c r="D205" s="115"/>
      <c r="E205" s="115"/>
      <c r="F205" s="115"/>
      <c r="G205" s="115"/>
      <c r="H205" s="115"/>
      <c r="I205" s="115"/>
      <c r="J205" s="115"/>
      <c r="K205" s="115"/>
      <c r="M205" s="71"/>
      <c r="N205" s="58"/>
      <c r="P205" s="12"/>
    </row>
    <row r="206" spans="1:16" ht="12" hidden="1">
      <c r="A206" s="115"/>
      <c r="B206" s="115"/>
      <c r="C206" s="115"/>
      <c r="D206" s="115"/>
      <c r="E206" s="115"/>
      <c r="F206" s="115"/>
      <c r="G206" s="115"/>
      <c r="H206" s="115"/>
      <c r="I206" s="115"/>
      <c r="J206" s="115"/>
      <c r="K206" s="115"/>
      <c r="M206" s="71"/>
      <c r="N206" s="58"/>
      <c r="P206" s="12"/>
    </row>
    <row r="207" spans="1:16" ht="12" hidden="1">
      <c r="A207" s="115"/>
      <c r="B207" s="115"/>
      <c r="C207" s="115"/>
      <c r="D207" s="115"/>
      <c r="E207" s="115"/>
      <c r="F207" s="115"/>
      <c r="G207" s="115"/>
      <c r="H207" s="115"/>
      <c r="I207" s="115"/>
      <c r="J207" s="115"/>
      <c r="K207" s="115"/>
      <c r="M207" s="71"/>
      <c r="N207" s="58"/>
      <c r="P207" s="12"/>
    </row>
    <row r="208" spans="1:16" ht="12" hidden="1">
      <c r="A208" s="115"/>
      <c r="B208" s="115"/>
      <c r="C208" s="115"/>
      <c r="D208" s="115"/>
      <c r="E208" s="115"/>
      <c r="F208" s="115"/>
      <c r="G208" s="115"/>
      <c r="H208" s="115"/>
      <c r="I208" s="115"/>
      <c r="J208" s="115"/>
      <c r="K208" s="115"/>
      <c r="M208" s="71"/>
      <c r="N208" s="58"/>
      <c r="P208" s="12"/>
    </row>
    <row r="209" spans="1:16" ht="12" hidden="1">
      <c r="A209" s="115"/>
      <c r="B209" s="115"/>
      <c r="C209" s="115"/>
      <c r="D209" s="115"/>
      <c r="E209" s="115"/>
      <c r="F209" s="115"/>
      <c r="G209" s="115"/>
      <c r="H209" s="115"/>
      <c r="I209" s="115"/>
      <c r="J209" s="115"/>
      <c r="K209" s="115"/>
      <c r="M209" s="71"/>
      <c r="N209" s="58"/>
      <c r="P209" s="12"/>
    </row>
    <row r="210" spans="1:16" ht="12" hidden="1">
      <c r="A210" s="115"/>
      <c r="B210" s="115"/>
      <c r="C210" s="115"/>
      <c r="D210" s="115"/>
      <c r="E210" s="115"/>
      <c r="F210" s="115"/>
      <c r="G210" s="115"/>
      <c r="H210" s="115"/>
      <c r="I210" s="115"/>
      <c r="J210" s="115"/>
      <c r="K210" s="115"/>
      <c r="M210" s="71"/>
      <c r="N210" s="58"/>
      <c r="P210" s="12"/>
    </row>
    <row r="211" spans="1:16" ht="12" hidden="1">
      <c r="A211" s="115"/>
      <c r="B211" s="115"/>
      <c r="C211" s="115"/>
      <c r="D211" s="115"/>
      <c r="E211" s="115"/>
      <c r="F211" s="115"/>
      <c r="G211" s="115"/>
      <c r="H211" s="115"/>
      <c r="I211" s="115"/>
      <c r="J211" s="115"/>
      <c r="K211" s="115"/>
      <c r="M211" s="71"/>
      <c r="N211" s="58"/>
      <c r="P211" s="12"/>
    </row>
    <row r="212" spans="1:16" ht="12" hidden="1">
      <c r="A212" s="115"/>
      <c r="B212" s="115"/>
      <c r="C212" s="115"/>
      <c r="D212" s="115"/>
      <c r="E212" s="115"/>
      <c r="F212" s="115"/>
      <c r="G212" s="115"/>
      <c r="H212" s="115"/>
      <c r="I212" s="115"/>
      <c r="J212" s="115"/>
      <c r="K212" s="115"/>
      <c r="M212" s="71"/>
      <c r="N212" s="58"/>
      <c r="P212" s="12"/>
    </row>
    <row r="213" spans="1:16" ht="12" hidden="1">
      <c r="A213" s="115"/>
      <c r="B213" s="115"/>
      <c r="C213" s="115"/>
      <c r="D213" s="115"/>
      <c r="E213" s="115"/>
      <c r="F213" s="115"/>
      <c r="G213" s="115"/>
      <c r="H213" s="115"/>
      <c r="I213" s="115"/>
      <c r="J213" s="115"/>
      <c r="K213" s="115"/>
      <c r="M213" s="71"/>
      <c r="N213" s="58"/>
      <c r="P213" s="12"/>
    </row>
    <row r="214" spans="1:16" ht="12" hidden="1">
      <c r="A214" s="115"/>
      <c r="B214" s="115"/>
      <c r="C214" s="115"/>
      <c r="D214" s="115"/>
      <c r="E214" s="115"/>
      <c r="F214" s="115"/>
      <c r="G214" s="115"/>
      <c r="H214" s="115"/>
      <c r="I214" s="115"/>
      <c r="J214" s="115"/>
      <c r="K214" s="115"/>
      <c r="M214" s="71"/>
      <c r="N214" s="58"/>
      <c r="P214" s="12"/>
    </row>
    <row r="215" spans="1:16" ht="12" hidden="1">
      <c r="A215" s="115"/>
      <c r="B215" s="115"/>
      <c r="C215" s="115"/>
      <c r="D215" s="115"/>
      <c r="E215" s="115"/>
      <c r="F215" s="115"/>
      <c r="G215" s="115"/>
      <c r="H215" s="115"/>
      <c r="I215" s="115"/>
      <c r="J215" s="115"/>
      <c r="K215" s="115"/>
      <c r="M215" s="71"/>
      <c r="N215" s="58"/>
      <c r="P215" s="12"/>
    </row>
    <row r="216" spans="1:16" ht="12" hidden="1">
      <c r="A216" s="115"/>
      <c r="B216" s="115"/>
      <c r="C216" s="115"/>
      <c r="D216" s="115"/>
      <c r="E216" s="115"/>
      <c r="F216" s="115"/>
      <c r="G216" s="115"/>
      <c r="H216" s="115"/>
      <c r="I216" s="115"/>
      <c r="J216" s="115"/>
      <c r="K216" s="115"/>
      <c r="M216" s="71"/>
      <c r="N216" s="58"/>
      <c r="P216" s="12"/>
    </row>
    <row r="217" spans="1:16" ht="12" hidden="1">
      <c r="A217" s="115"/>
      <c r="B217" s="115"/>
      <c r="C217" s="115"/>
      <c r="D217" s="115"/>
      <c r="E217" s="115"/>
      <c r="F217" s="115"/>
      <c r="G217" s="115"/>
      <c r="H217" s="115"/>
      <c r="I217" s="115"/>
      <c r="J217" s="115"/>
      <c r="K217" s="115"/>
      <c r="M217" s="71"/>
      <c r="N217" s="58"/>
      <c r="P217" s="12"/>
    </row>
    <row r="218" spans="1:16" ht="12" hidden="1">
      <c r="A218" s="115"/>
      <c r="B218" s="115"/>
      <c r="C218" s="115"/>
      <c r="D218" s="115"/>
      <c r="E218" s="115"/>
      <c r="F218" s="115"/>
      <c r="G218" s="115"/>
      <c r="H218" s="115"/>
      <c r="I218" s="115"/>
      <c r="J218" s="115"/>
      <c r="K218" s="115"/>
      <c r="M218" s="71"/>
      <c r="N218" s="58"/>
      <c r="P218" s="12"/>
    </row>
    <row r="219" spans="1:16" ht="12" hidden="1">
      <c r="A219" s="115"/>
      <c r="B219" s="115"/>
      <c r="C219" s="115"/>
      <c r="D219" s="115"/>
      <c r="E219" s="115"/>
      <c r="F219" s="115"/>
      <c r="G219" s="115"/>
      <c r="H219" s="115"/>
      <c r="I219" s="115"/>
      <c r="J219" s="115"/>
      <c r="K219" s="115"/>
      <c r="M219" s="71"/>
      <c r="N219" s="58"/>
      <c r="P219" s="12"/>
    </row>
    <row r="220" spans="1:16" ht="12" hidden="1">
      <c r="A220" s="115"/>
      <c r="B220" s="115"/>
      <c r="C220" s="115"/>
      <c r="D220" s="115"/>
      <c r="E220" s="115"/>
      <c r="F220" s="115"/>
      <c r="G220" s="115"/>
      <c r="H220" s="115"/>
      <c r="I220" s="115"/>
      <c r="J220" s="115"/>
      <c r="K220" s="115"/>
      <c r="M220" s="71"/>
      <c r="N220" s="58"/>
      <c r="P220" s="12"/>
    </row>
    <row r="221" spans="1:16" ht="12" hidden="1">
      <c r="A221" s="115"/>
      <c r="B221" s="115"/>
      <c r="C221" s="115"/>
      <c r="D221" s="115"/>
      <c r="E221" s="115"/>
      <c r="F221" s="115"/>
      <c r="G221" s="115"/>
      <c r="H221" s="115"/>
      <c r="I221" s="115"/>
      <c r="J221" s="115"/>
      <c r="K221" s="115"/>
      <c r="M221" s="71"/>
      <c r="N221" s="58"/>
      <c r="P221" s="12"/>
    </row>
    <row r="222" spans="1:16" ht="12" hidden="1">
      <c r="A222" s="115"/>
      <c r="B222" s="115"/>
      <c r="C222" s="115"/>
      <c r="D222" s="115"/>
      <c r="E222" s="115"/>
      <c r="F222" s="115"/>
      <c r="G222" s="115"/>
      <c r="H222" s="115"/>
      <c r="I222" s="115"/>
      <c r="J222" s="115"/>
      <c r="K222" s="115"/>
      <c r="M222" s="71"/>
      <c r="N222" s="58"/>
      <c r="P222" s="12"/>
    </row>
    <row r="223" spans="1:16" ht="12" hidden="1">
      <c r="A223" s="115"/>
      <c r="B223" s="115"/>
      <c r="C223" s="115"/>
      <c r="D223" s="115"/>
      <c r="E223" s="115"/>
      <c r="F223" s="115"/>
      <c r="G223" s="115"/>
      <c r="H223" s="115"/>
      <c r="I223" s="115"/>
      <c r="J223" s="115"/>
      <c r="K223" s="115"/>
      <c r="M223" s="71"/>
      <c r="N223" s="58"/>
      <c r="P223" s="12"/>
    </row>
    <row r="224" spans="1:16" ht="12" hidden="1">
      <c r="A224" s="115"/>
      <c r="B224" s="115"/>
      <c r="C224" s="115"/>
      <c r="D224" s="115"/>
      <c r="E224" s="115"/>
      <c r="F224" s="115"/>
      <c r="G224" s="115"/>
      <c r="H224" s="115"/>
      <c r="I224" s="115"/>
      <c r="J224" s="115"/>
      <c r="K224" s="115"/>
      <c r="M224" s="71"/>
      <c r="N224" s="58"/>
      <c r="P224" s="12"/>
    </row>
    <row r="225" spans="1:16" ht="12" hidden="1">
      <c r="A225" s="115"/>
      <c r="B225" s="115"/>
      <c r="C225" s="115"/>
      <c r="D225" s="115"/>
      <c r="E225" s="115"/>
      <c r="F225" s="115"/>
      <c r="G225" s="115"/>
      <c r="H225" s="115"/>
      <c r="I225" s="115"/>
      <c r="J225" s="115"/>
      <c r="K225" s="115"/>
      <c r="M225" s="71"/>
      <c r="N225" s="58"/>
      <c r="P225" s="12"/>
    </row>
    <row r="226" spans="1:16" ht="12" hidden="1">
      <c r="A226" s="115"/>
      <c r="B226" s="115"/>
      <c r="C226" s="115"/>
      <c r="D226" s="115"/>
      <c r="E226" s="115"/>
      <c r="F226" s="115"/>
      <c r="G226" s="115"/>
      <c r="H226" s="115"/>
      <c r="I226" s="115"/>
      <c r="J226" s="115"/>
      <c r="K226" s="115"/>
      <c r="M226" s="71"/>
      <c r="N226" s="58"/>
      <c r="P226" s="12"/>
    </row>
    <row r="227" spans="1:16" ht="12" hidden="1">
      <c r="A227" s="115"/>
      <c r="B227" s="115"/>
      <c r="C227" s="115"/>
      <c r="D227" s="115"/>
      <c r="E227" s="115"/>
      <c r="F227" s="115"/>
      <c r="G227" s="115"/>
      <c r="H227" s="115"/>
      <c r="I227" s="115"/>
      <c r="J227" s="115"/>
      <c r="K227" s="115"/>
      <c r="M227" s="71"/>
      <c r="N227" s="58"/>
      <c r="P227" s="12"/>
    </row>
    <row r="228" spans="1:16" ht="12" hidden="1">
      <c r="A228" s="115"/>
      <c r="B228" s="115"/>
      <c r="C228" s="115"/>
      <c r="D228" s="115"/>
      <c r="E228" s="115"/>
      <c r="F228" s="115"/>
      <c r="G228" s="115"/>
      <c r="H228" s="115"/>
      <c r="I228" s="115"/>
      <c r="J228" s="115"/>
      <c r="K228" s="115"/>
      <c r="M228" s="71"/>
      <c r="N228" s="58"/>
      <c r="P228" s="12"/>
    </row>
    <row r="229" spans="1:16" ht="12" hidden="1">
      <c r="A229" s="115"/>
      <c r="B229" s="115"/>
      <c r="C229" s="115"/>
      <c r="D229" s="115"/>
      <c r="E229" s="115"/>
      <c r="F229" s="115"/>
      <c r="G229" s="115"/>
      <c r="H229" s="115"/>
      <c r="I229" s="115"/>
      <c r="J229" s="115"/>
      <c r="K229" s="115"/>
      <c r="M229" s="71"/>
      <c r="N229" s="58"/>
      <c r="P229" s="12"/>
    </row>
    <row r="230" spans="1:16" ht="12" hidden="1">
      <c r="A230" s="115"/>
      <c r="B230" s="115"/>
      <c r="C230" s="115"/>
      <c r="D230" s="115"/>
      <c r="E230" s="115"/>
      <c r="F230" s="115"/>
      <c r="G230" s="115"/>
      <c r="H230" s="115"/>
      <c r="I230" s="115"/>
      <c r="J230" s="115"/>
      <c r="K230" s="115"/>
      <c r="M230" s="71"/>
      <c r="N230" s="58"/>
      <c r="P230" s="12"/>
    </row>
    <row r="231" spans="1:16" ht="12" hidden="1">
      <c r="A231" s="115"/>
      <c r="B231" s="115"/>
      <c r="C231" s="115"/>
      <c r="D231" s="115"/>
      <c r="E231" s="115"/>
      <c r="F231" s="115"/>
      <c r="G231" s="115"/>
      <c r="H231" s="115"/>
      <c r="I231" s="115"/>
      <c r="J231" s="115"/>
      <c r="K231" s="115"/>
      <c r="M231" s="71"/>
      <c r="N231" s="58"/>
      <c r="P231" s="12"/>
    </row>
    <row r="232" spans="1:16" ht="12" hidden="1">
      <c r="A232" s="115"/>
      <c r="B232" s="115"/>
      <c r="C232" s="115"/>
      <c r="D232" s="115"/>
      <c r="E232" s="115"/>
      <c r="F232" s="115"/>
      <c r="G232" s="115"/>
      <c r="H232" s="115"/>
      <c r="I232" s="115"/>
      <c r="J232" s="115"/>
      <c r="K232" s="115"/>
      <c r="M232" s="71"/>
      <c r="N232" s="58"/>
      <c r="P232" s="12"/>
    </row>
    <row r="233" spans="1:16" ht="12" hidden="1">
      <c r="A233" s="115"/>
      <c r="B233" s="115"/>
      <c r="C233" s="115"/>
      <c r="D233" s="115"/>
      <c r="E233" s="115"/>
      <c r="F233" s="115"/>
      <c r="G233" s="115"/>
      <c r="H233" s="115"/>
      <c r="I233" s="115"/>
      <c r="J233" s="115"/>
      <c r="K233" s="115"/>
      <c r="M233" s="71"/>
      <c r="N233" s="58"/>
      <c r="P233" s="12"/>
    </row>
    <row r="234" spans="1:16" ht="12" hidden="1">
      <c r="A234" s="115"/>
      <c r="B234" s="115"/>
      <c r="C234" s="115"/>
      <c r="D234" s="115"/>
      <c r="E234" s="115"/>
      <c r="F234" s="115"/>
      <c r="G234" s="115"/>
      <c r="H234" s="115"/>
      <c r="I234" s="115"/>
      <c r="J234" s="115"/>
      <c r="K234" s="115"/>
      <c r="M234" s="71"/>
      <c r="N234" s="58"/>
      <c r="P234" s="12"/>
    </row>
    <row r="235" spans="1:16" ht="12" hidden="1">
      <c r="A235" s="115"/>
      <c r="B235" s="115"/>
      <c r="C235" s="115"/>
      <c r="D235" s="115"/>
      <c r="E235" s="115"/>
      <c r="F235" s="115"/>
      <c r="G235" s="115"/>
      <c r="H235" s="115"/>
      <c r="I235" s="115"/>
      <c r="J235" s="115"/>
      <c r="K235" s="115"/>
      <c r="M235" s="71"/>
      <c r="N235" s="58"/>
      <c r="P235" s="12"/>
    </row>
    <row r="236" spans="1:16" ht="12" hidden="1">
      <c r="A236" s="115"/>
      <c r="B236" s="115"/>
      <c r="C236" s="115"/>
      <c r="D236" s="115"/>
      <c r="E236" s="115"/>
      <c r="F236" s="115"/>
      <c r="G236" s="115"/>
      <c r="H236" s="115"/>
      <c r="I236" s="115"/>
      <c r="J236" s="115"/>
      <c r="K236" s="115"/>
      <c r="M236" s="71"/>
      <c r="N236" s="58"/>
      <c r="P236" s="12"/>
    </row>
    <row r="237" spans="1:16" ht="12" hidden="1">
      <c r="A237" s="115"/>
      <c r="B237" s="115"/>
      <c r="C237" s="115"/>
      <c r="D237" s="115"/>
      <c r="E237" s="115"/>
      <c r="F237" s="115"/>
      <c r="G237" s="115"/>
      <c r="H237" s="115"/>
      <c r="I237" s="115"/>
      <c r="J237" s="115"/>
      <c r="K237" s="115"/>
      <c r="M237" s="71"/>
      <c r="N237" s="58"/>
      <c r="P237" s="12"/>
    </row>
    <row r="238" spans="1:16" ht="12" hidden="1">
      <c r="A238" s="115"/>
      <c r="B238" s="115"/>
      <c r="C238" s="115"/>
      <c r="D238" s="115"/>
      <c r="E238" s="115"/>
      <c r="F238" s="115"/>
      <c r="G238" s="115"/>
      <c r="H238" s="115"/>
      <c r="I238" s="115"/>
      <c r="J238" s="115"/>
      <c r="K238" s="115"/>
      <c r="M238" s="71"/>
      <c r="N238" s="58"/>
      <c r="P238" s="12"/>
    </row>
    <row r="239" spans="1:16" ht="12" hidden="1">
      <c r="A239" s="115"/>
      <c r="B239" s="115"/>
      <c r="C239" s="115"/>
      <c r="D239" s="115"/>
      <c r="E239" s="115"/>
      <c r="F239" s="115"/>
      <c r="G239" s="115"/>
      <c r="H239" s="115"/>
      <c r="I239" s="115"/>
      <c r="J239" s="115"/>
      <c r="K239" s="115"/>
      <c r="M239" s="71"/>
      <c r="N239" s="58"/>
      <c r="P239" s="12"/>
    </row>
    <row r="240" spans="1:16" ht="12" hidden="1">
      <c r="A240" s="115"/>
      <c r="B240" s="115"/>
      <c r="C240" s="115"/>
      <c r="D240" s="115"/>
      <c r="E240" s="115"/>
      <c r="F240" s="115"/>
      <c r="G240" s="115"/>
      <c r="H240" s="115"/>
      <c r="I240" s="115"/>
      <c r="J240" s="115"/>
      <c r="K240" s="115"/>
      <c r="M240" s="71"/>
      <c r="N240" s="58"/>
      <c r="P240" s="12"/>
    </row>
    <row r="241" spans="1:16" ht="12" hidden="1">
      <c r="A241" s="115"/>
      <c r="B241" s="115"/>
      <c r="C241" s="115"/>
      <c r="D241" s="115"/>
      <c r="E241" s="115"/>
      <c r="F241" s="115"/>
      <c r="G241" s="115"/>
      <c r="H241" s="115"/>
      <c r="I241" s="115"/>
      <c r="J241" s="115"/>
      <c r="K241" s="115"/>
      <c r="M241" s="71"/>
      <c r="N241" s="58"/>
      <c r="P241" s="12"/>
    </row>
    <row r="242" spans="1:16" ht="12" hidden="1">
      <c r="A242" s="115"/>
      <c r="B242" s="115"/>
      <c r="C242" s="115"/>
      <c r="D242" s="115"/>
      <c r="E242" s="115"/>
      <c r="F242" s="115"/>
      <c r="G242" s="115"/>
      <c r="H242" s="115"/>
      <c r="I242" s="115"/>
      <c r="J242" s="115"/>
      <c r="K242" s="115"/>
      <c r="M242" s="71"/>
      <c r="N242" s="58"/>
      <c r="P242" s="12"/>
    </row>
    <row r="243" spans="1:16" ht="12" hidden="1">
      <c r="A243" s="115"/>
      <c r="B243" s="115"/>
      <c r="C243" s="115"/>
      <c r="D243" s="115"/>
      <c r="E243" s="115"/>
      <c r="F243" s="115"/>
      <c r="G243" s="115"/>
      <c r="H243" s="115"/>
      <c r="I243" s="115"/>
      <c r="J243" s="115"/>
      <c r="K243" s="115"/>
      <c r="M243" s="71"/>
      <c r="N243" s="58"/>
      <c r="P243" s="12"/>
    </row>
    <row r="244" spans="1:16" ht="12" hidden="1">
      <c r="A244" s="115"/>
      <c r="B244" s="115"/>
      <c r="C244" s="115"/>
      <c r="D244" s="115"/>
      <c r="E244" s="115"/>
      <c r="F244" s="115"/>
      <c r="G244" s="115"/>
      <c r="H244" s="115"/>
      <c r="I244" s="115"/>
      <c r="J244" s="115"/>
      <c r="K244" s="115"/>
      <c r="M244" s="71"/>
      <c r="N244" s="58"/>
      <c r="P244" s="12"/>
    </row>
    <row r="245" spans="1:16" ht="12" hidden="1">
      <c r="A245" s="115"/>
      <c r="B245" s="115"/>
      <c r="C245" s="115"/>
      <c r="D245" s="115"/>
      <c r="E245" s="115"/>
      <c r="F245" s="115"/>
      <c r="G245" s="115"/>
      <c r="H245" s="115"/>
      <c r="I245" s="115"/>
      <c r="J245" s="115"/>
      <c r="K245" s="115"/>
      <c r="M245" s="71"/>
      <c r="N245" s="58"/>
      <c r="P245" s="12"/>
    </row>
    <row r="246" spans="1:16" ht="12" hidden="1">
      <c r="A246" s="115"/>
      <c r="B246" s="115"/>
      <c r="C246" s="115"/>
      <c r="D246" s="115"/>
      <c r="E246" s="115"/>
      <c r="F246" s="115"/>
      <c r="G246" s="115"/>
      <c r="H246" s="115"/>
      <c r="I246" s="115"/>
      <c r="J246" s="115"/>
      <c r="K246" s="115"/>
      <c r="M246" s="71"/>
      <c r="N246" s="58"/>
      <c r="P246" s="12"/>
    </row>
    <row r="247" spans="1:16" ht="12" hidden="1">
      <c r="A247" s="115"/>
      <c r="B247" s="115"/>
      <c r="C247" s="115"/>
      <c r="D247" s="115"/>
      <c r="E247" s="115"/>
      <c r="F247" s="115"/>
      <c r="G247" s="115"/>
      <c r="H247" s="115"/>
      <c r="I247" s="115"/>
      <c r="J247" s="115"/>
      <c r="K247" s="115"/>
      <c r="M247" s="71"/>
      <c r="N247" s="58"/>
      <c r="P247" s="12"/>
    </row>
    <row r="248" spans="1:16" ht="12" hidden="1">
      <c r="A248" s="115"/>
      <c r="B248" s="115"/>
      <c r="C248" s="115"/>
      <c r="D248" s="115"/>
      <c r="E248" s="115"/>
      <c r="F248" s="115"/>
      <c r="G248" s="115"/>
      <c r="H248" s="115"/>
      <c r="I248" s="115"/>
      <c r="J248" s="115"/>
      <c r="K248" s="115"/>
      <c r="M248" s="71"/>
      <c r="N248" s="58"/>
      <c r="P248" s="12"/>
    </row>
    <row r="249" spans="1:16" ht="12" hidden="1">
      <c r="A249" s="115"/>
      <c r="B249" s="115"/>
      <c r="C249" s="115"/>
      <c r="D249" s="115"/>
      <c r="E249" s="115"/>
      <c r="F249" s="115"/>
      <c r="G249" s="115"/>
      <c r="H249" s="115"/>
      <c r="I249" s="115"/>
      <c r="J249" s="115"/>
      <c r="K249" s="115"/>
      <c r="M249" s="71"/>
      <c r="N249" s="58"/>
      <c r="P249" s="12"/>
    </row>
    <row r="250" spans="1:16" ht="12" hidden="1">
      <c r="A250" s="115"/>
      <c r="B250" s="115"/>
      <c r="C250" s="115"/>
      <c r="D250" s="115"/>
      <c r="E250" s="115"/>
      <c r="F250" s="115"/>
      <c r="G250" s="115"/>
      <c r="H250" s="115"/>
      <c r="I250" s="115"/>
      <c r="J250" s="115"/>
      <c r="K250" s="115"/>
      <c r="M250" s="71"/>
      <c r="N250" s="58"/>
      <c r="P250" s="12"/>
    </row>
    <row r="251" spans="1:16" ht="12" hidden="1">
      <c r="A251" s="115"/>
      <c r="B251" s="115"/>
      <c r="C251" s="115"/>
      <c r="D251" s="115"/>
      <c r="E251" s="115"/>
      <c r="F251" s="115"/>
      <c r="G251" s="115"/>
      <c r="H251" s="115"/>
      <c r="I251" s="115"/>
      <c r="J251" s="115"/>
      <c r="K251" s="115"/>
      <c r="M251" s="71"/>
      <c r="N251" s="58"/>
      <c r="P251" s="12"/>
    </row>
    <row r="252" spans="1:16" ht="12" hidden="1">
      <c r="A252" s="115"/>
      <c r="B252" s="115"/>
      <c r="C252" s="115"/>
      <c r="D252" s="115"/>
      <c r="E252" s="115"/>
      <c r="F252" s="115"/>
      <c r="G252" s="115"/>
      <c r="H252" s="115"/>
      <c r="I252" s="115"/>
      <c r="J252" s="115"/>
      <c r="K252" s="115"/>
      <c r="M252" s="71"/>
      <c r="N252" s="58"/>
      <c r="P252" s="12"/>
    </row>
    <row r="253" spans="1:16" ht="12" hidden="1">
      <c r="A253" s="115"/>
      <c r="B253" s="115"/>
      <c r="C253" s="115"/>
      <c r="D253" s="115"/>
      <c r="E253" s="115"/>
      <c r="F253" s="115"/>
      <c r="G253" s="115"/>
      <c r="H253" s="115"/>
      <c r="I253" s="115"/>
      <c r="J253" s="115"/>
      <c r="K253" s="115"/>
      <c r="M253" s="71"/>
      <c r="N253" s="58"/>
      <c r="P253" s="12"/>
    </row>
    <row r="254" spans="1:16" ht="12" hidden="1">
      <c r="A254" s="115"/>
      <c r="B254" s="115"/>
      <c r="C254" s="115"/>
      <c r="D254" s="115"/>
      <c r="E254" s="115"/>
      <c r="F254" s="115"/>
      <c r="G254" s="115"/>
      <c r="H254" s="115"/>
      <c r="I254" s="115"/>
      <c r="J254" s="115"/>
      <c r="K254" s="115"/>
      <c r="M254" s="71"/>
      <c r="N254" s="58"/>
      <c r="P254" s="12"/>
    </row>
    <row r="255" spans="1:16" ht="12" hidden="1">
      <c r="A255" s="115"/>
      <c r="B255" s="115"/>
      <c r="C255" s="115"/>
      <c r="D255" s="115"/>
      <c r="E255" s="115"/>
      <c r="F255" s="115"/>
      <c r="G255" s="115"/>
      <c r="H255" s="115"/>
      <c r="I255" s="115"/>
      <c r="J255" s="115"/>
      <c r="K255" s="115"/>
      <c r="M255" s="71"/>
      <c r="N255" s="58"/>
      <c r="P255" s="12"/>
    </row>
    <row r="256" spans="1:16" ht="12" hidden="1">
      <c r="A256" s="115"/>
      <c r="B256" s="115"/>
      <c r="C256" s="115"/>
      <c r="D256" s="115"/>
      <c r="E256" s="115"/>
      <c r="F256" s="115"/>
      <c r="G256" s="115"/>
      <c r="H256" s="115"/>
      <c r="I256" s="115"/>
      <c r="J256" s="115"/>
      <c r="K256" s="115"/>
      <c r="M256" s="71"/>
      <c r="N256" s="58"/>
      <c r="P256" s="12"/>
    </row>
    <row r="257" spans="1:16" ht="12" hidden="1">
      <c r="A257" s="115"/>
      <c r="B257" s="115"/>
      <c r="C257" s="115"/>
      <c r="D257" s="115"/>
      <c r="E257" s="115"/>
      <c r="F257" s="115"/>
      <c r="G257" s="115"/>
      <c r="H257" s="115"/>
      <c r="I257" s="115"/>
      <c r="J257" s="115"/>
      <c r="K257" s="115"/>
      <c r="M257" s="71"/>
      <c r="N257" s="58"/>
      <c r="P257" s="12"/>
    </row>
    <row r="258" spans="1:16" ht="12" hidden="1">
      <c r="A258" s="115"/>
      <c r="B258" s="115"/>
      <c r="C258" s="115"/>
      <c r="D258" s="115"/>
      <c r="E258" s="115"/>
      <c r="F258" s="115"/>
      <c r="G258" s="115"/>
      <c r="H258" s="115"/>
      <c r="I258" s="115"/>
      <c r="J258" s="115"/>
      <c r="K258" s="115"/>
      <c r="M258" s="71"/>
      <c r="N258" s="58"/>
      <c r="P258" s="12"/>
    </row>
    <row r="259" spans="1:16" ht="12" hidden="1">
      <c r="A259" s="115"/>
      <c r="B259" s="115"/>
      <c r="C259" s="115"/>
      <c r="D259" s="115"/>
      <c r="E259" s="115"/>
      <c r="F259" s="115"/>
      <c r="G259" s="115"/>
      <c r="H259" s="115"/>
      <c r="I259" s="115"/>
      <c r="J259" s="115"/>
      <c r="K259" s="115"/>
      <c r="M259" s="71"/>
      <c r="N259" s="58"/>
      <c r="P259" s="12"/>
    </row>
    <row r="260" spans="1:16" ht="12" hidden="1">
      <c r="A260" s="115"/>
      <c r="B260" s="115"/>
      <c r="C260" s="115"/>
      <c r="D260" s="115"/>
      <c r="E260" s="115"/>
      <c r="F260" s="115"/>
      <c r="G260" s="115"/>
      <c r="H260" s="115"/>
      <c r="I260" s="115"/>
      <c r="J260" s="115"/>
      <c r="K260" s="115"/>
      <c r="M260" s="71"/>
      <c r="N260" s="58"/>
      <c r="P260" s="12"/>
    </row>
    <row r="261" spans="1:16" ht="12" hidden="1">
      <c r="A261" s="115"/>
      <c r="B261" s="115"/>
      <c r="C261" s="115"/>
      <c r="D261" s="115"/>
      <c r="E261" s="115"/>
      <c r="F261" s="115"/>
      <c r="G261" s="115"/>
      <c r="H261" s="115"/>
      <c r="I261" s="115"/>
      <c r="J261" s="115"/>
      <c r="K261" s="115"/>
      <c r="M261" s="71"/>
      <c r="N261" s="58"/>
      <c r="P261" s="12"/>
    </row>
    <row r="262" spans="1:16" ht="12" hidden="1">
      <c r="A262" s="115"/>
      <c r="B262" s="115"/>
      <c r="C262" s="115"/>
      <c r="D262" s="115"/>
      <c r="E262" s="115"/>
      <c r="F262" s="115"/>
      <c r="G262" s="115"/>
      <c r="H262" s="115"/>
      <c r="I262" s="115"/>
      <c r="J262" s="115"/>
      <c r="K262" s="115"/>
      <c r="M262" s="71"/>
      <c r="N262" s="58"/>
      <c r="P262" s="12"/>
    </row>
    <row r="263" spans="1:16" ht="12" hidden="1">
      <c r="A263" s="115"/>
      <c r="B263" s="115"/>
      <c r="C263" s="115"/>
      <c r="D263" s="115"/>
      <c r="E263" s="115"/>
      <c r="F263" s="115"/>
      <c r="G263" s="115"/>
      <c r="H263" s="115"/>
      <c r="I263" s="115"/>
      <c r="J263" s="115"/>
      <c r="K263" s="115"/>
      <c r="M263" s="71"/>
      <c r="N263" s="58"/>
      <c r="P263" s="12"/>
    </row>
    <row r="264" spans="1:16" ht="12" hidden="1">
      <c r="A264" s="115"/>
      <c r="B264" s="115"/>
      <c r="C264" s="115"/>
      <c r="D264" s="115"/>
      <c r="E264" s="115"/>
      <c r="F264" s="115"/>
      <c r="G264" s="115"/>
      <c r="H264" s="115"/>
      <c r="I264" s="115"/>
      <c r="J264" s="115"/>
      <c r="K264" s="115"/>
      <c r="M264" s="71"/>
      <c r="N264" s="58"/>
      <c r="P264" s="12"/>
    </row>
    <row r="265" spans="1:16" ht="12" hidden="1">
      <c r="A265" s="115"/>
      <c r="B265" s="115"/>
      <c r="C265" s="115"/>
      <c r="D265" s="115"/>
      <c r="E265" s="115"/>
      <c r="F265" s="115"/>
      <c r="G265" s="115"/>
      <c r="H265" s="115"/>
      <c r="I265" s="115"/>
      <c r="J265" s="115"/>
      <c r="K265" s="115"/>
      <c r="M265" s="71"/>
      <c r="N265" s="58"/>
      <c r="P265" s="12"/>
    </row>
    <row r="266" spans="1:16" ht="12" hidden="1">
      <c r="A266" s="115"/>
      <c r="B266" s="115"/>
      <c r="C266" s="115"/>
      <c r="D266" s="115"/>
      <c r="E266" s="115"/>
      <c r="F266" s="115"/>
      <c r="G266" s="115"/>
      <c r="H266" s="115"/>
      <c r="I266" s="115"/>
      <c r="J266" s="115"/>
      <c r="K266" s="115"/>
      <c r="M266" s="71"/>
      <c r="N266" s="58"/>
      <c r="P266" s="12"/>
    </row>
    <row r="267" spans="1:16" ht="12" hidden="1">
      <c r="A267" s="115"/>
      <c r="B267" s="115"/>
      <c r="C267" s="115"/>
      <c r="D267" s="115"/>
      <c r="E267" s="115"/>
      <c r="F267" s="115"/>
      <c r="G267" s="115"/>
      <c r="H267" s="115"/>
      <c r="I267" s="115"/>
      <c r="J267" s="115"/>
      <c r="K267" s="115"/>
      <c r="M267" s="71"/>
      <c r="N267" s="58"/>
      <c r="P267" s="12"/>
    </row>
    <row r="268" spans="1:16" ht="12" hidden="1">
      <c r="A268" s="115"/>
      <c r="B268" s="115"/>
      <c r="C268" s="115"/>
      <c r="D268" s="115"/>
      <c r="E268" s="115"/>
      <c r="F268" s="115"/>
      <c r="G268" s="115"/>
      <c r="H268" s="115"/>
      <c r="I268" s="115"/>
      <c r="J268" s="115"/>
      <c r="K268" s="115"/>
      <c r="M268" s="71"/>
      <c r="N268" s="58"/>
      <c r="P268" s="12"/>
    </row>
    <row r="269" spans="1:16" ht="12" hidden="1">
      <c r="A269" s="115"/>
      <c r="B269" s="115"/>
      <c r="C269" s="115"/>
      <c r="D269" s="115"/>
      <c r="E269" s="115"/>
      <c r="F269" s="115"/>
      <c r="G269" s="115"/>
      <c r="H269" s="115"/>
      <c r="I269" s="115"/>
      <c r="J269" s="115"/>
      <c r="K269" s="115"/>
      <c r="M269" s="71"/>
      <c r="N269" s="58"/>
      <c r="P269" s="12"/>
    </row>
    <row r="270" spans="1:16" ht="12" hidden="1">
      <c r="A270" s="115"/>
      <c r="B270" s="115"/>
      <c r="C270" s="115"/>
      <c r="D270" s="115"/>
      <c r="E270" s="115"/>
      <c r="F270" s="115"/>
      <c r="G270" s="115"/>
      <c r="H270" s="115"/>
      <c r="I270" s="115"/>
      <c r="J270" s="115"/>
      <c r="K270" s="115"/>
      <c r="M270" s="71"/>
      <c r="N270" s="58"/>
      <c r="P270" s="12"/>
    </row>
    <row r="271" spans="1:16" ht="12" hidden="1">
      <c r="A271" s="115"/>
      <c r="B271" s="115"/>
      <c r="C271" s="115"/>
      <c r="D271" s="115"/>
      <c r="E271" s="115"/>
      <c r="F271" s="115"/>
      <c r="G271" s="115"/>
      <c r="H271" s="115"/>
      <c r="I271" s="115"/>
      <c r="J271" s="115"/>
      <c r="K271" s="115"/>
      <c r="M271" s="71"/>
      <c r="N271" s="58"/>
      <c r="P271" s="12"/>
    </row>
    <row r="272" spans="1:16" ht="12" hidden="1">
      <c r="A272" s="115"/>
      <c r="B272" s="115"/>
      <c r="C272" s="115"/>
      <c r="D272" s="115"/>
      <c r="E272" s="115"/>
      <c r="F272" s="115"/>
      <c r="G272" s="115"/>
      <c r="H272" s="115"/>
      <c r="I272" s="115"/>
      <c r="J272" s="115"/>
      <c r="K272" s="115"/>
      <c r="M272" s="71"/>
      <c r="N272" s="58"/>
      <c r="P272" s="12"/>
    </row>
    <row r="273" spans="1:16" ht="12" hidden="1">
      <c r="A273" s="115"/>
      <c r="B273" s="115"/>
      <c r="C273" s="115"/>
      <c r="D273" s="115"/>
      <c r="E273" s="115"/>
      <c r="F273" s="115"/>
      <c r="G273" s="115"/>
      <c r="H273" s="115"/>
      <c r="I273" s="115"/>
      <c r="J273" s="115"/>
      <c r="K273" s="115"/>
      <c r="M273" s="71"/>
      <c r="N273" s="58"/>
      <c r="P273" s="12"/>
    </row>
    <row r="274" spans="1:16" ht="12" hidden="1">
      <c r="A274" s="115"/>
      <c r="B274" s="115"/>
      <c r="C274" s="115"/>
      <c r="D274" s="115"/>
      <c r="E274" s="115"/>
      <c r="F274" s="115"/>
      <c r="G274" s="115"/>
      <c r="H274" s="115"/>
      <c r="I274" s="115"/>
      <c r="J274" s="115"/>
      <c r="K274" s="115"/>
      <c r="M274" s="71"/>
      <c r="N274" s="58"/>
      <c r="P274" s="12"/>
    </row>
    <row r="275" spans="1:16" ht="12" hidden="1">
      <c r="A275" s="115"/>
      <c r="B275" s="115"/>
      <c r="C275" s="115"/>
      <c r="D275" s="115"/>
      <c r="E275" s="115"/>
      <c r="F275" s="115"/>
      <c r="G275" s="115"/>
      <c r="H275" s="115"/>
      <c r="I275" s="115"/>
      <c r="J275" s="115"/>
      <c r="K275" s="115"/>
      <c r="M275" s="71"/>
      <c r="N275" s="58"/>
      <c r="P275" s="12"/>
    </row>
    <row r="276" spans="1:16" ht="12" hidden="1">
      <c r="A276" s="115"/>
      <c r="B276" s="115"/>
      <c r="C276" s="115"/>
      <c r="D276" s="115"/>
      <c r="E276" s="115"/>
      <c r="F276" s="115"/>
      <c r="G276" s="115"/>
      <c r="H276" s="115"/>
      <c r="I276" s="115"/>
      <c r="J276" s="115"/>
      <c r="K276" s="115"/>
      <c r="M276" s="71"/>
      <c r="N276" s="58"/>
      <c r="P276" s="12"/>
    </row>
    <row r="277" spans="1:16" ht="12" hidden="1">
      <c r="A277" s="115"/>
      <c r="B277" s="115"/>
      <c r="C277" s="115"/>
      <c r="D277" s="115"/>
      <c r="E277" s="115"/>
      <c r="F277" s="115"/>
      <c r="G277" s="115"/>
      <c r="H277" s="115"/>
      <c r="I277" s="115"/>
      <c r="J277" s="115"/>
      <c r="K277" s="115"/>
      <c r="M277" s="71"/>
      <c r="N277" s="58"/>
      <c r="P277" s="12"/>
    </row>
    <row r="278" spans="1:16" ht="12" hidden="1">
      <c r="A278" s="115"/>
      <c r="B278" s="115"/>
      <c r="C278" s="115"/>
      <c r="D278" s="115"/>
      <c r="E278" s="115"/>
      <c r="F278" s="115"/>
      <c r="G278" s="115"/>
      <c r="H278" s="115"/>
      <c r="I278" s="115"/>
      <c r="J278" s="115"/>
      <c r="K278" s="115"/>
      <c r="M278" s="71"/>
      <c r="N278" s="58"/>
      <c r="P278" s="12"/>
    </row>
    <row r="279" spans="1:16" ht="12" hidden="1">
      <c r="A279" s="115"/>
      <c r="B279" s="115"/>
      <c r="C279" s="115"/>
      <c r="D279" s="115"/>
      <c r="E279" s="115"/>
      <c r="F279" s="115"/>
      <c r="G279" s="115"/>
      <c r="H279" s="115"/>
      <c r="I279" s="115"/>
      <c r="J279" s="115"/>
      <c r="K279" s="115"/>
      <c r="M279" s="71"/>
      <c r="N279" s="58"/>
      <c r="P279" s="12"/>
    </row>
    <row r="280" spans="1:16" ht="12" hidden="1">
      <c r="A280" s="115"/>
      <c r="B280" s="115"/>
      <c r="C280" s="115"/>
      <c r="D280" s="115"/>
      <c r="E280" s="115"/>
      <c r="F280" s="115"/>
      <c r="G280" s="115"/>
      <c r="H280" s="115"/>
      <c r="I280" s="115"/>
      <c r="J280" s="115"/>
      <c r="K280" s="115"/>
      <c r="M280" s="71"/>
      <c r="N280" s="58"/>
      <c r="P280" s="12"/>
    </row>
    <row r="281" spans="1:16" ht="12" hidden="1">
      <c r="A281" s="115"/>
      <c r="B281" s="115"/>
      <c r="C281" s="115"/>
      <c r="D281" s="115"/>
      <c r="E281" s="115"/>
      <c r="F281" s="115"/>
      <c r="G281" s="115"/>
      <c r="H281" s="115"/>
      <c r="I281" s="115"/>
      <c r="J281" s="115"/>
      <c r="K281" s="115"/>
      <c r="M281" s="71"/>
      <c r="N281" s="58"/>
      <c r="P281" s="12"/>
    </row>
    <row r="282" spans="1:16" ht="12" hidden="1">
      <c r="A282" s="115"/>
      <c r="B282" s="115"/>
      <c r="C282" s="115"/>
      <c r="D282" s="115"/>
      <c r="E282" s="115"/>
      <c r="F282" s="115"/>
      <c r="G282" s="115"/>
      <c r="H282" s="115"/>
      <c r="I282" s="115"/>
      <c r="J282" s="115"/>
      <c r="K282" s="115"/>
      <c r="M282" s="71"/>
      <c r="N282" s="58"/>
      <c r="P282" s="12"/>
    </row>
    <row r="283" spans="1:16" ht="12" hidden="1">
      <c r="A283" s="115"/>
      <c r="B283" s="115"/>
      <c r="C283" s="115"/>
      <c r="D283" s="115"/>
      <c r="E283" s="115"/>
      <c r="F283" s="115"/>
      <c r="G283" s="115"/>
      <c r="H283" s="115"/>
      <c r="I283" s="115"/>
      <c r="J283" s="115"/>
      <c r="K283" s="115"/>
      <c r="M283" s="71"/>
      <c r="N283" s="58"/>
      <c r="P283" s="12"/>
    </row>
    <row r="284" spans="1:16" ht="12" hidden="1">
      <c r="A284" s="115"/>
      <c r="B284" s="115"/>
      <c r="C284" s="115"/>
      <c r="D284" s="115"/>
      <c r="E284" s="115"/>
      <c r="F284" s="115"/>
      <c r="G284" s="115"/>
      <c r="H284" s="115"/>
      <c r="I284" s="115"/>
      <c r="J284" s="115"/>
      <c r="K284" s="115"/>
      <c r="M284" s="71"/>
      <c r="N284" s="58"/>
      <c r="P284" s="12"/>
    </row>
    <row r="285" spans="1:16" ht="12" hidden="1">
      <c r="A285" s="115"/>
      <c r="B285" s="115"/>
      <c r="C285" s="115"/>
      <c r="D285" s="115"/>
      <c r="E285" s="115"/>
      <c r="F285" s="115"/>
      <c r="G285" s="115"/>
      <c r="H285" s="115"/>
      <c r="I285" s="115"/>
      <c r="J285" s="115"/>
      <c r="K285" s="115"/>
      <c r="M285" s="71"/>
      <c r="N285" s="58"/>
      <c r="P285" s="12"/>
    </row>
    <row r="286" spans="1:16" ht="12" hidden="1">
      <c r="A286" s="115"/>
      <c r="B286" s="115"/>
      <c r="C286" s="115"/>
      <c r="D286" s="115"/>
      <c r="E286" s="115"/>
      <c r="F286" s="115"/>
      <c r="G286" s="115"/>
      <c r="H286" s="115"/>
      <c r="I286" s="115"/>
      <c r="J286" s="115"/>
      <c r="K286" s="115"/>
      <c r="M286" s="71"/>
      <c r="N286" s="58"/>
      <c r="P286" s="12"/>
    </row>
    <row r="287" spans="1:16" ht="12" hidden="1">
      <c r="A287" s="115"/>
      <c r="B287" s="115"/>
      <c r="C287" s="115"/>
      <c r="D287" s="115"/>
      <c r="E287" s="115"/>
      <c r="F287" s="115"/>
      <c r="G287" s="115"/>
      <c r="H287" s="115"/>
      <c r="I287" s="115"/>
      <c r="J287" s="115"/>
      <c r="K287" s="115"/>
      <c r="M287" s="71"/>
      <c r="N287" s="58"/>
      <c r="P287" s="12"/>
    </row>
    <row r="288" spans="1:16" ht="12" hidden="1">
      <c r="A288" s="115"/>
      <c r="B288" s="115"/>
      <c r="C288" s="115"/>
      <c r="D288" s="115"/>
      <c r="E288" s="115"/>
      <c r="F288" s="115"/>
      <c r="G288" s="115"/>
      <c r="H288" s="115"/>
      <c r="I288" s="115"/>
      <c r="J288" s="115"/>
      <c r="K288" s="115"/>
      <c r="M288" s="71"/>
      <c r="N288" s="58"/>
      <c r="P288" s="12"/>
    </row>
    <row r="289" spans="1:16" ht="12" hidden="1">
      <c r="A289" s="115"/>
      <c r="B289" s="115"/>
      <c r="C289" s="115"/>
      <c r="D289" s="115"/>
      <c r="E289" s="115"/>
      <c r="F289" s="115"/>
      <c r="G289" s="115"/>
      <c r="H289" s="115"/>
      <c r="I289" s="115"/>
      <c r="J289" s="115"/>
      <c r="K289" s="115"/>
      <c r="M289" s="71"/>
      <c r="N289" s="58"/>
      <c r="P289" s="12"/>
    </row>
    <row r="290" spans="1:16" ht="12" hidden="1">
      <c r="A290" s="115"/>
      <c r="B290" s="115"/>
      <c r="C290" s="115"/>
      <c r="D290" s="115"/>
      <c r="E290" s="115"/>
      <c r="F290" s="115"/>
      <c r="G290" s="115"/>
      <c r="H290" s="115"/>
      <c r="I290" s="115"/>
      <c r="J290" s="115"/>
      <c r="K290" s="115"/>
      <c r="M290" s="71"/>
      <c r="N290" s="58"/>
      <c r="P290" s="12"/>
    </row>
    <row r="291" spans="1:16" ht="12" hidden="1">
      <c r="A291" s="115"/>
      <c r="B291" s="115"/>
      <c r="C291" s="115"/>
      <c r="D291" s="115"/>
      <c r="E291" s="115"/>
      <c r="F291" s="115"/>
      <c r="G291" s="115"/>
      <c r="H291" s="115"/>
      <c r="I291" s="115"/>
      <c r="J291" s="115"/>
      <c r="K291" s="115"/>
      <c r="M291" s="71"/>
      <c r="N291" s="58"/>
      <c r="P291" s="12"/>
    </row>
    <row r="292" spans="1:16" ht="12" hidden="1">
      <c r="A292" s="115"/>
      <c r="B292" s="115"/>
      <c r="C292" s="115"/>
      <c r="D292" s="115"/>
      <c r="E292" s="115"/>
      <c r="F292" s="115"/>
      <c r="G292" s="115"/>
      <c r="H292" s="115"/>
      <c r="I292" s="115"/>
      <c r="J292" s="115"/>
      <c r="K292" s="115"/>
      <c r="M292" s="71"/>
      <c r="N292" s="58"/>
      <c r="P292" s="12"/>
    </row>
    <row r="293" spans="1:16" ht="12" hidden="1">
      <c r="A293" s="115"/>
      <c r="B293" s="115"/>
      <c r="C293" s="115"/>
      <c r="D293" s="115"/>
      <c r="E293" s="115"/>
      <c r="F293" s="115"/>
      <c r="G293" s="115"/>
      <c r="H293" s="115"/>
      <c r="I293" s="115"/>
      <c r="J293" s="115"/>
      <c r="K293" s="115"/>
      <c r="M293" s="71"/>
      <c r="N293" s="58"/>
      <c r="P293" s="12"/>
    </row>
    <row r="294" spans="1:16" ht="12" hidden="1">
      <c r="A294" s="115"/>
      <c r="B294" s="115"/>
      <c r="C294" s="115"/>
      <c r="D294" s="115"/>
      <c r="E294" s="115"/>
      <c r="F294" s="115"/>
      <c r="G294" s="115"/>
      <c r="H294" s="115"/>
      <c r="I294" s="115"/>
      <c r="J294" s="115"/>
      <c r="K294" s="115"/>
      <c r="M294" s="71"/>
      <c r="N294" s="58"/>
      <c r="P294" s="12"/>
    </row>
    <row r="295" spans="1:16" ht="12" hidden="1">
      <c r="A295" s="115"/>
      <c r="B295" s="115"/>
      <c r="C295" s="115"/>
      <c r="D295" s="115"/>
      <c r="E295" s="115"/>
      <c r="F295" s="115"/>
      <c r="G295" s="115"/>
      <c r="H295" s="115"/>
      <c r="I295" s="115"/>
      <c r="J295" s="115"/>
      <c r="K295" s="115"/>
      <c r="M295" s="71"/>
      <c r="N295" s="58"/>
      <c r="P295" s="12"/>
    </row>
    <row r="296" spans="1:16" ht="12" hidden="1">
      <c r="A296" s="115"/>
      <c r="B296" s="115"/>
      <c r="C296" s="115"/>
      <c r="D296" s="115"/>
      <c r="E296" s="115"/>
      <c r="F296" s="115"/>
      <c r="G296" s="115"/>
      <c r="H296" s="115"/>
      <c r="I296" s="115"/>
      <c r="J296" s="115"/>
      <c r="K296" s="115"/>
      <c r="M296" s="71"/>
      <c r="N296" s="58"/>
      <c r="P296" s="12"/>
    </row>
    <row r="297" spans="1:16" ht="12" hidden="1">
      <c r="A297" s="115"/>
      <c r="B297" s="115"/>
      <c r="C297" s="115"/>
      <c r="D297" s="115"/>
      <c r="E297" s="115"/>
      <c r="F297" s="115"/>
      <c r="G297" s="115"/>
      <c r="H297" s="115"/>
      <c r="I297" s="115"/>
      <c r="J297" s="115"/>
      <c r="K297" s="115"/>
      <c r="M297" s="71"/>
      <c r="N297" s="58"/>
      <c r="P297" s="12"/>
    </row>
    <row r="298" spans="1:16" ht="12" hidden="1">
      <c r="A298" s="115"/>
      <c r="B298" s="115"/>
      <c r="C298" s="115"/>
      <c r="D298" s="115"/>
      <c r="E298" s="115"/>
      <c r="F298" s="115"/>
      <c r="G298" s="115"/>
      <c r="H298" s="115"/>
      <c r="I298" s="115"/>
      <c r="J298" s="115"/>
      <c r="K298" s="115"/>
      <c r="M298" s="71"/>
      <c r="N298" s="58"/>
      <c r="P298" s="12"/>
    </row>
    <row r="299" spans="1:16" ht="12" hidden="1">
      <c r="A299" s="115"/>
      <c r="B299" s="115"/>
      <c r="C299" s="115"/>
      <c r="D299" s="115"/>
      <c r="E299" s="115"/>
      <c r="F299" s="115"/>
      <c r="G299" s="115"/>
      <c r="H299" s="115"/>
      <c r="I299" s="115"/>
      <c r="J299" s="115"/>
      <c r="K299" s="115"/>
      <c r="M299" s="71"/>
      <c r="N299" s="58"/>
      <c r="P299" s="12"/>
    </row>
    <row r="300" spans="1:16" ht="12" hidden="1">
      <c r="A300" s="115"/>
      <c r="B300" s="115"/>
      <c r="C300" s="115"/>
      <c r="D300" s="115"/>
      <c r="E300" s="115"/>
      <c r="F300" s="115"/>
      <c r="G300" s="115"/>
      <c r="H300" s="115"/>
      <c r="I300" s="115"/>
      <c r="J300" s="115"/>
      <c r="K300" s="115"/>
      <c r="M300" s="71"/>
      <c r="N300" s="58"/>
      <c r="P300" s="12"/>
    </row>
    <row r="301" spans="1:16" ht="12" hidden="1">
      <c r="A301" s="115"/>
      <c r="B301" s="115"/>
      <c r="C301" s="115"/>
      <c r="D301" s="115"/>
      <c r="E301" s="115"/>
      <c r="F301" s="115"/>
      <c r="G301" s="115"/>
      <c r="H301" s="115"/>
      <c r="I301" s="115"/>
      <c r="J301" s="115"/>
      <c r="K301" s="115"/>
      <c r="M301" s="71"/>
      <c r="N301" s="58"/>
      <c r="P301" s="12"/>
    </row>
    <row r="302" spans="1:16" ht="12" hidden="1">
      <c r="A302" s="115"/>
      <c r="B302" s="115"/>
      <c r="C302" s="115"/>
      <c r="D302" s="115"/>
      <c r="E302" s="115"/>
      <c r="F302" s="115"/>
      <c r="G302" s="115"/>
      <c r="H302" s="115"/>
      <c r="I302" s="115"/>
      <c r="J302" s="115"/>
      <c r="K302" s="115"/>
      <c r="M302" s="71"/>
      <c r="N302" s="58"/>
      <c r="P302" s="12"/>
    </row>
    <row r="303" spans="1:16" ht="12" hidden="1">
      <c r="A303" s="115"/>
      <c r="B303" s="115"/>
      <c r="C303" s="115"/>
      <c r="D303" s="115"/>
      <c r="E303" s="115"/>
      <c r="F303" s="115"/>
      <c r="G303" s="115"/>
      <c r="H303" s="115"/>
      <c r="I303" s="115"/>
      <c r="J303" s="115"/>
      <c r="K303" s="115"/>
      <c r="M303" s="71"/>
      <c r="N303" s="58"/>
      <c r="P303" s="12"/>
    </row>
    <row r="304" spans="1:16" ht="12" hidden="1">
      <c r="A304" s="115"/>
      <c r="B304" s="115"/>
      <c r="C304" s="115"/>
      <c r="D304" s="115"/>
      <c r="E304" s="115"/>
      <c r="F304" s="115"/>
      <c r="G304" s="115"/>
      <c r="H304" s="115"/>
      <c r="I304" s="115"/>
      <c r="J304" s="115"/>
      <c r="K304" s="115"/>
      <c r="M304" s="71"/>
      <c r="N304" s="58"/>
      <c r="P304" s="12"/>
    </row>
    <row r="305" spans="1:16" ht="12" hidden="1">
      <c r="A305" s="115"/>
      <c r="B305" s="115"/>
      <c r="C305" s="115"/>
      <c r="D305" s="115"/>
      <c r="E305" s="115"/>
      <c r="F305" s="115"/>
      <c r="G305" s="115"/>
      <c r="H305" s="115"/>
      <c r="I305" s="115"/>
      <c r="J305" s="115"/>
      <c r="K305" s="115"/>
      <c r="M305" s="71"/>
      <c r="N305" s="58"/>
      <c r="P305" s="12"/>
    </row>
    <row r="306" spans="1:16" ht="12" hidden="1">
      <c r="A306" s="115"/>
      <c r="B306" s="115"/>
      <c r="C306" s="115"/>
      <c r="D306" s="115"/>
      <c r="E306" s="115"/>
      <c r="F306" s="115"/>
      <c r="G306" s="115"/>
      <c r="H306" s="115"/>
      <c r="I306" s="115"/>
      <c r="J306" s="115"/>
      <c r="K306" s="115"/>
      <c r="M306" s="71"/>
      <c r="N306" s="58"/>
      <c r="P306" s="12"/>
    </row>
    <row r="307" spans="1:16" ht="12" hidden="1">
      <c r="A307" s="115"/>
      <c r="B307" s="115"/>
      <c r="C307" s="115"/>
      <c r="D307" s="115"/>
      <c r="E307" s="115"/>
      <c r="F307" s="115"/>
      <c r="G307" s="115"/>
      <c r="H307" s="115"/>
      <c r="I307" s="115"/>
      <c r="J307" s="115"/>
      <c r="K307" s="115"/>
      <c r="M307" s="71"/>
      <c r="N307" s="58"/>
      <c r="P307" s="12"/>
    </row>
    <row r="308" spans="1:16" ht="12" hidden="1">
      <c r="A308" s="115"/>
      <c r="B308" s="115"/>
      <c r="C308" s="115"/>
      <c r="D308" s="115"/>
      <c r="E308" s="115"/>
      <c r="F308" s="115"/>
      <c r="G308" s="115"/>
      <c r="H308" s="115"/>
      <c r="I308" s="115"/>
      <c r="J308" s="115"/>
      <c r="K308" s="115"/>
      <c r="M308" s="71"/>
      <c r="N308" s="58"/>
      <c r="P308" s="12"/>
    </row>
    <row r="309" spans="13:16" ht="12" hidden="1">
      <c r="M309" s="71"/>
      <c r="N309" s="58"/>
      <c r="P309" s="12"/>
    </row>
    <row r="310" spans="13:16" ht="12" hidden="1">
      <c r="M310" s="71"/>
      <c r="N310" s="58"/>
      <c r="P310" s="12"/>
    </row>
    <row r="311" spans="13:16" ht="12" hidden="1">
      <c r="M311" s="71"/>
      <c r="N311" s="58"/>
      <c r="P311" s="12"/>
    </row>
    <row r="312" spans="13:14" ht="12" hidden="1">
      <c r="M312" s="286"/>
      <c r="N312" s="287"/>
    </row>
    <row r="313" spans="13:14" ht="12" hidden="1">
      <c r="M313" s="286"/>
      <c r="N313" s="287"/>
    </row>
    <row r="314" spans="13:14" ht="12" hidden="1">
      <c r="M314" s="286"/>
      <c r="N314" s="287"/>
    </row>
    <row r="315" spans="13:14" ht="12" hidden="1">
      <c r="M315" s="286"/>
      <c r="N315" s="287"/>
    </row>
    <row r="316" spans="13:14" ht="12" hidden="1">
      <c r="M316" s="286"/>
      <c r="N316" s="287"/>
    </row>
    <row r="317" spans="13:14" ht="12" hidden="1">
      <c r="M317" s="286"/>
      <c r="N317" s="287"/>
    </row>
    <row r="318" spans="13:14" ht="12" hidden="1">
      <c r="M318" s="286"/>
      <c r="N318" s="287"/>
    </row>
    <row r="319" spans="13:14" ht="12" hidden="1">
      <c r="M319" s="286"/>
      <c r="N319" s="287"/>
    </row>
    <row r="320" spans="13:14" ht="12" hidden="1">
      <c r="M320" s="286"/>
      <c r="N320" s="287"/>
    </row>
    <row r="321" spans="13:14" ht="12" hidden="1">
      <c r="M321" s="286"/>
      <c r="N321" s="287"/>
    </row>
    <row r="322" spans="13:14" ht="12" hidden="1">
      <c r="M322" s="286"/>
      <c r="N322" s="287"/>
    </row>
    <row r="323" spans="13:14" ht="12" hidden="1">
      <c r="M323" s="286"/>
      <c r="N323" s="287"/>
    </row>
    <row r="324" spans="13:14" ht="12" hidden="1">
      <c r="M324" s="286"/>
      <c r="N324" s="287"/>
    </row>
    <row r="325" spans="13:14" ht="12" hidden="1">
      <c r="M325" s="286"/>
      <c r="N325" s="287"/>
    </row>
    <row r="326" spans="13:14" ht="12" hidden="1">
      <c r="M326" s="286"/>
      <c r="N326" s="287"/>
    </row>
    <row r="327" spans="13:14" ht="12" hidden="1">
      <c r="M327" s="286"/>
      <c r="N327" s="287"/>
    </row>
    <row r="328" spans="13:14" ht="12" hidden="1">
      <c r="M328" s="286"/>
      <c r="N328" s="287"/>
    </row>
    <row r="329" spans="13:14" ht="12" hidden="1">
      <c r="M329" s="286"/>
      <c r="N329" s="287"/>
    </row>
    <row r="330" spans="13:14" ht="12" hidden="1">
      <c r="M330" s="286"/>
      <c r="N330" s="287"/>
    </row>
    <row r="331" spans="13:14" ht="12" hidden="1">
      <c r="M331" s="286"/>
      <c r="N331" s="287"/>
    </row>
    <row r="332" spans="13:14" ht="12" hidden="1">
      <c r="M332" s="286"/>
      <c r="N332" s="287"/>
    </row>
    <row r="333" spans="13:14" ht="12" hidden="1">
      <c r="M333" s="286"/>
      <c r="N333" s="287"/>
    </row>
    <row r="334" spans="13:14" ht="12" hidden="1">
      <c r="M334" s="286"/>
      <c r="N334" s="287"/>
    </row>
    <row r="335" spans="13:14" ht="12" hidden="1">
      <c r="M335" s="286"/>
      <c r="N335" s="287"/>
    </row>
    <row r="336" spans="13:14" ht="12" hidden="1">
      <c r="M336" s="286"/>
      <c r="N336" s="287"/>
    </row>
    <row r="337" spans="13:14" ht="12" hidden="1">
      <c r="M337" s="286"/>
      <c r="N337" s="287"/>
    </row>
    <row r="338" spans="13:14" ht="12" hidden="1">
      <c r="M338" s="286"/>
      <c r="N338" s="287"/>
    </row>
    <row r="339" spans="13:14" ht="12" hidden="1">
      <c r="M339" s="286"/>
      <c r="N339" s="287"/>
    </row>
    <row r="340" spans="13:14" ht="12" hidden="1">
      <c r="M340" s="286"/>
      <c r="N340" s="287"/>
    </row>
    <row r="341" spans="13:14" ht="12" hidden="1">
      <c r="M341" s="286"/>
      <c r="N341" s="287"/>
    </row>
    <row r="342" spans="13:14" ht="12" hidden="1">
      <c r="M342" s="286"/>
      <c r="N342" s="287"/>
    </row>
    <row r="343" spans="13:14" ht="12" hidden="1">
      <c r="M343" s="286"/>
      <c r="N343" s="287"/>
    </row>
    <row r="344" spans="13:14" ht="12" hidden="1">
      <c r="M344" s="286"/>
      <c r="N344" s="287"/>
    </row>
    <row r="345" spans="13:14" ht="12" hidden="1">
      <c r="M345" s="286"/>
      <c r="N345" s="287"/>
    </row>
    <row r="346" spans="13:14" ht="12" hidden="1">
      <c r="M346" s="286"/>
      <c r="N346" s="287"/>
    </row>
    <row r="347" spans="13:14" ht="12" hidden="1">
      <c r="M347" s="286"/>
      <c r="N347" s="287"/>
    </row>
    <row r="348" spans="13:14" ht="12" hidden="1">
      <c r="M348" s="286"/>
      <c r="N348" s="287"/>
    </row>
    <row r="349" spans="13:14" ht="12" hidden="1">
      <c r="M349" s="286"/>
      <c r="N349" s="287"/>
    </row>
    <row r="350" spans="13:14" ht="12" hidden="1">
      <c r="M350" s="286"/>
      <c r="N350" s="287"/>
    </row>
    <row r="351" spans="13:14" ht="12" hidden="1">
      <c r="M351" s="286"/>
      <c r="N351" s="287"/>
    </row>
    <row r="352" spans="13:14" ht="12" hidden="1">
      <c r="M352" s="286"/>
      <c r="N352" s="287"/>
    </row>
    <row r="353" spans="13:14" ht="12" hidden="1">
      <c r="M353" s="286"/>
      <c r="N353" s="287"/>
    </row>
    <row r="354" spans="13:14" ht="12" hidden="1">
      <c r="M354" s="286"/>
      <c r="N354" s="287"/>
    </row>
    <row r="355" spans="13:14" ht="12" hidden="1">
      <c r="M355" s="286"/>
      <c r="N355" s="287"/>
    </row>
    <row r="356" spans="13:14" ht="12" hidden="1">
      <c r="M356" s="286"/>
      <c r="N356" s="287"/>
    </row>
    <row r="357" spans="13:14" ht="12" hidden="1">
      <c r="M357" s="286"/>
      <c r="N357" s="287"/>
    </row>
    <row r="358" spans="13:14" ht="12" hidden="1">
      <c r="M358" s="286"/>
      <c r="N358" s="287"/>
    </row>
    <row r="359" spans="13:14" ht="12" hidden="1">
      <c r="M359" s="286"/>
      <c r="N359" s="287"/>
    </row>
    <row r="360" spans="13:14" ht="12" hidden="1">
      <c r="M360" s="286"/>
      <c r="N360" s="287"/>
    </row>
    <row r="361" spans="13:14" ht="12" hidden="1">
      <c r="M361" s="286"/>
      <c r="N361" s="287"/>
    </row>
    <row r="362" spans="13:14" ht="12" hidden="1">
      <c r="M362" s="286"/>
      <c r="N362" s="287"/>
    </row>
    <row r="363" spans="13:14" ht="12" hidden="1">
      <c r="M363" s="286"/>
      <c r="N363" s="287"/>
    </row>
    <row r="364" spans="13:14" ht="12" hidden="1">
      <c r="M364" s="286"/>
      <c r="N364" s="287"/>
    </row>
    <row r="365" spans="13:14" ht="12" hidden="1">
      <c r="M365" s="286"/>
      <c r="N365" s="287"/>
    </row>
    <row r="366" spans="13:14" ht="12" hidden="1">
      <c r="M366" s="286"/>
      <c r="N366" s="287"/>
    </row>
    <row r="367" spans="13:14" ht="12" hidden="1">
      <c r="M367" s="286"/>
      <c r="N367" s="287"/>
    </row>
    <row r="368" spans="13:14" ht="12" hidden="1">
      <c r="M368" s="286"/>
      <c r="N368" s="287"/>
    </row>
    <row r="369" spans="13:14" ht="12" hidden="1">
      <c r="M369" s="286"/>
      <c r="N369" s="287"/>
    </row>
    <row r="370" spans="13:14" ht="12" hidden="1">
      <c r="M370" s="286"/>
      <c r="N370" s="287"/>
    </row>
    <row r="371" spans="13:14" ht="12" hidden="1">
      <c r="M371" s="286"/>
      <c r="N371" s="287"/>
    </row>
    <row r="372" spans="13:14" ht="12" hidden="1">
      <c r="M372" s="286"/>
      <c r="N372" s="287"/>
    </row>
    <row r="373" spans="13:14" ht="12" hidden="1">
      <c r="M373" s="286"/>
      <c r="N373" s="287"/>
    </row>
    <row r="374" spans="13:14" ht="12" hidden="1">
      <c r="M374" s="286"/>
      <c r="N374" s="287"/>
    </row>
    <row r="375" spans="13:14" ht="12" hidden="1">
      <c r="M375" s="286"/>
      <c r="N375" s="287"/>
    </row>
    <row r="376" spans="13:14" ht="12" hidden="1">
      <c r="M376" s="286"/>
      <c r="N376" s="287"/>
    </row>
    <row r="377" spans="13:14" ht="12" hidden="1">
      <c r="M377" s="286"/>
      <c r="N377" s="287"/>
    </row>
    <row r="378" spans="13:14" ht="12" hidden="1">
      <c r="M378" s="286"/>
      <c r="N378" s="287"/>
    </row>
    <row r="379" spans="13:14" ht="12" hidden="1">
      <c r="M379" s="286"/>
      <c r="N379" s="287"/>
    </row>
    <row r="380" spans="13:14" ht="12" hidden="1">
      <c r="M380" s="286"/>
      <c r="N380" s="287"/>
    </row>
    <row r="381" spans="13:14" ht="12" hidden="1">
      <c r="M381" s="286"/>
      <c r="N381" s="287"/>
    </row>
    <row r="382" spans="13:14" ht="12" hidden="1">
      <c r="M382" s="286"/>
      <c r="N382" s="287"/>
    </row>
    <row r="383" spans="13:14" ht="12" hidden="1">
      <c r="M383" s="286"/>
      <c r="N383" s="287"/>
    </row>
    <row r="384" spans="13:14" ht="12" hidden="1">
      <c r="M384" s="286"/>
      <c r="N384" s="287"/>
    </row>
    <row r="385" spans="13:14" ht="12" hidden="1">
      <c r="M385" s="286"/>
      <c r="N385" s="287"/>
    </row>
    <row r="386" spans="13:14" ht="12" hidden="1">
      <c r="M386" s="286"/>
      <c r="N386" s="287"/>
    </row>
    <row r="387" spans="13:14" ht="12" hidden="1">
      <c r="M387" s="286"/>
      <c r="N387" s="287"/>
    </row>
    <row r="388" spans="13:14" ht="12" hidden="1">
      <c r="M388" s="286"/>
      <c r="N388" s="287"/>
    </row>
    <row r="389" spans="13:14" ht="12" hidden="1">
      <c r="M389" s="286"/>
      <c r="N389" s="287"/>
    </row>
    <row r="390" spans="13:14" ht="12" hidden="1">
      <c r="M390" s="286"/>
      <c r="N390" s="287"/>
    </row>
    <row r="391" spans="13:14" ht="12" hidden="1">
      <c r="M391" s="286"/>
      <c r="N391" s="287"/>
    </row>
    <row r="392" spans="13:14" ht="12" hidden="1">
      <c r="M392" s="286"/>
      <c r="N392" s="287"/>
    </row>
    <row r="393" spans="13:14" ht="12" hidden="1">
      <c r="M393" s="286"/>
      <c r="N393" s="287"/>
    </row>
    <row r="394" spans="13:14" ht="12" hidden="1">
      <c r="M394" s="286"/>
      <c r="N394" s="287"/>
    </row>
    <row r="395" spans="13:14" ht="12" hidden="1">
      <c r="M395" s="286"/>
      <c r="N395" s="287"/>
    </row>
    <row r="396" spans="13:14" ht="12" hidden="1">
      <c r="M396" s="286"/>
      <c r="N396" s="287"/>
    </row>
    <row r="397" spans="13:14" ht="12" hidden="1">
      <c r="M397" s="286"/>
      <c r="N397" s="287"/>
    </row>
    <row r="398" spans="13:14" ht="12" hidden="1">
      <c r="M398" s="286"/>
      <c r="N398" s="287"/>
    </row>
    <row r="399" spans="13:14" ht="12" hidden="1">
      <c r="M399" s="286"/>
      <c r="N399" s="287"/>
    </row>
    <row r="400" spans="13:14" ht="12" hidden="1">
      <c r="M400" s="286"/>
      <c r="N400" s="287"/>
    </row>
    <row r="401" spans="13:14" ht="12" hidden="1">
      <c r="M401" s="286"/>
      <c r="N401" s="287"/>
    </row>
    <row r="402" spans="13:14" ht="12" hidden="1">
      <c r="M402" s="286"/>
      <c r="N402" s="287"/>
    </row>
    <row r="403" spans="13:14" ht="12" hidden="1">
      <c r="M403" s="286"/>
      <c r="N403" s="287"/>
    </row>
    <row r="404" spans="13:14" ht="12" hidden="1">
      <c r="M404" s="286"/>
      <c r="N404" s="287"/>
    </row>
    <row r="405" spans="13:14" ht="12" hidden="1">
      <c r="M405" s="286"/>
      <c r="N405" s="287"/>
    </row>
    <row r="406" spans="13:14" ht="12" hidden="1">
      <c r="M406" s="286"/>
      <c r="N406" s="287"/>
    </row>
    <row r="407" spans="13:14" ht="12" hidden="1">
      <c r="M407" s="286"/>
      <c r="N407" s="287"/>
    </row>
    <row r="408" spans="13:14" ht="12" hidden="1">
      <c r="M408" s="286"/>
      <c r="N408" s="287"/>
    </row>
    <row r="409" spans="13:14" ht="12" hidden="1">
      <c r="M409" s="286"/>
      <c r="N409" s="287"/>
    </row>
    <row r="410" spans="13:14" ht="12" hidden="1">
      <c r="M410" s="286"/>
      <c r="N410" s="287"/>
    </row>
    <row r="411" spans="13:14" ht="12" hidden="1">
      <c r="M411" s="286"/>
      <c r="N411" s="287"/>
    </row>
    <row r="412" spans="13:14" ht="12" hidden="1">
      <c r="M412" s="286"/>
      <c r="N412" s="287"/>
    </row>
    <row r="413" spans="13:14" ht="12" hidden="1">
      <c r="M413" s="286"/>
      <c r="N413" s="287"/>
    </row>
    <row r="414" spans="13:14" ht="12" hidden="1">
      <c r="M414" s="286"/>
      <c r="N414" s="287"/>
    </row>
    <row r="415" spans="13:14" ht="12" hidden="1">
      <c r="M415" s="286"/>
      <c r="N415" s="287"/>
    </row>
    <row r="416" spans="13:14" ht="12" hidden="1">
      <c r="M416" s="286"/>
      <c r="N416" s="287"/>
    </row>
    <row r="417" spans="13:14" ht="12" hidden="1">
      <c r="M417" s="286"/>
      <c r="N417" s="287"/>
    </row>
    <row r="418" spans="13:14" ht="12" hidden="1">
      <c r="M418" s="286"/>
      <c r="N418" s="287"/>
    </row>
    <row r="419" spans="13:14" ht="12" hidden="1">
      <c r="M419" s="286"/>
      <c r="N419" s="287"/>
    </row>
    <row r="420" spans="13:14" ht="12" hidden="1">
      <c r="M420" s="286"/>
      <c r="N420" s="287"/>
    </row>
    <row r="421" spans="13:14" ht="12" hidden="1">
      <c r="M421" s="286"/>
      <c r="N421" s="287"/>
    </row>
    <row r="422" spans="13:14" ht="12" hidden="1">
      <c r="M422" s="286"/>
      <c r="N422" s="287"/>
    </row>
    <row r="423" spans="13:14" ht="12" hidden="1">
      <c r="M423" s="286"/>
      <c r="N423" s="287"/>
    </row>
    <row r="424" spans="13:14" ht="12" hidden="1">
      <c r="M424" s="286"/>
      <c r="N424" s="287"/>
    </row>
    <row r="425" spans="13:14" ht="12" hidden="1">
      <c r="M425" s="286"/>
      <c r="N425" s="287"/>
    </row>
    <row r="426" spans="13:14" ht="12" hidden="1">
      <c r="M426" s="286"/>
      <c r="N426" s="287"/>
    </row>
    <row r="427" spans="13:14" ht="12" hidden="1">
      <c r="M427" s="286"/>
      <c r="N427" s="287"/>
    </row>
    <row r="428" spans="13:14" ht="12" hidden="1">
      <c r="M428" s="286"/>
      <c r="N428" s="287"/>
    </row>
    <row r="429" spans="13:14" ht="12" hidden="1">
      <c r="M429" s="286"/>
      <c r="N429" s="287"/>
    </row>
    <row r="430" spans="13:14" ht="12" hidden="1">
      <c r="M430" s="286"/>
      <c r="N430" s="287"/>
    </row>
    <row r="431" spans="13:14" ht="12" hidden="1">
      <c r="M431" s="286"/>
      <c r="N431" s="287"/>
    </row>
    <row r="432" spans="13:14" ht="12" hidden="1">
      <c r="M432" s="286"/>
      <c r="N432" s="287"/>
    </row>
    <row r="433" spans="13:14" ht="12" hidden="1">
      <c r="M433" s="286"/>
      <c r="N433" s="287"/>
    </row>
    <row r="434" spans="13:14" ht="12" hidden="1">
      <c r="M434" s="286"/>
      <c r="N434" s="287"/>
    </row>
    <row r="435" spans="13:14" ht="12" hidden="1">
      <c r="M435" s="286"/>
      <c r="N435" s="287"/>
    </row>
    <row r="436" spans="13:14" ht="12" hidden="1">
      <c r="M436" s="286"/>
      <c r="N436" s="287"/>
    </row>
    <row r="437" spans="13:14" ht="12" hidden="1">
      <c r="M437" s="286"/>
      <c r="N437" s="287"/>
    </row>
    <row r="438" spans="13:14" ht="12" hidden="1">
      <c r="M438" s="286"/>
      <c r="N438" s="287"/>
    </row>
    <row r="439" spans="13:14" ht="12" hidden="1">
      <c r="M439" s="286"/>
      <c r="N439" s="287"/>
    </row>
    <row r="440" spans="13:14" ht="12" hidden="1">
      <c r="M440" s="286"/>
      <c r="N440" s="287"/>
    </row>
    <row r="441" spans="13:14" ht="12" hidden="1">
      <c r="M441" s="286"/>
      <c r="N441" s="287"/>
    </row>
    <row r="442" spans="13:14" ht="12" hidden="1">
      <c r="M442" s="286"/>
      <c r="N442" s="287"/>
    </row>
    <row r="443" spans="13:14" ht="12" hidden="1">
      <c r="M443" s="286"/>
      <c r="N443" s="287"/>
    </row>
    <row r="444" spans="13:14" ht="12" hidden="1">
      <c r="M444" s="286"/>
      <c r="N444" s="287"/>
    </row>
    <row r="445" spans="13:14" ht="12" hidden="1">
      <c r="M445" s="286"/>
      <c r="N445" s="287"/>
    </row>
    <row r="446" spans="13:14" ht="12" hidden="1">
      <c r="M446" s="286"/>
      <c r="N446" s="287"/>
    </row>
    <row r="447" spans="13:14" ht="12" hidden="1">
      <c r="M447" s="286"/>
      <c r="N447" s="287"/>
    </row>
    <row r="448" spans="13:14" ht="12" hidden="1">
      <c r="M448" s="286"/>
      <c r="N448" s="287"/>
    </row>
    <row r="449" spans="13:14" ht="12" hidden="1">
      <c r="M449" s="286"/>
      <c r="N449" s="287"/>
    </row>
    <row r="450" spans="13:14" ht="12" hidden="1">
      <c r="M450" s="286"/>
      <c r="N450" s="287"/>
    </row>
    <row r="451" spans="13:14" ht="12" hidden="1">
      <c r="M451" s="286"/>
      <c r="N451" s="287"/>
    </row>
    <row r="452" spans="13:14" ht="12" hidden="1">
      <c r="M452" s="286"/>
      <c r="N452" s="287"/>
    </row>
    <row r="453" spans="13:14" ht="12" hidden="1">
      <c r="M453" s="286"/>
      <c r="N453" s="287"/>
    </row>
    <row r="454" spans="13:14" ht="12" hidden="1">
      <c r="M454" s="286"/>
      <c r="N454" s="287"/>
    </row>
    <row r="455" spans="13:14" ht="12" hidden="1">
      <c r="M455" s="286"/>
      <c r="N455" s="287"/>
    </row>
    <row r="456" spans="13:14" ht="12" hidden="1">
      <c r="M456" s="286"/>
      <c r="N456" s="287"/>
    </row>
    <row r="457" spans="13:14" ht="12" hidden="1">
      <c r="M457" s="286"/>
      <c r="N457" s="287"/>
    </row>
    <row r="458" spans="13:14" ht="12" hidden="1">
      <c r="M458" s="286"/>
      <c r="N458" s="287"/>
    </row>
    <row r="459" spans="13:14" ht="12" hidden="1">
      <c r="M459" s="286"/>
      <c r="N459" s="287"/>
    </row>
    <row r="460" spans="13:14" ht="12" hidden="1">
      <c r="M460" s="286"/>
      <c r="N460" s="287"/>
    </row>
    <row r="461" spans="13:14" ht="12" hidden="1">
      <c r="M461" s="286"/>
      <c r="N461" s="287"/>
    </row>
    <row r="462" spans="13:14" ht="12" hidden="1">
      <c r="M462" s="286"/>
      <c r="N462" s="287"/>
    </row>
    <row r="463" spans="13:14" ht="12" hidden="1">
      <c r="M463" s="286"/>
      <c r="N463" s="287"/>
    </row>
    <row r="464" spans="13:14" ht="12" hidden="1">
      <c r="M464" s="286"/>
      <c r="N464" s="287"/>
    </row>
    <row r="465" spans="13:14" ht="12" hidden="1">
      <c r="M465" s="286"/>
      <c r="N465" s="287"/>
    </row>
    <row r="466" spans="13:14" ht="12" hidden="1">
      <c r="M466" s="286"/>
      <c r="N466" s="287"/>
    </row>
    <row r="467" spans="13:14" ht="12" hidden="1">
      <c r="M467" s="286"/>
      <c r="N467" s="287"/>
    </row>
    <row r="468" spans="13:14" ht="12" hidden="1">
      <c r="M468" s="286"/>
      <c r="N468" s="287"/>
    </row>
    <row r="469" spans="13:14" ht="12" hidden="1">
      <c r="M469" s="286"/>
      <c r="N469" s="287"/>
    </row>
    <row r="470" spans="13:14" ht="12" hidden="1">
      <c r="M470" s="286"/>
      <c r="N470" s="287"/>
    </row>
    <row r="471" spans="13:14" ht="12" hidden="1">
      <c r="M471" s="286"/>
      <c r="N471" s="287"/>
    </row>
    <row r="472" spans="13:14" ht="12" hidden="1">
      <c r="M472" s="286"/>
      <c r="N472" s="287"/>
    </row>
    <row r="473" spans="13:14" ht="12" hidden="1">
      <c r="M473" s="286"/>
      <c r="N473" s="287"/>
    </row>
    <row r="474" spans="13:14" ht="12" hidden="1">
      <c r="M474" s="286"/>
      <c r="N474" s="287"/>
    </row>
    <row r="475" spans="13:14" ht="12" hidden="1">
      <c r="M475" s="286"/>
      <c r="N475" s="287"/>
    </row>
    <row r="476" spans="13:14" ht="12" hidden="1">
      <c r="M476" s="286"/>
      <c r="N476" s="287"/>
    </row>
    <row r="477" spans="13:14" ht="12" hidden="1">
      <c r="M477" s="286"/>
      <c r="N477" s="287"/>
    </row>
    <row r="478" spans="13:14" ht="12" hidden="1">
      <c r="M478" s="286"/>
      <c r="N478" s="287"/>
    </row>
    <row r="479" spans="13:14" ht="12" hidden="1">
      <c r="M479" s="286"/>
      <c r="N479" s="287"/>
    </row>
    <row r="480" spans="13:14" ht="12" hidden="1">
      <c r="M480" s="286"/>
      <c r="N480" s="287"/>
    </row>
    <row r="481" spans="13:14" ht="12" hidden="1">
      <c r="M481" s="286"/>
      <c r="N481" s="287"/>
    </row>
    <row r="482" spans="13:14" ht="12" hidden="1">
      <c r="M482" s="286"/>
      <c r="N482" s="287"/>
    </row>
    <row r="483" spans="13:14" ht="12" hidden="1">
      <c r="M483" s="286"/>
      <c r="N483" s="287"/>
    </row>
    <row r="484" spans="13:14" ht="12" hidden="1">
      <c r="M484" s="286"/>
      <c r="N484" s="287"/>
    </row>
    <row r="485" spans="13:14" ht="12" hidden="1">
      <c r="M485" s="286"/>
      <c r="N485" s="287"/>
    </row>
    <row r="486" spans="13:14" ht="12" hidden="1">
      <c r="M486" s="286"/>
      <c r="N486" s="287"/>
    </row>
    <row r="487" spans="13:14" ht="12" hidden="1">
      <c r="M487" s="286"/>
      <c r="N487" s="287"/>
    </row>
    <row r="488" spans="13:14" ht="12" hidden="1">
      <c r="M488" s="286"/>
      <c r="N488" s="287"/>
    </row>
    <row r="489" spans="13:14" ht="12" hidden="1">
      <c r="M489" s="286"/>
      <c r="N489" s="287"/>
    </row>
    <row r="490" spans="13:14" ht="12" hidden="1">
      <c r="M490" s="286"/>
      <c r="N490" s="287"/>
    </row>
    <row r="491" spans="13:14" ht="12" hidden="1">
      <c r="M491" s="286"/>
      <c r="N491" s="287"/>
    </row>
    <row r="492" spans="13:14" ht="12" hidden="1">
      <c r="M492" s="286"/>
      <c r="N492" s="287"/>
    </row>
    <row r="493" spans="13:14" ht="12" hidden="1">
      <c r="M493" s="286"/>
      <c r="N493" s="287"/>
    </row>
    <row r="494" spans="13:14" ht="12" hidden="1">
      <c r="M494" s="286"/>
      <c r="N494" s="287"/>
    </row>
    <row r="495" spans="13:14" ht="12" hidden="1">
      <c r="M495" s="286"/>
      <c r="N495" s="287"/>
    </row>
    <row r="496" spans="13:14" ht="12" hidden="1">
      <c r="M496" s="286"/>
      <c r="N496" s="287"/>
    </row>
    <row r="497" spans="13:14" ht="12" hidden="1">
      <c r="M497" s="286"/>
      <c r="N497" s="287"/>
    </row>
    <row r="498" spans="13:14" ht="12" hidden="1">
      <c r="M498" s="286"/>
      <c r="N498" s="287"/>
    </row>
    <row r="499" spans="13:14" ht="12" hidden="1">
      <c r="M499" s="286"/>
      <c r="N499" s="287"/>
    </row>
    <row r="500" spans="13:14" ht="12" hidden="1">
      <c r="M500" s="286"/>
      <c r="N500" s="287"/>
    </row>
    <row r="501" spans="13:14" ht="12" hidden="1">
      <c r="M501" s="286"/>
      <c r="N501" s="287"/>
    </row>
    <row r="502" spans="13:14" ht="12" hidden="1">
      <c r="M502" s="286"/>
      <c r="N502" s="287"/>
    </row>
    <row r="503" spans="13:14" ht="12" hidden="1">
      <c r="M503" s="286"/>
      <c r="N503" s="287"/>
    </row>
    <row r="504" spans="13:14" ht="12" hidden="1">
      <c r="M504" s="286"/>
      <c r="N504" s="287"/>
    </row>
    <row r="505" spans="13:14" ht="12" hidden="1">
      <c r="M505" s="286"/>
      <c r="N505" s="287"/>
    </row>
    <row r="506" spans="13:14" ht="12" hidden="1">
      <c r="M506" s="286"/>
      <c r="N506" s="287"/>
    </row>
    <row r="507" spans="13:14" ht="12" hidden="1">
      <c r="M507" s="286"/>
      <c r="N507" s="287"/>
    </row>
    <row r="508" spans="13:14" ht="12" hidden="1">
      <c r="M508" s="286"/>
      <c r="N508" s="287"/>
    </row>
    <row r="509" spans="13:14" ht="12" hidden="1">
      <c r="M509" s="286"/>
      <c r="N509" s="287"/>
    </row>
    <row r="510" spans="13:14" ht="12" hidden="1">
      <c r="M510" s="286"/>
      <c r="N510" s="287"/>
    </row>
    <row r="511" spans="13:14" ht="12" hidden="1">
      <c r="M511" s="286"/>
      <c r="N511" s="287"/>
    </row>
    <row r="512" spans="13:14" ht="12" hidden="1">
      <c r="M512" s="286"/>
      <c r="N512" s="287"/>
    </row>
    <row r="513" spans="13:14" ht="12" hidden="1">
      <c r="M513" s="286"/>
      <c r="N513" s="287"/>
    </row>
    <row r="514" spans="13:14" ht="12" hidden="1">
      <c r="M514" s="286"/>
      <c r="N514" s="287"/>
    </row>
    <row r="515" spans="13:14" ht="12" hidden="1">
      <c r="M515" s="286"/>
      <c r="N515" s="287"/>
    </row>
    <row r="516" spans="13:14" ht="12" hidden="1">
      <c r="M516" s="286"/>
      <c r="N516" s="287"/>
    </row>
    <row r="517" spans="13:14" ht="12" hidden="1">
      <c r="M517" s="286"/>
      <c r="N517" s="287"/>
    </row>
    <row r="518" spans="13:14" ht="12" hidden="1">
      <c r="M518" s="286"/>
      <c r="N518" s="287"/>
    </row>
    <row r="519" spans="13:14" ht="12" hidden="1">
      <c r="M519" s="286"/>
      <c r="N519" s="287"/>
    </row>
    <row r="520" spans="13:14" ht="12" hidden="1">
      <c r="M520" s="286"/>
      <c r="N520" s="287"/>
    </row>
    <row r="521" spans="13:14" ht="12" hidden="1">
      <c r="M521" s="286"/>
      <c r="N521" s="287"/>
    </row>
    <row r="522" spans="13:14" ht="12" hidden="1">
      <c r="M522" s="286"/>
      <c r="N522" s="287"/>
    </row>
    <row r="523" spans="13:14" ht="12" hidden="1">
      <c r="M523" s="286"/>
      <c r="N523" s="287"/>
    </row>
    <row r="524" spans="13:14" ht="12" hidden="1">
      <c r="M524" s="286"/>
      <c r="N524" s="287"/>
    </row>
    <row r="525" spans="13:14" ht="12" hidden="1">
      <c r="M525" s="286"/>
      <c r="N525" s="287"/>
    </row>
    <row r="526" spans="13:14" ht="12" hidden="1">
      <c r="M526" s="286"/>
      <c r="N526" s="287"/>
    </row>
    <row r="527" spans="13:14" ht="12" hidden="1">
      <c r="M527" s="286"/>
      <c r="N527" s="287"/>
    </row>
    <row r="528" spans="13:14" ht="12" hidden="1">
      <c r="M528" s="286"/>
      <c r="N528" s="287"/>
    </row>
    <row r="529" spans="13:14" ht="12" hidden="1">
      <c r="M529" s="286"/>
      <c r="N529" s="287"/>
    </row>
    <row r="530" spans="13:14" ht="12" hidden="1">
      <c r="M530" s="286"/>
      <c r="N530" s="287"/>
    </row>
    <row r="531" spans="13:14" ht="12" hidden="1">
      <c r="M531" s="286"/>
      <c r="N531" s="287"/>
    </row>
    <row r="532" spans="13:14" ht="12" hidden="1">
      <c r="M532" s="286"/>
      <c r="N532" s="287"/>
    </row>
    <row r="533" spans="13:14" ht="12" hidden="1">
      <c r="M533" s="286"/>
      <c r="N533" s="287"/>
    </row>
    <row r="534" spans="13:14" ht="12" hidden="1">
      <c r="M534" s="286"/>
      <c r="N534" s="287"/>
    </row>
    <row r="535" spans="13:14" ht="12" hidden="1">
      <c r="M535" s="286"/>
      <c r="N535" s="287"/>
    </row>
    <row r="536" spans="13:14" ht="12" hidden="1">
      <c r="M536" s="286"/>
      <c r="N536" s="287"/>
    </row>
    <row r="537" spans="13:14" ht="12" hidden="1">
      <c r="M537" s="286"/>
      <c r="N537" s="287"/>
    </row>
    <row r="538" spans="13:14" ht="12" hidden="1">
      <c r="M538" s="286"/>
      <c r="N538" s="287"/>
    </row>
    <row r="539" spans="13:14" ht="12" hidden="1">
      <c r="M539" s="286"/>
      <c r="N539" s="287"/>
    </row>
    <row r="540" spans="13:14" ht="12" hidden="1">
      <c r="M540" s="286"/>
      <c r="N540" s="287"/>
    </row>
    <row r="541" spans="13:14" ht="12" hidden="1">
      <c r="M541" s="286"/>
      <c r="N541" s="287"/>
    </row>
    <row r="542" spans="13:14" ht="12" hidden="1">
      <c r="M542" s="286"/>
      <c r="N542" s="287"/>
    </row>
    <row r="543" spans="13:14" ht="12" hidden="1">
      <c r="M543" s="286"/>
      <c r="N543" s="287"/>
    </row>
    <row r="544" spans="13:14" ht="12" hidden="1">
      <c r="M544" s="286"/>
      <c r="N544" s="287"/>
    </row>
    <row r="545" spans="13:14" ht="12" hidden="1">
      <c r="M545" s="286"/>
      <c r="N545" s="287"/>
    </row>
    <row r="546" spans="13:14" ht="12" hidden="1">
      <c r="M546" s="286"/>
      <c r="N546" s="287"/>
    </row>
    <row r="547" spans="13:14" ht="12" hidden="1">
      <c r="M547" s="286"/>
      <c r="N547" s="287"/>
    </row>
    <row r="548" spans="13:14" ht="12" hidden="1">
      <c r="M548" s="286"/>
      <c r="N548" s="287"/>
    </row>
    <row r="549" spans="13:14" ht="12" hidden="1">
      <c r="M549" s="286"/>
      <c r="N549" s="287"/>
    </row>
    <row r="550" spans="13:14" ht="12" hidden="1">
      <c r="M550" s="286"/>
      <c r="N550" s="287"/>
    </row>
    <row r="551" spans="13:14" ht="12" hidden="1">
      <c r="M551" s="286"/>
      <c r="N551" s="287"/>
    </row>
    <row r="552" spans="13:14" ht="12" hidden="1">
      <c r="M552" s="286"/>
      <c r="N552" s="287"/>
    </row>
    <row r="553" spans="13:14" ht="12" hidden="1">
      <c r="M553" s="286"/>
      <c r="N553" s="287"/>
    </row>
    <row r="554" spans="13:14" ht="12" hidden="1">
      <c r="M554" s="286"/>
      <c r="N554" s="287"/>
    </row>
    <row r="555" spans="13:14" ht="12" hidden="1">
      <c r="M555" s="286"/>
      <c r="N555" s="287"/>
    </row>
    <row r="556" spans="13:14" ht="12" hidden="1">
      <c r="M556" s="286"/>
      <c r="N556" s="287"/>
    </row>
    <row r="557" spans="13:14" ht="12" hidden="1">
      <c r="M557" s="286"/>
      <c r="N557" s="287"/>
    </row>
    <row r="558" spans="13:14" ht="12" hidden="1">
      <c r="M558" s="286"/>
      <c r="N558" s="287"/>
    </row>
    <row r="559" spans="13:14" ht="12" hidden="1">
      <c r="M559" s="286"/>
      <c r="N559" s="287"/>
    </row>
    <row r="560" spans="13:14" ht="12" hidden="1">
      <c r="M560" s="286"/>
      <c r="N560" s="287"/>
    </row>
    <row r="561" spans="13:14" ht="12" hidden="1">
      <c r="M561" s="286"/>
      <c r="N561" s="287"/>
    </row>
    <row r="562" spans="13:14" ht="12" hidden="1">
      <c r="M562" s="286"/>
      <c r="N562" s="287"/>
    </row>
    <row r="563" spans="13:14" ht="12" hidden="1">
      <c r="M563" s="286"/>
      <c r="N563" s="287"/>
    </row>
    <row r="564" spans="13:14" ht="12" hidden="1">
      <c r="M564" s="286"/>
      <c r="N564" s="287"/>
    </row>
    <row r="565" spans="13:14" ht="12" hidden="1">
      <c r="M565" s="286"/>
      <c r="N565" s="287"/>
    </row>
    <row r="566" spans="13:14" ht="12" hidden="1">
      <c r="M566" s="286"/>
      <c r="N566" s="287"/>
    </row>
    <row r="567" spans="13:14" ht="12" hidden="1">
      <c r="M567" s="286"/>
      <c r="N567" s="287"/>
    </row>
    <row r="568" spans="13:14" ht="12" hidden="1">
      <c r="M568" s="286"/>
      <c r="N568" s="287"/>
    </row>
    <row r="569" spans="13:14" ht="12" hidden="1">
      <c r="M569" s="286"/>
      <c r="N569" s="287"/>
    </row>
    <row r="570" spans="13:14" ht="12" hidden="1">
      <c r="M570" s="286"/>
      <c r="N570" s="287"/>
    </row>
    <row r="571" spans="13:14" ht="12" hidden="1">
      <c r="M571" s="286"/>
      <c r="N571" s="287"/>
    </row>
    <row r="572" spans="13:14" ht="12" hidden="1">
      <c r="M572" s="286"/>
      <c r="N572" s="287"/>
    </row>
    <row r="573" spans="13:14" ht="12" hidden="1">
      <c r="M573" s="286"/>
      <c r="N573" s="287"/>
    </row>
    <row r="574" spans="13:14" ht="12" hidden="1">
      <c r="M574" s="286"/>
      <c r="N574" s="287"/>
    </row>
    <row r="575" spans="13:14" ht="12" hidden="1">
      <c r="M575" s="286"/>
      <c r="N575" s="287"/>
    </row>
    <row r="576" spans="13:14" ht="12" hidden="1">
      <c r="M576" s="286"/>
      <c r="N576" s="287"/>
    </row>
    <row r="577" spans="13:14" ht="12" hidden="1">
      <c r="M577" s="286"/>
      <c r="N577" s="287"/>
    </row>
    <row r="578" ht="12" hidden="1"/>
    <row r="579" ht="12" hidden="1"/>
    <row r="580" ht="12" hidden="1"/>
    <row r="581" ht="12" hidden="1"/>
    <row r="582" ht="12" hidden="1"/>
    <row r="583" ht="12" hidden="1"/>
    <row r="584" ht="12" hidden="1"/>
    <row r="585" ht="12" hidden="1"/>
    <row r="586" ht="12" hidden="1"/>
    <row r="587" ht="12" hidden="1"/>
    <row r="588" ht="12" hidden="1"/>
    <row r="589" ht="12" hidden="1"/>
    <row r="590" ht="12" hidden="1"/>
    <row r="591" ht="12" hidden="1"/>
    <row r="592" ht="12" hidden="1"/>
    <row r="593" ht="12" hidden="1"/>
    <row r="594" ht="12" hidden="1"/>
    <row r="595" ht="12" hidden="1"/>
    <row r="596" ht="12" hidden="1"/>
    <row r="597" ht="12" hidden="1"/>
    <row r="598" ht="12" hidden="1"/>
    <row r="599" ht="12" hidden="1"/>
    <row r="600" ht="12" hidden="1"/>
    <row r="601" ht="12" hidden="1"/>
    <row r="602" ht="12" hidden="1"/>
    <row r="603" ht="12" hidden="1"/>
    <row r="604" ht="12" hidden="1"/>
    <row r="605" ht="12" hidden="1"/>
    <row r="606" ht="12" hidden="1"/>
    <row r="607" ht="12" hidden="1"/>
    <row r="608" ht="12" hidden="1"/>
    <row r="609" ht="12" hidden="1"/>
    <row r="610" ht="12" hidden="1"/>
    <row r="611" ht="12" hidden="1"/>
    <row r="612" ht="12" hidden="1"/>
    <row r="613" ht="12" hidden="1"/>
    <row r="614" ht="12" hidden="1"/>
    <row r="615" ht="12" hidden="1"/>
    <row r="616" ht="12" hidden="1"/>
    <row r="617" ht="12" hidden="1"/>
    <row r="618" ht="12" hidden="1"/>
    <row r="619" ht="12" hidden="1"/>
    <row r="620" ht="12" hidden="1"/>
    <row r="621" ht="12" hidden="1"/>
    <row r="622" ht="12" hidden="1"/>
    <row r="623" ht="12" hidden="1"/>
    <row r="624" ht="12" hidden="1"/>
    <row r="625" ht="12" hidden="1"/>
    <row r="626" ht="12" hidden="1"/>
    <row r="627" ht="12" hidden="1"/>
    <row r="628" ht="12" hidden="1"/>
    <row r="629" ht="12" hidden="1"/>
    <row r="630" ht="12" hidden="1"/>
    <row r="631" ht="12" hidden="1"/>
    <row r="632" ht="12" hidden="1"/>
    <row r="633" ht="12" hidden="1"/>
    <row r="634" ht="12" hidden="1"/>
    <row r="635" ht="12" hidden="1"/>
    <row r="636" ht="12" hidden="1"/>
    <row r="637" ht="12" hidden="1"/>
    <row r="638" ht="12" hidden="1"/>
    <row r="639" ht="12" hidden="1"/>
    <row r="640" ht="12" hidden="1"/>
    <row r="641" ht="12" hidden="1"/>
    <row r="642" ht="12" hidden="1"/>
    <row r="643" ht="12" hidden="1"/>
    <row r="644" ht="12" hidden="1"/>
    <row r="645" ht="12" hidden="1"/>
    <row r="646" ht="12" hidden="1"/>
    <row r="647" ht="12" hidden="1"/>
    <row r="648" ht="12" hidden="1"/>
    <row r="649" ht="12" hidden="1"/>
    <row r="650" ht="12" hidden="1"/>
    <row r="651" ht="12" hidden="1"/>
    <row r="652" ht="12" hidden="1"/>
    <row r="653" ht="12" hidden="1"/>
    <row r="654" ht="12" hidden="1"/>
    <row r="655" ht="12" hidden="1"/>
    <row r="656" ht="12" hidden="1"/>
    <row r="657" ht="12" hidden="1"/>
    <row r="658" ht="12" hidden="1"/>
    <row r="659" ht="12" hidden="1"/>
    <row r="660" ht="12" hidden="1"/>
    <row r="661" ht="12" hidden="1"/>
    <row r="662" ht="12" hidden="1"/>
    <row r="663" ht="12" hidden="1"/>
    <row r="664" ht="12" hidden="1"/>
    <row r="665" ht="12" hidden="1"/>
    <row r="666" ht="12" hidden="1"/>
    <row r="667" ht="12" hidden="1"/>
    <row r="668" ht="12" hidden="1"/>
    <row r="669" ht="12" hidden="1"/>
    <row r="670" ht="12" hidden="1"/>
    <row r="671" ht="12" hidden="1"/>
    <row r="672" ht="12" hidden="1"/>
    <row r="673" ht="12" hidden="1"/>
    <row r="674" ht="12" hidden="1"/>
    <row r="675" ht="12" hidden="1"/>
    <row r="676" ht="12" hidden="1"/>
    <row r="677" ht="12" hidden="1"/>
    <row r="678" ht="12" hidden="1"/>
    <row r="679" ht="12" hidden="1"/>
    <row r="680" ht="12" hidden="1"/>
    <row r="681" ht="12" hidden="1"/>
    <row r="682" ht="12" hidden="1"/>
    <row r="683" ht="12" hidden="1"/>
    <row r="684" ht="12" hidden="1"/>
    <row r="685" ht="12" hidden="1"/>
    <row r="686" ht="12" hidden="1"/>
    <row r="687" ht="12" hidden="1"/>
    <row r="688" ht="12" hidden="1"/>
    <row r="689" ht="12" hidden="1"/>
    <row r="690" ht="12" hidden="1"/>
    <row r="691" ht="12" hidden="1"/>
    <row r="692" ht="12" hidden="1"/>
    <row r="693" ht="12" hidden="1"/>
    <row r="694" ht="12" hidden="1"/>
    <row r="695" ht="12" hidden="1"/>
    <row r="696" ht="12" hidden="1"/>
    <row r="697" ht="12" hidden="1"/>
    <row r="698" ht="12" hidden="1"/>
    <row r="699" ht="12" hidden="1"/>
    <row r="700" ht="12" hidden="1"/>
    <row r="701" ht="12" hidden="1"/>
    <row r="702" ht="12" hidden="1"/>
    <row r="703" ht="12" hidden="1"/>
    <row r="704" ht="12" hidden="1"/>
    <row r="705" ht="12" hidden="1"/>
    <row r="706" ht="12" hidden="1"/>
    <row r="707" ht="12" hidden="1"/>
    <row r="708" ht="12" hidden="1"/>
    <row r="709" ht="12" hidden="1"/>
    <row r="710" ht="12" hidden="1"/>
    <row r="711" ht="12" hidden="1"/>
    <row r="712" ht="12" hidden="1"/>
    <row r="713" ht="12" hidden="1"/>
    <row r="714" ht="12" hidden="1"/>
    <row r="715" ht="12" hidden="1"/>
    <row r="716" ht="12" hidden="1"/>
    <row r="717" ht="12" hidden="1"/>
    <row r="718" ht="12" hidden="1"/>
    <row r="719" ht="12" hidden="1"/>
    <row r="720" ht="12" hidden="1"/>
    <row r="721" ht="12" hidden="1"/>
    <row r="722" ht="12" hidden="1"/>
    <row r="723" ht="12" hidden="1"/>
    <row r="724" ht="12" hidden="1"/>
    <row r="725" ht="12" hidden="1"/>
    <row r="726" ht="12" hidden="1"/>
    <row r="727" ht="12" hidden="1"/>
    <row r="728" ht="12" hidden="1"/>
    <row r="729" ht="12" hidden="1"/>
    <row r="730" ht="12" hidden="1"/>
    <row r="731" ht="12" hidden="1"/>
    <row r="732" ht="12" hidden="1"/>
    <row r="733" ht="12" hidden="1"/>
    <row r="734" ht="12" hidden="1"/>
    <row r="735" ht="12" hidden="1"/>
    <row r="736" ht="12" hidden="1"/>
    <row r="737" ht="12" hidden="1"/>
    <row r="738" ht="12" hidden="1"/>
    <row r="739" ht="12" hidden="1"/>
    <row r="740" ht="12" hidden="1"/>
    <row r="741" ht="12" hidden="1"/>
    <row r="742" ht="12" hidden="1"/>
    <row r="743" ht="12" hidden="1"/>
    <row r="744" ht="12" hidden="1"/>
    <row r="745" ht="12" hidden="1"/>
    <row r="746" ht="12" hidden="1"/>
    <row r="747" ht="12" hidden="1"/>
    <row r="748" ht="12" hidden="1"/>
    <row r="749" ht="12" hidden="1"/>
    <row r="750" ht="12" hidden="1"/>
    <row r="751" ht="12" hidden="1"/>
    <row r="752" ht="12" hidden="1"/>
    <row r="753" ht="12" hidden="1"/>
    <row r="754" ht="12" hidden="1"/>
    <row r="755" ht="12" hidden="1"/>
    <row r="756" ht="12" hidden="1"/>
    <row r="757" ht="12" hidden="1"/>
    <row r="758" ht="12" hidden="1"/>
    <row r="759" ht="12" hidden="1"/>
    <row r="760" ht="12" hidden="1"/>
    <row r="761" ht="12" hidden="1"/>
    <row r="762" ht="12" hidden="1"/>
    <row r="763" ht="12" hidden="1"/>
    <row r="764" ht="12" hidden="1"/>
    <row r="765" ht="12" hidden="1"/>
    <row r="766" ht="12" hidden="1"/>
    <row r="767" ht="12" hidden="1"/>
    <row r="768" ht="12" hidden="1"/>
    <row r="769" ht="12" hidden="1"/>
    <row r="770" ht="12" hidden="1"/>
    <row r="771" ht="12" hidden="1"/>
    <row r="772" ht="12" hidden="1"/>
    <row r="773" ht="12" hidden="1"/>
    <row r="774" ht="12" hidden="1"/>
    <row r="775" ht="12" hidden="1"/>
    <row r="776" ht="12" hidden="1"/>
    <row r="777" ht="12" hidden="1"/>
    <row r="778" ht="12" hidden="1"/>
    <row r="779" ht="12" hidden="1"/>
    <row r="780" ht="12" hidden="1"/>
    <row r="781" ht="12" hidden="1"/>
    <row r="782" ht="12" hidden="1"/>
    <row r="783" ht="12" hidden="1"/>
    <row r="784" ht="12" hidden="1"/>
    <row r="785" ht="12" hidden="1"/>
    <row r="786" ht="12" hidden="1"/>
    <row r="787" ht="12" hidden="1"/>
    <row r="788" ht="12" hidden="1"/>
    <row r="789" ht="12" hidden="1"/>
    <row r="790" ht="12" hidden="1"/>
    <row r="791" ht="12" hidden="1"/>
    <row r="792" ht="12" hidden="1"/>
    <row r="793" ht="12" hidden="1"/>
    <row r="794" ht="12" hidden="1"/>
    <row r="795" ht="12" hidden="1"/>
    <row r="796" ht="12" hidden="1"/>
    <row r="797" ht="12" hidden="1"/>
    <row r="798" ht="12" hidden="1"/>
    <row r="799" ht="12" hidden="1"/>
    <row r="800" ht="12" hidden="1"/>
    <row r="801" ht="12" hidden="1"/>
    <row r="802" ht="12" hidden="1"/>
    <row r="803" ht="12" hidden="1"/>
    <row r="804" ht="12" hidden="1"/>
    <row r="805" ht="12" hidden="1"/>
    <row r="806" ht="12" hidden="1"/>
    <row r="807" ht="12" hidden="1"/>
    <row r="808" ht="12" hidden="1"/>
    <row r="809" ht="12" hidden="1"/>
    <row r="810" ht="12" hidden="1"/>
    <row r="811" ht="12" hidden="1"/>
    <row r="812" ht="12" hidden="1"/>
    <row r="813" ht="12" hidden="1"/>
    <row r="814" ht="12" hidden="1"/>
    <row r="815" ht="12" hidden="1"/>
    <row r="816" ht="12" hidden="1"/>
    <row r="817" ht="12" hidden="1"/>
    <row r="818" ht="12" hidden="1"/>
    <row r="819" ht="12" hidden="1"/>
    <row r="820" ht="12" hidden="1"/>
    <row r="821" ht="12" hidden="1"/>
    <row r="822" ht="12" hidden="1"/>
    <row r="823" ht="12" hidden="1"/>
    <row r="824" ht="12" hidden="1"/>
    <row r="825" ht="12" hidden="1"/>
    <row r="826" ht="12" hidden="1"/>
    <row r="827" ht="12" hidden="1"/>
    <row r="828" ht="12" hidden="1"/>
    <row r="829" ht="12" hidden="1"/>
    <row r="830" ht="12" hidden="1"/>
    <row r="831" ht="12" hidden="1"/>
    <row r="832" ht="12" hidden="1"/>
    <row r="833" ht="12" hidden="1"/>
    <row r="834" ht="12" hidden="1"/>
    <row r="835" ht="12" hidden="1"/>
    <row r="836" ht="12" hidden="1"/>
    <row r="837" ht="12" hidden="1"/>
    <row r="838" ht="12" hidden="1"/>
    <row r="839" ht="12" hidden="1"/>
    <row r="840" ht="12" hidden="1"/>
    <row r="841" ht="12" hidden="1"/>
    <row r="842" ht="12" hidden="1"/>
    <row r="843" ht="12" hidden="1"/>
    <row r="844" ht="12" hidden="1"/>
    <row r="845" ht="12" hidden="1"/>
    <row r="846" ht="12" hidden="1"/>
    <row r="847" ht="12" hidden="1"/>
    <row r="848" ht="12" hidden="1"/>
    <row r="849" ht="12" hidden="1"/>
    <row r="850" ht="12" hidden="1"/>
    <row r="851" ht="12" hidden="1"/>
    <row r="852" ht="12" hidden="1"/>
    <row r="853" ht="12" hidden="1"/>
    <row r="854" ht="12" hidden="1"/>
    <row r="855" ht="12" hidden="1"/>
    <row r="856" ht="12" hidden="1"/>
    <row r="857" ht="12" hidden="1"/>
    <row r="858" ht="12" hidden="1"/>
    <row r="859" ht="12" hidden="1"/>
    <row r="860" ht="12" hidden="1"/>
    <row r="861" ht="12" hidden="1"/>
    <row r="862" ht="12" hidden="1"/>
    <row r="863" ht="12" hidden="1"/>
    <row r="864" ht="12" hidden="1"/>
    <row r="865" ht="12" hidden="1"/>
    <row r="866" ht="12" hidden="1"/>
    <row r="867" ht="12" hidden="1"/>
    <row r="868" ht="12" hidden="1"/>
    <row r="869" ht="12" hidden="1"/>
    <row r="870" ht="12" hidden="1"/>
    <row r="871" ht="12" hidden="1"/>
    <row r="872" ht="12" hidden="1"/>
    <row r="873" ht="12" hidden="1"/>
    <row r="874" ht="12" hidden="1"/>
    <row r="875" ht="12" hidden="1"/>
    <row r="876" ht="12" hidden="1"/>
    <row r="877" ht="12" hidden="1"/>
    <row r="878" ht="12" hidden="1"/>
    <row r="879" ht="12" hidden="1"/>
    <row r="880" ht="12" hidden="1"/>
    <row r="881" ht="12" hidden="1"/>
    <row r="882" ht="12" hidden="1"/>
    <row r="883" ht="12" hidden="1"/>
    <row r="884" ht="12" hidden="1"/>
    <row r="885" ht="12" hidden="1"/>
    <row r="886" ht="12" hidden="1"/>
    <row r="887" ht="12" hidden="1"/>
    <row r="888" ht="12" hidden="1"/>
    <row r="889" ht="12" hidden="1"/>
    <row r="890" ht="12" hidden="1"/>
    <row r="891" ht="12" hidden="1"/>
    <row r="892" ht="12" hidden="1"/>
    <row r="893" ht="12" hidden="1"/>
    <row r="894" ht="12" hidden="1"/>
    <row r="895" ht="12" hidden="1"/>
    <row r="896" ht="12" hidden="1"/>
    <row r="897" ht="12" hidden="1"/>
    <row r="898" ht="12" hidden="1"/>
    <row r="899" ht="12" hidden="1"/>
    <row r="900" ht="12" hidden="1"/>
    <row r="901" ht="12" hidden="1"/>
    <row r="902" ht="12" hidden="1"/>
    <row r="903" ht="12" hidden="1"/>
    <row r="904" ht="12" hidden="1"/>
    <row r="905" ht="12" hidden="1"/>
    <row r="906" ht="12" hidden="1"/>
    <row r="907" ht="12" hidden="1"/>
    <row r="908" ht="12" hidden="1"/>
    <row r="909" ht="12" hidden="1"/>
    <row r="910" ht="12" hidden="1"/>
    <row r="911" ht="12" hidden="1"/>
    <row r="912" ht="12" hidden="1"/>
    <row r="913" ht="12" hidden="1"/>
    <row r="914" ht="12" hidden="1"/>
    <row r="915" ht="12" hidden="1"/>
    <row r="916" ht="12" hidden="1"/>
    <row r="917" ht="12" hidden="1"/>
    <row r="918" ht="12" hidden="1"/>
    <row r="919" ht="12" hidden="1"/>
    <row r="920" ht="12" hidden="1"/>
    <row r="921" ht="12" hidden="1"/>
    <row r="922" ht="12" hidden="1"/>
    <row r="923" ht="12" hidden="1"/>
    <row r="924" ht="12" hidden="1"/>
    <row r="925" ht="12" hidden="1"/>
    <row r="926" ht="12" hidden="1"/>
    <row r="927" ht="12" hidden="1"/>
    <row r="928" ht="12" hidden="1"/>
    <row r="929" ht="12" hidden="1"/>
    <row r="930" ht="12" hidden="1"/>
    <row r="931" ht="12" hidden="1"/>
    <row r="932" ht="12" hidden="1"/>
    <row r="933" ht="12" hidden="1"/>
    <row r="934" ht="12" hidden="1"/>
    <row r="935" ht="12" hidden="1"/>
    <row r="936" ht="12" hidden="1"/>
    <row r="937" ht="12" hidden="1"/>
    <row r="938" ht="12" hidden="1"/>
    <row r="939" ht="12" hidden="1"/>
    <row r="940" ht="12" hidden="1"/>
    <row r="941" ht="12" hidden="1"/>
    <row r="942" ht="12" hidden="1"/>
    <row r="943" ht="12" hidden="1"/>
    <row r="944" ht="12" hidden="1"/>
    <row r="945" ht="12" hidden="1"/>
    <row r="946" ht="12" hidden="1"/>
    <row r="947" ht="12" hidden="1"/>
    <row r="948" ht="12" hidden="1"/>
    <row r="949" ht="12" hidden="1"/>
    <row r="950" ht="12" hidden="1"/>
    <row r="951" ht="12" hidden="1"/>
    <row r="952" ht="12" hidden="1"/>
    <row r="953" ht="12" hidden="1"/>
    <row r="954" ht="12" hidden="1"/>
    <row r="955" ht="12" hidden="1"/>
    <row r="956" ht="12" hidden="1"/>
    <row r="957" ht="12" hidden="1"/>
    <row r="958" ht="12" hidden="1"/>
    <row r="959" ht="12" hidden="1"/>
    <row r="960" ht="12" hidden="1"/>
    <row r="961" ht="12" hidden="1"/>
    <row r="962" ht="12" hidden="1"/>
    <row r="963" ht="12" hidden="1"/>
    <row r="964" ht="12" hidden="1"/>
    <row r="965" ht="12" hidden="1"/>
    <row r="966" ht="12" hidden="1"/>
    <row r="967" ht="12" hidden="1"/>
    <row r="968" ht="12" hidden="1"/>
    <row r="969" ht="12" hidden="1"/>
    <row r="970" ht="12" hidden="1"/>
    <row r="971" ht="12" hidden="1"/>
    <row r="972" ht="12" hidden="1"/>
    <row r="973" ht="12" hidden="1"/>
    <row r="974" ht="12" hidden="1"/>
    <row r="975" ht="12" hidden="1"/>
    <row r="976" ht="12" hidden="1"/>
    <row r="977" ht="12" hidden="1"/>
    <row r="978" ht="12" hidden="1"/>
    <row r="979" ht="12" hidden="1"/>
    <row r="980" ht="12" hidden="1"/>
    <row r="981" ht="12" hidden="1"/>
    <row r="982" ht="12" hidden="1"/>
    <row r="983" ht="12" hidden="1"/>
    <row r="984" ht="12" hidden="1"/>
    <row r="985" ht="12" hidden="1"/>
    <row r="986" ht="12" hidden="1"/>
    <row r="987" ht="12" hidden="1"/>
    <row r="988" ht="12" hidden="1"/>
    <row r="989" ht="12" hidden="1"/>
    <row r="990" ht="12" hidden="1"/>
    <row r="991" ht="12" hidden="1"/>
    <row r="992" ht="12" hidden="1"/>
    <row r="993" ht="12" hidden="1"/>
    <row r="994" ht="12" hidden="1"/>
    <row r="995" ht="12" hidden="1"/>
    <row r="996" ht="12" hidden="1"/>
    <row r="997" ht="12" hidden="1"/>
    <row r="998" ht="12" hidden="1"/>
    <row r="999" ht="12" hidden="1"/>
    <row r="1000" ht="12" hidden="1"/>
    <row r="1001" ht="12" hidden="1"/>
    <row r="1002" ht="12" hidden="1"/>
    <row r="1003" ht="12" hidden="1"/>
    <row r="1004" ht="12" hidden="1"/>
    <row r="1005" ht="12" hidden="1"/>
    <row r="1006" ht="12" hidden="1"/>
    <row r="1007" ht="12" hidden="1"/>
    <row r="1008" ht="12" hidden="1"/>
    <row r="1009" ht="12" hidden="1"/>
    <row r="1010" ht="12" hidden="1"/>
    <row r="1011" ht="12" hidden="1"/>
    <row r="1012" ht="12" hidden="1"/>
    <row r="1013" ht="12" hidden="1"/>
    <row r="1014" ht="12" hidden="1"/>
    <row r="1015" ht="12" hidden="1"/>
    <row r="1016" ht="12" hidden="1"/>
    <row r="1017" ht="12" hidden="1"/>
    <row r="1018" ht="12" hidden="1"/>
    <row r="1019" ht="12" hidden="1"/>
    <row r="1020" ht="12" hidden="1"/>
    <row r="1021" ht="12" hidden="1"/>
    <row r="1022" ht="12" hidden="1"/>
    <row r="1023" ht="12" hidden="1"/>
    <row r="1024" ht="12" hidden="1"/>
    <row r="1025" ht="12" hidden="1"/>
    <row r="1026" ht="12" hidden="1"/>
    <row r="1027" ht="12" hidden="1"/>
    <row r="1028" ht="12" hidden="1"/>
    <row r="1029" ht="12" hidden="1"/>
    <row r="1030" ht="12" hidden="1"/>
    <row r="1031" ht="12" hidden="1"/>
    <row r="1032" ht="12" hidden="1"/>
    <row r="1033" ht="12" hidden="1"/>
    <row r="1034" ht="12" hidden="1"/>
    <row r="1035" ht="12" hidden="1"/>
    <row r="1036" ht="12" hidden="1"/>
    <row r="1037" ht="12" hidden="1"/>
    <row r="1038" ht="12" hidden="1"/>
    <row r="1039" ht="12" hidden="1"/>
    <row r="1040" ht="12" hidden="1"/>
    <row r="1041" ht="12" hidden="1"/>
    <row r="1042" ht="12" hidden="1"/>
    <row r="1043" ht="12" hidden="1"/>
    <row r="1044" ht="12" hidden="1"/>
    <row r="1045" ht="12" hidden="1"/>
    <row r="1046" ht="12" hidden="1"/>
    <row r="1047" ht="12" hidden="1"/>
    <row r="1048" ht="12" hidden="1"/>
    <row r="1049" ht="12" hidden="1"/>
    <row r="1050" ht="12" hidden="1"/>
    <row r="1051" ht="12" hidden="1"/>
    <row r="1052" ht="12" hidden="1"/>
    <row r="1053" ht="12" hidden="1"/>
    <row r="1054" ht="12" hidden="1"/>
    <row r="1055" ht="12" hidden="1"/>
    <row r="1056" ht="12" hidden="1"/>
    <row r="1057" ht="12" hidden="1"/>
    <row r="1058" ht="12" hidden="1"/>
    <row r="1059" ht="12" hidden="1"/>
    <row r="1060" ht="12" hidden="1"/>
    <row r="1061" ht="12" hidden="1"/>
    <row r="1062" ht="12" hidden="1"/>
    <row r="1063" ht="12" hidden="1"/>
    <row r="1064" ht="12" hidden="1"/>
    <row r="1065" ht="12" hidden="1"/>
    <row r="1066" ht="12" hidden="1"/>
    <row r="1067" ht="12" hidden="1"/>
    <row r="1068" ht="12" hidden="1"/>
    <row r="1069" ht="12" hidden="1"/>
    <row r="1070" ht="12" hidden="1"/>
    <row r="1071" ht="12" hidden="1"/>
    <row r="1072" ht="12" hidden="1"/>
    <row r="1073" ht="12" hidden="1"/>
    <row r="1074" ht="12" hidden="1"/>
    <row r="1075" ht="12" hidden="1"/>
    <row r="1076" ht="12" hidden="1"/>
    <row r="1077" ht="12" hidden="1"/>
    <row r="1078" ht="12" hidden="1"/>
    <row r="1079" ht="12" hidden="1"/>
    <row r="1080" ht="12" hidden="1"/>
    <row r="1081" ht="12" hidden="1"/>
    <row r="1082" ht="12" hidden="1"/>
    <row r="1083" ht="12" hidden="1"/>
    <row r="1084" ht="12" hidden="1"/>
    <row r="1085" ht="12" hidden="1"/>
    <row r="1086" spans="1:16" ht="12.75" thickBot="1">
      <c r="A1086" s="444" t="s">
        <v>121</v>
      </c>
      <c r="B1086" s="445"/>
      <c r="C1086" s="445"/>
      <c r="D1086" s="445"/>
      <c r="E1086" s="445"/>
      <c r="F1086" s="445"/>
      <c r="G1086" s="445"/>
      <c r="H1086" s="445"/>
      <c r="I1086" s="445"/>
      <c r="J1086" s="445"/>
      <c r="K1086" s="446"/>
      <c r="P1086" s="12"/>
    </row>
    <row r="1087" spans="1:16" ht="12">
      <c r="A1087" s="315"/>
      <c r="B1087" s="315"/>
      <c r="C1087" s="315"/>
      <c r="D1087" s="315"/>
      <c r="E1087" s="315"/>
      <c r="F1087" s="315"/>
      <c r="G1087" s="315"/>
      <c r="H1087" s="315"/>
      <c r="I1087" s="315"/>
      <c r="J1087" s="315"/>
      <c r="K1087" s="315"/>
      <c r="P1087" s="12"/>
    </row>
    <row r="1088" spans="1:16" ht="12">
      <c r="A1088" s="315"/>
      <c r="B1088" s="315"/>
      <c r="C1088" s="315"/>
      <c r="D1088" s="315"/>
      <c r="E1088" s="315"/>
      <c r="F1088" s="315"/>
      <c r="G1088" s="315"/>
      <c r="H1088" s="315"/>
      <c r="I1088" s="315"/>
      <c r="J1088" s="315"/>
      <c r="K1088" s="315"/>
      <c r="P1088" s="12"/>
    </row>
    <row r="1089" spans="1:16" ht="12">
      <c r="A1089" s="315"/>
      <c r="B1089" s="315"/>
      <c r="C1089" s="315"/>
      <c r="D1089" s="315"/>
      <c r="E1089" s="315"/>
      <c r="F1089" s="315"/>
      <c r="G1089" s="315"/>
      <c r="H1089" s="315"/>
      <c r="I1089" s="315"/>
      <c r="J1089" s="315"/>
      <c r="K1089" s="315"/>
      <c r="P1089" s="12"/>
    </row>
    <row r="1090" spans="1:16" ht="12">
      <c r="A1090" s="315"/>
      <c r="B1090" s="315"/>
      <c r="C1090" s="315"/>
      <c r="D1090" s="315"/>
      <c r="E1090" s="315"/>
      <c r="F1090" s="315"/>
      <c r="G1090" s="315"/>
      <c r="H1090" s="315"/>
      <c r="I1090" s="315"/>
      <c r="J1090" s="315"/>
      <c r="K1090" s="315"/>
      <c r="P1090" s="12"/>
    </row>
    <row r="1091" spans="1:16" ht="12">
      <c r="A1091" s="315"/>
      <c r="B1091" s="315"/>
      <c r="C1091" s="315"/>
      <c r="D1091" s="315"/>
      <c r="E1091" s="315"/>
      <c r="F1091" s="315"/>
      <c r="G1091" s="315"/>
      <c r="H1091" s="315"/>
      <c r="I1091" s="315"/>
      <c r="J1091" s="315"/>
      <c r="K1091" s="315"/>
      <c r="P1091" s="12"/>
    </row>
    <row r="1092" spans="1:16" ht="12">
      <c r="A1092" s="315"/>
      <c r="B1092" s="315"/>
      <c r="C1092" s="315"/>
      <c r="D1092" s="315"/>
      <c r="E1092" s="315"/>
      <c r="F1092" s="315"/>
      <c r="G1092" s="315"/>
      <c r="H1092" s="315"/>
      <c r="I1092" s="315"/>
      <c r="J1092" s="315"/>
      <c r="K1092" s="315"/>
      <c r="P1092" s="12"/>
    </row>
    <row r="1093" spans="1:16" ht="12">
      <c r="A1093" s="316"/>
      <c r="B1093" s="316"/>
      <c r="C1093" s="316"/>
      <c r="D1093" s="316"/>
      <c r="E1093" s="316"/>
      <c r="F1093" s="316"/>
      <c r="G1093" s="316"/>
      <c r="H1093" s="316"/>
      <c r="I1093" s="316"/>
      <c r="J1093" s="316"/>
      <c r="K1093" s="316"/>
      <c r="P1093" s="12"/>
    </row>
    <row r="1094" spans="1:16" ht="12">
      <c r="A1094" s="115"/>
      <c r="B1094" s="115"/>
      <c r="C1094" s="115"/>
      <c r="D1094" s="115"/>
      <c r="E1094" s="115"/>
      <c r="F1094" s="115"/>
      <c r="G1094" s="115"/>
      <c r="H1094" s="115"/>
      <c r="I1094" s="115"/>
      <c r="J1094" s="115"/>
      <c r="K1094" s="115"/>
      <c r="P1094" s="12"/>
    </row>
    <row r="1095" spans="1:16" ht="12">
      <c r="A1095" s="115"/>
      <c r="B1095" s="115"/>
      <c r="C1095" s="115"/>
      <c r="D1095" s="115"/>
      <c r="E1095" s="115"/>
      <c r="F1095" s="115"/>
      <c r="G1095" s="115"/>
      <c r="H1095" s="115"/>
      <c r="I1095" s="115"/>
      <c r="J1095" s="115"/>
      <c r="K1095" s="115"/>
      <c r="P1095" s="12"/>
    </row>
    <row r="1096" spans="1:16" ht="12">
      <c r="A1096" s="115"/>
      <c r="B1096" s="115"/>
      <c r="C1096" s="115"/>
      <c r="D1096" s="115"/>
      <c r="E1096" s="115"/>
      <c r="F1096" s="115"/>
      <c r="G1096" s="115"/>
      <c r="H1096" s="115"/>
      <c r="I1096" s="115"/>
      <c r="J1096" s="115"/>
      <c r="K1096" s="115"/>
      <c r="P1096" s="12"/>
    </row>
    <row r="1097" spans="1:16" ht="12">
      <c r="A1097" s="115"/>
      <c r="B1097" s="115"/>
      <c r="C1097" s="115"/>
      <c r="D1097" s="115"/>
      <c r="E1097" s="115"/>
      <c r="F1097" s="115"/>
      <c r="G1097" s="115"/>
      <c r="H1097" s="115"/>
      <c r="I1097" s="115"/>
      <c r="J1097" s="115"/>
      <c r="K1097" s="115"/>
      <c r="P1097" s="12"/>
    </row>
    <row r="1098" spans="1:16" ht="12">
      <c r="A1098" s="115"/>
      <c r="B1098" s="115"/>
      <c r="C1098" s="115"/>
      <c r="D1098" s="115"/>
      <c r="E1098" s="115"/>
      <c r="F1098" s="115"/>
      <c r="G1098" s="115"/>
      <c r="H1098" s="115"/>
      <c r="I1098" s="115"/>
      <c r="J1098" s="115"/>
      <c r="K1098" s="115"/>
      <c r="P1098" s="12"/>
    </row>
    <row r="1099" spans="1:16" ht="12">
      <c r="A1099" s="115"/>
      <c r="B1099" s="115"/>
      <c r="C1099" s="115"/>
      <c r="D1099" s="115"/>
      <c r="E1099" s="115"/>
      <c r="F1099" s="115"/>
      <c r="G1099" s="115"/>
      <c r="H1099" s="115"/>
      <c r="I1099" s="115"/>
      <c r="J1099" s="115"/>
      <c r="K1099" s="115"/>
      <c r="P1099" s="12"/>
    </row>
    <row r="1100" spans="1:16" ht="12">
      <c r="A1100" s="115"/>
      <c r="B1100" s="115"/>
      <c r="C1100" s="115"/>
      <c r="D1100" s="115"/>
      <c r="E1100" s="115"/>
      <c r="F1100" s="115"/>
      <c r="G1100" s="115"/>
      <c r="H1100" s="115"/>
      <c r="I1100" s="115"/>
      <c r="J1100" s="115"/>
      <c r="K1100" s="115"/>
      <c r="P1100" s="12"/>
    </row>
    <row r="1101" spans="1:16" ht="12">
      <c r="A1101" s="115"/>
      <c r="B1101" s="115"/>
      <c r="C1101" s="115"/>
      <c r="D1101" s="115"/>
      <c r="E1101" s="115"/>
      <c r="F1101" s="115"/>
      <c r="G1101" s="115"/>
      <c r="H1101" s="115"/>
      <c r="I1101" s="115"/>
      <c r="J1101" s="115"/>
      <c r="K1101" s="115"/>
      <c r="P1101" s="12"/>
    </row>
    <row r="1102" spans="1:16" ht="12">
      <c r="A1102" s="115"/>
      <c r="B1102" s="115"/>
      <c r="C1102" s="115"/>
      <c r="D1102" s="115"/>
      <c r="E1102" s="115"/>
      <c r="F1102" s="115"/>
      <c r="G1102" s="115"/>
      <c r="H1102" s="115"/>
      <c r="I1102" s="115"/>
      <c r="J1102" s="115"/>
      <c r="K1102" s="115"/>
      <c r="P1102" s="12"/>
    </row>
    <row r="1103" spans="1:16" ht="12">
      <c r="A1103" s="115"/>
      <c r="B1103" s="115"/>
      <c r="C1103" s="115"/>
      <c r="D1103" s="115"/>
      <c r="E1103" s="115"/>
      <c r="F1103" s="115"/>
      <c r="G1103" s="115"/>
      <c r="H1103" s="115"/>
      <c r="I1103" s="115"/>
      <c r="J1103" s="115"/>
      <c r="K1103" s="115"/>
      <c r="P1103" s="12"/>
    </row>
    <row r="1104" spans="1:16" ht="12">
      <c r="A1104" s="115"/>
      <c r="B1104" s="115"/>
      <c r="C1104" s="115"/>
      <c r="D1104" s="115"/>
      <c r="E1104" s="115"/>
      <c r="F1104" s="115"/>
      <c r="G1104" s="115"/>
      <c r="H1104" s="115"/>
      <c r="I1104" s="115"/>
      <c r="J1104" s="115"/>
      <c r="K1104" s="115"/>
      <c r="P1104" s="12"/>
    </row>
    <row r="1105" spans="1:16" ht="12">
      <c r="A1105" s="115"/>
      <c r="B1105" s="115"/>
      <c r="C1105" s="115"/>
      <c r="D1105" s="115"/>
      <c r="E1105" s="115"/>
      <c r="F1105" s="115"/>
      <c r="G1105" s="115"/>
      <c r="H1105" s="115"/>
      <c r="I1105" s="115"/>
      <c r="J1105" s="115"/>
      <c r="K1105" s="115"/>
      <c r="P1105" s="12"/>
    </row>
    <row r="1106" spans="1:16" ht="12">
      <c r="A1106" s="115"/>
      <c r="B1106" s="115"/>
      <c r="C1106" s="115"/>
      <c r="D1106" s="115"/>
      <c r="E1106" s="115"/>
      <c r="F1106" s="115"/>
      <c r="G1106" s="115"/>
      <c r="H1106" s="115"/>
      <c r="I1106" s="115"/>
      <c r="J1106" s="115"/>
      <c r="K1106" s="115"/>
      <c r="P1106" s="12"/>
    </row>
    <row r="1107" spans="1:16" ht="12">
      <c r="A1107" s="115"/>
      <c r="B1107" s="115"/>
      <c r="C1107" s="115"/>
      <c r="D1107" s="115"/>
      <c r="E1107" s="115"/>
      <c r="F1107" s="115"/>
      <c r="G1107" s="115"/>
      <c r="H1107" s="115"/>
      <c r="I1107" s="115"/>
      <c r="J1107" s="115"/>
      <c r="K1107" s="115"/>
      <c r="P1107" s="12"/>
    </row>
  </sheetData>
  <sheetProtection password="CAB2" sheet="1"/>
  <mergeCells count="57">
    <mergeCell ref="A1086:K1086"/>
    <mergeCell ref="I3:K3"/>
    <mergeCell ref="G6:K6"/>
    <mergeCell ref="A38:B38"/>
    <mergeCell ref="F36:G36"/>
    <mergeCell ref="H36:K36"/>
    <mergeCell ref="A3:B3"/>
    <mergeCell ref="A25:C25"/>
    <mergeCell ref="A26:C26"/>
    <mergeCell ref="G7:K7"/>
    <mergeCell ref="G21:I21"/>
    <mergeCell ref="G19:I19"/>
    <mergeCell ref="G22:I22"/>
    <mergeCell ref="G24:K24"/>
    <mergeCell ref="G23:K23"/>
    <mergeCell ref="A6:E6"/>
    <mergeCell ref="A39:B39"/>
    <mergeCell ref="A28:C28"/>
    <mergeCell ref="G28:I28"/>
    <mergeCell ref="D31:E31"/>
    <mergeCell ref="H8:J8"/>
    <mergeCell ref="D32:E32"/>
    <mergeCell ref="D34:E34"/>
    <mergeCell ref="B35:E35"/>
    <mergeCell ref="G25:I25"/>
    <mergeCell ref="M1:N1"/>
    <mergeCell ref="F35:G35"/>
    <mergeCell ref="H35:K35"/>
    <mergeCell ref="G9:K9"/>
    <mergeCell ref="G11:K11"/>
    <mergeCell ref="O1:Q2"/>
    <mergeCell ref="C2:K2"/>
    <mergeCell ref="J25:K25"/>
    <mergeCell ref="A29:C29"/>
    <mergeCell ref="G29:I29"/>
    <mergeCell ref="A4:B4"/>
    <mergeCell ref="C4:E4"/>
    <mergeCell ref="F4:H4"/>
    <mergeCell ref="I4:K4"/>
    <mergeCell ref="A1:K1"/>
    <mergeCell ref="C3:E3"/>
    <mergeCell ref="F3:H3"/>
    <mergeCell ref="A2:B2"/>
    <mergeCell ref="A53:K53"/>
    <mergeCell ref="A54:K54"/>
    <mergeCell ref="C39:K39"/>
    <mergeCell ref="A45:K45"/>
    <mergeCell ref="A46:K47"/>
    <mergeCell ref="A48:K49"/>
    <mergeCell ref="A43:K44"/>
    <mergeCell ref="A52:K52"/>
    <mergeCell ref="A41:K41"/>
    <mergeCell ref="A42:K42"/>
    <mergeCell ref="G26:I26"/>
    <mergeCell ref="A27:C27"/>
    <mergeCell ref="G27:I27"/>
    <mergeCell ref="A50:K51"/>
  </mergeCells>
  <conditionalFormatting sqref="C39:K39">
    <cfRule type="expression" priority="4" dxfId="4">
      <formula>$C$38="No"</formula>
    </cfRule>
    <cfRule type="expression" priority="5" dxfId="3">
      <formula>$C$38="Yes"</formula>
    </cfRule>
  </conditionalFormatting>
  <conditionalFormatting sqref="F36:G36">
    <cfRule type="containsText" priority="3" dxfId="2" operator="containsText" stopIfTrue="1" text="No">
      <formula>NOT(ISERROR(SEARCH("No",F36)))</formula>
    </cfRule>
  </conditionalFormatting>
  <conditionalFormatting sqref="F35:G35">
    <cfRule type="containsText" priority="2" dxfId="1" operator="containsText" stopIfTrue="1" text="NO">
      <formula>NOT(ISERROR(SEARCH("NO",F35)))</formula>
    </cfRule>
  </conditionalFormatting>
  <conditionalFormatting sqref="H35">
    <cfRule type="containsText" priority="1" dxfId="0" operator="containsText" stopIfTrue="1" text="Use the new calculated">
      <formula>NOT(ISERROR(SEARCH("Use the new calculated",H35)))</formula>
    </cfRule>
  </conditionalFormatting>
  <dataValidations count="3">
    <dataValidation type="list" allowBlank="1" showInputMessage="1" showErrorMessage="1" sqref="C38">
      <formula1>$L$1:$L$2</formula1>
    </dataValidation>
    <dataValidation type="list" allowBlank="1" showInputMessage="1" showErrorMessage="1" sqref="H8:J8">
      <formula1>$O$5:$O$12</formula1>
    </dataValidation>
    <dataValidation type="list" allowBlank="1" showInputMessage="1" showErrorMessage="1" sqref="J25:K25">
      <formula1>$L$5:$L$6</formula1>
    </dataValidation>
  </dataValidations>
  <printOptions/>
  <pageMargins left="0.3888888888888889" right="0.3680555555555556" top="0.5833333333333334" bottom="0.3958333333333333" header="0.3" footer="0.3"/>
  <pageSetup horizontalDpi="600" verticalDpi="600" orientation="landscape" r:id="rId2"/>
  <headerFooter differentFirst="1" scaleWithDoc="0" alignWithMargins="0">
    <firstHeader>&amp;L&amp;8Wisconsin Department of Natural Resources Supplied Form.  This spreadsheet is only a guide, and it is the responsibility of the user to ensure that accurate results are reported.</firstHeader>
  </headerFooter>
  <drawing r:id="rId1"/>
</worksheet>
</file>

<file path=xl/worksheets/sheet5.xml><?xml version="1.0" encoding="utf-8"?>
<worksheet xmlns="http://schemas.openxmlformats.org/spreadsheetml/2006/main" xmlns:r="http://schemas.openxmlformats.org/officeDocument/2006/relationships">
  <dimension ref="A1:C27"/>
  <sheetViews>
    <sheetView zoomScalePageLayoutView="0" workbookViewId="0" topLeftCell="A1">
      <selection activeCell="C4" sqref="C4"/>
    </sheetView>
  </sheetViews>
  <sheetFormatPr defaultColWidth="9.140625" defaultRowHeight="12.75"/>
  <cols>
    <col min="1" max="1" width="10.8515625" style="0" customWidth="1"/>
    <col min="2" max="2" width="10.28125" style="0" customWidth="1"/>
    <col min="3" max="3" width="72.57421875" style="0" customWidth="1"/>
  </cols>
  <sheetData>
    <row r="1" spans="1:3" ht="23.25" thickBot="1">
      <c r="A1" s="304" t="s">
        <v>133</v>
      </c>
      <c r="B1" s="305"/>
      <c r="C1" s="305"/>
    </row>
    <row r="2" spans="1:3" ht="13.5" thickBot="1">
      <c r="A2" s="306" t="s">
        <v>24</v>
      </c>
      <c r="B2" s="307" t="s">
        <v>134</v>
      </c>
      <c r="C2" s="308" t="s">
        <v>135</v>
      </c>
    </row>
    <row r="3" spans="1:3" ht="62.25">
      <c r="A3" s="309">
        <v>45107</v>
      </c>
      <c r="B3" s="310" t="s">
        <v>125</v>
      </c>
      <c r="C3" s="311" t="s">
        <v>143</v>
      </c>
    </row>
    <row r="4" spans="1:3" ht="12">
      <c r="A4" s="312"/>
      <c r="B4" s="313"/>
      <c r="C4" s="314"/>
    </row>
    <row r="5" spans="1:3" ht="12">
      <c r="A5" s="312"/>
      <c r="B5" s="313"/>
      <c r="C5" s="314"/>
    </row>
    <row r="6" spans="1:3" ht="12">
      <c r="A6" s="312"/>
      <c r="B6" s="313"/>
      <c r="C6" s="314"/>
    </row>
    <row r="7" spans="1:3" ht="12">
      <c r="A7" s="312"/>
      <c r="B7" s="313"/>
      <c r="C7" s="314"/>
    </row>
    <row r="8" spans="1:3" ht="12">
      <c r="A8" s="312"/>
      <c r="B8" s="313"/>
      <c r="C8" s="314"/>
    </row>
    <row r="9" spans="1:3" ht="12">
      <c r="A9" s="312"/>
      <c r="B9" s="313"/>
      <c r="C9" s="314"/>
    </row>
    <row r="10" spans="1:3" ht="12">
      <c r="A10" s="312"/>
      <c r="B10" s="313"/>
      <c r="C10" s="314"/>
    </row>
    <row r="11" spans="1:3" ht="12">
      <c r="A11" s="312"/>
      <c r="B11" s="313"/>
      <c r="C11" s="314"/>
    </row>
    <row r="12" spans="1:3" ht="12">
      <c r="A12" s="312"/>
      <c r="B12" s="313"/>
      <c r="C12" s="314"/>
    </row>
    <row r="13" spans="1:3" ht="12">
      <c r="A13" s="312"/>
      <c r="B13" s="313"/>
      <c r="C13" s="314"/>
    </row>
    <row r="14" spans="1:3" ht="12">
      <c r="A14" s="312"/>
      <c r="B14" s="313"/>
      <c r="C14" s="314"/>
    </row>
    <row r="15" spans="1:3" ht="12">
      <c r="A15" s="312"/>
      <c r="B15" s="313"/>
      <c r="C15" s="314"/>
    </row>
    <row r="16" spans="1:3" ht="12">
      <c r="A16" s="312"/>
      <c r="B16" s="313"/>
      <c r="C16" s="314"/>
    </row>
    <row r="17" spans="1:3" ht="12">
      <c r="A17" s="312"/>
      <c r="B17" s="313"/>
      <c r="C17" s="314"/>
    </row>
    <row r="18" spans="1:3" ht="12">
      <c r="A18" s="312"/>
      <c r="B18" s="313"/>
      <c r="C18" s="314"/>
    </row>
    <row r="19" spans="1:3" ht="12">
      <c r="A19" s="312"/>
      <c r="B19" s="313"/>
      <c r="C19" s="314"/>
    </row>
    <row r="20" spans="1:3" ht="12">
      <c r="A20" s="312"/>
      <c r="B20" s="313"/>
      <c r="C20" s="314"/>
    </row>
    <row r="21" spans="1:3" ht="12">
      <c r="A21" s="312"/>
      <c r="B21" s="313"/>
      <c r="C21" s="314"/>
    </row>
    <row r="22" spans="1:3" ht="12">
      <c r="A22" s="312"/>
      <c r="B22" s="313"/>
      <c r="C22" s="314"/>
    </row>
    <row r="23" spans="1:3" ht="12">
      <c r="A23" s="312"/>
      <c r="B23" s="313"/>
      <c r="C23" s="314"/>
    </row>
    <row r="24" spans="1:3" ht="12">
      <c r="A24" s="312"/>
      <c r="B24" s="313"/>
      <c r="C24" s="314"/>
    </row>
    <row r="25" spans="1:3" ht="12">
      <c r="A25" s="312"/>
      <c r="B25" s="313"/>
      <c r="C25" s="314"/>
    </row>
    <row r="26" spans="1:3" ht="12">
      <c r="A26" s="312"/>
      <c r="B26" s="313"/>
      <c r="C26" s="314"/>
    </row>
    <row r="27" spans="1:3" ht="12">
      <c r="A27" s="312"/>
      <c r="B27" s="313"/>
      <c r="C27" s="314"/>
    </row>
  </sheetData>
  <sheetProtection password="CAB2"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L. Drinkman</dc:creator>
  <cp:keywords/>
  <dc:description/>
  <cp:lastModifiedBy>Autumn Farrell</cp:lastModifiedBy>
  <cp:lastPrinted>2023-08-25T17:57:21Z</cp:lastPrinted>
  <dcterms:created xsi:type="dcterms:W3CDTF">2006-05-04T20:06:36Z</dcterms:created>
  <dcterms:modified xsi:type="dcterms:W3CDTF">2023-08-25T18:05:53Z</dcterms:modified>
  <cp:category/>
  <cp:version/>
  <cp:contentType/>
  <cp:contentStatus/>
</cp:coreProperties>
</file>